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standalone="yes"?>
<workbook xmlns="http://schemas.openxmlformats.org/spreadsheetml/2006/main" xmlns:r="http://schemas.openxmlformats.org/officeDocument/2006/relationships"><fileVersion appName="xl" lastEdited="5" lowestEdited="7" rupBuild="20910"/><workbookPr showObjects="none" autoCompressPictures="0"/><bookViews><workbookView xWindow="560" yWindow="560" windowWidth="25020" windowHeight="14040"/></bookViews><sheets><sheet name="Alteration" sheetId="3" r:id="rId1"/><sheet name="Igneous input" sheetId="12" r:id="rId2"/><sheet name="Igneous output" sheetId="13" r:id="rId3"/><sheet name="Depth_Lookup" sheetId="7" r:id="rId4"/><sheet name="definitions_list_lookup" sheetId="11" r:id="rId5"/></sheets><externalReferences><externalReference r:id="rId6"/><externalReference r:id="rId7"/><externalReference r:id="rId8"/></externalReferences><definedNames><definedName name="B_cohesive">definitions_list_lookup!$AH$12:$AH$14</definedName><definedName name="BD_intensity">definitions_list_lookup!$AK$12:$AK$17</definedName><definedName name="BGD_type">definitions_list_lookup!$N$3:$N$6</definedName><definedName name="Boundary_layer">definitions_list_lookup!$X$5:$X$8</definedName><definedName name="contact_geom">definitions_list_lookup!$J$23:$J$26</definedName><definedName name="contact_nature">definitions_list_lookup!$I$23:$I$25</definedName><definedName name="Contacts">definitions_list_lookup!$I$3:$I$10</definedName><definedName name="CP_boundary">definitions_list_lookup!$AF$3:$AF$4</definedName><definedName name="CP_geometry">definitions_list_lookup!$AD$3:$AD$7</definedName><definedName name="CP_intensity">definitions_list_lookup!$AD$12:$AD$17</definedName><definedName name="fault_type">definitions_list_lookup!$AH$3:$AH$8</definedName><definedName name="fracture_intensity">definitions_list_lookup!$AO$12:$AO$15</definedName><definedName name="fracture_morph">definitions_list_lookup!$AK$3:$AK$6</definedName><definedName name="fracture_network">definitions_list_lookup!$AN$3:$AN$5</definedName><definedName name="fracture_type">definitions_list_lookup!$BG$3:$BG$8</definedName><definedName name="Grain_size">definitions_list_lookup!$A$3:$A$9</definedName><definedName name="GS_distribution">definitions_list_lookup!$C$3:$C$5</definedName><definedName name="Habit">definitions_list_lookup!$H$3:$H$7</definedName><definedName name="Intensity_layer">definitions_list_lookup!$Y$3:$Y$6</definedName><definedName name="Lithology">definitions_list_lookup!$J$3:$J$19</definedName><definedName name="mag_vein">definitions_list_lookup!$BC$3:$BC$6</definedName><definedName name="mag_vein_con">definitions_list_lookup!$BD$3:$BD$5</definedName><definedName name="mag_vein_geom">definitions_list_lookup!$BE$3:$BE$5</definedName><definedName name="MF_geometry">definitions_list_lookup!$AA$3:$AA$6</definedName><definedName name="MF_intensity">definitions_list_lookup!$AA$12:$AA$15</definedName><definedName name="Modifier">definitions_list_lookup!$K$3:$K$9</definedName><definedName name="Nature_layer">definitions_list_lookup!$W$3:$W$5</definedName><definedName name="patch_shape">definitions_list_lookup!$R$3:$R$6</definedName><definedName name="patch_size">definitions_list_lookup!$S$3:$S$5</definedName><definedName name="pervasive">definitions_list_lookup!$N$3:$N$5</definedName><definedName name="Quality_name">definitions_list_lookup!$AV$3:$AV$5</definedName><definedName name="Shape">definitions_list_lookup!$G$3:$G$5</definedName><definedName name="shear_sense">definitions_list_lookup!$AY$3:$AY$11</definedName><definedName name="SPO_phase">definitions_list_lookup!$BA$3:$BA$7</definedName><definedName name="Texture">definitions_list_lookup!$E$3:$E$13</definedName><definedName name="vein_connectivity">definitions_list_lookup!$AR$3:$AR$12</definedName><definedName name="vein_morph">definitions_list_lookup!$AT$3:$AT$7</definedName><definedName name="vein_texture">definitions_list_lookup!$AP$3:$AP$12</definedName></definedNames><calcPr calcId="140001" concurrentCalc="0"/><extLst><ext uri="{7523E5D3-25F3-A5E0-1632-64F254C22452}" xmlns:mx="http://schemas.microsoft.com/office/mac/excel/2008/main"><mx:ArchID Flags="2"/></ext><ext uri="{140A7094-0E35-4892-8432-C4D2E57EDEB5}"><x15:workbookPr chartTrackingRefBase="1"/></ext></extLst></workbook>
</file>

<file path=xl/calcChain.xml><?xml version="1.0" encoding="utf-8"?>
<calcChain xmlns="http://schemas.openxmlformats.org/spreadsheetml/2006/main">
  <c r="J627" i="3" l="1"/>
  <c r="K627" i="3"/>
  <c r="L627" i="3"/>
  <c r="J628" i="3"/>
  <c r="K628" i="3"/>
  <c r="L628" i="3"/>
  <c r="J629" i="3"/>
  <c r="K629" i="3"/>
  <c r="L629" i="3"/>
  <c r="J630" i="3"/>
  <c r="K630" i="3"/>
  <c r="L630" i="3"/>
  <c r="J631" i="3"/>
  <c r="K631" i="3"/>
  <c r="L631" i="3"/>
  <c r="J632" i="3"/>
  <c r="K632" i="3"/>
  <c r="L632" i="3"/>
  <c r="J633" i="3"/>
  <c r="K633" i="3"/>
  <c r="L633" i="3"/>
  <c r="J634" i="3"/>
  <c r="K634" i="3"/>
  <c r="L634" i="3"/>
  <c r="J635" i="3"/>
  <c r="K635" i="3"/>
  <c r="L635" i="3"/>
  <c r="J636" i="3"/>
  <c r="K636" i="3"/>
  <c r="L636" i="3"/>
  <c r="J637" i="3"/>
  <c r="K637" i="3"/>
  <c r="L637" i="3"/>
  <c r="J638" i="3"/>
  <c r="K638" i="3"/>
  <c r="L638" i="3"/>
  <c r="J639" i="3"/>
  <c r="K639" i="3"/>
  <c r="L639" i="3"/>
  <c r="J640" i="3"/>
  <c r="K640" i="3"/>
  <c r="L640" i="3"/>
  <c r="J641" i="3"/>
  <c r="K641" i="3"/>
  <c r="L641" i="3"/>
  <c r="J642" i="3"/>
  <c r="K642" i="3"/>
  <c r="L642" i="3"/>
  <c r="J643" i="3"/>
  <c r="K643" i="3"/>
  <c r="L643" i="3"/>
  <c r="J644" i="3"/>
  <c r="K644" i="3"/>
  <c r="L644" i="3"/>
  <c r="J645" i="3"/>
  <c r="K645" i="3"/>
  <c r="L645" i="3"/>
  <c r="J646" i="3"/>
  <c r="K646" i="3"/>
  <c r="L646" i="3"/>
  <c r="J647" i="3"/>
  <c r="K647" i="3"/>
  <c r="L647" i="3"/>
  <c r="J648" i="3"/>
  <c r="K648" i="3"/>
  <c r="L648" i="3"/>
  <c r="J649" i="3"/>
  <c r="K649" i="3"/>
  <c r="L649" i="3"/>
  <c r="J650" i="3"/>
  <c r="K650" i="3"/>
  <c r="L650" i="3"/>
  <c r="J651" i="3"/>
  <c r="K651" i="3"/>
  <c r="L651" i="3"/>
  <c r="J652" i="3"/>
  <c r="K652" i="3"/>
  <c r="L652" i="3"/>
  <c r="J653" i="3"/>
  <c r="K653" i="3"/>
  <c r="L653" i="3"/>
  <c r="J654" i="3"/>
  <c r="K654" i="3"/>
  <c r="L654" i="3"/>
  <c r="J655" i="3"/>
  <c r="K655" i="3"/>
  <c r="L655" i="3"/>
  <c r="J656" i="3"/>
  <c r="K656" i="3"/>
  <c r="L656" i="3"/>
  <c r="J657" i="3"/>
  <c r="K657" i="3"/>
  <c r="L657" i="3"/>
  <c r="J658" i="3"/>
  <c r="K658" i="3"/>
  <c r="L658" i="3"/>
  <c r="J659" i="3"/>
  <c r="K659" i="3"/>
  <c r="L659" i="3"/>
  <c r="J660" i="3"/>
  <c r="K660" i="3"/>
  <c r="L660" i="3"/>
  <c r="J661" i="3"/>
  <c r="K661" i="3"/>
  <c r="L661" i="3"/>
  <c r="J662" i="3"/>
  <c r="K662" i="3"/>
  <c r="L662" i="3"/>
  <c r="J663" i="3"/>
  <c r="K663" i="3"/>
  <c r="L663" i="3"/>
  <c r="J664" i="3"/>
  <c r="K664" i="3"/>
  <c r="L664" i="3"/>
  <c r="J665" i="3"/>
  <c r="K665" i="3"/>
  <c r="L665" i="3"/>
  <c r="J666" i="3"/>
  <c r="K666" i="3"/>
  <c r="L666" i="3"/>
  <c r="J667" i="3"/>
  <c r="K667" i="3"/>
  <c r="L667" i="3"/>
  <c r="J668" i="3"/>
  <c r="K668" i="3"/>
  <c r="L668" i="3"/>
  <c r="J669" i="3"/>
  <c r="K669" i="3"/>
  <c r="L669" i="3"/>
  <c r="J670" i="3"/>
  <c r="K670" i="3"/>
  <c r="L670" i="3"/>
  <c r="J671" i="3"/>
  <c r="K671" i="3"/>
  <c r="L671" i="3"/>
  <c r="J672" i="3"/>
  <c r="K672" i="3"/>
  <c r="L672" i="3"/>
  <c r="J673" i="3"/>
  <c r="K673" i="3"/>
  <c r="L673" i="3"/>
  <c r="J674" i="3"/>
  <c r="K674" i="3"/>
  <c r="L674" i="3"/>
  <c r="J675" i="3"/>
  <c r="K675" i="3"/>
  <c r="L675" i="3"/>
  <c r="J676" i="3"/>
  <c r="K676" i="3"/>
  <c r="L676" i="3"/>
  <c r="J677" i="3"/>
  <c r="K677" i="3"/>
  <c r="L677" i="3"/>
  <c r="J678" i="3"/>
  <c r="K678" i="3"/>
  <c r="L678" i="3"/>
  <c r="J679" i="3"/>
  <c r="K679" i="3"/>
  <c r="L679" i="3"/>
  <c r="J680" i="3"/>
  <c r="K680" i="3"/>
  <c r="L680" i="3"/>
  <c r="J681" i="3"/>
  <c r="K681" i="3"/>
  <c r="L681" i="3"/>
  <c r="J682" i="3"/>
  <c r="K682" i="3"/>
  <c r="L682" i="3"/>
  <c r="J683" i="3"/>
  <c r="K683" i="3"/>
  <c r="L683" i="3"/>
  <c r="J684" i="3"/>
  <c r="K684" i="3"/>
  <c r="L684" i="3"/>
  <c r="J685" i="3"/>
  <c r="K685" i="3"/>
  <c r="L685" i="3"/>
  <c r="J686" i="3"/>
  <c r="K686" i="3"/>
  <c r="L686" i="3"/>
  <c r="J687" i="3"/>
  <c r="K687" i="3"/>
  <c r="L687" i="3"/>
  <c r="J688" i="3"/>
  <c r="K688" i="3"/>
  <c r="L688" i="3"/>
  <c r="J689" i="3"/>
  <c r="K689" i="3"/>
  <c r="L689" i="3"/>
  <c r="J690" i="3"/>
  <c r="K690" i="3"/>
  <c r="L690" i="3"/>
  <c r="J691" i="3"/>
  <c r="K691" i="3"/>
  <c r="L691" i="3"/>
  <c r="J692" i="3"/>
  <c r="K692" i="3"/>
  <c r="L692" i="3"/>
  <c r="J693" i="3"/>
  <c r="K693" i="3"/>
  <c r="L693" i="3"/>
  <c r="J694" i="3"/>
  <c r="K694" i="3"/>
  <c r="L694" i="3"/>
  <c r="J695" i="3"/>
  <c r="K695" i="3"/>
  <c r="L695" i="3"/>
  <c r="J696" i="3"/>
  <c r="K696" i="3"/>
  <c r="L696" i="3"/>
  <c r="J697" i="3"/>
  <c r="K697" i="3"/>
  <c r="L697" i="3"/>
  <c r="J698" i="3"/>
  <c r="K698" i="3"/>
  <c r="L698" i="3"/>
  <c r="J699" i="3"/>
  <c r="K699" i="3"/>
  <c r="L699" i="3"/>
  <c r="J700" i="3"/>
  <c r="K700" i="3"/>
  <c r="L700" i="3"/>
  <c r="J701" i="3"/>
  <c r="K701" i="3"/>
  <c r="L701" i="3"/>
  <c r="J702" i="3"/>
  <c r="K702" i="3"/>
  <c r="L702" i="3"/>
  <c r="J703" i="3"/>
  <c r="K703" i="3"/>
  <c r="L703" i="3"/>
  <c r="J704" i="3"/>
  <c r="K704" i="3"/>
  <c r="L704" i="3"/>
  <c r="J705" i="3"/>
  <c r="K705" i="3"/>
  <c r="L705" i="3"/>
  <c r="J706" i="3"/>
  <c r="K706" i="3"/>
  <c r="L706" i="3"/>
  <c r="J707" i="3"/>
  <c r="K707" i="3"/>
  <c r="L707" i="3"/>
  <c r="J708" i="3"/>
  <c r="K708" i="3"/>
  <c r="L708" i="3"/>
  <c r="J709" i="3"/>
  <c r="K709" i="3"/>
  <c r="L709" i="3"/>
  <c r="J710" i="3"/>
  <c r="K710" i="3"/>
  <c r="L710" i="3"/>
  <c r="J711" i="3"/>
  <c r="K711" i="3"/>
  <c r="L711" i="3"/>
  <c r="J712" i="3"/>
  <c r="K712" i="3"/>
  <c r="L712" i="3"/>
  <c r="J713" i="3"/>
  <c r="K713" i="3"/>
  <c r="L713" i="3"/>
  <c r="J714" i="3"/>
  <c r="K714" i="3"/>
  <c r="L714" i="3"/>
  <c r="J715" i="3"/>
  <c r="K715" i="3"/>
  <c r="L715" i="3"/>
  <c r="J716" i="3"/>
  <c r="K716" i="3"/>
  <c r="L716" i="3"/>
  <c r="J717" i="3"/>
  <c r="K717" i="3"/>
  <c r="L717" i="3"/>
  <c r="J718" i="3"/>
  <c r="K718" i="3"/>
  <c r="L718" i="3"/>
  <c r="J719" i="3"/>
  <c r="K719" i="3"/>
  <c r="L719" i="3"/>
  <c r="J720" i="3"/>
  <c r="K720" i="3"/>
  <c r="L720" i="3"/>
  <c r="J721" i="3"/>
  <c r="K721" i="3"/>
  <c r="L721" i="3"/>
  <c r="J722" i="3"/>
  <c r="K722" i="3"/>
  <c r="L722" i="3"/>
  <c r="J723" i="3"/>
  <c r="K723" i="3"/>
  <c r="L723" i="3"/>
  <c r="J724" i="3"/>
  <c r="K724" i="3"/>
  <c r="L724" i="3"/>
  <c r="J725" i="3"/>
  <c r="K725" i="3"/>
  <c r="L725" i="3"/>
  <c r="J726" i="3"/>
  <c r="K726" i="3"/>
  <c r="L726" i="3"/>
  <c r="J727" i="3"/>
  <c r="K727" i="3"/>
  <c r="L727" i="3"/>
  <c r="J728" i="3"/>
  <c r="K728" i="3"/>
  <c r="L728" i="3"/>
  <c r="J729" i="3"/>
  <c r="K729" i="3"/>
  <c r="L729" i="3"/>
  <c r="J730" i="3"/>
  <c r="K730" i="3"/>
  <c r="L730" i="3"/>
  <c r="J731" i="3"/>
  <c r="K731" i="3"/>
  <c r="L731" i="3"/>
  <c r="J732" i="3"/>
  <c r="K732" i="3"/>
  <c r="L732" i="3"/>
  <c r="J733" i="3"/>
  <c r="K733" i="3"/>
  <c r="L733" i="3"/>
  <c r="J734" i="3"/>
  <c r="K734" i="3"/>
  <c r="L734" i="3"/>
  <c r="J735" i="3"/>
  <c r="K735" i="3"/>
  <c r="L735" i="3"/>
  <c r="J736" i="3"/>
  <c r="K736" i="3"/>
  <c r="L736" i="3"/>
  <c r="J737" i="3"/>
  <c r="K737" i="3"/>
  <c r="L737" i="3"/>
  <c r="J738" i="3"/>
  <c r="K738" i="3"/>
  <c r="L738" i="3"/>
  <c r="J739" i="3"/>
  <c r="K739" i="3"/>
  <c r="L739" i="3"/>
  <c r="J740" i="3"/>
  <c r="K740" i="3"/>
  <c r="L740" i="3"/>
  <c r="J741" i="3"/>
  <c r="K741" i="3"/>
  <c r="L741" i="3"/>
  <c r="J742" i="3"/>
  <c r="K742" i="3"/>
  <c r="L742" i="3"/>
  <c r="J743" i="3"/>
  <c r="K743" i="3"/>
  <c r="L743" i="3"/>
  <c r="J744" i="3"/>
  <c r="K744" i="3"/>
  <c r="L744" i="3"/>
  <c r="J745" i="3"/>
  <c r="K745" i="3"/>
  <c r="L745" i="3"/>
  <c r="J746" i="3"/>
  <c r="K746" i="3"/>
  <c r="L746" i="3"/>
  <c r="J747" i="3"/>
  <c r="K747" i="3"/>
  <c r="L747" i="3"/>
  <c r="J748" i="3"/>
  <c r="K748" i="3"/>
  <c r="L748" i="3"/>
  <c r="J749" i="3"/>
  <c r="K749" i="3"/>
  <c r="L749" i="3"/>
  <c r="J750" i="3"/>
  <c r="K750" i="3"/>
  <c r="L750" i="3"/>
  <c r="J751" i="3"/>
  <c r="K751" i="3"/>
  <c r="L751" i="3"/>
  <c r="J752" i="3"/>
  <c r="K752" i="3"/>
  <c r="L752" i="3"/>
  <c r="J753" i="3"/>
  <c r="K753" i="3"/>
  <c r="L753" i="3"/>
  <c r="J754" i="3"/>
  <c r="K754" i="3"/>
  <c r="L754" i="3"/>
  <c r="J755" i="3"/>
  <c r="K755" i="3"/>
  <c r="L755" i="3"/>
  <c r="J756" i="3"/>
  <c r="K756" i="3"/>
  <c r="L756" i="3"/>
  <c r="J757" i="3"/>
  <c r="K757" i="3"/>
  <c r="L757" i="3"/>
  <c r="J758" i="3"/>
  <c r="K758" i="3"/>
  <c r="L758" i="3"/>
  <c r="J759" i="3"/>
  <c r="K759" i="3"/>
  <c r="L759" i="3"/>
  <c r="J760" i="3"/>
  <c r="K760" i="3"/>
  <c r="L760" i="3"/>
  <c r="J761" i="3"/>
  <c r="K761" i="3"/>
  <c r="L761" i="3"/>
  <c r="J762" i="3"/>
  <c r="K762" i="3"/>
  <c r="L762" i="3"/>
  <c r="J763" i="3"/>
  <c r="K763" i="3"/>
  <c r="L763" i="3"/>
  <c r="J764" i="3"/>
  <c r="K764" i="3"/>
  <c r="L764" i="3"/>
  <c r="J765" i="3"/>
  <c r="K765" i="3"/>
  <c r="L765" i="3"/>
  <c r="J766" i="3"/>
  <c r="K766" i="3"/>
  <c r="L766" i="3"/>
  <c r="J767" i="3"/>
  <c r="K767" i="3"/>
  <c r="L767" i="3"/>
  <c r="J768" i="3"/>
  <c r="K768" i="3"/>
  <c r="L768" i="3"/>
  <c r="J769" i="3"/>
  <c r="K769" i="3"/>
  <c r="L769" i="3"/>
  <c r="J770" i="3"/>
  <c r="K770" i="3"/>
  <c r="L770" i="3"/>
  <c r="J771" i="3"/>
  <c r="K771" i="3"/>
  <c r="L771" i="3"/>
  <c r="J772" i="3"/>
  <c r="K772" i="3"/>
  <c r="L772" i="3"/>
  <c r="J773" i="3"/>
  <c r="K773" i="3"/>
  <c r="L773" i="3"/>
  <c r="J774" i="3"/>
  <c r="K774" i="3"/>
  <c r="L774" i="3"/>
  <c r="J775" i="3"/>
  <c r="K775" i="3"/>
  <c r="L775" i="3"/>
  <c r="J776" i="3"/>
  <c r="K776" i="3"/>
  <c r="L776" i="3"/>
  <c r="J777" i="3"/>
  <c r="K777" i="3"/>
  <c r="L777" i="3"/>
  <c r="J778" i="3"/>
  <c r="K778" i="3"/>
  <c r="L778" i="3"/>
  <c r="J779" i="3"/>
  <c r="K779" i="3"/>
  <c r="L779" i="3"/>
  <c r="J780" i="3"/>
  <c r="K780" i="3"/>
  <c r="L780" i="3"/>
  <c r="J781" i="3"/>
  <c r="K781" i="3"/>
  <c r="L781" i="3"/>
  <c r="J782" i="3"/>
  <c r="K782" i="3"/>
  <c r="L782" i="3"/>
  <c r="J783" i="3"/>
  <c r="K783" i="3"/>
  <c r="L783" i="3"/>
  <c r="J784" i="3"/>
  <c r="K784" i="3"/>
  <c r="L784" i="3"/>
  <c r="J785" i="3"/>
  <c r="K785" i="3"/>
  <c r="L785" i="3"/>
  <c r="J786" i="3"/>
  <c r="K786" i="3"/>
  <c r="L786" i="3"/>
  <c r="J787" i="3"/>
  <c r="K787" i="3"/>
  <c r="L787" i="3"/>
  <c r="J788" i="3"/>
  <c r="K788" i="3"/>
  <c r="L788" i="3"/>
  <c r="J789" i="3"/>
  <c r="K789" i="3"/>
  <c r="L789" i="3"/>
  <c r="J790" i="3"/>
  <c r="K790" i="3"/>
  <c r="L790" i="3"/>
  <c r="J791" i="3"/>
  <c r="K791" i="3"/>
  <c r="L791" i="3"/>
  <c r="J792" i="3"/>
  <c r="K792" i="3"/>
  <c r="L792" i="3"/>
  <c r="J793" i="3"/>
  <c r="K793" i="3"/>
  <c r="L793" i="3"/>
  <c r="J794" i="3"/>
  <c r="K794" i="3"/>
  <c r="L794" i="3"/>
  <c r="J795" i="3"/>
  <c r="K795" i="3"/>
  <c r="L795" i="3"/>
  <c r="J796" i="3"/>
  <c r="K796" i="3"/>
  <c r="L796" i="3"/>
  <c r="J797" i="3"/>
  <c r="K797" i="3"/>
  <c r="L797" i="3"/>
  <c r="J798" i="3"/>
  <c r="K798" i="3"/>
  <c r="L798" i="3"/>
  <c r="J799" i="3"/>
  <c r="K799" i="3"/>
  <c r="L799" i="3"/>
  <c r="J800" i="3"/>
  <c r="K800" i="3"/>
  <c r="L800" i="3"/>
  <c r="J801" i="3"/>
  <c r="K801" i="3"/>
  <c r="L801" i="3"/>
  <c r="J802" i="3"/>
  <c r="K802" i="3"/>
  <c r="L802" i="3"/>
  <c r="J803" i="3"/>
  <c r="K803" i="3"/>
  <c r="L803" i="3"/>
  <c r="J804" i="3"/>
  <c r="K804" i="3"/>
  <c r="L804" i="3"/>
  <c r="J805" i="3"/>
  <c r="K805" i="3"/>
  <c r="L805" i="3"/>
  <c r="J806" i="3"/>
  <c r="K806" i="3"/>
  <c r="L806" i="3"/>
  <c r="J807" i="3"/>
  <c r="K807" i="3"/>
  <c r="L807" i="3"/>
  <c r="J808" i="3"/>
  <c r="K808" i="3"/>
  <c r="L808" i="3"/>
  <c r="J809" i="3"/>
  <c r="K809" i="3"/>
  <c r="L809" i="3"/>
  <c r="J810" i="3"/>
  <c r="K810" i="3"/>
  <c r="L810" i="3"/>
  <c r="J811" i="3"/>
  <c r="K811" i="3"/>
  <c r="L811" i="3"/>
  <c r="J812" i="3"/>
  <c r="K812" i="3"/>
  <c r="L812" i="3"/>
  <c r="J813" i="3"/>
  <c r="K813" i="3"/>
  <c r="L813" i="3"/>
  <c r="J814" i="3"/>
  <c r="K814" i="3"/>
  <c r="L814" i="3"/>
  <c r="J815" i="3"/>
  <c r="K815" i="3"/>
  <c r="L815" i="3"/>
  <c r="J816" i="3"/>
  <c r="K816" i="3"/>
  <c r="L816" i="3"/>
  <c r="J817" i="3"/>
  <c r="K817" i="3"/>
  <c r="L817" i="3"/>
  <c r="J818" i="3"/>
  <c r="K818" i="3"/>
  <c r="L818" i="3"/>
  <c r="J819" i="3"/>
  <c r="K819" i="3"/>
  <c r="L819" i="3"/>
  <c r="J820" i="3"/>
  <c r="K820" i="3"/>
  <c r="L820" i="3"/>
  <c r="J821" i="3"/>
  <c r="K821" i="3"/>
  <c r="L821" i="3"/>
  <c r="J822" i="3"/>
  <c r="K822" i="3"/>
  <c r="L822" i="3"/>
  <c r="J823" i="3"/>
  <c r="K823" i="3"/>
  <c r="L823" i="3"/>
  <c r="J824" i="3"/>
  <c r="K824" i="3"/>
  <c r="L824" i="3"/>
  <c r="J825" i="3"/>
  <c r="K825" i="3"/>
  <c r="L825" i="3"/>
  <c r="J826" i="3"/>
  <c r="K826" i="3"/>
  <c r="L826" i="3"/>
  <c r="J827" i="3"/>
  <c r="K827" i="3"/>
  <c r="L827" i="3"/>
  <c r="J828" i="3"/>
  <c r="K828" i="3"/>
  <c r="L828" i="3"/>
  <c r="J829" i="3"/>
  <c r="K829" i="3"/>
  <c r="L829" i="3"/>
  <c r="J830" i="3"/>
  <c r="K830" i="3"/>
  <c r="L830" i="3"/>
  <c r="J831" i="3"/>
  <c r="K831" i="3"/>
  <c r="L831" i="3"/>
  <c r="J832" i="3"/>
  <c r="K832" i="3"/>
  <c r="L832" i="3"/>
  <c r="J833" i="3"/>
  <c r="K833" i="3"/>
  <c r="L833" i="3"/>
  <c r="L626" i="3"/>
  <c r="K626" i="3"/>
  <c r="J626" i="3"/>
  <c r="J522" i="3"/>
  <c r="K522" i="3"/>
  <c r="L522" i="3"/>
  <c r="J523" i="3"/>
  <c r="K523" i="3"/>
  <c r="L523" i="3"/>
  <c r="J524" i="3"/>
  <c r="K524" i="3"/>
  <c r="L524" i="3"/>
  <c r="J525" i="3"/>
  <c r="K525" i="3"/>
  <c r="L525" i="3"/>
  <c r="J526" i="3"/>
  <c r="K526" i="3"/>
  <c r="L526" i="3"/>
  <c r="J527" i="3"/>
  <c r="K527" i="3"/>
  <c r="L527" i="3"/>
  <c r="J528" i="3"/>
  <c r="K528" i="3"/>
  <c r="L528" i="3"/>
  <c r="J529" i="3"/>
  <c r="K529" i="3"/>
  <c r="L529" i="3"/>
  <c r="J530" i="3"/>
  <c r="K530" i="3"/>
  <c r="L530" i="3"/>
  <c r="J531" i="3"/>
  <c r="K531" i="3"/>
  <c r="L531" i="3"/>
  <c r="J532" i="3"/>
  <c r="K532" i="3"/>
  <c r="L532" i="3"/>
  <c r="J533" i="3"/>
  <c r="K533" i="3"/>
  <c r="L533" i="3"/>
  <c r="J534" i="3"/>
  <c r="K534" i="3"/>
  <c r="L534" i="3"/>
  <c r="J535" i="3"/>
  <c r="K535" i="3"/>
  <c r="L535" i="3"/>
  <c r="J536" i="3"/>
  <c r="K536" i="3"/>
  <c r="L536" i="3"/>
  <c r="J537" i="3"/>
  <c r="K537" i="3"/>
  <c r="L537" i="3"/>
  <c r="J538" i="3"/>
  <c r="K538" i="3"/>
  <c r="L538" i="3"/>
  <c r="J539" i="3"/>
  <c r="K539" i="3"/>
  <c r="L539" i="3"/>
  <c r="J540" i="3"/>
  <c r="K540" i="3"/>
  <c r="L540" i="3"/>
  <c r="J541" i="3"/>
  <c r="K541" i="3"/>
  <c r="L541" i="3"/>
  <c r="J542" i="3"/>
  <c r="K542" i="3"/>
  <c r="L542" i="3"/>
  <c r="J543" i="3"/>
  <c r="K543" i="3"/>
  <c r="L543" i="3"/>
  <c r="J544" i="3"/>
  <c r="K544" i="3"/>
  <c r="L544" i="3"/>
  <c r="J545" i="3"/>
  <c r="K545" i="3"/>
  <c r="L545" i="3"/>
  <c r="J546" i="3"/>
  <c r="K546" i="3"/>
  <c r="L546" i="3"/>
  <c r="J547" i="3"/>
  <c r="K547" i="3"/>
  <c r="L547" i="3"/>
  <c r="J548" i="3"/>
  <c r="K548" i="3"/>
  <c r="L548" i="3"/>
  <c r="J549" i="3"/>
  <c r="K549" i="3"/>
  <c r="L549" i="3"/>
  <c r="J550" i="3"/>
  <c r="K550" i="3"/>
  <c r="L550" i="3"/>
  <c r="J551" i="3"/>
  <c r="K551" i="3"/>
  <c r="L551" i="3"/>
  <c r="J552" i="3"/>
  <c r="K552" i="3"/>
  <c r="L552" i="3"/>
  <c r="J553" i="3"/>
  <c r="K553" i="3"/>
  <c r="L553" i="3"/>
  <c r="J554" i="3"/>
  <c r="K554" i="3"/>
  <c r="L554" i="3"/>
  <c r="J555" i="3"/>
  <c r="K555" i="3"/>
  <c r="L555" i="3"/>
  <c r="J556" i="3"/>
  <c r="K556" i="3"/>
  <c r="L556" i="3"/>
  <c r="J557" i="3"/>
  <c r="K557" i="3"/>
  <c r="L557" i="3"/>
  <c r="J558" i="3"/>
  <c r="K558" i="3"/>
  <c r="L558" i="3"/>
  <c r="J559" i="3"/>
  <c r="K559" i="3"/>
  <c r="L559" i="3"/>
  <c r="J560" i="3"/>
  <c r="K560" i="3"/>
  <c r="L560" i="3"/>
  <c r="J561" i="3"/>
  <c r="K561" i="3"/>
  <c r="L561" i="3"/>
  <c r="J562" i="3"/>
  <c r="K562" i="3"/>
  <c r="L562" i="3"/>
  <c r="J563" i="3"/>
  <c r="K563" i="3"/>
  <c r="L563" i="3"/>
  <c r="J564" i="3"/>
  <c r="K564" i="3"/>
  <c r="L564" i="3"/>
  <c r="J565" i="3"/>
  <c r="K565" i="3"/>
  <c r="L565" i="3"/>
  <c r="J566" i="3"/>
  <c r="K566" i="3"/>
  <c r="L566" i="3"/>
  <c r="J567" i="3"/>
  <c r="K567" i="3"/>
  <c r="L567" i="3"/>
  <c r="J568" i="3"/>
  <c r="K568" i="3"/>
  <c r="L568" i="3"/>
  <c r="J569" i="3"/>
  <c r="K569" i="3"/>
  <c r="L569" i="3"/>
  <c r="J570" i="3"/>
  <c r="K570" i="3"/>
  <c r="L570" i="3"/>
  <c r="J571" i="3"/>
  <c r="K571" i="3"/>
  <c r="L571" i="3"/>
  <c r="J572" i="3"/>
  <c r="K572" i="3"/>
  <c r="L572" i="3"/>
  <c r="J573" i="3"/>
  <c r="K573" i="3"/>
  <c r="L573" i="3"/>
  <c r="J574" i="3"/>
  <c r="K574" i="3"/>
  <c r="L574" i="3"/>
  <c r="J575" i="3"/>
  <c r="K575" i="3"/>
  <c r="L575" i="3"/>
  <c r="J576" i="3"/>
  <c r="K576" i="3"/>
  <c r="L576" i="3"/>
  <c r="J577" i="3"/>
  <c r="K577" i="3"/>
  <c r="L577" i="3"/>
  <c r="J578" i="3"/>
  <c r="K578" i="3"/>
  <c r="L578" i="3"/>
  <c r="J579" i="3"/>
  <c r="K579" i="3"/>
  <c r="L579" i="3"/>
  <c r="J580" i="3"/>
  <c r="K580" i="3"/>
  <c r="L580" i="3"/>
  <c r="J581" i="3"/>
  <c r="K581" i="3"/>
  <c r="L581" i="3"/>
  <c r="J582" i="3"/>
  <c r="K582" i="3"/>
  <c r="L582" i="3"/>
  <c r="J583" i="3"/>
  <c r="K583" i="3"/>
  <c r="L583" i="3"/>
  <c r="J584" i="3"/>
  <c r="K584" i="3"/>
  <c r="L584" i="3"/>
  <c r="J585" i="3"/>
  <c r="K585" i="3"/>
  <c r="L585" i="3"/>
  <c r="J586" i="3"/>
  <c r="K586" i="3"/>
  <c r="L586" i="3"/>
  <c r="J587" i="3"/>
  <c r="K587" i="3"/>
  <c r="L587" i="3"/>
  <c r="J588" i="3"/>
  <c r="K588" i="3"/>
  <c r="L588" i="3"/>
  <c r="J589" i="3"/>
  <c r="K589" i="3"/>
  <c r="L589" i="3"/>
  <c r="J590" i="3"/>
  <c r="K590" i="3"/>
  <c r="L590" i="3"/>
  <c r="J591" i="3"/>
  <c r="K591" i="3"/>
  <c r="L591" i="3"/>
  <c r="J592" i="3"/>
  <c r="K592" i="3"/>
  <c r="L592" i="3"/>
  <c r="J593" i="3"/>
  <c r="K593" i="3"/>
  <c r="L593" i="3"/>
  <c r="J594" i="3"/>
  <c r="K594" i="3"/>
  <c r="L594" i="3"/>
  <c r="J595" i="3"/>
  <c r="K595" i="3"/>
  <c r="L595" i="3"/>
  <c r="J596" i="3"/>
  <c r="K596" i="3"/>
  <c r="L596" i="3"/>
  <c r="J597" i="3"/>
  <c r="K597" i="3"/>
  <c r="L597" i="3"/>
  <c r="J598" i="3"/>
  <c r="K598" i="3"/>
  <c r="L598" i="3"/>
  <c r="J599" i="3"/>
  <c r="K599" i="3"/>
  <c r="L599" i="3"/>
  <c r="J600" i="3"/>
  <c r="K600" i="3"/>
  <c r="L600" i="3"/>
  <c r="J601" i="3"/>
  <c r="K601" i="3"/>
  <c r="L601" i="3"/>
  <c r="J602" i="3"/>
  <c r="K602" i="3"/>
  <c r="L602" i="3"/>
  <c r="J603" i="3"/>
  <c r="K603" i="3"/>
  <c r="L603" i="3"/>
  <c r="J604" i="3"/>
  <c r="K604" i="3"/>
  <c r="L604" i="3"/>
  <c r="J605" i="3"/>
  <c r="K605" i="3"/>
  <c r="L605" i="3"/>
  <c r="J606" i="3"/>
  <c r="K606" i="3"/>
  <c r="L606" i="3"/>
  <c r="J607" i="3"/>
  <c r="K607" i="3"/>
  <c r="L607" i="3"/>
  <c r="J608" i="3"/>
  <c r="K608" i="3"/>
  <c r="L608" i="3"/>
  <c r="J609" i="3"/>
  <c r="K609" i="3"/>
  <c r="L609" i="3"/>
  <c r="J610" i="3"/>
  <c r="K610" i="3"/>
  <c r="L610" i="3"/>
  <c r="J611" i="3"/>
  <c r="K611" i="3"/>
  <c r="L611" i="3"/>
  <c r="J612" i="3"/>
  <c r="K612" i="3"/>
  <c r="L612" i="3"/>
  <c r="J613" i="3"/>
  <c r="K613" i="3"/>
  <c r="L613" i="3"/>
  <c r="J614" i="3"/>
  <c r="K614" i="3"/>
  <c r="L614" i="3"/>
  <c r="J615" i="3"/>
  <c r="K615" i="3"/>
  <c r="L615" i="3"/>
  <c r="J616" i="3"/>
  <c r="K616" i="3"/>
  <c r="L616" i="3"/>
  <c r="J617" i="3"/>
  <c r="K617" i="3"/>
  <c r="L617" i="3"/>
  <c r="J618" i="3"/>
  <c r="K618" i="3"/>
  <c r="L618" i="3"/>
  <c r="J619" i="3"/>
  <c r="K619" i="3"/>
  <c r="L619" i="3"/>
  <c r="J620" i="3"/>
  <c r="K620" i="3"/>
  <c r="L620" i="3"/>
  <c r="J621" i="3"/>
  <c r="K621" i="3"/>
  <c r="L621" i="3"/>
  <c r="J622" i="3"/>
  <c r="K622" i="3"/>
  <c r="L622" i="3"/>
  <c r="J623" i="3"/>
  <c r="K623" i="3"/>
  <c r="L623" i="3"/>
  <c r="J624" i="3"/>
  <c r="K624" i="3"/>
  <c r="L624" i="3"/>
  <c r="L521" i="3"/>
  <c r="K521" i="3"/>
  <c r="J521" i="3"/>
  <c r="J372" i="3"/>
  <c r="K372" i="3"/>
  <c r="L372" i="3"/>
  <c r="J373" i="3"/>
  <c r="K373" i="3"/>
  <c r="L373" i="3"/>
  <c r="J374" i="3"/>
  <c r="K374" i="3"/>
  <c r="L374" i="3"/>
  <c r="J375" i="3"/>
  <c r="K375" i="3"/>
  <c r="L375" i="3"/>
  <c r="J376" i="3"/>
  <c r="K376" i="3"/>
  <c r="L376" i="3"/>
  <c r="J377" i="3"/>
  <c r="K377" i="3"/>
  <c r="L377" i="3"/>
  <c r="J378" i="3"/>
  <c r="K378" i="3"/>
  <c r="L378" i="3"/>
  <c r="J379" i="3"/>
  <c r="K379" i="3"/>
  <c r="L379" i="3"/>
  <c r="J380" i="3"/>
  <c r="K380" i="3"/>
  <c r="L380" i="3"/>
  <c r="J381" i="3"/>
  <c r="K381" i="3"/>
  <c r="L381" i="3"/>
  <c r="J382" i="3"/>
  <c r="K382" i="3"/>
  <c r="L382" i="3"/>
  <c r="J383" i="3"/>
  <c r="K383" i="3"/>
  <c r="L383" i="3"/>
  <c r="J384" i="3"/>
  <c r="K384" i="3"/>
  <c r="L384" i="3"/>
  <c r="J385" i="3"/>
  <c r="K385" i="3"/>
  <c r="L385" i="3"/>
  <c r="J386" i="3"/>
  <c r="K386" i="3"/>
  <c r="L386" i="3"/>
  <c r="J387" i="3"/>
  <c r="K387" i="3"/>
  <c r="L387" i="3"/>
  <c r="J388" i="3"/>
  <c r="K388" i="3"/>
  <c r="L388" i="3"/>
  <c r="J389" i="3"/>
  <c r="K389" i="3"/>
  <c r="L389" i="3"/>
  <c r="J390" i="3"/>
  <c r="K390" i="3"/>
  <c r="L390" i="3"/>
  <c r="J391" i="3"/>
  <c r="K391" i="3"/>
  <c r="L391" i="3"/>
  <c r="J392" i="3"/>
  <c r="K392" i="3"/>
  <c r="L392" i="3"/>
  <c r="J393" i="3"/>
  <c r="K393" i="3"/>
  <c r="L393" i="3"/>
  <c r="J394" i="3"/>
  <c r="K394" i="3"/>
  <c r="L394" i="3"/>
  <c r="J395" i="3"/>
  <c r="K395" i="3"/>
  <c r="L395" i="3"/>
  <c r="J396" i="3"/>
  <c r="K396" i="3"/>
  <c r="L396" i="3"/>
  <c r="J397" i="3"/>
  <c r="K397" i="3"/>
  <c r="L397" i="3"/>
  <c r="J398" i="3"/>
  <c r="K398" i="3"/>
  <c r="L398" i="3"/>
  <c r="J399" i="3"/>
  <c r="K399" i="3"/>
  <c r="L399" i="3"/>
  <c r="J400" i="3"/>
  <c r="K400" i="3"/>
  <c r="L400" i="3"/>
  <c r="J401" i="3"/>
  <c r="K401" i="3"/>
  <c r="L401" i="3"/>
  <c r="J402" i="3"/>
  <c r="K402" i="3"/>
  <c r="L402" i="3"/>
  <c r="J403" i="3"/>
  <c r="K403" i="3"/>
  <c r="L403" i="3"/>
  <c r="J404" i="3"/>
  <c r="K404" i="3"/>
  <c r="L404" i="3"/>
  <c r="J405" i="3"/>
  <c r="K405" i="3"/>
  <c r="L405" i="3"/>
  <c r="J406" i="3"/>
  <c r="K406" i="3"/>
  <c r="L406" i="3"/>
  <c r="J407" i="3"/>
  <c r="K407" i="3"/>
  <c r="L407" i="3"/>
  <c r="J408" i="3"/>
  <c r="K408" i="3"/>
  <c r="L408" i="3"/>
  <c r="J409" i="3"/>
  <c r="K409" i="3"/>
  <c r="L409" i="3"/>
  <c r="J410" i="3"/>
  <c r="K410" i="3"/>
  <c r="L410" i="3"/>
  <c r="J411" i="3"/>
  <c r="K411" i="3"/>
  <c r="L411" i="3"/>
  <c r="J412" i="3"/>
  <c r="K412" i="3"/>
  <c r="L412" i="3"/>
  <c r="J413" i="3"/>
  <c r="K413" i="3"/>
  <c r="L413" i="3"/>
  <c r="J414" i="3"/>
  <c r="K414" i="3"/>
  <c r="L414" i="3"/>
  <c r="J415" i="3"/>
  <c r="K415" i="3"/>
  <c r="L415" i="3"/>
  <c r="J416" i="3"/>
  <c r="K416" i="3"/>
  <c r="L416" i="3"/>
  <c r="J417" i="3"/>
  <c r="K417" i="3"/>
  <c r="L417" i="3"/>
  <c r="J418" i="3"/>
  <c r="K418" i="3"/>
  <c r="L418" i="3"/>
  <c r="J419" i="3"/>
  <c r="K419" i="3"/>
  <c r="L419" i="3"/>
  <c r="J420" i="3"/>
  <c r="K420" i="3"/>
  <c r="L420" i="3"/>
  <c r="J421" i="3"/>
  <c r="K421" i="3"/>
  <c r="L421" i="3"/>
  <c r="J422" i="3"/>
  <c r="K422" i="3"/>
  <c r="L422" i="3"/>
  <c r="J423" i="3"/>
  <c r="K423" i="3"/>
  <c r="L423" i="3"/>
  <c r="J424" i="3"/>
  <c r="K424" i="3"/>
  <c r="L424" i="3"/>
  <c r="J425" i="3"/>
  <c r="K425" i="3"/>
  <c r="L425" i="3"/>
  <c r="J426" i="3"/>
  <c r="K426" i="3"/>
  <c r="L426" i="3"/>
  <c r="J427" i="3"/>
  <c r="K427" i="3"/>
  <c r="L427" i="3"/>
  <c r="J428" i="3"/>
  <c r="K428" i="3"/>
  <c r="L428" i="3"/>
  <c r="J429" i="3"/>
  <c r="K429" i="3"/>
  <c r="L429" i="3"/>
  <c r="J430" i="3"/>
  <c r="K430" i="3"/>
  <c r="L430" i="3"/>
  <c r="J431" i="3"/>
  <c r="K431" i="3"/>
  <c r="L431" i="3"/>
  <c r="J432" i="3"/>
  <c r="K432" i="3"/>
  <c r="L432" i="3"/>
  <c r="J433" i="3"/>
  <c r="K433" i="3"/>
  <c r="L433" i="3"/>
  <c r="J434" i="3"/>
  <c r="K434" i="3"/>
  <c r="L434" i="3"/>
  <c r="J435" i="3"/>
  <c r="K435" i="3"/>
  <c r="L435" i="3"/>
  <c r="J436" i="3"/>
  <c r="K436" i="3"/>
  <c r="L436" i="3"/>
  <c r="J437" i="3"/>
  <c r="K437" i="3"/>
  <c r="L437" i="3"/>
  <c r="J438" i="3"/>
  <c r="K438" i="3"/>
  <c r="L438" i="3"/>
  <c r="J439" i="3"/>
  <c r="K439" i="3"/>
  <c r="L439" i="3"/>
  <c r="J440" i="3"/>
  <c r="K440" i="3"/>
  <c r="L440" i="3"/>
  <c r="J441" i="3"/>
  <c r="K441" i="3"/>
  <c r="L441" i="3"/>
  <c r="J442" i="3"/>
  <c r="K442" i="3"/>
  <c r="L442" i="3"/>
  <c r="J443" i="3"/>
  <c r="K443" i="3"/>
  <c r="L443" i="3"/>
  <c r="J444" i="3"/>
  <c r="K444" i="3"/>
  <c r="L444" i="3"/>
  <c r="J445" i="3"/>
  <c r="K445" i="3"/>
  <c r="L445" i="3"/>
  <c r="J446" i="3"/>
  <c r="K446" i="3"/>
  <c r="L446" i="3"/>
  <c r="J447" i="3"/>
  <c r="K447" i="3"/>
  <c r="L447" i="3"/>
  <c r="J448" i="3"/>
  <c r="K448" i="3"/>
  <c r="L448" i="3"/>
  <c r="J449" i="3"/>
  <c r="K449" i="3"/>
  <c r="L449" i="3"/>
  <c r="J450" i="3"/>
  <c r="K450" i="3"/>
  <c r="L450" i="3"/>
  <c r="J451" i="3"/>
  <c r="K451" i="3"/>
  <c r="L451" i="3"/>
  <c r="J452" i="3"/>
  <c r="K452" i="3"/>
  <c r="L452" i="3"/>
  <c r="J453" i="3"/>
  <c r="K453" i="3"/>
  <c r="L453" i="3"/>
  <c r="J454" i="3"/>
  <c r="K454" i="3"/>
  <c r="L454" i="3"/>
  <c r="J455" i="3"/>
  <c r="K455" i="3"/>
  <c r="L455" i="3"/>
  <c r="J456" i="3"/>
  <c r="K456" i="3"/>
  <c r="L456" i="3"/>
  <c r="J457" i="3"/>
  <c r="K457" i="3"/>
  <c r="L457" i="3"/>
  <c r="J458" i="3"/>
  <c r="K458" i="3"/>
  <c r="L458" i="3"/>
  <c r="J459" i="3"/>
  <c r="K459" i="3"/>
  <c r="L459" i="3"/>
  <c r="J460" i="3"/>
  <c r="K460" i="3"/>
  <c r="L460" i="3"/>
  <c r="J461" i="3"/>
  <c r="K461" i="3"/>
  <c r="L461" i="3"/>
  <c r="J462" i="3"/>
  <c r="K462" i="3"/>
  <c r="L462" i="3"/>
  <c r="J463" i="3"/>
  <c r="K463" i="3"/>
  <c r="L463" i="3"/>
  <c r="J464" i="3"/>
  <c r="K464" i="3"/>
  <c r="L464" i="3"/>
  <c r="J465" i="3"/>
  <c r="K465" i="3"/>
  <c r="L465" i="3"/>
  <c r="J466" i="3"/>
  <c r="K466" i="3"/>
  <c r="L466" i="3"/>
  <c r="J467" i="3"/>
  <c r="K467" i="3"/>
  <c r="L467" i="3"/>
  <c r="J468" i="3"/>
  <c r="K468" i="3"/>
  <c r="L468" i="3"/>
  <c r="J469" i="3"/>
  <c r="K469" i="3"/>
  <c r="L469" i="3"/>
  <c r="J470" i="3"/>
  <c r="K470" i="3"/>
  <c r="L470" i="3"/>
  <c r="J471" i="3"/>
  <c r="K471" i="3"/>
  <c r="L471" i="3"/>
  <c r="J472" i="3"/>
  <c r="K472" i="3"/>
  <c r="L472" i="3"/>
  <c r="J473" i="3"/>
  <c r="K473" i="3"/>
  <c r="L473" i="3"/>
  <c r="J474" i="3"/>
  <c r="K474" i="3"/>
  <c r="L474" i="3"/>
  <c r="J475" i="3"/>
  <c r="K475" i="3"/>
  <c r="L475" i="3"/>
  <c r="J476" i="3"/>
  <c r="K476" i="3"/>
  <c r="L476" i="3"/>
  <c r="J477" i="3"/>
  <c r="K477" i="3"/>
  <c r="L477" i="3"/>
  <c r="J478" i="3"/>
  <c r="K478" i="3"/>
  <c r="L478" i="3"/>
  <c r="J479" i="3"/>
  <c r="K479" i="3"/>
  <c r="L479" i="3"/>
  <c r="J480" i="3"/>
  <c r="K480" i="3"/>
  <c r="L480" i="3"/>
  <c r="J481" i="3"/>
  <c r="K481" i="3"/>
  <c r="L481" i="3"/>
  <c r="J482" i="3"/>
  <c r="K482" i="3"/>
  <c r="L482" i="3"/>
  <c r="J483" i="3"/>
  <c r="K483" i="3"/>
  <c r="L483" i="3"/>
  <c r="J484" i="3"/>
  <c r="K484" i="3"/>
  <c r="L484" i="3"/>
  <c r="J485" i="3"/>
  <c r="K485" i="3"/>
  <c r="L485" i="3"/>
  <c r="J486" i="3"/>
  <c r="K486" i="3"/>
  <c r="L486" i="3"/>
  <c r="J487" i="3"/>
  <c r="K487" i="3"/>
  <c r="L487" i="3"/>
  <c r="J488" i="3"/>
  <c r="K488" i="3"/>
  <c r="L488" i="3"/>
  <c r="J489" i="3"/>
  <c r="K489" i="3"/>
  <c r="L489" i="3"/>
  <c r="J490" i="3"/>
  <c r="K490" i="3"/>
  <c r="L490" i="3"/>
  <c r="J491" i="3"/>
  <c r="K491" i="3"/>
  <c r="L491" i="3"/>
  <c r="J492" i="3"/>
  <c r="K492" i="3"/>
  <c r="L492" i="3"/>
  <c r="J493" i="3"/>
  <c r="K493" i="3"/>
  <c r="L493" i="3"/>
  <c r="J494" i="3"/>
  <c r="K494" i="3"/>
  <c r="L494" i="3"/>
  <c r="J495" i="3"/>
  <c r="K495" i="3"/>
  <c r="L495" i="3"/>
  <c r="J496" i="3"/>
  <c r="K496" i="3"/>
  <c r="L496" i="3"/>
  <c r="J497" i="3"/>
  <c r="K497" i="3"/>
  <c r="L497" i="3"/>
  <c r="J498" i="3"/>
  <c r="K498" i="3"/>
  <c r="L498" i="3"/>
  <c r="J499" i="3"/>
  <c r="K499" i="3"/>
  <c r="L499" i="3"/>
  <c r="J500" i="3"/>
  <c r="K500" i="3"/>
  <c r="L500" i="3"/>
  <c r="J501" i="3"/>
  <c r="K501" i="3"/>
  <c r="L501" i="3"/>
  <c r="J502" i="3"/>
  <c r="K502" i="3"/>
  <c r="L502" i="3"/>
  <c r="J503" i="3"/>
  <c r="K503" i="3"/>
  <c r="L503" i="3"/>
  <c r="J504" i="3"/>
  <c r="K504" i="3"/>
  <c r="L504" i="3"/>
  <c r="J505" i="3"/>
  <c r="K505" i="3"/>
  <c r="L505" i="3"/>
  <c r="J506" i="3"/>
  <c r="K506" i="3"/>
  <c r="L506" i="3"/>
  <c r="J507" i="3"/>
  <c r="K507" i="3"/>
  <c r="L507" i="3"/>
  <c r="J508" i="3"/>
  <c r="K508" i="3"/>
  <c r="L508" i="3"/>
  <c r="J509" i="3"/>
  <c r="K509" i="3"/>
  <c r="L509" i="3"/>
  <c r="J510" i="3"/>
  <c r="K510" i="3"/>
  <c r="L510" i="3"/>
  <c r="J511" i="3"/>
  <c r="K511" i="3"/>
  <c r="L511" i="3"/>
  <c r="J512" i="3"/>
  <c r="K512" i="3"/>
  <c r="L512" i="3"/>
  <c r="J513" i="3"/>
  <c r="K513" i="3"/>
  <c r="L513" i="3"/>
  <c r="J514" i="3"/>
  <c r="K514" i="3"/>
  <c r="L514" i="3"/>
  <c r="J515" i="3"/>
  <c r="K515" i="3"/>
  <c r="L515" i="3"/>
  <c r="J516" i="3"/>
  <c r="K516" i="3"/>
  <c r="L516" i="3"/>
  <c r="J517" i="3"/>
  <c r="K517" i="3"/>
  <c r="L517" i="3"/>
  <c r="J518" i="3"/>
  <c r="K518" i="3"/>
  <c r="L518" i="3"/>
  <c r="J519" i="3"/>
  <c r="K519" i="3"/>
  <c r="L519" i="3"/>
  <c r="L371" i="3"/>
  <c r="K371" i="3"/>
  <c r="J371" i="3"/>
  <c r="J4" i="3"/>
  <c r="K4" i="3"/>
  <c r="L4" i="3"/>
  <c r="J5" i="3"/>
  <c r="K5" i="3"/>
  <c r="L5" i="3"/>
  <c r="J6" i="3"/>
  <c r="K6" i="3"/>
  <c r="L6" i="3"/>
  <c r="J7" i="3"/>
  <c r="K7" i="3"/>
  <c r="L7" i="3"/>
  <c r="J8" i="3"/>
  <c r="K8" i="3"/>
  <c r="L8" i="3"/>
  <c r="J9" i="3"/>
  <c r="K9" i="3"/>
  <c r="L9" i="3"/>
  <c r="J10" i="3"/>
  <c r="K10" i="3"/>
  <c r="L10" i="3"/>
  <c r="J11" i="3"/>
  <c r="K11" i="3"/>
  <c r="L11" i="3"/>
  <c r="J12" i="3"/>
  <c r="K12" i="3"/>
  <c r="L12" i="3"/>
  <c r="J13" i="3"/>
  <c r="K13" i="3"/>
  <c r="L13" i="3"/>
  <c r="J14" i="3"/>
  <c r="K14" i="3"/>
  <c r="L14" i="3"/>
  <c r="J15" i="3"/>
  <c r="K15" i="3"/>
  <c r="L15" i="3"/>
  <c r="J16" i="3"/>
  <c r="K16" i="3"/>
  <c r="L16" i="3"/>
  <c r="J17" i="3"/>
  <c r="K17" i="3"/>
  <c r="L17" i="3"/>
  <c r="J18" i="3"/>
  <c r="K18" i="3"/>
  <c r="L18" i="3"/>
  <c r="J19" i="3"/>
  <c r="K19" i="3"/>
  <c r="L19" i="3"/>
  <c r="J20" i="3"/>
  <c r="K20" i="3"/>
  <c r="L20" i="3"/>
  <c r="J21" i="3"/>
  <c r="K21" i="3"/>
  <c r="L21" i="3"/>
  <c r="J22" i="3"/>
  <c r="K22" i="3"/>
  <c r="L22" i="3"/>
  <c r="J23" i="3"/>
  <c r="K23" i="3"/>
  <c r="L23" i="3"/>
  <c r="J24" i="3"/>
  <c r="K24" i="3"/>
  <c r="L24" i="3"/>
  <c r="J25" i="3"/>
  <c r="K25" i="3"/>
  <c r="L25" i="3"/>
  <c r="J26" i="3"/>
  <c r="K26" i="3"/>
  <c r="L26" i="3"/>
  <c r="J27" i="3"/>
  <c r="K27" i="3"/>
  <c r="L27" i="3"/>
  <c r="J28" i="3"/>
  <c r="K28" i="3"/>
  <c r="L28" i="3"/>
  <c r="J29" i="3"/>
  <c r="K29" i="3"/>
  <c r="L29" i="3"/>
  <c r="J30" i="3"/>
  <c r="K30" i="3"/>
  <c r="L30" i="3"/>
  <c r="J31" i="3"/>
  <c r="K31" i="3"/>
  <c r="L31" i="3"/>
  <c r="J32" i="3"/>
  <c r="K32" i="3"/>
  <c r="L32" i="3"/>
  <c r="J33" i="3"/>
  <c r="K33" i="3"/>
  <c r="L33" i="3"/>
  <c r="J34" i="3"/>
  <c r="K34" i="3"/>
  <c r="L34" i="3"/>
  <c r="J35" i="3"/>
  <c r="K35" i="3"/>
  <c r="L35" i="3"/>
  <c r="J36" i="3"/>
  <c r="K36" i="3"/>
  <c r="L36" i="3"/>
  <c r="J37" i="3"/>
  <c r="K37" i="3"/>
  <c r="L37" i="3"/>
  <c r="J38" i="3"/>
  <c r="K38" i="3"/>
  <c r="L38" i="3"/>
  <c r="J39" i="3"/>
  <c r="K39" i="3"/>
  <c r="L39" i="3"/>
  <c r="J40" i="3"/>
  <c r="K40" i="3"/>
  <c r="L40" i="3"/>
  <c r="J41" i="3"/>
  <c r="K41" i="3"/>
  <c r="L41" i="3"/>
  <c r="J42" i="3"/>
  <c r="K42" i="3"/>
  <c r="L42" i="3"/>
  <c r="J43" i="3"/>
  <c r="K43" i="3"/>
  <c r="L43" i="3"/>
  <c r="J44" i="3"/>
  <c r="K44" i="3"/>
  <c r="L44" i="3"/>
  <c r="J45" i="3"/>
  <c r="K45" i="3"/>
  <c r="L45" i="3"/>
  <c r="J46" i="3"/>
  <c r="K46" i="3"/>
  <c r="L46" i="3"/>
  <c r="J47" i="3"/>
  <c r="K47" i="3"/>
  <c r="L47" i="3"/>
  <c r="J48" i="3"/>
  <c r="K48" i="3"/>
  <c r="L48" i="3"/>
  <c r="J49" i="3"/>
  <c r="K49" i="3"/>
  <c r="L49" i="3"/>
  <c r="J50" i="3"/>
  <c r="K50" i="3"/>
  <c r="L50" i="3"/>
  <c r="J51" i="3"/>
  <c r="K51" i="3"/>
  <c r="L51" i="3"/>
  <c r="J52" i="3"/>
  <c r="K52" i="3"/>
  <c r="L52" i="3"/>
  <c r="J53" i="3"/>
  <c r="K53" i="3"/>
  <c r="L53" i="3"/>
  <c r="J54" i="3"/>
  <c r="K54" i="3"/>
  <c r="L54" i="3"/>
  <c r="J55" i="3"/>
  <c r="K55" i="3"/>
  <c r="L55" i="3"/>
  <c r="J56" i="3"/>
  <c r="K56" i="3"/>
  <c r="L56" i="3"/>
  <c r="J57" i="3"/>
  <c r="K57" i="3"/>
  <c r="L57" i="3"/>
  <c r="J58" i="3"/>
  <c r="K58" i="3"/>
  <c r="L58" i="3"/>
  <c r="J59" i="3"/>
  <c r="K59" i="3"/>
  <c r="L59" i="3"/>
  <c r="J60" i="3"/>
  <c r="K60" i="3"/>
  <c r="L60" i="3"/>
  <c r="J61" i="3"/>
  <c r="K61" i="3"/>
  <c r="L61" i="3"/>
  <c r="J62" i="3"/>
  <c r="K62" i="3"/>
  <c r="L62" i="3"/>
  <c r="J63" i="3"/>
  <c r="K63" i="3"/>
  <c r="L63" i="3"/>
  <c r="J64" i="3"/>
  <c r="K64" i="3"/>
  <c r="L64" i="3"/>
  <c r="J65" i="3"/>
  <c r="K65" i="3"/>
  <c r="L65" i="3"/>
  <c r="J66" i="3"/>
  <c r="K66" i="3"/>
  <c r="L66" i="3"/>
  <c r="J67" i="3"/>
  <c r="K67" i="3"/>
  <c r="L67" i="3"/>
  <c r="J68" i="3"/>
  <c r="K68" i="3"/>
  <c r="L68" i="3"/>
  <c r="J69" i="3"/>
  <c r="K69" i="3"/>
  <c r="L69" i="3"/>
  <c r="J70" i="3"/>
  <c r="K70" i="3"/>
  <c r="L70" i="3"/>
  <c r="J71" i="3"/>
  <c r="K71" i="3"/>
  <c r="L71" i="3"/>
  <c r="J72" i="3"/>
  <c r="K72" i="3"/>
  <c r="L72" i="3"/>
  <c r="J73" i="3"/>
  <c r="K73" i="3"/>
  <c r="L73" i="3"/>
  <c r="J74" i="3"/>
  <c r="K74" i="3"/>
  <c r="L74" i="3"/>
  <c r="J75" i="3"/>
  <c r="K75" i="3"/>
  <c r="L75" i="3"/>
  <c r="J76" i="3"/>
  <c r="K76" i="3"/>
  <c r="L76" i="3"/>
  <c r="J77" i="3"/>
  <c r="K77" i="3"/>
  <c r="L77" i="3"/>
  <c r="J78" i="3"/>
  <c r="K78" i="3"/>
  <c r="L78" i="3"/>
  <c r="J79" i="3"/>
  <c r="K79" i="3"/>
  <c r="L79" i="3"/>
  <c r="J80" i="3"/>
  <c r="K80" i="3"/>
  <c r="L80" i="3"/>
  <c r="J81" i="3"/>
  <c r="K81" i="3"/>
  <c r="L81" i="3"/>
  <c r="J82" i="3"/>
  <c r="K82" i="3"/>
  <c r="L82" i="3"/>
  <c r="J83" i="3"/>
  <c r="K83" i="3"/>
  <c r="L83" i="3"/>
  <c r="J84" i="3"/>
  <c r="K84" i="3"/>
  <c r="L84" i="3"/>
  <c r="J85" i="3"/>
  <c r="K85" i="3"/>
  <c r="L85" i="3"/>
  <c r="J86" i="3"/>
  <c r="K86" i="3"/>
  <c r="L86" i="3"/>
  <c r="J87" i="3"/>
  <c r="K87" i="3"/>
  <c r="L87" i="3"/>
  <c r="J88" i="3"/>
  <c r="K88" i="3"/>
  <c r="L88" i="3"/>
  <c r="J89" i="3"/>
  <c r="K89" i="3"/>
  <c r="L89" i="3"/>
  <c r="J90" i="3"/>
  <c r="K90" i="3"/>
  <c r="L90" i="3"/>
  <c r="J91" i="3"/>
  <c r="K91" i="3"/>
  <c r="L91" i="3"/>
  <c r="J92" i="3"/>
  <c r="K92" i="3"/>
  <c r="L92" i="3"/>
  <c r="J93" i="3"/>
  <c r="K93" i="3"/>
  <c r="L93" i="3"/>
  <c r="J94" i="3"/>
  <c r="K94" i="3"/>
  <c r="L94" i="3"/>
  <c r="J95" i="3"/>
  <c r="K95" i="3"/>
  <c r="L95" i="3"/>
  <c r="J96" i="3"/>
  <c r="K96" i="3"/>
  <c r="L96" i="3"/>
  <c r="J97" i="3"/>
  <c r="K97" i="3"/>
  <c r="L97" i="3"/>
  <c r="J98" i="3"/>
  <c r="K98" i="3"/>
  <c r="L98" i="3"/>
  <c r="J99" i="3"/>
  <c r="K99" i="3"/>
  <c r="L99" i="3"/>
  <c r="J100" i="3"/>
  <c r="K100" i="3"/>
  <c r="L100" i="3"/>
  <c r="J101" i="3"/>
  <c r="K101" i="3"/>
  <c r="L101" i="3"/>
  <c r="J102" i="3"/>
  <c r="K102" i="3"/>
  <c r="L102" i="3"/>
  <c r="J103" i="3"/>
  <c r="K103" i="3"/>
  <c r="L103" i="3"/>
  <c r="J104" i="3"/>
  <c r="K104" i="3"/>
  <c r="L104" i="3"/>
  <c r="J105" i="3"/>
  <c r="K105" i="3"/>
  <c r="L105" i="3"/>
  <c r="J106" i="3"/>
  <c r="K106" i="3"/>
  <c r="L106" i="3"/>
  <c r="J107" i="3"/>
  <c r="K107" i="3"/>
  <c r="L107" i="3"/>
  <c r="J108" i="3"/>
  <c r="K108" i="3"/>
  <c r="L108" i="3"/>
  <c r="J109" i="3"/>
  <c r="K109" i="3"/>
  <c r="L109" i="3"/>
  <c r="J110" i="3"/>
  <c r="K110" i="3"/>
  <c r="L110" i="3"/>
  <c r="J111" i="3"/>
  <c r="K111" i="3"/>
  <c r="L111" i="3"/>
  <c r="J112" i="3"/>
  <c r="K112" i="3"/>
  <c r="L112" i="3"/>
  <c r="J113" i="3"/>
  <c r="K113" i="3"/>
  <c r="L113" i="3"/>
  <c r="J114" i="3"/>
  <c r="K114" i="3"/>
  <c r="L114" i="3"/>
  <c r="J115" i="3"/>
  <c r="K115" i="3"/>
  <c r="L115" i="3"/>
  <c r="J116" i="3"/>
  <c r="K116" i="3"/>
  <c r="L116" i="3"/>
  <c r="J117" i="3"/>
  <c r="K117" i="3"/>
  <c r="L117" i="3"/>
  <c r="J118" i="3"/>
  <c r="K118" i="3"/>
  <c r="L118" i="3"/>
  <c r="J119" i="3"/>
  <c r="K119" i="3"/>
  <c r="L119" i="3"/>
  <c r="J120" i="3"/>
  <c r="K120" i="3"/>
  <c r="L120" i="3"/>
  <c r="J121" i="3"/>
  <c r="K121" i="3"/>
  <c r="L121" i="3"/>
  <c r="J122" i="3"/>
  <c r="K122" i="3"/>
  <c r="L122" i="3"/>
  <c r="J123" i="3"/>
  <c r="K123" i="3"/>
  <c r="L123" i="3"/>
  <c r="J124" i="3"/>
  <c r="K124" i="3"/>
  <c r="L124" i="3"/>
  <c r="J125" i="3"/>
  <c r="K125" i="3"/>
  <c r="L125" i="3"/>
  <c r="J126" i="3"/>
  <c r="K126" i="3"/>
  <c r="L126" i="3"/>
  <c r="J127" i="3"/>
  <c r="K127" i="3"/>
  <c r="L127" i="3"/>
  <c r="J128" i="3"/>
  <c r="K128" i="3"/>
  <c r="L128" i="3"/>
  <c r="J129" i="3"/>
  <c r="K129" i="3"/>
  <c r="L129" i="3"/>
  <c r="J130" i="3"/>
  <c r="K130" i="3"/>
  <c r="L130" i="3"/>
  <c r="J131" i="3"/>
  <c r="K131" i="3"/>
  <c r="L131" i="3"/>
  <c r="J132" i="3"/>
  <c r="K132" i="3"/>
  <c r="L132" i="3"/>
  <c r="J133" i="3"/>
  <c r="K133" i="3"/>
  <c r="L133" i="3"/>
  <c r="J134" i="3"/>
  <c r="K134" i="3"/>
  <c r="L134" i="3"/>
  <c r="J135" i="3"/>
  <c r="K135" i="3"/>
  <c r="L135" i="3"/>
  <c r="J136" i="3"/>
  <c r="K136" i="3"/>
  <c r="L136" i="3"/>
  <c r="J137" i="3"/>
  <c r="K137" i="3"/>
  <c r="L137" i="3"/>
  <c r="J138" i="3"/>
  <c r="K138" i="3"/>
  <c r="L138" i="3"/>
  <c r="J139" i="3"/>
  <c r="K139" i="3"/>
  <c r="L139" i="3"/>
  <c r="J140" i="3"/>
  <c r="K140" i="3"/>
  <c r="L140" i="3"/>
  <c r="J141" i="3"/>
  <c r="K141" i="3"/>
  <c r="L141" i="3"/>
  <c r="J142" i="3"/>
  <c r="K142" i="3"/>
  <c r="L142" i="3"/>
  <c r="J143" i="3"/>
  <c r="K143" i="3"/>
  <c r="L143" i="3"/>
  <c r="J144" i="3"/>
  <c r="K144" i="3"/>
  <c r="L144" i="3"/>
  <c r="J145" i="3"/>
  <c r="K145" i="3"/>
  <c r="L145" i="3"/>
  <c r="J146" i="3"/>
  <c r="K146" i="3"/>
  <c r="L146" i="3"/>
  <c r="J147" i="3"/>
  <c r="K147" i="3"/>
  <c r="L147" i="3"/>
  <c r="J148" i="3"/>
  <c r="K148" i="3"/>
  <c r="L148" i="3"/>
  <c r="J149" i="3"/>
  <c r="K149" i="3"/>
  <c r="L149" i="3"/>
  <c r="J150" i="3"/>
  <c r="K150" i="3"/>
  <c r="L150" i="3"/>
  <c r="J151" i="3"/>
  <c r="K151" i="3"/>
  <c r="L151" i="3"/>
  <c r="J152" i="3"/>
  <c r="K152" i="3"/>
  <c r="L152" i="3"/>
  <c r="J153" i="3"/>
  <c r="K153" i="3"/>
  <c r="L153" i="3"/>
  <c r="J154" i="3"/>
  <c r="K154" i="3"/>
  <c r="L154" i="3"/>
  <c r="J155" i="3"/>
  <c r="K155" i="3"/>
  <c r="L155" i="3"/>
  <c r="J156" i="3"/>
  <c r="K156" i="3"/>
  <c r="L156" i="3"/>
  <c r="J157" i="3"/>
  <c r="K157" i="3"/>
  <c r="L157" i="3"/>
  <c r="J158" i="3"/>
  <c r="K158" i="3"/>
  <c r="L158" i="3"/>
  <c r="J159" i="3"/>
  <c r="K159" i="3"/>
  <c r="L159" i="3"/>
  <c r="J160" i="3"/>
  <c r="K160" i="3"/>
  <c r="L160" i="3"/>
  <c r="J161" i="3"/>
  <c r="K161" i="3"/>
  <c r="L161" i="3"/>
  <c r="J162" i="3"/>
  <c r="K162" i="3"/>
  <c r="L162" i="3"/>
  <c r="J163" i="3"/>
  <c r="K163" i="3"/>
  <c r="L163" i="3"/>
  <c r="J164" i="3"/>
  <c r="K164" i="3"/>
  <c r="L164" i="3"/>
  <c r="J165" i="3"/>
  <c r="K165" i="3"/>
  <c r="L165" i="3"/>
  <c r="J166" i="3"/>
  <c r="K166" i="3"/>
  <c r="L166" i="3"/>
  <c r="J167" i="3"/>
  <c r="K167" i="3"/>
  <c r="L167" i="3"/>
  <c r="J168" i="3"/>
  <c r="K168" i="3"/>
  <c r="L168" i="3"/>
  <c r="J169" i="3"/>
  <c r="K169" i="3"/>
  <c r="L169" i="3"/>
  <c r="J170" i="3"/>
  <c r="K170" i="3"/>
  <c r="L170" i="3"/>
  <c r="J171" i="3"/>
  <c r="K171" i="3"/>
  <c r="L171" i="3"/>
  <c r="J172" i="3"/>
  <c r="K172" i="3"/>
  <c r="L172" i="3"/>
  <c r="J173" i="3"/>
  <c r="K173" i="3"/>
  <c r="L173" i="3"/>
  <c r="J174" i="3"/>
  <c r="K174" i="3"/>
  <c r="L174" i="3"/>
  <c r="J175" i="3"/>
  <c r="K175" i="3"/>
  <c r="L175" i="3"/>
  <c r="J176" i="3"/>
  <c r="K176" i="3"/>
  <c r="L176" i="3"/>
  <c r="J177" i="3"/>
  <c r="K177" i="3"/>
  <c r="L177" i="3"/>
  <c r="J178" i="3"/>
  <c r="K178" i="3"/>
  <c r="L178" i="3"/>
  <c r="J179" i="3"/>
  <c r="K179" i="3"/>
  <c r="L179" i="3"/>
  <c r="J180" i="3"/>
  <c r="K180" i="3"/>
  <c r="L180" i="3"/>
  <c r="J181" i="3"/>
  <c r="K181" i="3"/>
  <c r="L181" i="3"/>
  <c r="J182" i="3"/>
  <c r="K182" i="3"/>
  <c r="L182" i="3"/>
  <c r="J183" i="3"/>
  <c r="K183" i="3"/>
  <c r="L183" i="3"/>
  <c r="J184" i="3"/>
  <c r="K184" i="3"/>
  <c r="L184" i="3"/>
  <c r="J185" i="3"/>
  <c r="K185" i="3"/>
  <c r="L185" i="3"/>
  <c r="J186" i="3"/>
  <c r="K186" i="3"/>
  <c r="L186" i="3"/>
  <c r="J187" i="3"/>
  <c r="K187" i="3"/>
  <c r="L187" i="3"/>
  <c r="J188" i="3"/>
  <c r="K188" i="3"/>
  <c r="L188" i="3"/>
  <c r="J189" i="3"/>
  <c r="K189" i="3"/>
  <c r="L189" i="3"/>
  <c r="J190" i="3"/>
  <c r="K190" i="3"/>
  <c r="L190" i="3"/>
  <c r="J191" i="3"/>
  <c r="K191" i="3"/>
  <c r="L191" i="3"/>
  <c r="J192" i="3"/>
  <c r="K192" i="3"/>
  <c r="L192" i="3"/>
  <c r="J193" i="3"/>
  <c r="K193" i="3"/>
  <c r="L193" i="3"/>
  <c r="J194" i="3"/>
  <c r="K194" i="3"/>
  <c r="L194" i="3"/>
  <c r="J195" i="3"/>
  <c r="K195" i="3"/>
  <c r="L195" i="3"/>
  <c r="J196" i="3"/>
  <c r="K196" i="3"/>
  <c r="L196" i="3"/>
  <c r="J197" i="3"/>
  <c r="K197" i="3"/>
  <c r="L197" i="3"/>
  <c r="J198" i="3"/>
  <c r="K198" i="3"/>
  <c r="L198" i="3"/>
  <c r="J199" i="3"/>
  <c r="K199" i="3"/>
  <c r="L199" i="3"/>
  <c r="J200" i="3"/>
  <c r="K200" i="3"/>
  <c r="L200" i="3"/>
  <c r="J201" i="3"/>
  <c r="K201" i="3"/>
  <c r="L201" i="3"/>
  <c r="J202" i="3"/>
  <c r="K202" i="3"/>
  <c r="L202" i="3"/>
  <c r="J203" i="3"/>
  <c r="K203" i="3"/>
  <c r="L203" i="3"/>
  <c r="J204" i="3"/>
  <c r="K204" i="3"/>
  <c r="L204" i="3"/>
  <c r="J205" i="3"/>
  <c r="K205" i="3"/>
  <c r="L205" i="3"/>
  <c r="J206" i="3"/>
  <c r="K206" i="3"/>
  <c r="L206" i="3"/>
  <c r="J207" i="3"/>
  <c r="K207" i="3"/>
  <c r="L207" i="3"/>
  <c r="J208" i="3"/>
  <c r="K208" i="3"/>
  <c r="L208" i="3"/>
  <c r="J209" i="3"/>
  <c r="K209" i="3"/>
  <c r="L209" i="3"/>
  <c r="J210" i="3"/>
  <c r="K210" i="3"/>
  <c r="L210" i="3"/>
  <c r="J211" i="3"/>
  <c r="K211" i="3"/>
  <c r="L211" i="3"/>
  <c r="J212" i="3"/>
  <c r="K212" i="3"/>
  <c r="L212" i="3"/>
  <c r="J213" i="3"/>
  <c r="K213" i="3"/>
  <c r="L213" i="3"/>
  <c r="J214" i="3"/>
  <c r="K214" i="3"/>
  <c r="L214" i="3"/>
  <c r="J215" i="3"/>
  <c r="K215" i="3"/>
  <c r="L215" i="3"/>
  <c r="J216" i="3"/>
  <c r="K216" i="3"/>
  <c r="L216" i="3"/>
  <c r="J217" i="3"/>
  <c r="K217" i="3"/>
  <c r="L217" i="3"/>
  <c r="J218" i="3"/>
  <c r="K218" i="3"/>
  <c r="L218" i="3"/>
  <c r="J219" i="3"/>
  <c r="K219" i="3"/>
  <c r="L219" i="3"/>
  <c r="J220" i="3"/>
  <c r="K220" i="3"/>
  <c r="L220" i="3"/>
  <c r="J221" i="3"/>
  <c r="K221" i="3"/>
  <c r="L221" i="3"/>
  <c r="J222" i="3"/>
  <c r="K222" i="3"/>
  <c r="L222" i="3"/>
  <c r="J223" i="3"/>
  <c r="K223" i="3"/>
  <c r="L223" i="3"/>
  <c r="J224" i="3"/>
  <c r="K224" i="3"/>
  <c r="L224" i="3"/>
  <c r="J225" i="3"/>
  <c r="K225" i="3"/>
  <c r="L225" i="3"/>
  <c r="J226" i="3"/>
  <c r="K226" i="3"/>
  <c r="L226" i="3"/>
  <c r="J227" i="3"/>
  <c r="K227" i="3"/>
  <c r="L227" i="3"/>
  <c r="J228" i="3"/>
  <c r="K228" i="3"/>
  <c r="L228" i="3"/>
  <c r="J229" i="3"/>
  <c r="K229" i="3"/>
  <c r="L229" i="3"/>
  <c r="J230" i="3"/>
  <c r="K230" i="3"/>
  <c r="L230" i="3"/>
  <c r="J231" i="3"/>
  <c r="K231" i="3"/>
  <c r="L231" i="3"/>
  <c r="J232" i="3"/>
  <c r="K232" i="3"/>
  <c r="L232" i="3"/>
  <c r="J233" i="3"/>
  <c r="K233" i="3"/>
  <c r="L233" i="3"/>
  <c r="J234" i="3"/>
  <c r="K234" i="3"/>
  <c r="L234" i="3"/>
  <c r="J235" i="3"/>
  <c r="K235" i="3"/>
  <c r="L235" i="3"/>
  <c r="J236" i="3"/>
  <c r="K236" i="3"/>
  <c r="L236" i="3"/>
  <c r="J237" i="3"/>
  <c r="K237" i="3"/>
  <c r="L237" i="3"/>
  <c r="J238" i="3"/>
  <c r="K238" i="3"/>
  <c r="L238" i="3"/>
  <c r="J239" i="3"/>
  <c r="K239" i="3"/>
  <c r="L239" i="3"/>
  <c r="J240" i="3"/>
  <c r="K240" i="3"/>
  <c r="L240" i="3"/>
  <c r="J241" i="3"/>
  <c r="K241" i="3"/>
  <c r="L241" i="3"/>
  <c r="J242" i="3"/>
  <c r="K242" i="3"/>
  <c r="L242" i="3"/>
  <c r="J243" i="3"/>
  <c r="K243" i="3"/>
  <c r="L243" i="3"/>
  <c r="J244" i="3"/>
  <c r="K244" i="3"/>
  <c r="L244" i="3"/>
  <c r="J245" i="3"/>
  <c r="K245" i="3"/>
  <c r="L245" i="3"/>
  <c r="J246" i="3"/>
  <c r="K246" i="3"/>
  <c r="L246" i="3"/>
  <c r="J247" i="3"/>
  <c r="K247" i="3"/>
  <c r="L247" i="3"/>
  <c r="J248" i="3"/>
  <c r="K248" i="3"/>
  <c r="L248" i="3"/>
  <c r="J249" i="3"/>
  <c r="K249" i="3"/>
  <c r="L249" i="3"/>
  <c r="J250" i="3"/>
  <c r="K250" i="3"/>
  <c r="L250" i="3"/>
  <c r="J251" i="3"/>
  <c r="K251" i="3"/>
  <c r="L251" i="3"/>
  <c r="J252" i="3"/>
  <c r="K252" i="3"/>
  <c r="L252" i="3"/>
  <c r="J253" i="3"/>
  <c r="K253" i="3"/>
  <c r="L253" i="3"/>
  <c r="J254" i="3"/>
  <c r="K254" i="3"/>
  <c r="L254" i="3"/>
  <c r="J255" i="3"/>
  <c r="K255" i="3"/>
  <c r="L255" i="3"/>
  <c r="J256" i="3"/>
  <c r="K256" i="3"/>
  <c r="L256" i="3"/>
  <c r="J257" i="3"/>
  <c r="K257" i="3"/>
  <c r="L257" i="3"/>
  <c r="J258" i="3"/>
  <c r="K258" i="3"/>
  <c r="L258" i="3"/>
  <c r="J259" i="3"/>
  <c r="K259" i="3"/>
  <c r="L259" i="3"/>
  <c r="J260" i="3"/>
  <c r="K260" i="3"/>
  <c r="L260" i="3"/>
  <c r="J261" i="3"/>
  <c r="K261" i="3"/>
  <c r="L261" i="3"/>
  <c r="J262" i="3"/>
  <c r="K262" i="3"/>
  <c r="L262" i="3"/>
  <c r="J263" i="3"/>
  <c r="K263" i="3"/>
  <c r="L263" i="3"/>
  <c r="J264" i="3"/>
  <c r="K264" i="3"/>
  <c r="L264" i="3"/>
  <c r="J265" i="3"/>
  <c r="K265" i="3"/>
  <c r="L265" i="3"/>
  <c r="J266" i="3"/>
  <c r="K266" i="3"/>
  <c r="L266" i="3"/>
  <c r="J267" i="3"/>
  <c r="K267" i="3"/>
  <c r="L267" i="3"/>
  <c r="J268" i="3"/>
  <c r="K268" i="3"/>
  <c r="L268" i="3"/>
  <c r="J269" i="3"/>
  <c r="K269" i="3"/>
  <c r="L269" i="3"/>
  <c r="J270" i="3"/>
  <c r="K270" i="3"/>
  <c r="L270" i="3"/>
  <c r="J271" i="3"/>
  <c r="K271" i="3"/>
  <c r="L271" i="3"/>
  <c r="J272" i="3"/>
  <c r="K272" i="3"/>
  <c r="L272" i="3"/>
  <c r="J273" i="3"/>
  <c r="K273" i="3"/>
  <c r="L273" i="3"/>
  <c r="J274" i="3"/>
  <c r="K274" i="3"/>
  <c r="L274" i="3"/>
  <c r="J275" i="3"/>
  <c r="K275" i="3"/>
  <c r="L275" i="3"/>
  <c r="J276" i="3"/>
  <c r="K276" i="3"/>
  <c r="L276" i="3"/>
  <c r="J277" i="3"/>
  <c r="K277" i="3"/>
  <c r="L277" i="3"/>
  <c r="J278" i="3"/>
  <c r="K278" i="3"/>
  <c r="L278" i="3"/>
  <c r="J279" i="3"/>
  <c r="K279" i="3"/>
  <c r="L279" i="3"/>
  <c r="J280" i="3"/>
  <c r="K280" i="3"/>
  <c r="L280" i="3"/>
  <c r="J281" i="3"/>
  <c r="K281" i="3"/>
  <c r="L281" i="3"/>
  <c r="J282" i="3"/>
  <c r="K282" i="3"/>
  <c r="L282" i="3"/>
  <c r="J283" i="3"/>
  <c r="K283" i="3"/>
  <c r="L283" i="3"/>
  <c r="J284" i="3"/>
  <c r="K284" i="3"/>
  <c r="L284" i="3"/>
  <c r="J285" i="3"/>
  <c r="K285" i="3"/>
  <c r="L285" i="3"/>
  <c r="J286" i="3"/>
  <c r="K286" i="3"/>
  <c r="L286" i="3"/>
  <c r="J287" i="3"/>
  <c r="K287" i="3"/>
  <c r="L287" i="3"/>
  <c r="J288" i="3"/>
  <c r="K288" i="3"/>
  <c r="L288" i="3"/>
  <c r="J289" i="3"/>
  <c r="K289" i="3"/>
  <c r="L289" i="3"/>
  <c r="J290" i="3"/>
  <c r="K290" i="3"/>
  <c r="L290" i="3"/>
  <c r="J291" i="3"/>
  <c r="K291" i="3"/>
  <c r="L291" i="3"/>
  <c r="J292" i="3"/>
  <c r="K292" i="3"/>
  <c r="L292" i="3"/>
  <c r="J293" i="3"/>
  <c r="K293" i="3"/>
  <c r="L293" i="3"/>
  <c r="J294" i="3"/>
  <c r="K294" i="3"/>
  <c r="L294" i="3"/>
  <c r="J295" i="3"/>
  <c r="K295" i="3"/>
  <c r="L295" i="3"/>
  <c r="J296" i="3"/>
  <c r="K296" i="3"/>
  <c r="L296" i="3"/>
  <c r="J297" i="3"/>
  <c r="K297" i="3"/>
  <c r="L297" i="3"/>
  <c r="J298" i="3"/>
  <c r="K298" i="3"/>
  <c r="L298" i="3"/>
  <c r="J299" i="3"/>
  <c r="K299" i="3"/>
  <c r="L299" i="3"/>
  <c r="J300" i="3"/>
  <c r="K300" i="3"/>
  <c r="L300" i="3"/>
  <c r="J301" i="3"/>
  <c r="K301" i="3"/>
  <c r="L301" i="3"/>
  <c r="J302" i="3"/>
  <c r="K302" i="3"/>
  <c r="L302" i="3"/>
  <c r="J303" i="3"/>
  <c r="K303" i="3"/>
  <c r="L303" i="3"/>
  <c r="J304" i="3"/>
  <c r="K304" i="3"/>
  <c r="L304" i="3"/>
  <c r="J305" i="3"/>
  <c r="K305" i="3"/>
  <c r="L305" i="3"/>
  <c r="J306" i="3"/>
  <c r="K306" i="3"/>
  <c r="L306" i="3"/>
  <c r="J307" i="3"/>
  <c r="K307" i="3"/>
  <c r="L307" i="3"/>
  <c r="J308" i="3"/>
  <c r="K308" i="3"/>
  <c r="L308" i="3"/>
  <c r="J309" i="3"/>
  <c r="K309" i="3"/>
  <c r="L309" i="3"/>
  <c r="J310" i="3"/>
  <c r="K310" i="3"/>
  <c r="L310" i="3"/>
  <c r="J311" i="3"/>
  <c r="K311" i="3"/>
  <c r="L311" i="3"/>
  <c r="J312" i="3"/>
  <c r="K312" i="3"/>
  <c r="L312" i="3"/>
  <c r="J313" i="3"/>
  <c r="K313" i="3"/>
  <c r="L313" i="3"/>
  <c r="J314" i="3"/>
  <c r="K314" i="3"/>
  <c r="L314" i="3"/>
  <c r="J315" i="3"/>
  <c r="K315" i="3"/>
  <c r="L315" i="3"/>
  <c r="J316" i="3"/>
  <c r="K316" i="3"/>
  <c r="L316" i="3"/>
  <c r="J317" i="3"/>
  <c r="K317" i="3"/>
  <c r="L317" i="3"/>
  <c r="J318" i="3"/>
  <c r="K318" i="3"/>
  <c r="L318" i="3"/>
  <c r="J319" i="3"/>
  <c r="K319" i="3"/>
  <c r="L319" i="3"/>
  <c r="J320" i="3"/>
  <c r="K320" i="3"/>
  <c r="L320" i="3"/>
  <c r="J321" i="3"/>
  <c r="K321" i="3"/>
  <c r="L321" i="3"/>
  <c r="J322" i="3"/>
  <c r="K322" i="3"/>
  <c r="L322" i="3"/>
  <c r="J323" i="3"/>
  <c r="K323" i="3"/>
  <c r="L323" i="3"/>
  <c r="J324" i="3"/>
  <c r="K324" i="3"/>
  <c r="L324" i="3"/>
  <c r="J325" i="3"/>
  <c r="K325" i="3"/>
  <c r="L325" i="3"/>
  <c r="J326" i="3"/>
  <c r="K326" i="3"/>
  <c r="L326" i="3"/>
  <c r="J327" i="3"/>
  <c r="K327" i="3"/>
  <c r="L327" i="3"/>
  <c r="J328" i="3"/>
  <c r="K328" i="3"/>
  <c r="L328" i="3"/>
  <c r="J329" i="3"/>
  <c r="K329" i="3"/>
  <c r="L329" i="3"/>
  <c r="J330" i="3"/>
  <c r="K330" i="3"/>
  <c r="L330" i="3"/>
  <c r="J331" i="3"/>
  <c r="K331" i="3"/>
  <c r="L331" i="3"/>
  <c r="J332" i="3"/>
  <c r="K332" i="3"/>
  <c r="L332" i="3"/>
  <c r="J333" i="3"/>
  <c r="K333" i="3"/>
  <c r="L333" i="3"/>
  <c r="J334" i="3"/>
  <c r="K334" i="3"/>
  <c r="L334" i="3"/>
  <c r="J335" i="3"/>
  <c r="K335" i="3"/>
  <c r="L335" i="3"/>
  <c r="J336" i="3"/>
  <c r="K336" i="3"/>
  <c r="L336" i="3"/>
  <c r="J337" i="3"/>
  <c r="K337" i="3"/>
  <c r="L337" i="3"/>
  <c r="J338" i="3"/>
  <c r="K338" i="3"/>
  <c r="L338" i="3"/>
  <c r="J339" i="3"/>
  <c r="K339" i="3"/>
  <c r="L339" i="3"/>
  <c r="J340" i="3"/>
  <c r="K340" i="3"/>
  <c r="L340" i="3"/>
  <c r="J341" i="3"/>
  <c r="K341" i="3"/>
  <c r="L341" i="3"/>
  <c r="J342" i="3"/>
  <c r="K342" i="3"/>
  <c r="L342" i="3"/>
  <c r="J343" i="3"/>
  <c r="K343" i="3"/>
  <c r="L343" i="3"/>
  <c r="J344" i="3"/>
  <c r="K344" i="3"/>
  <c r="L344" i="3"/>
  <c r="J345" i="3"/>
  <c r="K345" i="3"/>
  <c r="L345" i="3"/>
  <c r="J346" i="3"/>
  <c r="K346" i="3"/>
  <c r="L346" i="3"/>
  <c r="J347" i="3"/>
  <c r="K347" i="3"/>
  <c r="L347" i="3"/>
  <c r="J348" i="3"/>
  <c r="K348" i="3"/>
  <c r="L348" i="3"/>
  <c r="J349" i="3"/>
  <c r="K349" i="3"/>
  <c r="L349" i="3"/>
  <c r="J350" i="3"/>
  <c r="K350" i="3"/>
  <c r="L350" i="3"/>
  <c r="J351" i="3"/>
  <c r="K351" i="3"/>
  <c r="L351" i="3"/>
  <c r="J352" i="3"/>
  <c r="K352" i="3"/>
  <c r="L352" i="3"/>
  <c r="J353" i="3"/>
  <c r="K353" i="3"/>
  <c r="L353" i="3"/>
  <c r="J354" i="3"/>
  <c r="K354" i="3"/>
  <c r="L354" i="3"/>
  <c r="J355" i="3"/>
  <c r="K355" i="3"/>
  <c r="L355" i="3"/>
  <c r="J356" i="3"/>
  <c r="K356" i="3"/>
  <c r="L356" i="3"/>
  <c r="J357" i="3"/>
  <c r="K357" i="3"/>
  <c r="L357" i="3"/>
  <c r="J358" i="3"/>
  <c r="K358" i="3"/>
  <c r="L358" i="3"/>
  <c r="J359" i="3"/>
  <c r="K359" i="3"/>
  <c r="L359" i="3"/>
  <c r="J360" i="3"/>
  <c r="K360" i="3"/>
  <c r="L360" i="3"/>
  <c r="J361" i="3"/>
  <c r="K361" i="3"/>
  <c r="L361" i="3"/>
  <c r="J362" i="3"/>
  <c r="K362" i="3"/>
  <c r="L362" i="3"/>
  <c r="J363" i="3"/>
  <c r="K363" i="3"/>
  <c r="L363" i="3"/>
  <c r="J364" i="3"/>
  <c r="K364" i="3"/>
  <c r="L364" i="3"/>
  <c r="J365" i="3"/>
  <c r="K365" i="3"/>
  <c r="L365" i="3"/>
  <c r="J366" i="3"/>
  <c r="K366" i="3"/>
  <c r="L366" i="3"/>
  <c r="J367" i="3"/>
  <c r="K367" i="3"/>
  <c r="L367" i="3"/>
  <c r="J368" i="3"/>
  <c r="K368" i="3"/>
  <c r="L368" i="3"/>
  <c r="J369" i="3"/>
  <c r="K369" i="3"/>
  <c r="L369" i="3"/>
  <c r="L3" i="3"/>
  <c r="K3" i="3"/>
  <c r="J3" i="3"/>
  <c r="EU172" i="3"/>
  <c r="EU173" i="3"/>
  <c r="EV173" i="3"/>
  <c r="EW173" i="3"/>
  <c r="EU174" i="3"/>
  <c r="EV174" i="3"/>
  <c r="EU175" i="3"/>
  <c r="EU176" i="3"/>
  <c r="EV176" i="3"/>
  <c r="EU177" i="3"/>
  <c r="EU178" i="3"/>
  <c r="EU179" i="3"/>
  <c r="EW179" i="3"/>
  <c r="EU180" i="3"/>
  <c r="EU181" i="3"/>
  <c r="EU182" i="3"/>
  <c r="EV182" i="3"/>
  <c r="EU183" i="3"/>
  <c r="EU184" i="3"/>
  <c r="EU185" i="3"/>
  <c r="EV185" i="3"/>
  <c r="EW185" i="3"/>
  <c r="EU186" i="3"/>
  <c r="EU187" i="3"/>
  <c r="EW187" i="3"/>
  <c r="EU188" i="3"/>
  <c r="EU189" i="3"/>
  <c r="EU190" i="3"/>
  <c r="EV190" i="3"/>
  <c r="EU191" i="3"/>
  <c r="EU192" i="3"/>
  <c r="EU193" i="3"/>
  <c r="EV193" i="3"/>
  <c r="EU194" i="3"/>
  <c r="EU195" i="3"/>
  <c r="EW195" i="3"/>
  <c r="EU196" i="3"/>
  <c r="EU197" i="3"/>
  <c r="EU198" i="3"/>
  <c r="EV198" i="3"/>
  <c r="EU199" i="3"/>
  <c r="EU200" i="3"/>
  <c r="EV200" i="3"/>
  <c r="EU201" i="3"/>
  <c r="EW201" i="3"/>
  <c r="EV201" i="3"/>
  <c r="EU202" i="3"/>
  <c r="EU203" i="3"/>
  <c r="EW203" i="3"/>
  <c r="EU204" i="3"/>
  <c r="EU205" i="3"/>
  <c r="EU206" i="3"/>
  <c r="EV206" i="3"/>
  <c r="EU207" i="3"/>
  <c r="EU208" i="3"/>
  <c r="EV208" i="3"/>
  <c r="EU209" i="3"/>
  <c r="EU210" i="3"/>
  <c r="EU211" i="3"/>
  <c r="EW211" i="3"/>
  <c r="EU212" i="3"/>
  <c r="EU213" i="3"/>
  <c r="EV213" i="3"/>
  <c r="EW213" i="3"/>
  <c r="EU214" i="3"/>
  <c r="EV214" i="3"/>
  <c r="EU215" i="3"/>
  <c r="EU216" i="3"/>
  <c r="EU217" i="3"/>
  <c r="EV217" i="3"/>
  <c r="EW217" i="3"/>
  <c r="EU218" i="3"/>
  <c r="EU219" i="3"/>
  <c r="EW219" i="3"/>
  <c r="EU220" i="3"/>
  <c r="EU221" i="3"/>
  <c r="EU222" i="3"/>
  <c r="EV222" i="3"/>
  <c r="EU223" i="3"/>
  <c r="EU224" i="3"/>
  <c r="EU225" i="3"/>
  <c r="EV225" i="3"/>
  <c r="EU226" i="3"/>
  <c r="EU227" i="3"/>
  <c r="EW227" i="3"/>
  <c r="EU228" i="3"/>
  <c r="EU229" i="3"/>
  <c r="EU230" i="3"/>
  <c r="EV230" i="3"/>
  <c r="EU231" i="3"/>
  <c r="EU232" i="3"/>
  <c r="EV232" i="3"/>
  <c r="EU233" i="3"/>
  <c r="EU234" i="3"/>
  <c r="EU235" i="3"/>
  <c r="EW235" i="3"/>
  <c r="EU236" i="3"/>
  <c r="EU237" i="3"/>
  <c r="EW237" i="3"/>
  <c r="EV237" i="3"/>
  <c r="EU238" i="3"/>
  <c r="EV238" i="3"/>
  <c r="EU239" i="3"/>
  <c r="EU240" i="3"/>
  <c r="EV240" i="3"/>
  <c r="EU241" i="3"/>
  <c r="EU242" i="3"/>
  <c r="EU243" i="3"/>
  <c r="EW243" i="3"/>
  <c r="EU244" i="3"/>
  <c r="EU245" i="3"/>
  <c r="EU246" i="3"/>
  <c r="EV246" i="3"/>
  <c r="EU247" i="3"/>
  <c r="EU248" i="3"/>
  <c r="EV248" i="3"/>
  <c r="EW248" i="3"/>
  <c r="EU249" i="3"/>
  <c r="EV249" i="3"/>
  <c r="EW249" i="3"/>
  <c r="EU250" i="3"/>
  <c r="EU251" i="3"/>
  <c r="EW251" i="3"/>
  <c r="EU252" i="3"/>
  <c r="EU253" i="3"/>
  <c r="EW253" i="3"/>
  <c r="EV253" i="3"/>
  <c r="EU254" i="3"/>
  <c r="EV254" i="3"/>
  <c r="EU255" i="3"/>
  <c r="EU256" i="3"/>
  <c r="EU257" i="3"/>
  <c r="EV257" i="3"/>
  <c r="EW257" i="3"/>
  <c r="EU258" i="3"/>
  <c r="EU259" i="3"/>
  <c r="EW259" i="3"/>
  <c r="EU260" i="3"/>
  <c r="EU261" i="3"/>
  <c r="EU262" i="3"/>
  <c r="EV262" i="3"/>
  <c r="EU263" i="3"/>
  <c r="EU264" i="3"/>
  <c r="EV264" i="3"/>
  <c r="EW264" i="3"/>
  <c r="EU265" i="3"/>
  <c r="EW265" i="3"/>
  <c r="EU266" i="3"/>
  <c r="EU267" i="3"/>
  <c r="EW267" i="3"/>
  <c r="EU268" i="3"/>
  <c r="EU269" i="3"/>
  <c r="EV269" i="3"/>
  <c r="EW269" i="3"/>
  <c r="EU270" i="3"/>
  <c r="EV270" i="3"/>
  <c r="EU271" i="3"/>
  <c r="EU272" i="3"/>
  <c r="EV272" i="3"/>
  <c r="EW272" i="3"/>
  <c r="EU273" i="3"/>
  <c r="EU274" i="3"/>
  <c r="EU275" i="3"/>
  <c r="EW275" i="3"/>
  <c r="EU276" i="3"/>
  <c r="EU277" i="3"/>
  <c r="EV277" i="3"/>
  <c r="EU278" i="3"/>
  <c r="EV278" i="3"/>
  <c r="EU279" i="3"/>
  <c r="EU280" i="3"/>
  <c r="EV280" i="3"/>
  <c r="EU281" i="3"/>
  <c r="EU282" i="3"/>
  <c r="EU283" i="3"/>
  <c r="EW283" i="3"/>
  <c r="EU284" i="3"/>
  <c r="EU285" i="3"/>
  <c r="EW285" i="3"/>
  <c r="EU286" i="3"/>
  <c r="EV286" i="3"/>
  <c r="EU287" i="3"/>
  <c r="EU288" i="3"/>
  <c r="EU289" i="3"/>
  <c r="EV289" i="3"/>
  <c r="EW289" i="3"/>
  <c r="EU290" i="3"/>
  <c r="EU291" i="3"/>
  <c r="EW291" i="3"/>
  <c r="EU292" i="3"/>
  <c r="EU293" i="3"/>
  <c r="EU294" i="3"/>
  <c r="EV294" i="3"/>
  <c r="EU295" i="3"/>
  <c r="EU296" i="3"/>
  <c r="EU297" i="3"/>
  <c r="EW297" i="3"/>
  <c r="EU298" i="3"/>
  <c r="EU299" i="3"/>
  <c r="EW299" i="3"/>
  <c r="EU300" i="3"/>
  <c r="EU301" i="3"/>
  <c r="EV301" i="3"/>
  <c r="EW301" i="3"/>
  <c r="EU302" i="3"/>
  <c r="EV302" i="3"/>
  <c r="EU303" i="3"/>
  <c r="EU304" i="3"/>
  <c r="EU305" i="3"/>
  <c r="EU306" i="3"/>
  <c r="EU307" i="3"/>
  <c r="EW307" i="3"/>
  <c r="EU308" i="3"/>
  <c r="EU309" i="3"/>
  <c r="EV309" i="3"/>
  <c r="EW309" i="3"/>
  <c r="EU310" i="3"/>
  <c r="EV310" i="3"/>
  <c r="EU311" i="3"/>
  <c r="EU312" i="3"/>
  <c r="EV312" i="3"/>
  <c r="EW312" i="3"/>
  <c r="EU313" i="3"/>
  <c r="EW313" i="3"/>
  <c r="EV313" i="3"/>
  <c r="EU314" i="3"/>
  <c r="EU315" i="3"/>
  <c r="EW315" i="3"/>
  <c r="EU316" i="3"/>
  <c r="EU317" i="3"/>
  <c r="EW317" i="3"/>
  <c r="EV317" i="3"/>
  <c r="EU318" i="3"/>
  <c r="EV318" i="3"/>
  <c r="EU319" i="3"/>
  <c r="EU320" i="3"/>
  <c r="EU321" i="3"/>
  <c r="EU322" i="3"/>
  <c r="EU323" i="3"/>
  <c r="EW323" i="3"/>
  <c r="EU324" i="3"/>
  <c r="EU325" i="3"/>
  <c r="EU326" i="3"/>
  <c r="EV326" i="3"/>
  <c r="EU327" i="3"/>
  <c r="EU328" i="3"/>
  <c r="EV328" i="3"/>
  <c r="EU329" i="3"/>
  <c r="EW329" i="3"/>
  <c r="EV329" i="3"/>
  <c r="EU330" i="3"/>
  <c r="EU331" i="3"/>
  <c r="EW331" i="3"/>
  <c r="EU332" i="3"/>
  <c r="EU333" i="3"/>
  <c r="EU334" i="3"/>
  <c r="EV334" i="3"/>
  <c r="EU335" i="3"/>
  <c r="EU336" i="3"/>
  <c r="EV336" i="3"/>
  <c r="EU337" i="3"/>
  <c r="EU338" i="3"/>
  <c r="EU339" i="3"/>
  <c r="EW339" i="3"/>
  <c r="EU340" i="3"/>
  <c r="EU341" i="3"/>
  <c r="EV341" i="3"/>
  <c r="EW341" i="3"/>
  <c r="EU342" i="3"/>
  <c r="EV342" i="3"/>
  <c r="EU343" i="3"/>
  <c r="EU344" i="3"/>
  <c r="EU345" i="3"/>
  <c r="EV345" i="3"/>
  <c r="EW345" i="3"/>
  <c r="EU346" i="3"/>
  <c r="EU347" i="3"/>
  <c r="EW347" i="3"/>
  <c r="EU348" i="3"/>
  <c r="EU349" i="3"/>
  <c r="EU350" i="3"/>
  <c r="EV350" i="3"/>
  <c r="EU351" i="3"/>
  <c r="EU352" i="3"/>
  <c r="EU353" i="3"/>
  <c r="EV353" i="3"/>
  <c r="EU354" i="3"/>
  <c r="EU355" i="3"/>
  <c r="EW355" i="3"/>
  <c r="EU356" i="3"/>
  <c r="EU357" i="3"/>
  <c r="EU358" i="3"/>
  <c r="EV358" i="3"/>
  <c r="EU359" i="3"/>
  <c r="EU360" i="3"/>
  <c r="EV360" i="3"/>
  <c r="EU361" i="3"/>
  <c r="EU362" i="3"/>
  <c r="EU363" i="3"/>
  <c r="EW363" i="3"/>
  <c r="EU364" i="3"/>
  <c r="EU365" i="3"/>
  <c r="EW365" i="3"/>
  <c r="EV365" i="3"/>
  <c r="EU366" i="3"/>
  <c r="EV366" i="3"/>
  <c r="EU367" i="3"/>
  <c r="EU368" i="3"/>
  <c r="EV368" i="3"/>
  <c r="EU369" i="3"/>
  <c r="EU371" i="3"/>
  <c r="EU372" i="3"/>
  <c r="EW372" i="3"/>
  <c r="EU373" i="3"/>
  <c r="EU374" i="3"/>
  <c r="EU375" i="3"/>
  <c r="EV375" i="3"/>
  <c r="EU376" i="3"/>
  <c r="EU377" i="3"/>
  <c r="EV377" i="3"/>
  <c r="EW377" i="3"/>
  <c r="EU378" i="3"/>
  <c r="EV378" i="3"/>
  <c r="EW378" i="3"/>
  <c r="EU379" i="3"/>
  <c r="EU380" i="3"/>
  <c r="EW380" i="3"/>
  <c r="EU381" i="3"/>
  <c r="EU382" i="3"/>
  <c r="EW382" i="3"/>
  <c r="EV382" i="3"/>
  <c r="EU383" i="3"/>
  <c r="EV383" i="3"/>
  <c r="EU384" i="3"/>
  <c r="EU385" i="3"/>
  <c r="EU386" i="3"/>
  <c r="EV386" i="3"/>
  <c r="EW386" i="3"/>
  <c r="EU387" i="3"/>
  <c r="EU388" i="3"/>
  <c r="EW388" i="3"/>
  <c r="EU389" i="3"/>
  <c r="EU390" i="3"/>
  <c r="EU391" i="3"/>
  <c r="EV391" i="3"/>
  <c r="EU392" i="3"/>
  <c r="EU393" i="3"/>
  <c r="EV393" i="3"/>
  <c r="EW393" i="3"/>
  <c r="EU394" i="3"/>
  <c r="EW394" i="3"/>
  <c r="EU395" i="3"/>
  <c r="EU396" i="3"/>
  <c r="EW396" i="3"/>
  <c r="EU397" i="3"/>
  <c r="EU398" i="3"/>
  <c r="EV398" i="3"/>
  <c r="EW398" i="3"/>
  <c r="EU399" i="3"/>
  <c r="EV399" i="3"/>
  <c r="EU400" i="3"/>
  <c r="EU401" i="3"/>
  <c r="EV401" i="3"/>
  <c r="EW401" i="3"/>
  <c r="EU402" i="3"/>
  <c r="EU403" i="3"/>
  <c r="EU404" i="3"/>
  <c r="EW404" i="3"/>
  <c r="EU405" i="3"/>
  <c r="EU406" i="3"/>
  <c r="EV406" i="3"/>
  <c r="EU407" i="3"/>
  <c r="EV407" i="3"/>
  <c r="EU408" i="3"/>
  <c r="EU409" i="3"/>
  <c r="EV409" i="3"/>
  <c r="EU410" i="3"/>
  <c r="EU411" i="3"/>
  <c r="EU412" i="3"/>
  <c r="EW412" i="3"/>
  <c r="EU413" i="3"/>
  <c r="EU414" i="3"/>
  <c r="EW414" i="3"/>
  <c r="EU415" i="3"/>
  <c r="EV415" i="3"/>
  <c r="EU416" i="3"/>
  <c r="EU417" i="3"/>
  <c r="EU418" i="3"/>
  <c r="EV418" i="3"/>
  <c r="EW418" i="3"/>
  <c r="EU419" i="3"/>
  <c r="EU420" i="3"/>
  <c r="EW420" i="3"/>
  <c r="EU421" i="3"/>
  <c r="EU422" i="3"/>
  <c r="EU423" i="3"/>
  <c r="EV423" i="3"/>
  <c r="EU424" i="3"/>
  <c r="EU425" i="3"/>
  <c r="EU426" i="3"/>
  <c r="EW426" i="3"/>
  <c r="EU427" i="3"/>
  <c r="EU428" i="3"/>
  <c r="EW428" i="3"/>
  <c r="EU429" i="3"/>
  <c r="EU430" i="3"/>
  <c r="EV430" i="3"/>
  <c r="EW430" i="3"/>
  <c r="EU431" i="3"/>
  <c r="EV431" i="3"/>
  <c r="EU432" i="3"/>
  <c r="EU433" i="3"/>
  <c r="EU434" i="3"/>
  <c r="EU435" i="3"/>
  <c r="EU436" i="3"/>
  <c r="EW436" i="3"/>
  <c r="EU437" i="3"/>
  <c r="EU438" i="3"/>
  <c r="EV438" i="3"/>
  <c r="EW438" i="3"/>
  <c r="EU439" i="3"/>
  <c r="EV439" i="3"/>
  <c r="EU440" i="3"/>
  <c r="EU441" i="3"/>
  <c r="EV441" i="3"/>
  <c r="EW441" i="3"/>
  <c r="EU442" i="3"/>
  <c r="EW442" i="3"/>
  <c r="EV442" i="3"/>
  <c r="EU443" i="3"/>
  <c r="EU444" i="3"/>
  <c r="EW444" i="3"/>
  <c r="EU445" i="3"/>
  <c r="EU446" i="3"/>
  <c r="EW446" i="3"/>
  <c r="EV446" i="3"/>
  <c r="EU447" i="3"/>
  <c r="EV447" i="3"/>
  <c r="EU448" i="3"/>
  <c r="EU449" i="3"/>
  <c r="EU450" i="3"/>
  <c r="EU451" i="3"/>
  <c r="EU452" i="3"/>
  <c r="EW452" i="3"/>
  <c r="EU453" i="3"/>
  <c r="EU454" i="3"/>
  <c r="EU455" i="3"/>
  <c r="EV455" i="3"/>
  <c r="EU456" i="3"/>
  <c r="EU457" i="3"/>
  <c r="EV457" i="3"/>
  <c r="EU458" i="3"/>
  <c r="EW458" i="3"/>
  <c r="EV458" i="3"/>
  <c r="EU459" i="3"/>
  <c r="EU460" i="3"/>
  <c r="EW460" i="3"/>
  <c r="EU461" i="3"/>
  <c r="EU462" i="3"/>
  <c r="EU463" i="3"/>
  <c r="EV463" i="3"/>
  <c r="EU464" i="3"/>
  <c r="EU465" i="3"/>
  <c r="EV465" i="3"/>
  <c r="EU466" i="3"/>
  <c r="EU467" i="3"/>
  <c r="EU468" i="3"/>
  <c r="EW468" i="3"/>
  <c r="EU469" i="3"/>
  <c r="EW469" i="3"/>
  <c r="EU470" i="3"/>
  <c r="EU471" i="3"/>
  <c r="EV471" i="3"/>
  <c r="EU472" i="3"/>
  <c r="EW472" i="3"/>
  <c r="EU473" i="3"/>
  <c r="EU474" i="3"/>
  <c r="EW474" i="3"/>
  <c r="EV474" i="3"/>
  <c r="EU475" i="3"/>
  <c r="EU476" i="3"/>
  <c r="EW476" i="3"/>
  <c r="EU477" i="3"/>
  <c r="EW477" i="3"/>
  <c r="EU478" i="3"/>
  <c r="EU479" i="3"/>
  <c r="EV479" i="3"/>
  <c r="EU480" i="3"/>
  <c r="EW480" i="3"/>
  <c r="EU481" i="3"/>
  <c r="EV481" i="3"/>
  <c r="EW481" i="3"/>
  <c r="EU482" i="3"/>
  <c r="EU483" i="3"/>
  <c r="EU484" i="3"/>
  <c r="EW484" i="3"/>
  <c r="EU485" i="3"/>
  <c r="EW485" i="3"/>
  <c r="EU486" i="3"/>
  <c r="EU487" i="3"/>
  <c r="EV487" i="3"/>
  <c r="EU488" i="3"/>
  <c r="EW488" i="3"/>
  <c r="EU489" i="3"/>
  <c r="EU490" i="3"/>
  <c r="EW490" i="3"/>
  <c r="EV490" i="3"/>
  <c r="EU491" i="3"/>
  <c r="EU492" i="3"/>
  <c r="EW492" i="3"/>
  <c r="EU493" i="3"/>
  <c r="EW493" i="3"/>
  <c r="EU494" i="3"/>
  <c r="EU495" i="3"/>
  <c r="EV495" i="3"/>
  <c r="EU496" i="3"/>
  <c r="EW496" i="3"/>
  <c r="EU497" i="3"/>
  <c r="EV497" i="3"/>
  <c r="EW497" i="3"/>
  <c r="EU498" i="3"/>
  <c r="EU499" i="3"/>
  <c r="EU500" i="3"/>
  <c r="EW500" i="3"/>
  <c r="EU501" i="3"/>
  <c r="EW501" i="3"/>
  <c r="EU502" i="3"/>
  <c r="EU503" i="3"/>
  <c r="EV503" i="3"/>
  <c r="EU504" i="3"/>
  <c r="EW504" i="3"/>
  <c r="EU505" i="3"/>
  <c r="EU506" i="3"/>
  <c r="EW506" i="3"/>
  <c r="EV506" i="3"/>
  <c r="EU507" i="3"/>
  <c r="EU508" i="3"/>
  <c r="EW508" i="3"/>
  <c r="EU509" i="3"/>
  <c r="EW509" i="3"/>
  <c r="EU510" i="3"/>
  <c r="EU511" i="3"/>
  <c r="EV511" i="3"/>
  <c r="EU512" i="3"/>
  <c r="EW512" i="3"/>
  <c r="EU513" i="3"/>
  <c r="EV513" i="3"/>
  <c r="EW513" i="3"/>
  <c r="EU514" i="3"/>
  <c r="EU515" i="3"/>
  <c r="EU516" i="3"/>
  <c r="EW516" i="3"/>
  <c r="EU517" i="3"/>
  <c r="EW517" i="3"/>
  <c r="EU518" i="3"/>
  <c r="EU519" i="3"/>
  <c r="EV519" i="3"/>
  <c r="EU521" i="3"/>
  <c r="EW521" i="3"/>
  <c r="EU522" i="3"/>
  <c r="EU523" i="3"/>
  <c r="EV523" i="3"/>
  <c r="EW523" i="3"/>
  <c r="EU524" i="3"/>
  <c r="EU525" i="3"/>
  <c r="EW525" i="3"/>
  <c r="EU526" i="3"/>
  <c r="EW526" i="3"/>
  <c r="EU527" i="3"/>
  <c r="EU528" i="3"/>
  <c r="EV528" i="3"/>
  <c r="EU529" i="3"/>
  <c r="EW529" i="3"/>
  <c r="EU530" i="3"/>
  <c r="EV530" i="3"/>
  <c r="EW530" i="3"/>
  <c r="EU531" i="3"/>
  <c r="EU532" i="3"/>
  <c r="EU533" i="3"/>
  <c r="EW533" i="3"/>
  <c r="EU534" i="3"/>
  <c r="EW534" i="3"/>
  <c r="EU535" i="3"/>
  <c r="EU536" i="3"/>
  <c r="EV536" i="3"/>
  <c r="EU537" i="3"/>
  <c r="EW537" i="3"/>
  <c r="EU538" i="3"/>
  <c r="EU539" i="3"/>
  <c r="EV539" i="3"/>
  <c r="EW539" i="3"/>
  <c r="EU540" i="3"/>
  <c r="EU541" i="3"/>
  <c r="EW541" i="3"/>
  <c r="EU542" i="3"/>
  <c r="EW542" i="3"/>
  <c r="EU543" i="3"/>
  <c r="EU544" i="3"/>
  <c r="EV544" i="3"/>
  <c r="EU545" i="3"/>
  <c r="EW545" i="3"/>
  <c r="EU546" i="3"/>
  <c r="EV546" i="3"/>
  <c r="EW546" i="3"/>
  <c r="EU547" i="3"/>
  <c r="EU548" i="3"/>
  <c r="EU549" i="3"/>
  <c r="EW549" i="3"/>
  <c r="EU550" i="3"/>
  <c r="EW550" i="3"/>
  <c r="EU551" i="3"/>
  <c r="EU552" i="3"/>
  <c r="EV552" i="3"/>
  <c r="EU553" i="3"/>
  <c r="EW553" i="3"/>
  <c r="EU554" i="3"/>
  <c r="EU555" i="3"/>
  <c r="EV555" i="3"/>
  <c r="EW555" i="3"/>
  <c r="EU556" i="3"/>
  <c r="EU557" i="3"/>
  <c r="EW557" i="3"/>
  <c r="EU558" i="3"/>
  <c r="EW558" i="3"/>
  <c r="EU559" i="3"/>
  <c r="EU560" i="3"/>
  <c r="EV560" i="3"/>
  <c r="EU561" i="3"/>
  <c r="EW561" i="3"/>
  <c r="EU562" i="3"/>
  <c r="EV562" i="3"/>
  <c r="EW562" i="3"/>
  <c r="EU563" i="3"/>
  <c r="EU564" i="3"/>
  <c r="EU565" i="3"/>
  <c r="EW565" i="3"/>
  <c r="EU566" i="3"/>
  <c r="EW566" i="3"/>
  <c r="EU567" i="3"/>
  <c r="EU568" i="3"/>
  <c r="EV568" i="3"/>
  <c r="EU569" i="3"/>
  <c r="EW569" i="3"/>
  <c r="EU570" i="3"/>
  <c r="EU571" i="3"/>
  <c r="EV571" i="3"/>
  <c r="EW571" i="3"/>
  <c r="EU572" i="3"/>
  <c r="EU573" i="3"/>
  <c r="EW573" i="3"/>
  <c r="EU574" i="3"/>
  <c r="EW574" i="3"/>
  <c r="EU575" i="3"/>
  <c r="EU576" i="3"/>
  <c r="EV576" i="3"/>
  <c r="EU577" i="3"/>
  <c r="EW577" i="3"/>
  <c r="EU578" i="3"/>
  <c r="EV578" i="3"/>
  <c r="EW578" i="3"/>
  <c r="EU579" i="3"/>
  <c r="EU580" i="3"/>
  <c r="EU581" i="3"/>
  <c r="EW581" i="3"/>
  <c r="EU582" i="3"/>
  <c r="EW582" i="3"/>
  <c r="EU583" i="3"/>
  <c r="EU584" i="3"/>
  <c r="EV584" i="3"/>
  <c r="EU585" i="3"/>
  <c r="EW585" i="3"/>
  <c r="EU586" i="3"/>
  <c r="EU587" i="3"/>
  <c r="EV587" i="3"/>
  <c r="EW587" i="3"/>
  <c r="EU588" i="3"/>
  <c r="EU589" i="3"/>
  <c r="EW589" i="3"/>
  <c r="EU590" i="3"/>
  <c r="EW590" i="3"/>
  <c r="EU591" i="3"/>
  <c r="EU592" i="3"/>
  <c r="EV592" i="3"/>
  <c r="EU593" i="3"/>
  <c r="EW593" i="3"/>
  <c r="EU594" i="3"/>
  <c r="EV594" i="3"/>
  <c r="EW594" i="3"/>
  <c r="EU595" i="3"/>
  <c r="EU596" i="3"/>
  <c r="EU597" i="3"/>
  <c r="EW597" i="3"/>
  <c r="EU598" i="3"/>
  <c r="EW598" i="3"/>
  <c r="EU599" i="3"/>
  <c r="EU600" i="3"/>
  <c r="EV600" i="3"/>
  <c r="EU601" i="3"/>
  <c r="EW601" i="3"/>
  <c r="EU602" i="3"/>
  <c r="EU603" i="3"/>
  <c r="EV603" i="3"/>
  <c r="EW603" i="3"/>
  <c r="EU604" i="3"/>
  <c r="EU605" i="3"/>
  <c r="EW605" i="3"/>
  <c r="EU606" i="3"/>
  <c r="EW606" i="3"/>
  <c r="EU607" i="3"/>
  <c r="EU608" i="3"/>
  <c r="EV608" i="3"/>
  <c r="EU609" i="3"/>
  <c r="EW609" i="3"/>
  <c r="EU610" i="3"/>
  <c r="EV610" i="3"/>
  <c r="EW610" i="3"/>
  <c r="EU611" i="3"/>
  <c r="EU612" i="3"/>
  <c r="EU613" i="3"/>
  <c r="EW613" i="3"/>
  <c r="EU614" i="3"/>
  <c r="EW614" i="3"/>
  <c r="EU615" i="3"/>
  <c r="EU616" i="3"/>
  <c r="EV616" i="3"/>
  <c r="EU617" i="3"/>
  <c r="EW617" i="3"/>
  <c r="EU618" i="3"/>
  <c r="EU619" i="3"/>
  <c r="EV619" i="3"/>
  <c r="EW619" i="3"/>
  <c r="EU620" i="3"/>
  <c r="EU621" i="3"/>
  <c r="EW621" i="3"/>
  <c r="EU622" i="3"/>
  <c r="EW622" i="3"/>
  <c r="EU623" i="3"/>
  <c r="EU624" i="3"/>
  <c r="EV624" i="3"/>
  <c r="EU626" i="3"/>
  <c r="EW626" i="3"/>
  <c r="EU627" i="3"/>
  <c r="EV627" i="3"/>
  <c r="EW627" i="3"/>
  <c r="EU628" i="3"/>
  <c r="EU629" i="3"/>
  <c r="EU630" i="3"/>
  <c r="EW630" i="3"/>
  <c r="EU631" i="3"/>
  <c r="EW631" i="3"/>
  <c r="EU632" i="3"/>
  <c r="EU633" i="3"/>
  <c r="EV633" i="3"/>
  <c r="EU634" i="3"/>
  <c r="EW634" i="3"/>
  <c r="EU635" i="3"/>
  <c r="EU636" i="3"/>
  <c r="EV636" i="3"/>
  <c r="EW636" i="3"/>
  <c r="EU637" i="3"/>
  <c r="EU638" i="3"/>
  <c r="EW638" i="3"/>
  <c r="EU639" i="3"/>
  <c r="EW639" i="3"/>
  <c r="EU640" i="3"/>
  <c r="EU641" i="3"/>
  <c r="EV641" i="3"/>
  <c r="EU642" i="3"/>
  <c r="EW642" i="3"/>
  <c r="EU643" i="3"/>
  <c r="EV643" i="3"/>
  <c r="EW643" i="3"/>
  <c r="EU644" i="3"/>
  <c r="EU645" i="3"/>
  <c r="EU646" i="3"/>
  <c r="EW646" i="3"/>
  <c r="EU647" i="3"/>
  <c r="EW647" i="3"/>
  <c r="EU648" i="3"/>
  <c r="EU649" i="3"/>
  <c r="EV649" i="3"/>
  <c r="EU650" i="3"/>
  <c r="EW650" i="3"/>
  <c r="EU651" i="3"/>
  <c r="EU652" i="3"/>
  <c r="EV652" i="3"/>
  <c r="EW652" i="3"/>
  <c r="EU653" i="3"/>
  <c r="EU654" i="3"/>
  <c r="EW654" i="3"/>
  <c r="EU655" i="3"/>
  <c r="EW655" i="3"/>
  <c r="EU656" i="3"/>
  <c r="EU657" i="3"/>
  <c r="EV657" i="3"/>
  <c r="EU658" i="3"/>
  <c r="EW658" i="3"/>
  <c r="EU659" i="3"/>
  <c r="EV659" i="3"/>
  <c r="EW659" i="3"/>
  <c r="EU660" i="3"/>
  <c r="EU661" i="3"/>
  <c r="EU662" i="3"/>
  <c r="EW662" i="3"/>
  <c r="EU663" i="3"/>
  <c r="EW663" i="3"/>
  <c r="EU664" i="3"/>
  <c r="EU665" i="3"/>
  <c r="EV665" i="3"/>
  <c r="EU666" i="3"/>
  <c r="EW666" i="3"/>
  <c r="EU667" i="3"/>
  <c r="EU668" i="3"/>
  <c r="EV668" i="3"/>
  <c r="EW668" i="3"/>
  <c r="EU669" i="3"/>
  <c r="EU670" i="3"/>
  <c r="EW670" i="3"/>
  <c r="EU671" i="3"/>
  <c r="EW671" i="3"/>
  <c r="EU672" i="3"/>
  <c r="EU673" i="3"/>
  <c r="EV673" i="3"/>
  <c r="EU674" i="3"/>
  <c r="EW674" i="3"/>
  <c r="EU675" i="3"/>
  <c r="EV675" i="3"/>
  <c r="EW675" i="3"/>
  <c r="EU676" i="3"/>
  <c r="EU677" i="3"/>
  <c r="EU678" i="3"/>
  <c r="EW678" i="3"/>
  <c r="EU679" i="3"/>
  <c r="EW679" i="3"/>
  <c r="EU680" i="3"/>
  <c r="EU681" i="3"/>
  <c r="EV681" i="3"/>
  <c r="EU682" i="3"/>
  <c r="EW682" i="3"/>
  <c r="EU683" i="3"/>
  <c r="EU684" i="3"/>
  <c r="EV684" i="3"/>
  <c r="EW684" i="3"/>
  <c r="EU685" i="3"/>
  <c r="EU686" i="3"/>
  <c r="EW686" i="3"/>
  <c r="EU687" i="3"/>
  <c r="EW687" i="3"/>
  <c r="EU688" i="3"/>
  <c r="EU689" i="3"/>
  <c r="EU690" i="3"/>
  <c r="EU691" i="3"/>
  <c r="EW691" i="3"/>
  <c r="EU692" i="3"/>
  <c r="EU693" i="3"/>
  <c r="EV693" i="3"/>
  <c r="EW693" i="3"/>
  <c r="EU694" i="3"/>
  <c r="EU695" i="3"/>
  <c r="EW695" i="3"/>
  <c r="EU696" i="3"/>
  <c r="EW696" i="3"/>
  <c r="EV696" i="3"/>
  <c r="EU697" i="3"/>
  <c r="EV697" i="3"/>
  <c r="EW697" i="3"/>
  <c r="EU698" i="3"/>
  <c r="EU699" i="3"/>
  <c r="EW699" i="3"/>
  <c r="EU700" i="3"/>
  <c r="EV700" i="3"/>
  <c r="EW700" i="3"/>
  <c r="EU701" i="3"/>
  <c r="EU702" i="3"/>
  <c r="EU703" i="3"/>
  <c r="EW703" i="3"/>
  <c r="EU704" i="3"/>
  <c r="EV704" i="3"/>
  <c r="EU705" i="3"/>
  <c r="EU706" i="3"/>
  <c r="EU707" i="3"/>
  <c r="EW707" i="3"/>
  <c r="EU708" i="3"/>
  <c r="EU709" i="3"/>
  <c r="EV709" i="3"/>
  <c r="EW709" i="3"/>
  <c r="EU710" i="3"/>
  <c r="EU711" i="3"/>
  <c r="EW711" i="3"/>
  <c r="EU712" i="3"/>
  <c r="EW712" i="3"/>
  <c r="EV712" i="3"/>
  <c r="EU713" i="3"/>
  <c r="EV713" i="3"/>
  <c r="EW713" i="3"/>
  <c r="EU714" i="3"/>
  <c r="EU715" i="3"/>
  <c r="EW715" i="3"/>
  <c r="EU716" i="3"/>
  <c r="EV716" i="3"/>
  <c r="EW716" i="3"/>
  <c r="EU717" i="3"/>
  <c r="EU718" i="3"/>
  <c r="EU719" i="3"/>
  <c r="EW719" i="3"/>
  <c r="EU720" i="3"/>
  <c r="EV720" i="3"/>
  <c r="EW720" i="3"/>
  <c r="EU721" i="3"/>
  <c r="EU722" i="3"/>
  <c r="EU723" i="3"/>
  <c r="EW723" i="3"/>
  <c r="EU724" i="3"/>
  <c r="EU725" i="3"/>
  <c r="EV725" i="3"/>
  <c r="EW725" i="3"/>
  <c r="EU726" i="3"/>
  <c r="EU727" i="3"/>
  <c r="EW727" i="3"/>
  <c r="EU728" i="3"/>
  <c r="EW728" i="3"/>
  <c r="EV728" i="3"/>
  <c r="EU729" i="3"/>
  <c r="EV729" i="3"/>
  <c r="EW729" i="3"/>
  <c r="EU730" i="3"/>
  <c r="EU731" i="3"/>
  <c r="EW731" i="3"/>
  <c r="EU732" i="3"/>
  <c r="EV732" i="3"/>
  <c r="EW732" i="3"/>
  <c r="EU733" i="3"/>
  <c r="EU734" i="3"/>
  <c r="EU735" i="3"/>
  <c r="EW735" i="3"/>
  <c r="EU736" i="3"/>
  <c r="EV736" i="3"/>
  <c r="EU737" i="3"/>
  <c r="EU738" i="3"/>
  <c r="EU739" i="3"/>
  <c r="EW739" i="3"/>
  <c r="EU740" i="3"/>
  <c r="EU741" i="3"/>
  <c r="EV741" i="3"/>
  <c r="EW741" i="3"/>
  <c r="EU742" i="3"/>
  <c r="EU743" i="3"/>
  <c r="EW743" i="3"/>
  <c r="EU744" i="3"/>
  <c r="EW744" i="3"/>
  <c r="EV744" i="3"/>
  <c r="EU745" i="3"/>
  <c r="EV745" i="3"/>
  <c r="EW745" i="3"/>
  <c r="EU746" i="3"/>
  <c r="EU747" i="3"/>
  <c r="EW747" i="3"/>
  <c r="EU748" i="3"/>
  <c r="EV748" i="3"/>
  <c r="EW748" i="3"/>
  <c r="EU749" i="3"/>
  <c r="EU750" i="3"/>
  <c r="EU751" i="3"/>
  <c r="EW751" i="3"/>
  <c r="EU752" i="3"/>
  <c r="EV752" i="3"/>
  <c r="EW752" i="3"/>
  <c r="EU753" i="3"/>
  <c r="EU754" i="3"/>
  <c r="EU755" i="3"/>
  <c r="EW755" i="3"/>
  <c r="EU756" i="3"/>
  <c r="EU757" i="3"/>
  <c r="EV757" i="3"/>
  <c r="EU758" i="3"/>
  <c r="EU759" i="3"/>
  <c r="EW759" i="3"/>
  <c r="EU760" i="3"/>
  <c r="EW760" i="3"/>
  <c r="EU761" i="3"/>
  <c r="EV761" i="3"/>
  <c r="EW761" i="3"/>
  <c r="EU762" i="3"/>
  <c r="EU763" i="3"/>
  <c r="EW763" i="3"/>
  <c r="EU764" i="3"/>
  <c r="EW764" i="3"/>
  <c r="EV764" i="3"/>
  <c r="EU765" i="3"/>
  <c r="EV765" i="3"/>
  <c r="EW765" i="3"/>
  <c r="EU766" i="3"/>
  <c r="EU767" i="3"/>
  <c r="EW767" i="3"/>
  <c r="EU768" i="3"/>
  <c r="EV768" i="3"/>
  <c r="EW768" i="3"/>
  <c r="EU769" i="3"/>
  <c r="EU770" i="3"/>
  <c r="EU771" i="3"/>
  <c r="EW771" i="3"/>
  <c r="EU772" i="3"/>
  <c r="EU773" i="3"/>
  <c r="EV773" i="3"/>
  <c r="EU774" i="3"/>
  <c r="EU775" i="3"/>
  <c r="EW775" i="3"/>
  <c r="EU776" i="3"/>
  <c r="EW776" i="3"/>
  <c r="EU777" i="3"/>
  <c r="EV777" i="3"/>
  <c r="EW777" i="3"/>
  <c r="EU778" i="3"/>
  <c r="EU779" i="3"/>
  <c r="EW779" i="3"/>
  <c r="EU780" i="3"/>
  <c r="EW780" i="3"/>
  <c r="EV780" i="3"/>
  <c r="EU781" i="3"/>
  <c r="EV781" i="3"/>
  <c r="EW781" i="3"/>
  <c r="EU782" i="3"/>
  <c r="EU783" i="3"/>
  <c r="EW783" i="3"/>
  <c r="EU784" i="3"/>
  <c r="EV784" i="3"/>
  <c r="EW784" i="3"/>
  <c r="EU785" i="3"/>
  <c r="EU786" i="3"/>
  <c r="EU787" i="3"/>
  <c r="EW787" i="3"/>
  <c r="EU788" i="3"/>
  <c r="EU789" i="3"/>
  <c r="EV789" i="3"/>
  <c r="EU790" i="3"/>
  <c r="EU791" i="3"/>
  <c r="EW791" i="3"/>
  <c r="EU792" i="3"/>
  <c r="EW792" i="3"/>
  <c r="EU793" i="3"/>
  <c r="EV793" i="3"/>
  <c r="EW793" i="3"/>
  <c r="EU794" i="3"/>
  <c r="EU795" i="3"/>
  <c r="EW795" i="3"/>
  <c r="EU796" i="3"/>
  <c r="EW796" i="3"/>
  <c r="EV796" i="3"/>
  <c r="EU797" i="3"/>
  <c r="EV797" i="3"/>
  <c r="EW797" i="3"/>
  <c r="EU798" i="3"/>
  <c r="EU799" i="3"/>
  <c r="EW799" i="3"/>
  <c r="EU800" i="3"/>
  <c r="EV800" i="3"/>
  <c r="EW800" i="3"/>
  <c r="EU801" i="3"/>
  <c r="EU802" i="3"/>
  <c r="EU803" i="3"/>
  <c r="EW803" i="3"/>
  <c r="EU804" i="3"/>
  <c r="EU805" i="3"/>
  <c r="EV805" i="3"/>
  <c r="EU806" i="3"/>
  <c r="EU807" i="3"/>
  <c r="EW807" i="3"/>
  <c r="EU808" i="3"/>
  <c r="EW808" i="3"/>
  <c r="EU809" i="3"/>
  <c r="EV809" i="3"/>
  <c r="EW809" i="3"/>
  <c r="EU810" i="3"/>
  <c r="EU811" i="3"/>
  <c r="EW811" i="3"/>
  <c r="EU812" i="3"/>
  <c r="EV812" i="3"/>
  <c r="EU813" i="3"/>
  <c r="EV813" i="3"/>
  <c r="EU814" i="3"/>
  <c r="EU815" i="3"/>
  <c r="EW815" i="3"/>
  <c r="EU816" i="3"/>
  <c r="EV816" i="3"/>
  <c r="EU817" i="3"/>
  <c r="EU818" i="3"/>
  <c r="EU819" i="3"/>
  <c r="EW819" i="3"/>
  <c r="EU820" i="3"/>
  <c r="EU821" i="3"/>
  <c r="EV821" i="3"/>
  <c r="EW821" i="3"/>
  <c r="EU822" i="3"/>
  <c r="EU823" i="3"/>
  <c r="EW823" i="3"/>
  <c r="EU824" i="3"/>
  <c r="EW824" i="3"/>
  <c r="EV824" i="3"/>
  <c r="EU825" i="3"/>
  <c r="EV825" i="3"/>
  <c r="EU826" i="3"/>
  <c r="EU827" i="3"/>
  <c r="EW827" i="3"/>
  <c r="EU828" i="3"/>
  <c r="EV828" i="3"/>
  <c r="EW828" i="3"/>
  <c r="EU829" i="3"/>
  <c r="EV829" i="3"/>
  <c r="EU830" i="3"/>
  <c r="EU831" i="3"/>
  <c r="EW831" i="3"/>
  <c r="EU832" i="3"/>
  <c r="EV832" i="3"/>
  <c r="EU833" i="3"/>
  <c r="EU4" i="3"/>
  <c r="EV4" i="3"/>
  <c r="EU5" i="3"/>
  <c r="EW5" i="3"/>
  <c r="EV5" i="3"/>
  <c r="EU6" i="3"/>
  <c r="EV6" i="3"/>
  <c r="EU7" i="3"/>
  <c r="EW7" i="3"/>
  <c r="EU8" i="3"/>
  <c r="EV8" i="3"/>
  <c r="EU9" i="3"/>
  <c r="EW9" i="3"/>
  <c r="EV9" i="3"/>
  <c r="EU10" i="3"/>
  <c r="EV10" i="3"/>
  <c r="EU11" i="3"/>
  <c r="EW11" i="3"/>
  <c r="EU12" i="3"/>
  <c r="EV12" i="3"/>
  <c r="EU13" i="3"/>
  <c r="EW13" i="3"/>
  <c r="EV13" i="3"/>
  <c r="EU14" i="3"/>
  <c r="EV14" i="3"/>
  <c r="EU15" i="3"/>
  <c r="EW15" i="3"/>
  <c r="EU16" i="3"/>
  <c r="EV16" i="3"/>
  <c r="EU17" i="3"/>
  <c r="EW17" i="3"/>
  <c r="EV17" i="3"/>
  <c r="EU18" i="3"/>
  <c r="EV18" i="3"/>
  <c r="EU19" i="3"/>
  <c r="EW19" i="3"/>
  <c r="EU20" i="3"/>
  <c r="EV20" i="3"/>
  <c r="EU21" i="3"/>
  <c r="EW21" i="3"/>
  <c r="EV21" i="3"/>
  <c r="EU22" i="3"/>
  <c r="EV22" i="3"/>
  <c r="EU23" i="3"/>
  <c r="EW23" i="3"/>
  <c r="EU24" i="3"/>
  <c r="EV24" i="3"/>
  <c r="EU25" i="3"/>
  <c r="EW25" i="3"/>
  <c r="EV25" i="3"/>
  <c r="EU26" i="3"/>
  <c r="EV26" i="3"/>
  <c r="EU27" i="3"/>
  <c r="EW27" i="3"/>
  <c r="EU28" i="3"/>
  <c r="EV28" i="3"/>
  <c r="EU29" i="3"/>
  <c r="EW29" i="3"/>
  <c r="EV29" i="3"/>
  <c r="EU30" i="3"/>
  <c r="EV30" i="3"/>
  <c r="EU31" i="3"/>
  <c r="EW31" i="3"/>
  <c r="EU32" i="3"/>
  <c r="EV32" i="3"/>
  <c r="EU33" i="3"/>
  <c r="EW33" i="3"/>
  <c r="EV33" i="3"/>
  <c r="EU34" i="3"/>
  <c r="EV34" i="3"/>
  <c r="EU35" i="3"/>
  <c r="EW35" i="3"/>
  <c r="EU36" i="3"/>
  <c r="EV36" i="3"/>
  <c r="EU37" i="3"/>
  <c r="EW37" i="3"/>
  <c r="EV37" i="3"/>
  <c r="EU38" i="3"/>
  <c r="EV38" i="3"/>
  <c r="EU39" i="3"/>
  <c r="EW39" i="3"/>
  <c r="EU40" i="3"/>
  <c r="EV40" i="3"/>
  <c r="EU41" i="3"/>
  <c r="EW41" i="3"/>
  <c r="EV41" i="3"/>
  <c r="EU42" i="3"/>
  <c r="EV42" i="3"/>
  <c r="EU43" i="3"/>
  <c r="EW43" i="3"/>
  <c r="EU44" i="3"/>
  <c r="EV44" i="3"/>
  <c r="EU45" i="3"/>
  <c r="EW45" i="3"/>
  <c r="EV45" i="3"/>
  <c r="EU46" i="3"/>
  <c r="EV46" i="3"/>
  <c r="EU47" i="3"/>
  <c r="EW47" i="3"/>
  <c r="EU48" i="3"/>
  <c r="EV48" i="3"/>
  <c r="EU49" i="3"/>
  <c r="EW49" i="3"/>
  <c r="EV49" i="3"/>
  <c r="EU50" i="3"/>
  <c r="EV50" i="3"/>
  <c r="EU51" i="3"/>
  <c r="EW51" i="3"/>
  <c r="EU52" i="3"/>
  <c r="EV52" i="3"/>
  <c r="EU53" i="3"/>
  <c r="EW53" i="3"/>
  <c r="EV53" i="3"/>
  <c r="EU54" i="3"/>
  <c r="EV54" i="3"/>
  <c r="EU55" i="3"/>
  <c r="EW55" i="3"/>
  <c r="EU56" i="3"/>
  <c r="EV56" i="3"/>
  <c r="EU57" i="3"/>
  <c r="EW57" i="3"/>
  <c r="EV57" i="3"/>
  <c r="EU58" i="3"/>
  <c r="EV58" i="3"/>
  <c r="EU59" i="3"/>
  <c r="EW59" i="3"/>
  <c r="EU60" i="3"/>
  <c r="EV60" i="3"/>
  <c r="EU61" i="3"/>
  <c r="EW61" i="3"/>
  <c r="EV61" i="3"/>
  <c r="EU62" i="3"/>
  <c r="EV62" i="3"/>
  <c r="EU63" i="3"/>
  <c r="EW63" i="3"/>
  <c r="EU64" i="3"/>
  <c r="EV64" i="3"/>
  <c r="EU65" i="3"/>
  <c r="EW65" i="3"/>
  <c r="EV65" i="3"/>
  <c r="EU66" i="3"/>
  <c r="EV66" i="3"/>
  <c r="EU67" i="3"/>
  <c r="EW67" i="3"/>
  <c r="EU68" i="3"/>
  <c r="EV68" i="3"/>
  <c r="EU69" i="3"/>
  <c r="EW69" i="3"/>
  <c r="EV69" i="3"/>
  <c r="EU70" i="3"/>
  <c r="EV70" i="3"/>
  <c r="EU71" i="3"/>
  <c r="EW71" i="3"/>
  <c r="EU72" i="3"/>
  <c r="EV72" i="3"/>
  <c r="EU73" i="3"/>
  <c r="EW73" i="3"/>
  <c r="EV73" i="3"/>
  <c r="EU74" i="3"/>
  <c r="EV74" i="3"/>
  <c r="EU75" i="3"/>
  <c r="EW75" i="3"/>
  <c r="EU76" i="3"/>
  <c r="EV76" i="3"/>
  <c r="EU77" i="3"/>
  <c r="EV77" i="3"/>
  <c r="EW77" i="3"/>
  <c r="EU78" i="3"/>
  <c r="EW78" i="3"/>
  <c r="EU79" i="3"/>
  <c r="EW79" i="3"/>
  <c r="EU80" i="3"/>
  <c r="EW80" i="3"/>
  <c r="EV80" i="3"/>
  <c r="EU81" i="3"/>
  <c r="EU82" i="3"/>
  <c r="EV82" i="3"/>
  <c r="EU83" i="3"/>
  <c r="EW83" i="3"/>
  <c r="EU84" i="3"/>
  <c r="EU85" i="3"/>
  <c r="EV85" i="3"/>
  <c r="EU86" i="3"/>
  <c r="EV86" i="3"/>
  <c r="EU87" i="3"/>
  <c r="EW87" i="3"/>
  <c r="EU88" i="3"/>
  <c r="EW88" i="3"/>
  <c r="EU89" i="3"/>
  <c r="EV89" i="3"/>
  <c r="EU90" i="3"/>
  <c r="EV90" i="3"/>
  <c r="EU91" i="3"/>
  <c r="EW91" i="3"/>
  <c r="EU92" i="3"/>
  <c r="EV92" i="3"/>
  <c r="EU93" i="3"/>
  <c r="EV93" i="3"/>
  <c r="EW93" i="3"/>
  <c r="EU94" i="3"/>
  <c r="EV94" i="3"/>
  <c r="EU95" i="3"/>
  <c r="EW95" i="3"/>
  <c r="EU96" i="3"/>
  <c r="EW96" i="3"/>
  <c r="EV96" i="3"/>
  <c r="EU97" i="3"/>
  <c r="EU98" i="3"/>
  <c r="EV98" i="3"/>
  <c r="EU99" i="3"/>
  <c r="EW99" i="3"/>
  <c r="EU100" i="3"/>
  <c r="EU101" i="3"/>
  <c r="EV101" i="3"/>
  <c r="EU102" i="3"/>
  <c r="EV102" i="3"/>
  <c r="EU103" i="3"/>
  <c r="EW103" i="3"/>
  <c r="EU104" i="3"/>
  <c r="EW104" i="3"/>
  <c r="EU105" i="3"/>
  <c r="EV105" i="3"/>
  <c r="EU106" i="3"/>
  <c r="EV106" i="3"/>
  <c r="EU107" i="3"/>
  <c r="EW107" i="3"/>
  <c r="EU108" i="3"/>
  <c r="EV108" i="3"/>
  <c r="EU109" i="3"/>
  <c r="EV109" i="3"/>
  <c r="EW109" i="3"/>
  <c r="EU110" i="3"/>
  <c r="EV110" i="3"/>
  <c r="EU111" i="3"/>
  <c r="EW111" i="3"/>
  <c r="EU112" i="3"/>
  <c r="EW112" i="3"/>
  <c r="EV112" i="3"/>
  <c r="EU113" i="3"/>
  <c r="EU114" i="3"/>
  <c r="EV114" i="3"/>
  <c r="EU115" i="3"/>
  <c r="EW115" i="3"/>
  <c r="EU116" i="3"/>
  <c r="EU117" i="3"/>
  <c r="EV117" i="3"/>
  <c r="EU118" i="3"/>
  <c r="EV118" i="3"/>
  <c r="EU119" i="3"/>
  <c r="EW119" i="3"/>
  <c r="EU120" i="3"/>
  <c r="EW120" i="3"/>
  <c r="EU121" i="3"/>
  <c r="EV121" i="3"/>
  <c r="EU122" i="3"/>
  <c r="EV122" i="3"/>
  <c r="EU123" i="3"/>
  <c r="EW123" i="3"/>
  <c r="EU124" i="3"/>
  <c r="EV124" i="3"/>
  <c r="EU125" i="3"/>
  <c r="EV125" i="3"/>
  <c r="EW125" i="3"/>
  <c r="EU126" i="3"/>
  <c r="EV126" i="3"/>
  <c r="EU127" i="3"/>
  <c r="EW127" i="3"/>
  <c r="EU128" i="3"/>
  <c r="EW128" i="3"/>
  <c r="EV128" i="3"/>
  <c r="EU129" i="3"/>
  <c r="EU130" i="3"/>
  <c r="EV130" i="3"/>
  <c r="EU131" i="3"/>
  <c r="EW131" i="3"/>
  <c r="EU132" i="3"/>
  <c r="EU133" i="3"/>
  <c r="EV133" i="3"/>
  <c r="EU134" i="3"/>
  <c r="EV134" i="3"/>
  <c r="EU135" i="3"/>
  <c r="EW135" i="3"/>
  <c r="EU136" i="3"/>
  <c r="EW136" i="3"/>
  <c r="EU137" i="3"/>
  <c r="EV137" i="3"/>
  <c r="EU138" i="3"/>
  <c r="EV138" i="3"/>
  <c r="EU139" i="3"/>
  <c r="EW139" i="3"/>
  <c r="EU140" i="3"/>
  <c r="EV140" i="3"/>
  <c r="EU141" i="3"/>
  <c r="EV141" i="3"/>
  <c r="EW141" i="3"/>
  <c r="EU142" i="3"/>
  <c r="EV142" i="3"/>
  <c r="EU143" i="3"/>
  <c r="EW143" i="3"/>
  <c r="EU144" i="3"/>
  <c r="EW144" i="3"/>
  <c r="EV144" i="3"/>
  <c r="EU145" i="3"/>
  <c r="EU146" i="3"/>
  <c r="EV146" i="3"/>
  <c r="EU147" i="3"/>
  <c r="EW147" i="3"/>
  <c r="EU148" i="3"/>
  <c r="EU149" i="3"/>
  <c r="EV149" i="3"/>
  <c r="EU150" i="3"/>
  <c r="EV150" i="3"/>
  <c r="EU151" i="3"/>
  <c r="EW151" i="3"/>
  <c r="EU152" i="3"/>
  <c r="EW152" i="3"/>
  <c r="EU153" i="3"/>
  <c r="EV153" i="3"/>
  <c r="EU154" i="3"/>
  <c r="EV154" i="3"/>
  <c r="EU155" i="3"/>
  <c r="EW155" i="3"/>
  <c r="EU156" i="3"/>
  <c r="EV156" i="3"/>
  <c r="EU157" i="3"/>
  <c r="EV157" i="3"/>
  <c r="EW157" i="3"/>
  <c r="EU158" i="3"/>
  <c r="EV158" i="3"/>
  <c r="EU159" i="3"/>
  <c r="EW159" i="3"/>
  <c r="EU160" i="3"/>
  <c r="EW160" i="3"/>
  <c r="EV160" i="3"/>
  <c r="EU161" i="3"/>
  <c r="EU162" i="3"/>
  <c r="EV162" i="3"/>
  <c r="EU163" i="3"/>
  <c r="EW163" i="3"/>
  <c r="EU164" i="3"/>
  <c r="EU165" i="3"/>
  <c r="EV165" i="3"/>
  <c r="EU166" i="3"/>
  <c r="EV166" i="3"/>
  <c r="EU167" i="3"/>
  <c r="EW167" i="3"/>
  <c r="EU168" i="3"/>
  <c r="EW168" i="3"/>
  <c r="EU169" i="3"/>
  <c r="EV169" i="3"/>
  <c r="EU170" i="3"/>
  <c r="EV170" i="3"/>
  <c r="EU171" i="3"/>
  <c r="EW171" i="3"/>
  <c r="ES172" i="3"/>
  <c r="ES173" i="3"/>
  <c r="ES174" i="3"/>
  <c r="ES175" i="3"/>
  <c r="ES176" i="3"/>
  <c r="ES177" i="3"/>
  <c r="ES178" i="3"/>
  <c r="ES179" i="3"/>
  <c r="ES180" i="3"/>
  <c r="ES181" i="3"/>
  <c r="ES182" i="3"/>
  <c r="ES183" i="3"/>
  <c r="ES184" i="3"/>
  <c r="ES185" i="3"/>
  <c r="ES186" i="3"/>
  <c r="ES187" i="3"/>
  <c r="ES188" i="3"/>
  <c r="ES189" i="3"/>
  <c r="ES190" i="3"/>
  <c r="ES191" i="3"/>
  <c r="ES192" i="3"/>
  <c r="ES193" i="3"/>
  <c r="ES194" i="3"/>
  <c r="ES195" i="3"/>
  <c r="ES196" i="3"/>
  <c r="ES197" i="3"/>
  <c r="ES198" i="3"/>
  <c r="ES199" i="3"/>
  <c r="ES200" i="3"/>
  <c r="ES201" i="3"/>
  <c r="ES202" i="3"/>
  <c r="ES203" i="3"/>
  <c r="ES204" i="3"/>
  <c r="ES205" i="3"/>
  <c r="ES206" i="3"/>
  <c r="ES207" i="3"/>
  <c r="ES208" i="3"/>
  <c r="ES209" i="3"/>
  <c r="ES210" i="3"/>
  <c r="ES211" i="3"/>
  <c r="ES212" i="3"/>
  <c r="ES213" i="3"/>
  <c r="ES214" i="3"/>
  <c r="ES215" i="3"/>
  <c r="ES216" i="3"/>
  <c r="ES217" i="3"/>
  <c r="ES218" i="3"/>
  <c r="ES219" i="3"/>
  <c r="ES220" i="3"/>
  <c r="ES221" i="3"/>
  <c r="ES222" i="3"/>
  <c r="ES223" i="3"/>
  <c r="ES224" i="3"/>
  <c r="ES225" i="3"/>
  <c r="ES226" i="3"/>
  <c r="ES227" i="3"/>
  <c r="ES228" i="3"/>
  <c r="ES229" i="3"/>
  <c r="ES230" i="3"/>
  <c r="ES231" i="3"/>
  <c r="ES232" i="3"/>
  <c r="ES233" i="3"/>
  <c r="ES234" i="3"/>
  <c r="ES235" i="3"/>
  <c r="ES236" i="3"/>
  <c r="ES237" i="3"/>
  <c r="ES238" i="3"/>
  <c r="ES239" i="3"/>
  <c r="ES240" i="3"/>
  <c r="ES241" i="3"/>
  <c r="ES242" i="3"/>
  <c r="ES243" i="3"/>
  <c r="ES244" i="3"/>
  <c r="ES245" i="3"/>
  <c r="ES246" i="3"/>
  <c r="ES247" i="3"/>
  <c r="ES248" i="3"/>
  <c r="ES249" i="3"/>
  <c r="ES250" i="3"/>
  <c r="ES251" i="3"/>
  <c r="ES252" i="3"/>
  <c r="ES253" i="3"/>
  <c r="ES254" i="3"/>
  <c r="ES255" i="3"/>
  <c r="ES256" i="3"/>
  <c r="ES257" i="3"/>
  <c r="ES258" i="3"/>
  <c r="ES259" i="3"/>
  <c r="ES260" i="3"/>
  <c r="ES261" i="3"/>
  <c r="ES262" i="3"/>
  <c r="ES263" i="3"/>
  <c r="ES264" i="3"/>
  <c r="ES265" i="3"/>
  <c r="ES266" i="3"/>
  <c r="ES267" i="3"/>
  <c r="ES268" i="3"/>
  <c r="ES269" i="3"/>
  <c r="ES270" i="3"/>
  <c r="ES271" i="3"/>
  <c r="ES272" i="3"/>
  <c r="ES273" i="3"/>
  <c r="ES274" i="3"/>
  <c r="ES275" i="3"/>
  <c r="ES276" i="3"/>
  <c r="ES277" i="3"/>
  <c r="ES278" i="3"/>
  <c r="ES279" i="3"/>
  <c r="ES280" i="3"/>
  <c r="ES281" i="3"/>
  <c r="ES282" i="3"/>
  <c r="ES283" i="3"/>
  <c r="ES284" i="3"/>
  <c r="ES285" i="3"/>
  <c r="ES286" i="3"/>
  <c r="ES287" i="3"/>
  <c r="ES288" i="3"/>
  <c r="ES289" i="3"/>
  <c r="ES290" i="3"/>
  <c r="ES291" i="3"/>
  <c r="ES292" i="3"/>
  <c r="ES293" i="3"/>
  <c r="ES294" i="3"/>
  <c r="ES295" i="3"/>
  <c r="ES296" i="3"/>
  <c r="ES297" i="3"/>
  <c r="ES298" i="3"/>
  <c r="ES299" i="3"/>
  <c r="ES300" i="3"/>
  <c r="ES301" i="3"/>
  <c r="ES302" i="3"/>
  <c r="ES303" i="3"/>
  <c r="ES304" i="3"/>
  <c r="ES305" i="3"/>
  <c r="ES306" i="3"/>
  <c r="ES307" i="3"/>
  <c r="ES308" i="3"/>
  <c r="ES309" i="3"/>
  <c r="ES310" i="3"/>
  <c r="ES311" i="3"/>
  <c r="ES312" i="3"/>
  <c r="ES313" i="3"/>
  <c r="ES314" i="3"/>
  <c r="ES315" i="3"/>
  <c r="ES316" i="3"/>
  <c r="ES317" i="3"/>
  <c r="ES318" i="3"/>
  <c r="ES319" i="3"/>
  <c r="ES320" i="3"/>
  <c r="ES321" i="3"/>
  <c r="ES322" i="3"/>
  <c r="ES323" i="3"/>
  <c r="ES324" i="3"/>
  <c r="ES325" i="3"/>
  <c r="ES326" i="3"/>
  <c r="ES327" i="3"/>
  <c r="ES328" i="3"/>
  <c r="ES329" i="3"/>
  <c r="ES330" i="3"/>
  <c r="ES331" i="3"/>
  <c r="ES332" i="3"/>
  <c r="ES333" i="3"/>
  <c r="ES334" i="3"/>
  <c r="ES335" i="3"/>
  <c r="ES336" i="3"/>
  <c r="ES337" i="3"/>
  <c r="ES338" i="3"/>
  <c r="ES339" i="3"/>
  <c r="ES340" i="3"/>
  <c r="ES341" i="3"/>
  <c r="ES342" i="3"/>
  <c r="ES343" i="3"/>
  <c r="ES344" i="3"/>
  <c r="ES345" i="3"/>
  <c r="ES346" i="3"/>
  <c r="ES347" i="3"/>
  <c r="ES348" i="3"/>
  <c r="ES349" i="3"/>
  <c r="ES350" i="3"/>
  <c r="ES351" i="3"/>
  <c r="ES352" i="3"/>
  <c r="ES353" i="3"/>
  <c r="ES354" i="3"/>
  <c r="ES355" i="3"/>
  <c r="ES356" i="3"/>
  <c r="ES357" i="3"/>
  <c r="ES358" i="3"/>
  <c r="ES359" i="3"/>
  <c r="ES360" i="3"/>
  <c r="ES361" i="3"/>
  <c r="ES362" i="3"/>
  <c r="ES363" i="3"/>
  <c r="ES364" i="3"/>
  <c r="ES365" i="3"/>
  <c r="ES366" i="3"/>
  <c r="ES367" i="3"/>
  <c r="ES368" i="3"/>
  <c r="ES369" i="3"/>
  <c r="ES371" i="3"/>
  <c r="ES372" i="3"/>
  <c r="ES373" i="3"/>
  <c r="ES374" i="3"/>
  <c r="ES375" i="3"/>
  <c r="ES376" i="3"/>
  <c r="ES377" i="3"/>
  <c r="ES378" i="3"/>
  <c r="ES379" i="3"/>
  <c r="ES380" i="3"/>
  <c r="ES381" i="3"/>
  <c r="ES382" i="3"/>
  <c r="ES383" i="3"/>
  <c r="ES384" i="3"/>
  <c r="ES385" i="3"/>
  <c r="ES386" i="3"/>
  <c r="ES387" i="3"/>
  <c r="ES388" i="3"/>
  <c r="ES389" i="3"/>
  <c r="ES390" i="3"/>
  <c r="ES391" i="3"/>
  <c r="ES392" i="3"/>
  <c r="ES393" i="3"/>
  <c r="ES394" i="3"/>
  <c r="ES395" i="3"/>
  <c r="ES396" i="3"/>
  <c r="ES397" i="3"/>
  <c r="ES398" i="3"/>
  <c r="ES399" i="3"/>
  <c r="ES400" i="3"/>
  <c r="ES401" i="3"/>
  <c r="ES402" i="3"/>
  <c r="ES403" i="3"/>
  <c r="ES404" i="3"/>
  <c r="ES405" i="3"/>
  <c r="ES406" i="3"/>
  <c r="ES407" i="3"/>
  <c r="ES408" i="3"/>
  <c r="ES409" i="3"/>
  <c r="ES410" i="3"/>
  <c r="ES411" i="3"/>
  <c r="ES412" i="3"/>
  <c r="ES413" i="3"/>
  <c r="ES414" i="3"/>
  <c r="ES415" i="3"/>
  <c r="ES416" i="3"/>
  <c r="ES417" i="3"/>
  <c r="ES418" i="3"/>
  <c r="ES419" i="3"/>
  <c r="ES420" i="3"/>
  <c r="ES421" i="3"/>
  <c r="ES422" i="3"/>
  <c r="ES423" i="3"/>
  <c r="ES424" i="3"/>
  <c r="ES425" i="3"/>
  <c r="ES426" i="3"/>
  <c r="ES427" i="3"/>
  <c r="ES428" i="3"/>
  <c r="ES429" i="3"/>
  <c r="ES430" i="3"/>
  <c r="ES431" i="3"/>
  <c r="ES432" i="3"/>
  <c r="ES433" i="3"/>
  <c r="ES434" i="3"/>
  <c r="ES435" i="3"/>
  <c r="ES436" i="3"/>
  <c r="ES437" i="3"/>
  <c r="ES438" i="3"/>
  <c r="ES439" i="3"/>
  <c r="ES440" i="3"/>
  <c r="ES441" i="3"/>
  <c r="ES442" i="3"/>
  <c r="ES443" i="3"/>
  <c r="ES444" i="3"/>
  <c r="ES445" i="3"/>
  <c r="ES446" i="3"/>
  <c r="ES447" i="3"/>
  <c r="ES448" i="3"/>
  <c r="ES449" i="3"/>
  <c r="ES450" i="3"/>
  <c r="ES451" i="3"/>
  <c r="ES452" i="3"/>
  <c r="ES453" i="3"/>
  <c r="ES454" i="3"/>
  <c r="ES455" i="3"/>
  <c r="ES456" i="3"/>
  <c r="ES457" i="3"/>
  <c r="ES458" i="3"/>
  <c r="ES459" i="3"/>
  <c r="ES460" i="3"/>
  <c r="ES461" i="3"/>
  <c r="ES462" i="3"/>
  <c r="ES463" i="3"/>
  <c r="ES464" i="3"/>
  <c r="ES465" i="3"/>
  <c r="ES466" i="3"/>
  <c r="ES467" i="3"/>
  <c r="ES468" i="3"/>
  <c r="ES469" i="3"/>
  <c r="ES470" i="3"/>
  <c r="ES471" i="3"/>
  <c r="ES472" i="3"/>
  <c r="ES473" i="3"/>
  <c r="ES474" i="3"/>
  <c r="ES475" i="3"/>
  <c r="ES476" i="3"/>
  <c r="ES477" i="3"/>
  <c r="ES478" i="3"/>
  <c r="ES479" i="3"/>
  <c r="ES480" i="3"/>
  <c r="ES481" i="3"/>
  <c r="ES482" i="3"/>
  <c r="ES483" i="3"/>
  <c r="ES484" i="3"/>
  <c r="ES485" i="3"/>
  <c r="ES486" i="3"/>
  <c r="ES487" i="3"/>
  <c r="ES488" i="3"/>
  <c r="ES489" i="3"/>
  <c r="ES490" i="3"/>
  <c r="ES491" i="3"/>
  <c r="ES492" i="3"/>
  <c r="ES493" i="3"/>
  <c r="ES494" i="3"/>
  <c r="ES495" i="3"/>
  <c r="ES496" i="3"/>
  <c r="ES497" i="3"/>
  <c r="ES498" i="3"/>
  <c r="ES499" i="3"/>
  <c r="ES500" i="3"/>
  <c r="ES501" i="3"/>
  <c r="ES502" i="3"/>
  <c r="ES503" i="3"/>
  <c r="ES504" i="3"/>
  <c r="ES505" i="3"/>
  <c r="ES506" i="3"/>
  <c r="ES507" i="3"/>
  <c r="ES508" i="3"/>
  <c r="ES509" i="3"/>
  <c r="ES510" i="3"/>
  <c r="ES511" i="3"/>
  <c r="ES512" i="3"/>
  <c r="ES513" i="3"/>
  <c r="ES514" i="3"/>
  <c r="ES515" i="3"/>
  <c r="ES516" i="3"/>
  <c r="ES517" i="3"/>
  <c r="ES518" i="3"/>
  <c r="ES519" i="3"/>
  <c r="ES521" i="3"/>
  <c r="ES522" i="3"/>
  <c r="ES523" i="3"/>
  <c r="ES524" i="3"/>
  <c r="ES525" i="3"/>
  <c r="ES526" i="3"/>
  <c r="ES527" i="3"/>
  <c r="ES528" i="3"/>
  <c r="ES529" i="3"/>
  <c r="ES530" i="3"/>
  <c r="ES531" i="3"/>
  <c r="ES532" i="3"/>
  <c r="ES533" i="3"/>
  <c r="ES534" i="3"/>
  <c r="ES535" i="3"/>
  <c r="ES536" i="3"/>
  <c r="ES537" i="3"/>
  <c r="ES538" i="3"/>
  <c r="ES539" i="3"/>
  <c r="ES540" i="3"/>
  <c r="ES541" i="3"/>
  <c r="ES542" i="3"/>
  <c r="ES543" i="3"/>
  <c r="ES544" i="3"/>
  <c r="ES545" i="3"/>
  <c r="ES546" i="3"/>
  <c r="ES547" i="3"/>
  <c r="ES548" i="3"/>
  <c r="ES549" i="3"/>
  <c r="ES550" i="3"/>
  <c r="ES551" i="3"/>
  <c r="ES552" i="3"/>
  <c r="ES553" i="3"/>
  <c r="ES554" i="3"/>
  <c r="ES555" i="3"/>
  <c r="ES556" i="3"/>
  <c r="ES557" i="3"/>
  <c r="ES558" i="3"/>
  <c r="ES559" i="3"/>
  <c r="ES560" i="3"/>
  <c r="ES561" i="3"/>
  <c r="ES562" i="3"/>
  <c r="ES563" i="3"/>
  <c r="ES564" i="3"/>
  <c r="ES565" i="3"/>
  <c r="ES566" i="3"/>
  <c r="ES567" i="3"/>
  <c r="ES568" i="3"/>
  <c r="ES569" i="3"/>
  <c r="ES570" i="3"/>
  <c r="ES571" i="3"/>
  <c r="ES572" i="3"/>
  <c r="ES573" i="3"/>
  <c r="ES574" i="3"/>
  <c r="ES575" i="3"/>
  <c r="ES576" i="3"/>
  <c r="ES577" i="3"/>
  <c r="ES578" i="3"/>
  <c r="ES579" i="3"/>
  <c r="ES580" i="3"/>
  <c r="ES581" i="3"/>
  <c r="ES582" i="3"/>
  <c r="ES583" i="3"/>
  <c r="ES584" i="3"/>
  <c r="ES585" i="3"/>
  <c r="ES586" i="3"/>
  <c r="ES587" i="3"/>
  <c r="ES588" i="3"/>
  <c r="ES589" i="3"/>
  <c r="ES590" i="3"/>
  <c r="ES591" i="3"/>
  <c r="ES592" i="3"/>
  <c r="ES593" i="3"/>
  <c r="ES594" i="3"/>
  <c r="ES595" i="3"/>
  <c r="ES596" i="3"/>
  <c r="ES597" i="3"/>
  <c r="ES598" i="3"/>
  <c r="ES599" i="3"/>
  <c r="ES600" i="3"/>
  <c r="ES601" i="3"/>
  <c r="ES602" i="3"/>
  <c r="ES603" i="3"/>
  <c r="ES604" i="3"/>
  <c r="ES605" i="3"/>
  <c r="ES606" i="3"/>
  <c r="ES607" i="3"/>
  <c r="ES608" i="3"/>
  <c r="ES609" i="3"/>
  <c r="ES610" i="3"/>
  <c r="ES611" i="3"/>
  <c r="ES612" i="3"/>
  <c r="ES613" i="3"/>
  <c r="ES614" i="3"/>
  <c r="ES615" i="3"/>
  <c r="ES616" i="3"/>
  <c r="ES617" i="3"/>
  <c r="ES618" i="3"/>
  <c r="ES619" i="3"/>
  <c r="ES620" i="3"/>
  <c r="ES621" i="3"/>
  <c r="ES622" i="3"/>
  <c r="ES623" i="3"/>
  <c r="ES624" i="3"/>
  <c r="ES626" i="3"/>
  <c r="ES627" i="3"/>
  <c r="ES628" i="3"/>
  <c r="ES629" i="3"/>
  <c r="ES630" i="3"/>
  <c r="ES631" i="3"/>
  <c r="ES632" i="3"/>
  <c r="ES633" i="3"/>
  <c r="ES634" i="3"/>
  <c r="ES635" i="3"/>
  <c r="ES636" i="3"/>
  <c r="ES637" i="3"/>
  <c r="ES638" i="3"/>
  <c r="ES639" i="3"/>
  <c r="ES640" i="3"/>
  <c r="ES641" i="3"/>
  <c r="ES642" i="3"/>
  <c r="ES643" i="3"/>
  <c r="ES644" i="3"/>
  <c r="ES645" i="3"/>
  <c r="ES646" i="3"/>
  <c r="ES647" i="3"/>
  <c r="ES648" i="3"/>
  <c r="ES649" i="3"/>
  <c r="ES650" i="3"/>
  <c r="ES651" i="3"/>
  <c r="ES652" i="3"/>
  <c r="ES653" i="3"/>
  <c r="ES654" i="3"/>
  <c r="ES655" i="3"/>
  <c r="ES656" i="3"/>
  <c r="ES657" i="3"/>
  <c r="ES658" i="3"/>
  <c r="ES659" i="3"/>
  <c r="ES660" i="3"/>
  <c r="ES661" i="3"/>
  <c r="ES662" i="3"/>
  <c r="ES663" i="3"/>
  <c r="ES664" i="3"/>
  <c r="ES665" i="3"/>
  <c r="ES666" i="3"/>
  <c r="ES667" i="3"/>
  <c r="ES668" i="3"/>
  <c r="ES669" i="3"/>
  <c r="ES670" i="3"/>
  <c r="ES671" i="3"/>
  <c r="ES672" i="3"/>
  <c r="ES673" i="3"/>
  <c r="ES674" i="3"/>
  <c r="ES675" i="3"/>
  <c r="ES676" i="3"/>
  <c r="ES677" i="3"/>
  <c r="ES678" i="3"/>
  <c r="ES679" i="3"/>
  <c r="ES680" i="3"/>
  <c r="ES681" i="3"/>
  <c r="ES682" i="3"/>
  <c r="ES683" i="3"/>
  <c r="ES684" i="3"/>
  <c r="ES685" i="3"/>
  <c r="ES686" i="3"/>
  <c r="ES687" i="3"/>
  <c r="ES688" i="3"/>
  <c r="ES689" i="3"/>
  <c r="ES690" i="3"/>
  <c r="ES691" i="3"/>
  <c r="ES692" i="3"/>
  <c r="ES693" i="3"/>
  <c r="ES694" i="3"/>
  <c r="ES695" i="3"/>
  <c r="ES696" i="3"/>
  <c r="ES697" i="3"/>
  <c r="ES698" i="3"/>
  <c r="ES699" i="3"/>
  <c r="ES700" i="3"/>
  <c r="ES701" i="3"/>
  <c r="ES702" i="3"/>
  <c r="ES703" i="3"/>
  <c r="ES704" i="3"/>
  <c r="ES705" i="3"/>
  <c r="ES706" i="3"/>
  <c r="ES707" i="3"/>
  <c r="ES708" i="3"/>
  <c r="ES709" i="3"/>
  <c r="ES710" i="3"/>
  <c r="ES711" i="3"/>
  <c r="ES712" i="3"/>
  <c r="ES713" i="3"/>
  <c r="ES714" i="3"/>
  <c r="ES715" i="3"/>
  <c r="ES716" i="3"/>
  <c r="ES717" i="3"/>
  <c r="ES718" i="3"/>
  <c r="ES719" i="3"/>
  <c r="ES720" i="3"/>
  <c r="ES721" i="3"/>
  <c r="ES722" i="3"/>
  <c r="ES723" i="3"/>
  <c r="ES724" i="3"/>
  <c r="ES725" i="3"/>
  <c r="ES726" i="3"/>
  <c r="ES727" i="3"/>
  <c r="ES728" i="3"/>
  <c r="ES729" i="3"/>
  <c r="ES730" i="3"/>
  <c r="ES731" i="3"/>
  <c r="ES732" i="3"/>
  <c r="ES733" i="3"/>
  <c r="ES734" i="3"/>
  <c r="ES735" i="3"/>
  <c r="ES736" i="3"/>
  <c r="ES737" i="3"/>
  <c r="ES738" i="3"/>
  <c r="ES739" i="3"/>
  <c r="ES740" i="3"/>
  <c r="ES741" i="3"/>
  <c r="ES742" i="3"/>
  <c r="ES743" i="3"/>
  <c r="ES744" i="3"/>
  <c r="ES745" i="3"/>
  <c r="ES746" i="3"/>
  <c r="ES747" i="3"/>
  <c r="ES748" i="3"/>
  <c r="ES749" i="3"/>
  <c r="ES750" i="3"/>
  <c r="ES751" i="3"/>
  <c r="ES752" i="3"/>
  <c r="ES753" i="3"/>
  <c r="ES754" i="3"/>
  <c r="ES755" i="3"/>
  <c r="ES756" i="3"/>
  <c r="ES757" i="3"/>
  <c r="ES758" i="3"/>
  <c r="ES759" i="3"/>
  <c r="ES760" i="3"/>
  <c r="ES761" i="3"/>
  <c r="ES762" i="3"/>
  <c r="ES763" i="3"/>
  <c r="ES764" i="3"/>
  <c r="ES765" i="3"/>
  <c r="ES766" i="3"/>
  <c r="ES767" i="3"/>
  <c r="ES768" i="3"/>
  <c r="ES769" i="3"/>
  <c r="ES770" i="3"/>
  <c r="ES771" i="3"/>
  <c r="ES772" i="3"/>
  <c r="ES773" i="3"/>
  <c r="ES774" i="3"/>
  <c r="ES775" i="3"/>
  <c r="ES776" i="3"/>
  <c r="ES777" i="3"/>
  <c r="ES778" i="3"/>
  <c r="ES779" i="3"/>
  <c r="ES780" i="3"/>
  <c r="ES781" i="3"/>
  <c r="ES782" i="3"/>
  <c r="ES783" i="3"/>
  <c r="ES784" i="3"/>
  <c r="ES785" i="3"/>
  <c r="ES786" i="3"/>
  <c r="ES787" i="3"/>
  <c r="ES788" i="3"/>
  <c r="ES789" i="3"/>
  <c r="ES790" i="3"/>
  <c r="ES791" i="3"/>
  <c r="ES792" i="3"/>
  <c r="ES793" i="3"/>
  <c r="ES794" i="3"/>
  <c r="ES795" i="3"/>
  <c r="ES796" i="3"/>
  <c r="ES797" i="3"/>
  <c r="ES798" i="3"/>
  <c r="ES799" i="3"/>
  <c r="ES800" i="3"/>
  <c r="ES801" i="3"/>
  <c r="ES802" i="3"/>
  <c r="ES803" i="3"/>
  <c r="ES804" i="3"/>
  <c r="ES805" i="3"/>
  <c r="ES806" i="3"/>
  <c r="ES807" i="3"/>
  <c r="ES808" i="3"/>
  <c r="ES809" i="3"/>
  <c r="ES810" i="3"/>
  <c r="ES811" i="3"/>
  <c r="ES812" i="3"/>
  <c r="ES813" i="3"/>
  <c r="ES814" i="3"/>
  <c r="ES815" i="3"/>
  <c r="ES816" i="3"/>
  <c r="ES817" i="3"/>
  <c r="ES818" i="3"/>
  <c r="ES819" i="3"/>
  <c r="ES820" i="3"/>
  <c r="ES821" i="3"/>
  <c r="ES822" i="3"/>
  <c r="ES823" i="3"/>
  <c r="ES824" i="3"/>
  <c r="ES825" i="3"/>
  <c r="ES826" i="3"/>
  <c r="ES827" i="3"/>
  <c r="ES828" i="3"/>
  <c r="ES829" i="3"/>
  <c r="ES830" i="3"/>
  <c r="ES831" i="3"/>
  <c r="ES832" i="3"/>
  <c r="ES833" i="3"/>
  <c r="ES4" i="3"/>
  <c r="ES5" i="3"/>
  <c r="ES6" i="3"/>
  <c r="ES7" i="3"/>
  <c r="ES8" i="3"/>
  <c r="ES9" i="3"/>
  <c r="ES10" i="3"/>
  <c r="ES11" i="3"/>
  <c r="ES12" i="3"/>
  <c r="ES13" i="3"/>
  <c r="ES14" i="3"/>
  <c r="ES15" i="3"/>
  <c r="ES16" i="3"/>
  <c r="ES17" i="3"/>
  <c r="ES18" i="3"/>
  <c r="ES19" i="3"/>
  <c r="ES20" i="3"/>
  <c r="ES21" i="3"/>
  <c r="ES22" i="3"/>
  <c r="ES23" i="3"/>
  <c r="ES24" i="3"/>
  <c r="ES25" i="3"/>
  <c r="ES26" i="3"/>
  <c r="ES27" i="3"/>
  <c r="ES28" i="3"/>
  <c r="ES29" i="3"/>
  <c r="ES30" i="3"/>
  <c r="ES31" i="3"/>
  <c r="ES32" i="3"/>
  <c r="ES33" i="3"/>
  <c r="ES34" i="3"/>
  <c r="ES35" i="3"/>
  <c r="ES36" i="3"/>
  <c r="ES37" i="3"/>
  <c r="ES38" i="3"/>
  <c r="ES39" i="3"/>
  <c r="ES40" i="3"/>
  <c r="ES41" i="3"/>
  <c r="ES42" i="3"/>
  <c r="ES43" i="3"/>
  <c r="ES44" i="3"/>
  <c r="ES45" i="3"/>
  <c r="ES46" i="3"/>
  <c r="ES47" i="3"/>
  <c r="ES48" i="3"/>
  <c r="ES49" i="3"/>
  <c r="ES50" i="3"/>
  <c r="ES51" i="3"/>
  <c r="ES52" i="3"/>
  <c r="ES53" i="3"/>
  <c r="ES54" i="3"/>
  <c r="ES55" i="3"/>
  <c r="ES56" i="3"/>
  <c r="ES57" i="3"/>
  <c r="ES58" i="3"/>
  <c r="ES59" i="3"/>
  <c r="ES60" i="3"/>
  <c r="ES61" i="3"/>
  <c r="ES62" i="3"/>
  <c r="ES63" i="3"/>
  <c r="ES64" i="3"/>
  <c r="ES65" i="3"/>
  <c r="ES66" i="3"/>
  <c r="ES67" i="3"/>
  <c r="ES68" i="3"/>
  <c r="ES69" i="3"/>
  <c r="ES70" i="3"/>
  <c r="ES71" i="3"/>
  <c r="ES72" i="3"/>
  <c r="ES73" i="3"/>
  <c r="ES74" i="3"/>
  <c r="ES75" i="3"/>
  <c r="ES76" i="3"/>
  <c r="ES77" i="3"/>
  <c r="ES78" i="3"/>
  <c r="ES79" i="3"/>
  <c r="ES80" i="3"/>
  <c r="ES81" i="3"/>
  <c r="ES82" i="3"/>
  <c r="ES83" i="3"/>
  <c r="ES84" i="3"/>
  <c r="ES85" i="3"/>
  <c r="ES86" i="3"/>
  <c r="ES87" i="3"/>
  <c r="ES88" i="3"/>
  <c r="ES89" i="3"/>
  <c r="ES90" i="3"/>
  <c r="ES91" i="3"/>
  <c r="ES92" i="3"/>
  <c r="ES93" i="3"/>
  <c r="ES94" i="3"/>
  <c r="ES95" i="3"/>
  <c r="ES96" i="3"/>
  <c r="ES97" i="3"/>
  <c r="ES98" i="3"/>
  <c r="ES99" i="3"/>
  <c r="ES100" i="3"/>
  <c r="ES101" i="3"/>
  <c r="ES102" i="3"/>
  <c r="ES103" i="3"/>
  <c r="ES104" i="3"/>
  <c r="ES105" i="3"/>
  <c r="ES106" i="3"/>
  <c r="ES107" i="3"/>
  <c r="ES108" i="3"/>
  <c r="ES109" i="3"/>
  <c r="ES110" i="3"/>
  <c r="ES111" i="3"/>
  <c r="ES112" i="3"/>
  <c r="ES113" i="3"/>
  <c r="ES114" i="3"/>
  <c r="ES115" i="3"/>
  <c r="ES116" i="3"/>
  <c r="ES117" i="3"/>
  <c r="ES118" i="3"/>
  <c r="ES119" i="3"/>
  <c r="ES120" i="3"/>
  <c r="ES121" i="3"/>
  <c r="ES122" i="3"/>
  <c r="ES123" i="3"/>
  <c r="ES124" i="3"/>
  <c r="ES125" i="3"/>
  <c r="ES126" i="3"/>
  <c r="ES127" i="3"/>
  <c r="ES128" i="3"/>
  <c r="ES129" i="3"/>
  <c r="ES130" i="3"/>
  <c r="ES131" i="3"/>
  <c r="ES132" i="3"/>
  <c r="ES133" i="3"/>
  <c r="ES134" i="3"/>
  <c r="ES135" i="3"/>
  <c r="ES136" i="3"/>
  <c r="ES137" i="3"/>
  <c r="ES138" i="3"/>
  <c r="ES139" i="3"/>
  <c r="ES140" i="3"/>
  <c r="ES141" i="3"/>
  <c r="ES142" i="3"/>
  <c r="ES143" i="3"/>
  <c r="ES144" i="3"/>
  <c r="ES145" i="3"/>
  <c r="ES146" i="3"/>
  <c r="ES147" i="3"/>
  <c r="ES148" i="3"/>
  <c r="ES149" i="3"/>
  <c r="ES150" i="3"/>
  <c r="ES151" i="3"/>
  <c r="ES152" i="3"/>
  <c r="ES153" i="3"/>
  <c r="ES154" i="3"/>
  <c r="ES155" i="3"/>
  <c r="ES156" i="3"/>
  <c r="ES157" i="3"/>
  <c r="ES158" i="3"/>
  <c r="ES159" i="3"/>
  <c r="ES160" i="3"/>
  <c r="ES161" i="3"/>
  <c r="ES162" i="3"/>
  <c r="ES163" i="3"/>
  <c r="ES164" i="3"/>
  <c r="ES165" i="3"/>
  <c r="ES166" i="3"/>
  <c r="ES167" i="3"/>
  <c r="ES168" i="3"/>
  <c r="ES169" i="3"/>
  <c r="ES170" i="3"/>
  <c r="ES171" i="3"/>
  <c r="DR172" i="3"/>
  <c r="DS172" i="3"/>
  <c r="DR173" i="3"/>
  <c r="DS173" i="3"/>
  <c r="DR174" i="3"/>
  <c r="DS174" i="3"/>
  <c r="DR175" i="3"/>
  <c r="DS175" i="3"/>
  <c r="DR176" i="3"/>
  <c r="DS176" i="3"/>
  <c r="DR177" i="3"/>
  <c r="DS177" i="3"/>
  <c r="DR178" i="3"/>
  <c r="DS178" i="3"/>
  <c r="DR179" i="3"/>
  <c r="DS179" i="3"/>
  <c r="DR180" i="3"/>
  <c r="DS180" i="3"/>
  <c r="DR181" i="3"/>
  <c r="DS181" i="3"/>
  <c r="DR182" i="3"/>
  <c r="DS182" i="3"/>
  <c r="DR183" i="3"/>
  <c r="DS183" i="3"/>
  <c r="DR184" i="3"/>
  <c r="DS184" i="3"/>
  <c r="DR185" i="3"/>
  <c r="DS185" i="3"/>
  <c r="DR186" i="3"/>
  <c r="DS186" i="3"/>
  <c r="DR187" i="3"/>
  <c r="DS187" i="3"/>
  <c r="DR188" i="3"/>
  <c r="DS188" i="3"/>
  <c r="DR189" i="3"/>
  <c r="DS189" i="3"/>
  <c r="DR190" i="3"/>
  <c r="DS190" i="3"/>
  <c r="DR191" i="3"/>
  <c r="DS191" i="3"/>
  <c r="DR192" i="3"/>
  <c r="DS192" i="3"/>
  <c r="DR193" i="3"/>
  <c r="DS193" i="3"/>
  <c r="DR194" i="3"/>
  <c r="DS194" i="3"/>
  <c r="DR195" i="3"/>
  <c r="DS195" i="3"/>
  <c r="DR196" i="3"/>
  <c r="DS196" i="3"/>
  <c r="DR197" i="3"/>
  <c r="DS197" i="3"/>
  <c r="DR198" i="3"/>
  <c r="DS198" i="3"/>
  <c r="DR199" i="3"/>
  <c r="DS199" i="3"/>
  <c r="DR200" i="3"/>
  <c r="DS200" i="3"/>
  <c r="DR201" i="3"/>
  <c r="DS201" i="3"/>
  <c r="DR202" i="3"/>
  <c r="DS202" i="3"/>
  <c r="DR203" i="3"/>
  <c r="DS203" i="3"/>
  <c r="DR204" i="3"/>
  <c r="DS204" i="3"/>
  <c r="DR205" i="3"/>
  <c r="DS205" i="3"/>
  <c r="DR206" i="3"/>
  <c r="DS206" i="3"/>
  <c r="DR207" i="3"/>
  <c r="DS207" i="3"/>
  <c r="DR208" i="3"/>
  <c r="DS208" i="3"/>
  <c r="DR209" i="3"/>
  <c r="DS209" i="3"/>
  <c r="DR210" i="3"/>
  <c r="DS210" i="3"/>
  <c r="DR211" i="3"/>
  <c r="DS211" i="3"/>
  <c r="DR212" i="3"/>
  <c r="DS212" i="3"/>
  <c r="DR213" i="3"/>
  <c r="DS213" i="3"/>
  <c r="DR214" i="3"/>
  <c r="DS214" i="3"/>
  <c r="DR215" i="3"/>
  <c r="DS215" i="3"/>
  <c r="DR216" i="3"/>
  <c r="DS216" i="3"/>
  <c r="DR217" i="3"/>
  <c r="DS217" i="3"/>
  <c r="DR218" i="3"/>
  <c r="DS218" i="3"/>
  <c r="DR219" i="3"/>
  <c r="DS219" i="3"/>
  <c r="DR220" i="3"/>
  <c r="DS220" i="3"/>
  <c r="DR221" i="3"/>
  <c r="DS221" i="3"/>
  <c r="DR222" i="3"/>
  <c r="DS222" i="3"/>
  <c r="DR223" i="3"/>
  <c r="DS223" i="3"/>
  <c r="DR224" i="3"/>
  <c r="DS224" i="3"/>
  <c r="DR225" i="3"/>
  <c r="DS225" i="3"/>
  <c r="DR226" i="3"/>
  <c r="DS226" i="3"/>
  <c r="DR227" i="3"/>
  <c r="DS227" i="3"/>
  <c r="DR228" i="3"/>
  <c r="DS228" i="3"/>
  <c r="DR229" i="3"/>
  <c r="DS229" i="3"/>
  <c r="DR230" i="3"/>
  <c r="DS230" i="3"/>
  <c r="DR231" i="3"/>
  <c r="DS231" i="3"/>
  <c r="DR232" i="3"/>
  <c r="DS232" i="3"/>
  <c r="DR233" i="3"/>
  <c r="DS233" i="3"/>
  <c r="DR234" i="3"/>
  <c r="DS234" i="3"/>
  <c r="DR235" i="3"/>
  <c r="DS235" i="3"/>
  <c r="DR236" i="3"/>
  <c r="DS236" i="3"/>
  <c r="DR237" i="3"/>
  <c r="DS237" i="3"/>
  <c r="DR238" i="3"/>
  <c r="DS238" i="3"/>
  <c r="DR239" i="3"/>
  <c r="DS239" i="3"/>
  <c r="DR240" i="3"/>
  <c r="DS240" i="3"/>
  <c r="DR241" i="3"/>
  <c r="DS241" i="3"/>
  <c r="DR242" i="3"/>
  <c r="DS242" i="3"/>
  <c r="DR243" i="3"/>
  <c r="DS243" i="3"/>
  <c r="DR244" i="3"/>
  <c r="DS244" i="3"/>
  <c r="DR245" i="3"/>
  <c r="DS245" i="3"/>
  <c r="DR246" i="3"/>
  <c r="DS246" i="3"/>
  <c r="DR247" i="3"/>
  <c r="DS247" i="3"/>
  <c r="DR248" i="3"/>
  <c r="DS248" i="3"/>
  <c r="DR249" i="3"/>
  <c r="DS249" i="3"/>
  <c r="DR250" i="3"/>
  <c r="DS250" i="3"/>
  <c r="DR251" i="3"/>
  <c r="DS251" i="3"/>
  <c r="DR252" i="3"/>
  <c r="DS252" i="3"/>
  <c r="DR253" i="3"/>
  <c r="DS253" i="3"/>
  <c r="DR254" i="3"/>
  <c r="DS254" i="3"/>
  <c r="DR255" i="3"/>
  <c r="DS255" i="3"/>
  <c r="DR256" i="3"/>
  <c r="DS256" i="3"/>
  <c r="DR257" i="3"/>
  <c r="DS257" i="3"/>
  <c r="DR258" i="3"/>
  <c r="DS258" i="3"/>
  <c r="DR259" i="3"/>
  <c r="DS259" i="3"/>
  <c r="DR260" i="3"/>
  <c r="DS260" i="3"/>
  <c r="DR261" i="3"/>
  <c r="DS261" i="3"/>
  <c r="DR262" i="3"/>
  <c r="DS262" i="3"/>
  <c r="DR263" i="3"/>
  <c r="DS263" i="3"/>
  <c r="DR264" i="3"/>
  <c r="DS264" i="3"/>
  <c r="DR265" i="3"/>
  <c r="DS265" i="3"/>
  <c r="DR266" i="3"/>
  <c r="DS266" i="3"/>
  <c r="DR267" i="3"/>
  <c r="DS267" i="3"/>
  <c r="DR268" i="3"/>
  <c r="DS268" i="3"/>
  <c r="DR269" i="3"/>
  <c r="DS269" i="3"/>
  <c r="DR270" i="3"/>
  <c r="DS270" i="3"/>
  <c r="DR271" i="3"/>
  <c r="DS271" i="3"/>
  <c r="DR272" i="3"/>
  <c r="DS272" i="3"/>
  <c r="DR273" i="3"/>
  <c r="DS273" i="3"/>
  <c r="DR274" i="3"/>
  <c r="DS274" i="3"/>
  <c r="DR275" i="3"/>
  <c r="DS275" i="3"/>
  <c r="DR276" i="3"/>
  <c r="DS276" i="3"/>
  <c r="DR277" i="3"/>
  <c r="DS277" i="3"/>
  <c r="DR278" i="3"/>
  <c r="DS278" i="3"/>
  <c r="DR279" i="3"/>
  <c r="DS279" i="3"/>
  <c r="DR280" i="3"/>
  <c r="DS280" i="3"/>
  <c r="DR281" i="3"/>
  <c r="DS281" i="3"/>
  <c r="DR282" i="3"/>
  <c r="DS282" i="3"/>
  <c r="DR283" i="3"/>
  <c r="DS283" i="3"/>
  <c r="DR284" i="3"/>
  <c r="DS284" i="3"/>
  <c r="DR285" i="3"/>
  <c r="DS285" i="3"/>
  <c r="DR286" i="3"/>
  <c r="DS286" i="3"/>
  <c r="DR287" i="3"/>
  <c r="DS287" i="3"/>
  <c r="DR288" i="3"/>
  <c r="DS288" i="3"/>
  <c r="DR289" i="3"/>
  <c r="DS289" i="3"/>
  <c r="DR290" i="3"/>
  <c r="DS290" i="3"/>
  <c r="DR291" i="3"/>
  <c r="DS291" i="3"/>
  <c r="DR292" i="3"/>
  <c r="DS292" i="3"/>
  <c r="DR293" i="3"/>
  <c r="DS293" i="3"/>
  <c r="DR294" i="3"/>
  <c r="DS294" i="3"/>
  <c r="DR295" i="3"/>
  <c r="DS295" i="3"/>
  <c r="DR296" i="3"/>
  <c r="DS296" i="3"/>
  <c r="DR297" i="3"/>
  <c r="DS297" i="3"/>
  <c r="DR298" i="3"/>
  <c r="DS298" i="3"/>
  <c r="DR299" i="3"/>
  <c r="DS299" i="3"/>
  <c r="DR300" i="3"/>
  <c r="DS300" i="3"/>
  <c r="DR301" i="3"/>
  <c r="DS301" i="3"/>
  <c r="DR302" i="3"/>
  <c r="DS302" i="3"/>
  <c r="DR303" i="3"/>
  <c r="DS303" i="3"/>
  <c r="DR304" i="3"/>
  <c r="DS304" i="3"/>
  <c r="DR305" i="3"/>
  <c r="DS305" i="3"/>
  <c r="DR306" i="3"/>
  <c r="DS306" i="3"/>
  <c r="DR307" i="3"/>
  <c r="DS307" i="3"/>
  <c r="DR308" i="3"/>
  <c r="DS308" i="3"/>
  <c r="DR309" i="3"/>
  <c r="DS309" i="3"/>
  <c r="DR310" i="3"/>
  <c r="DS310" i="3"/>
  <c r="DR311" i="3"/>
  <c r="DS311" i="3"/>
  <c r="DR312" i="3"/>
  <c r="DS312" i="3"/>
  <c r="DR313" i="3"/>
  <c r="DS313" i="3"/>
  <c r="DR314" i="3"/>
  <c r="DS314" i="3"/>
  <c r="DR315" i="3"/>
  <c r="DS315" i="3"/>
  <c r="DR316" i="3"/>
  <c r="DS316" i="3"/>
  <c r="DR317" i="3"/>
  <c r="DS317" i="3"/>
  <c r="DR318" i="3"/>
  <c r="DS318" i="3"/>
  <c r="DR319" i="3"/>
  <c r="DS319" i="3"/>
  <c r="DR320" i="3"/>
  <c r="DS320" i="3"/>
  <c r="DR321" i="3"/>
  <c r="DS321" i="3"/>
  <c r="DR322" i="3"/>
  <c r="DS322" i="3"/>
  <c r="DR323" i="3"/>
  <c r="DS323" i="3"/>
  <c r="DR324" i="3"/>
  <c r="DS324" i="3"/>
  <c r="DR325" i="3"/>
  <c r="DS325" i="3"/>
  <c r="DR326" i="3"/>
  <c r="DS326" i="3"/>
  <c r="DR327" i="3"/>
  <c r="DS327" i="3"/>
  <c r="DR328" i="3"/>
  <c r="DS328" i="3"/>
  <c r="DR329" i="3"/>
  <c r="DS329" i="3"/>
  <c r="DR330" i="3"/>
  <c r="DS330" i="3"/>
  <c r="DR331" i="3"/>
  <c r="DS331" i="3"/>
  <c r="DR332" i="3"/>
  <c r="DS332" i="3"/>
  <c r="DR333" i="3"/>
  <c r="DS333" i="3"/>
  <c r="DR334" i="3"/>
  <c r="DS334" i="3"/>
  <c r="DR335" i="3"/>
  <c r="DS335" i="3"/>
  <c r="DR336" i="3"/>
  <c r="DS336" i="3"/>
  <c r="DR337" i="3"/>
  <c r="DS337" i="3"/>
  <c r="DR338" i="3"/>
  <c r="DS338" i="3"/>
  <c r="DR339" i="3"/>
  <c r="DS339" i="3"/>
  <c r="DR340" i="3"/>
  <c r="DS340" i="3"/>
  <c r="DR341" i="3"/>
  <c r="DS341" i="3"/>
  <c r="DR342" i="3"/>
  <c r="DS342" i="3"/>
  <c r="DR343" i="3"/>
  <c r="DS343" i="3"/>
  <c r="DR344" i="3"/>
  <c r="DS344" i="3"/>
  <c r="DR345" i="3"/>
  <c r="DS345" i="3"/>
  <c r="DR346" i="3"/>
  <c r="DS346" i="3"/>
  <c r="DR347" i="3"/>
  <c r="DS347" i="3"/>
  <c r="DR348" i="3"/>
  <c r="DS348" i="3"/>
  <c r="DR349" i="3"/>
  <c r="DS349" i="3"/>
  <c r="DR350" i="3"/>
  <c r="DS350" i="3"/>
  <c r="DR351" i="3"/>
  <c r="DS351" i="3"/>
  <c r="DR352" i="3"/>
  <c r="DS352" i="3"/>
  <c r="DR353" i="3"/>
  <c r="DS353" i="3"/>
  <c r="DR354" i="3"/>
  <c r="DS354" i="3"/>
  <c r="DR355" i="3"/>
  <c r="DS355" i="3"/>
  <c r="DR356" i="3"/>
  <c r="DS356" i="3"/>
  <c r="DR357" i="3"/>
  <c r="DS357" i="3"/>
  <c r="DR358" i="3"/>
  <c r="DS358" i="3"/>
  <c r="DR359" i="3"/>
  <c r="DS359" i="3"/>
  <c r="DR360" i="3"/>
  <c r="DS360" i="3"/>
  <c r="DR361" i="3"/>
  <c r="DS361" i="3"/>
  <c r="DR362" i="3"/>
  <c r="DS362" i="3"/>
  <c r="DR363" i="3"/>
  <c r="DS363" i="3"/>
  <c r="DR364" i="3"/>
  <c r="DS364" i="3"/>
  <c r="DR365" i="3"/>
  <c r="DS365" i="3"/>
  <c r="DR366" i="3"/>
  <c r="DS366" i="3"/>
  <c r="DR367" i="3"/>
  <c r="DS367" i="3"/>
  <c r="DR368" i="3"/>
  <c r="DS368" i="3"/>
  <c r="DR369" i="3"/>
  <c r="DS369" i="3"/>
  <c r="DR371" i="3"/>
  <c r="DS371" i="3"/>
  <c r="DR372" i="3"/>
  <c r="DS372" i="3"/>
  <c r="DR373" i="3"/>
  <c r="DS373" i="3"/>
  <c r="DR374" i="3"/>
  <c r="DS374" i="3"/>
  <c r="DR375" i="3"/>
  <c r="DS375" i="3"/>
  <c r="DR376" i="3"/>
  <c r="DS376" i="3"/>
  <c r="DR377" i="3"/>
  <c r="DS377" i="3"/>
  <c r="DR378" i="3"/>
  <c r="DS378" i="3"/>
  <c r="DR379" i="3"/>
  <c r="DS379" i="3"/>
  <c r="DR380" i="3"/>
  <c r="DS380" i="3"/>
  <c r="DR381" i="3"/>
  <c r="DS381" i="3"/>
  <c r="DR382" i="3"/>
  <c r="DS382" i="3"/>
  <c r="DR383" i="3"/>
  <c r="DS383" i="3"/>
  <c r="DR384" i="3"/>
  <c r="DS384" i="3"/>
  <c r="DR385" i="3"/>
  <c r="DS385" i="3"/>
  <c r="DR386" i="3"/>
  <c r="DS386" i="3"/>
  <c r="DR387" i="3"/>
  <c r="DS387" i="3"/>
  <c r="DR388" i="3"/>
  <c r="DS388" i="3"/>
  <c r="DR389" i="3"/>
  <c r="DS389" i="3"/>
  <c r="DR390" i="3"/>
  <c r="DS390" i="3"/>
  <c r="DR391" i="3"/>
  <c r="DS391" i="3"/>
  <c r="DR392" i="3"/>
  <c r="DS392" i="3"/>
  <c r="DR393" i="3"/>
  <c r="DS393" i="3"/>
  <c r="DR394" i="3"/>
  <c r="DS394" i="3"/>
  <c r="DR395" i="3"/>
  <c r="DS395" i="3"/>
  <c r="DR396" i="3"/>
  <c r="DS396" i="3"/>
  <c r="DR397" i="3"/>
  <c r="DS397" i="3"/>
  <c r="DR398" i="3"/>
  <c r="DS398" i="3"/>
  <c r="DR399" i="3"/>
  <c r="DS399" i="3"/>
  <c r="DR400" i="3"/>
  <c r="DS400" i="3"/>
  <c r="DR401" i="3"/>
  <c r="DS401" i="3"/>
  <c r="DR402" i="3"/>
  <c r="DS402" i="3"/>
  <c r="DR403" i="3"/>
  <c r="DS403" i="3"/>
  <c r="DR404" i="3"/>
  <c r="DS404" i="3"/>
  <c r="DR405" i="3"/>
  <c r="DS405" i="3"/>
  <c r="DR406" i="3"/>
  <c r="DS406" i="3"/>
  <c r="DR407" i="3"/>
  <c r="DS407" i="3"/>
  <c r="DR408" i="3"/>
  <c r="DS408" i="3"/>
  <c r="DR409" i="3"/>
  <c r="DS409" i="3"/>
  <c r="DR410" i="3"/>
  <c r="DS410" i="3"/>
  <c r="DR411" i="3"/>
  <c r="DS411" i="3"/>
  <c r="DR412" i="3"/>
  <c r="DS412" i="3"/>
  <c r="DR413" i="3"/>
  <c r="DS413" i="3"/>
  <c r="DR414" i="3"/>
  <c r="DS414" i="3"/>
  <c r="DR415" i="3"/>
  <c r="DS415" i="3"/>
  <c r="DR416" i="3"/>
  <c r="DS416" i="3"/>
  <c r="DR417" i="3"/>
  <c r="DS417" i="3"/>
  <c r="DR418" i="3"/>
  <c r="DS418" i="3"/>
  <c r="DR419" i="3"/>
  <c r="DS419" i="3"/>
  <c r="DR420" i="3"/>
  <c r="DS420" i="3"/>
  <c r="DR421" i="3"/>
  <c r="DS421" i="3"/>
  <c r="DR422" i="3"/>
  <c r="DS422" i="3"/>
  <c r="DR423" i="3"/>
  <c r="DS423" i="3"/>
  <c r="DR424" i="3"/>
  <c r="DS424" i="3"/>
  <c r="DR425" i="3"/>
  <c r="DS425" i="3"/>
  <c r="DR426" i="3"/>
  <c r="DS426" i="3"/>
  <c r="DR427" i="3"/>
  <c r="DS427" i="3"/>
  <c r="DR428" i="3"/>
  <c r="DS428" i="3"/>
  <c r="DR429" i="3"/>
  <c r="DS429" i="3"/>
  <c r="DR430" i="3"/>
  <c r="DS430" i="3"/>
  <c r="DR431" i="3"/>
  <c r="DS431" i="3"/>
  <c r="DR432" i="3"/>
  <c r="DS432" i="3"/>
  <c r="DR433" i="3"/>
  <c r="DS433" i="3"/>
  <c r="DR434" i="3"/>
  <c r="DS434" i="3"/>
  <c r="DR435" i="3"/>
  <c r="DS435" i="3"/>
  <c r="DR436" i="3"/>
  <c r="DS436" i="3"/>
  <c r="DR437" i="3"/>
  <c r="DS437" i="3"/>
  <c r="DR438" i="3"/>
  <c r="DS438" i="3"/>
  <c r="DR439" i="3"/>
  <c r="DS439" i="3"/>
  <c r="DR440" i="3"/>
  <c r="DS440" i="3"/>
  <c r="DR441" i="3"/>
  <c r="DS441" i="3"/>
  <c r="DR442" i="3"/>
  <c r="DS442" i="3"/>
  <c r="DR443" i="3"/>
  <c r="DS443" i="3"/>
  <c r="DR444" i="3"/>
  <c r="DS444" i="3"/>
  <c r="DR445" i="3"/>
  <c r="DS445" i="3"/>
  <c r="DR446" i="3"/>
  <c r="DS446" i="3"/>
  <c r="DR447" i="3"/>
  <c r="DS447" i="3"/>
  <c r="DR448" i="3"/>
  <c r="DS448" i="3"/>
  <c r="DR449" i="3"/>
  <c r="DS449" i="3"/>
  <c r="DR450" i="3"/>
  <c r="DS450" i="3"/>
  <c r="DR451" i="3"/>
  <c r="DS451" i="3"/>
  <c r="DR452" i="3"/>
  <c r="DS452" i="3"/>
  <c r="DR453" i="3"/>
  <c r="DS453" i="3"/>
  <c r="DR454" i="3"/>
  <c r="DS454" i="3"/>
  <c r="DR455" i="3"/>
  <c r="DS455" i="3"/>
  <c r="DR456" i="3"/>
  <c r="DS456" i="3"/>
  <c r="DR457" i="3"/>
  <c r="DS457" i="3"/>
  <c r="DR458" i="3"/>
  <c r="DS458" i="3"/>
  <c r="DR459" i="3"/>
  <c r="DS459" i="3"/>
  <c r="DR460" i="3"/>
  <c r="DS460" i="3"/>
  <c r="DR461" i="3"/>
  <c r="DS461" i="3"/>
  <c r="DR462" i="3"/>
  <c r="DS462" i="3"/>
  <c r="DR463" i="3"/>
  <c r="DS463" i="3"/>
  <c r="DR464" i="3"/>
  <c r="DS464" i="3"/>
  <c r="DR465" i="3"/>
  <c r="DS465" i="3"/>
  <c r="DR466" i="3"/>
  <c r="DS466" i="3"/>
  <c r="DR467" i="3"/>
  <c r="DS467" i="3"/>
  <c r="DR468" i="3"/>
  <c r="DS468" i="3"/>
  <c r="DR469" i="3"/>
  <c r="DS469" i="3"/>
  <c r="DR470" i="3"/>
  <c r="DS470" i="3"/>
  <c r="DR471" i="3"/>
  <c r="DS471" i="3"/>
  <c r="DR472" i="3"/>
  <c r="DS472" i="3"/>
  <c r="DR473" i="3"/>
  <c r="DS473" i="3"/>
  <c r="DR474" i="3"/>
  <c r="DS474" i="3"/>
  <c r="DR475" i="3"/>
  <c r="DS475" i="3"/>
  <c r="DR476" i="3"/>
  <c r="DS476" i="3"/>
  <c r="DR477" i="3"/>
  <c r="DS477" i="3"/>
  <c r="DR478" i="3"/>
  <c r="DS478" i="3"/>
  <c r="DR479" i="3"/>
  <c r="DS479" i="3"/>
  <c r="DR480" i="3"/>
  <c r="DS480" i="3"/>
  <c r="DR481" i="3"/>
  <c r="DS481" i="3"/>
  <c r="DR482" i="3"/>
  <c r="DS482" i="3"/>
  <c r="DR483" i="3"/>
  <c r="DS483" i="3"/>
  <c r="DR484" i="3"/>
  <c r="DS484" i="3"/>
  <c r="DR485" i="3"/>
  <c r="DS485" i="3"/>
  <c r="DR486" i="3"/>
  <c r="DS486" i="3"/>
  <c r="DR487" i="3"/>
  <c r="DS487" i="3"/>
  <c r="DR488" i="3"/>
  <c r="DS488" i="3"/>
  <c r="DR489" i="3"/>
  <c r="DS489" i="3"/>
  <c r="DR490" i="3"/>
  <c r="DS490" i="3"/>
  <c r="DR491" i="3"/>
  <c r="DS491" i="3"/>
  <c r="DR492" i="3"/>
  <c r="DS492" i="3"/>
  <c r="DR493" i="3"/>
  <c r="DS493" i="3"/>
  <c r="DR494" i="3"/>
  <c r="DS494" i="3"/>
  <c r="DR495" i="3"/>
  <c r="DS495" i="3"/>
  <c r="DR496" i="3"/>
  <c r="DS496" i="3"/>
  <c r="DR497" i="3"/>
  <c r="DS497" i="3"/>
  <c r="DR498" i="3"/>
  <c r="DS498" i="3"/>
  <c r="DR499" i="3"/>
  <c r="DS499" i="3"/>
  <c r="DR500" i="3"/>
  <c r="DS500" i="3"/>
  <c r="DR501" i="3"/>
  <c r="DS501" i="3"/>
  <c r="DR502" i="3"/>
  <c r="DS502" i="3"/>
  <c r="DR503" i="3"/>
  <c r="DS503" i="3"/>
  <c r="DR504" i="3"/>
  <c r="DS504" i="3"/>
  <c r="DR505" i="3"/>
  <c r="DS505" i="3"/>
  <c r="DR506" i="3"/>
  <c r="DS506" i="3"/>
  <c r="DR507" i="3"/>
  <c r="DS507" i="3"/>
  <c r="DR508" i="3"/>
  <c r="DS508" i="3"/>
  <c r="DR509" i="3"/>
  <c r="DS509" i="3"/>
  <c r="DR510" i="3"/>
  <c r="DS510" i="3"/>
  <c r="DR511" i="3"/>
  <c r="DS511" i="3"/>
  <c r="DR512" i="3"/>
  <c r="DS512" i="3"/>
  <c r="DR513" i="3"/>
  <c r="DS513" i="3"/>
  <c r="DR514" i="3"/>
  <c r="DS514" i="3"/>
  <c r="DR515" i="3"/>
  <c r="DS515" i="3"/>
  <c r="DR516" i="3"/>
  <c r="DS516" i="3"/>
  <c r="DR517" i="3"/>
  <c r="DS517" i="3"/>
  <c r="DR518" i="3"/>
  <c r="DS518" i="3"/>
  <c r="DR519" i="3"/>
  <c r="DS519" i="3"/>
  <c r="DR521" i="3"/>
  <c r="DS521" i="3"/>
  <c r="DR522" i="3"/>
  <c r="DS522" i="3"/>
  <c r="DR523" i="3"/>
  <c r="DS523" i="3"/>
  <c r="DR524" i="3"/>
  <c r="DS524" i="3"/>
  <c r="DR525" i="3"/>
  <c r="DS525" i="3"/>
  <c r="DR526" i="3"/>
  <c r="DS526" i="3"/>
  <c r="DR527" i="3"/>
  <c r="DS527" i="3"/>
  <c r="DR528" i="3"/>
  <c r="DS528" i="3"/>
  <c r="DR529" i="3"/>
  <c r="DS529" i="3"/>
  <c r="DR530" i="3"/>
  <c r="DS530" i="3"/>
  <c r="DR531" i="3"/>
  <c r="DS531" i="3"/>
  <c r="DR532" i="3"/>
  <c r="DS532" i="3"/>
  <c r="DR533" i="3"/>
  <c r="DS533" i="3"/>
  <c r="DR534" i="3"/>
  <c r="DS534" i="3"/>
  <c r="DR535" i="3"/>
  <c r="DS535" i="3"/>
  <c r="DR536" i="3"/>
  <c r="DS536" i="3"/>
  <c r="DR537" i="3"/>
  <c r="DS537" i="3"/>
  <c r="DR538" i="3"/>
  <c r="DS538" i="3"/>
  <c r="DR539" i="3"/>
  <c r="DS539" i="3"/>
  <c r="DR540" i="3"/>
  <c r="DS540" i="3"/>
  <c r="DR541" i="3"/>
  <c r="DS541" i="3"/>
  <c r="DR542" i="3"/>
  <c r="DS542" i="3"/>
  <c r="DR543" i="3"/>
  <c r="DS543" i="3"/>
  <c r="DR544" i="3"/>
  <c r="DS544" i="3"/>
  <c r="DR545" i="3"/>
  <c r="DS545" i="3"/>
  <c r="DR546" i="3"/>
  <c r="DS546" i="3"/>
  <c r="DR547" i="3"/>
  <c r="DS547" i="3"/>
  <c r="DR548" i="3"/>
  <c r="DS548" i="3"/>
  <c r="DR549" i="3"/>
  <c r="DS549" i="3"/>
  <c r="DR550" i="3"/>
  <c r="DS550" i="3"/>
  <c r="DR551" i="3"/>
  <c r="DS551" i="3"/>
  <c r="DR552" i="3"/>
  <c r="DS552" i="3"/>
  <c r="DR553" i="3"/>
  <c r="DS553" i="3"/>
  <c r="DR554" i="3"/>
  <c r="DS554" i="3"/>
  <c r="DR555" i="3"/>
  <c r="DS555" i="3"/>
  <c r="DR556" i="3"/>
  <c r="DS556" i="3"/>
  <c r="DR557" i="3"/>
  <c r="DS557" i="3"/>
  <c r="DR558" i="3"/>
  <c r="DS558" i="3"/>
  <c r="DR559" i="3"/>
  <c r="DS559" i="3"/>
  <c r="DR560" i="3"/>
  <c r="DS560" i="3"/>
  <c r="DR561" i="3"/>
  <c r="DS561" i="3"/>
  <c r="DR562" i="3"/>
  <c r="DS562" i="3"/>
  <c r="DR563" i="3"/>
  <c r="DS563" i="3"/>
  <c r="DR564" i="3"/>
  <c r="DS564" i="3"/>
  <c r="DR565" i="3"/>
  <c r="DS565" i="3"/>
  <c r="DR566" i="3"/>
  <c r="DS566" i="3"/>
  <c r="DR567" i="3"/>
  <c r="DS567" i="3"/>
  <c r="DR568" i="3"/>
  <c r="DS568" i="3"/>
  <c r="DR569" i="3"/>
  <c r="DS569" i="3"/>
  <c r="DR570" i="3"/>
  <c r="DS570" i="3"/>
  <c r="DR571" i="3"/>
  <c r="DS571" i="3"/>
  <c r="DR572" i="3"/>
  <c r="DS572" i="3"/>
  <c r="DR573" i="3"/>
  <c r="DS573" i="3"/>
  <c r="DR574" i="3"/>
  <c r="DS574" i="3"/>
  <c r="DR575" i="3"/>
  <c r="DS575" i="3"/>
  <c r="DR576" i="3"/>
  <c r="DS576" i="3"/>
  <c r="DR577" i="3"/>
  <c r="DS577" i="3"/>
  <c r="DR578" i="3"/>
  <c r="DS578" i="3"/>
  <c r="DR579" i="3"/>
  <c r="DS579" i="3"/>
  <c r="DR580" i="3"/>
  <c r="DS580" i="3"/>
  <c r="DR581" i="3"/>
  <c r="DS581" i="3"/>
  <c r="DR582" i="3"/>
  <c r="DS582" i="3"/>
  <c r="DR583" i="3"/>
  <c r="DS583" i="3"/>
  <c r="DR584" i="3"/>
  <c r="DS584" i="3"/>
  <c r="DR585" i="3"/>
  <c r="DS585" i="3"/>
  <c r="DR586" i="3"/>
  <c r="DS586" i="3"/>
  <c r="DR587" i="3"/>
  <c r="DS587" i="3"/>
  <c r="DR588" i="3"/>
  <c r="DS588" i="3"/>
  <c r="DR589" i="3"/>
  <c r="DS589" i="3"/>
  <c r="DR590" i="3"/>
  <c r="DS590" i="3"/>
  <c r="DR591" i="3"/>
  <c r="DS591" i="3"/>
  <c r="DR592" i="3"/>
  <c r="DS592" i="3"/>
  <c r="DR593" i="3"/>
  <c r="DS593" i="3"/>
  <c r="DR594" i="3"/>
  <c r="DS594" i="3"/>
  <c r="DR595" i="3"/>
  <c r="DS595" i="3"/>
  <c r="DR596" i="3"/>
  <c r="DS596" i="3"/>
  <c r="DR597" i="3"/>
  <c r="DS597" i="3"/>
  <c r="DR598" i="3"/>
  <c r="DS598" i="3"/>
  <c r="DR599" i="3"/>
  <c r="DS599" i="3"/>
  <c r="DR600" i="3"/>
  <c r="DS600" i="3"/>
  <c r="DR601" i="3"/>
  <c r="DS601" i="3"/>
  <c r="DR602" i="3"/>
  <c r="DS602" i="3"/>
  <c r="DR603" i="3"/>
  <c r="DS603" i="3"/>
  <c r="DR604" i="3"/>
  <c r="DS604" i="3"/>
  <c r="DR605" i="3"/>
  <c r="DS605" i="3"/>
  <c r="DR606" i="3"/>
  <c r="DS606" i="3"/>
  <c r="DR607" i="3"/>
  <c r="DS607" i="3"/>
  <c r="DR608" i="3"/>
  <c r="DS608" i="3"/>
  <c r="DR609" i="3"/>
  <c r="DS609" i="3"/>
  <c r="DR610" i="3"/>
  <c r="DS610" i="3"/>
  <c r="DR611" i="3"/>
  <c r="DS611" i="3"/>
  <c r="DR612" i="3"/>
  <c r="DS612" i="3"/>
  <c r="DR613" i="3"/>
  <c r="DS613" i="3"/>
  <c r="DR614" i="3"/>
  <c r="DS614" i="3"/>
  <c r="DR615" i="3"/>
  <c r="DS615" i="3"/>
  <c r="DR616" i="3"/>
  <c r="DS616" i="3"/>
  <c r="DR617" i="3"/>
  <c r="DS617" i="3"/>
  <c r="DR618" i="3"/>
  <c r="DS618" i="3"/>
  <c r="DR619" i="3"/>
  <c r="DS619" i="3"/>
  <c r="DR620" i="3"/>
  <c r="DS620" i="3"/>
  <c r="DR621" i="3"/>
  <c r="DS621" i="3"/>
  <c r="DR622" i="3"/>
  <c r="DS622" i="3"/>
  <c r="DR623" i="3"/>
  <c r="DS623" i="3"/>
  <c r="DR624" i="3"/>
  <c r="DS624" i="3"/>
  <c r="DR626" i="3"/>
  <c r="DS626" i="3"/>
  <c r="DR627" i="3"/>
  <c r="DS627" i="3"/>
  <c r="DR628" i="3"/>
  <c r="DS628" i="3"/>
  <c r="DR629" i="3"/>
  <c r="DS629" i="3"/>
  <c r="DR630" i="3"/>
  <c r="DS630" i="3"/>
  <c r="DR631" i="3"/>
  <c r="DS631" i="3"/>
  <c r="DR632" i="3"/>
  <c r="DS632" i="3"/>
  <c r="DR633" i="3"/>
  <c r="DS633" i="3"/>
  <c r="DR634" i="3"/>
  <c r="DS634" i="3"/>
  <c r="DR635" i="3"/>
  <c r="DS635" i="3"/>
  <c r="DR636" i="3"/>
  <c r="DS636" i="3"/>
  <c r="DR637" i="3"/>
  <c r="DS637" i="3"/>
  <c r="DR638" i="3"/>
  <c r="DS638" i="3"/>
  <c r="DR639" i="3"/>
  <c r="DS639" i="3"/>
  <c r="DR640" i="3"/>
  <c r="DS640" i="3"/>
  <c r="DR641" i="3"/>
  <c r="DS641" i="3"/>
  <c r="DR642" i="3"/>
  <c r="DS642" i="3"/>
  <c r="DR643" i="3"/>
  <c r="DS643" i="3"/>
  <c r="DR644" i="3"/>
  <c r="DS644" i="3"/>
  <c r="DR645" i="3"/>
  <c r="DS645" i="3"/>
  <c r="DR646" i="3"/>
  <c r="DS646" i="3"/>
  <c r="DR647" i="3"/>
  <c r="DS647" i="3"/>
  <c r="DR648" i="3"/>
  <c r="DS648" i="3"/>
  <c r="DR649" i="3"/>
  <c r="DS649" i="3"/>
  <c r="DR650" i="3"/>
  <c r="DS650" i="3"/>
  <c r="DR651" i="3"/>
  <c r="DS651" i="3"/>
  <c r="DR652" i="3"/>
  <c r="DS652" i="3"/>
  <c r="DR653" i="3"/>
  <c r="DS653" i="3"/>
  <c r="DR654" i="3"/>
  <c r="DS654" i="3"/>
  <c r="DR655" i="3"/>
  <c r="DS655" i="3"/>
  <c r="DR656" i="3"/>
  <c r="DS656" i="3"/>
  <c r="DR657" i="3"/>
  <c r="DS657" i="3"/>
  <c r="DR658" i="3"/>
  <c r="DS658" i="3"/>
  <c r="DR659" i="3"/>
  <c r="DS659" i="3"/>
  <c r="DR660" i="3"/>
  <c r="DS660" i="3"/>
  <c r="DR661" i="3"/>
  <c r="DS661" i="3"/>
  <c r="DR662" i="3"/>
  <c r="DS662" i="3"/>
  <c r="DR663" i="3"/>
  <c r="DS663" i="3"/>
  <c r="DR664" i="3"/>
  <c r="DS664" i="3"/>
  <c r="DR665" i="3"/>
  <c r="DS665" i="3"/>
  <c r="DR666" i="3"/>
  <c r="DS666" i="3"/>
  <c r="DR667" i="3"/>
  <c r="DS667" i="3"/>
  <c r="DR668" i="3"/>
  <c r="DS668" i="3"/>
  <c r="DR669" i="3"/>
  <c r="DS669" i="3"/>
  <c r="DR670" i="3"/>
  <c r="DS670" i="3"/>
  <c r="DR671" i="3"/>
  <c r="DS671" i="3"/>
  <c r="DR672" i="3"/>
  <c r="DS672" i="3"/>
  <c r="DR673" i="3"/>
  <c r="DS673" i="3"/>
  <c r="DR674" i="3"/>
  <c r="DS674" i="3"/>
  <c r="DR675" i="3"/>
  <c r="DS675" i="3"/>
  <c r="DR676" i="3"/>
  <c r="DS676" i="3"/>
  <c r="DR677" i="3"/>
  <c r="DS677" i="3"/>
  <c r="DR678" i="3"/>
  <c r="DS678" i="3"/>
  <c r="DR679" i="3"/>
  <c r="DS679" i="3"/>
  <c r="DR680" i="3"/>
  <c r="DS680" i="3"/>
  <c r="DR681" i="3"/>
  <c r="DS681" i="3"/>
  <c r="DR682" i="3"/>
  <c r="DS682" i="3"/>
  <c r="DR683" i="3"/>
  <c r="DS683" i="3"/>
  <c r="DR684" i="3"/>
  <c r="DS684" i="3"/>
  <c r="DR685" i="3"/>
  <c r="DS685" i="3"/>
  <c r="DR686" i="3"/>
  <c r="DS686" i="3"/>
  <c r="DR687" i="3"/>
  <c r="DS687" i="3"/>
  <c r="DR688" i="3"/>
  <c r="DS688" i="3"/>
  <c r="DR689" i="3"/>
  <c r="DS689" i="3"/>
  <c r="DR690" i="3"/>
  <c r="DS690" i="3"/>
  <c r="DR691" i="3"/>
  <c r="DS691" i="3"/>
  <c r="DR692" i="3"/>
  <c r="DS692" i="3"/>
  <c r="DR693" i="3"/>
  <c r="DS693" i="3"/>
  <c r="DR694" i="3"/>
  <c r="DS694" i="3"/>
  <c r="DR695" i="3"/>
  <c r="DS695" i="3"/>
  <c r="DR696" i="3"/>
  <c r="DS696" i="3"/>
  <c r="DR697" i="3"/>
  <c r="DS697" i="3"/>
  <c r="DR698" i="3"/>
  <c r="DS698" i="3"/>
  <c r="DR699" i="3"/>
  <c r="DS699" i="3"/>
  <c r="DR700" i="3"/>
  <c r="DS700" i="3"/>
  <c r="DR701" i="3"/>
  <c r="DS701" i="3"/>
  <c r="DR702" i="3"/>
  <c r="DS702" i="3"/>
  <c r="DR703" i="3"/>
  <c r="DS703" i="3"/>
  <c r="DR704" i="3"/>
  <c r="DS704" i="3"/>
  <c r="DR705" i="3"/>
  <c r="DS705" i="3"/>
  <c r="DR706" i="3"/>
  <c r="DS706" i="3"/>
  <c r="DR707" i="3"/>
  <c r="DS707" i="3"/>
  <c r="DR708" i="3"/>
  <c r="DS708" i="3"/>
  <c r="DR709" i="3"/>
  <c r="DS709" i="3"/>
  <c r="DR710" i="3"/>
  <c r="DS710" i="3"/>
  <c r="DR711" i="3"/>
  <c r="DS711" i="3"/>
  <c r="DR712" i="3"/>
  <c r="DS712" i="3"/>
  <c r="DR713" i="3"/>
  <c r="DS713" i="3"/>
  <c r="DR714" i="3"/>
  <c r="DS714" i="3"/>
  <c r="DR715" i="3"/>
  <c r="DS715" i="3"/>
  <c r="DR716" i="3"/>
  <c r="DS716" i="3"/>
  <c r="DR717" i="3"/>
  <c r="DS717" i="3"/>
  <c r="DR718" i="3"/>
  <c r="DS718" i="3"/>
  <c r="DR719" i="3"/>
  <c r="DS719" i="3"/>
  <c r="DR720" i="3"/>
  <c r="DS720" i="3"/>
  <c r="DR721" i="3"/>
  <c r="DS721" i="3"/>
  <c r="DR722" i="3"/>
  <c r="DS722" i="3"/>
  <c r="DR723" i="3"/>
  <c r="DS723" i="3"/>
  <c r="DR724" i="3"/>
  <c r="DS724" i="3"/>
  <c r="DR725" i="3"/>
  <c r="DS725" i="3"/>
  <c r="DR726" i="3"/>
  <c r="DS726" i="3"/>
  <c r="DR727" i="3"/>
  <c r="DS727" i="3"/>
  <c r="DR728" i="3"/>
  <c r="DS728" i="3"/>
  <c r="DR729" i="3"/>
  <c r="DS729" i="3"/>
  <c r="DR730" i="3"/>
  <c r="DS730" i="3"/>
  <c r="DR731" i="3"/>
  <c r="DS731" i="3"/>
  <c r="DR732" i="3"/>
  <c r="DS732" i="3"/>
  <c r="DR733" i="3"/>
  <c r="DS733" i="3"/>
  <c r="DR734" i="3"/>
  <c r="DS734" i="3"/>
  <c r="DR735" i="3"/>
  <c r="DS735" i="3"/>
  <c r="DR736" i="3"/>
  <c r="DS736" i="3"/>
  <c r="DR737" i="3"/>
  <c r="DS737" i="3"/>
  <c r="DR738" i="3"/>
  <c r="DS738" i="3"/>
  <c r="DR739" i="3"/>
  <c r="DS739" i="3"/>
  <c r="DR740" i="3"/>
  <c r="DS740" i="3"/>
  <c r="DR741" i="3"/>
  <c r="DS741" i="3"/>
  <c r="DR742" i="3"/>
  <c r="DS742" i="3"/>
  <c r="DR743" i="3"/>
  <c r="DS743" i="3"/>
  <c r="DR744" i="3"/>
  <c r="DS744" i="3"/>
  <c r="DR745" i="3"/>
  <c r="DS745" i="3"/>
  <c r="DR746" i="3"/>
  <c r="DS746" i="3"/>
  <c r="DR747" i="3"/>
  <c r="DS747" i="3"/>
  <c r="DR748" i="3"/>
  <c r="DS748" i="3"/>
  <c r="DR749" i="3"/>
  <c r="DS749" i="3"/>
  <c r="DR750" i="3"/>
  <c r="DS750" i="3"/>
  <c r="DR751" i="3"/>
  <c r="DS751" i="3"/>
  <c r="DR752" i="3"/>
  <c r="DS752" i="3"/>
  <c r="DR753" i="3"/>
  <c r="DS753" i="3"/>
  <c r="DR754" i="3"/>
  <c r="DS754" i="3"/>
  <c r="DR755" i="3"/>
  <c r="DS755" i="3"/>
  <c r="DR756" i="3"/>
  <c r="DS756" i="3"/>
  <c r="DR757" i="3"/>
  <c r="DS757" i="3"/>
  <c r="DR758" i="3"/>
  <c r="DS758" i="3"/>
  <c r="DR759" i="3"/>
  <c r="DS759" i="3"/>
  <c r="DR760" i="3"/>
  <c r="DS760" i="3"/>
  <c r="DR761" i="3"/>
  <c r="DS761" i="3"/>
  <c r="DR762" i="3"/>
  <c r="DS762" i="3"/>
  <c r="DR763" i="3"/>
  <c r="DS763" i="3"/>
  <c r="DR764" i="3"/>
  <c r="DS764" i="3"/>
  <c r="DR765" i="3"/>
  <c r="DS765" i="3"/>
  <c r="DR766" i="3"/>
  <c r="DS766" i="3"/>
  <c r="DR767" i="3"/>
  <c r="DS767" i="3"/>
  <c r="DR768" i="3"/>
  <c r="DS768" i="3"/>
  <c r="DR769" i="3"/>
  <c r="DS769" i="3"/>
  <c r="DR770" i="3"/>
  <c r="DS770" i="3"/>
  <c r="DR771" i="3"/>
  <c r="DS771" i="3"/>
  <c r="DR772" i="3"/>
  <c r="DS772" i="3"/>
  <c r="DR773" i="3"/>
  <c r="DS773" i="3"/>
  <c r="DR774" i="3"/>
  <c r="DS774" i="3"/>
  <c r="DR775" i="3"/>
  <c r="DS775" i="3"/>
  <c r="DR776" i="3"/>
  <c r="DS776" i="3"/>
  <c r="DR777" i="3"/>
  <c r="DS777" i="3"/>
  <c r="DR778" i="3"/>
  <c r="DS778" i="3"/>
  <c r="DR779" i="3"/>
  <c r="DS779" i="3"/>
  <c r="DR780" i="3"/>
  <c r="DS780" i="3"/>
  <c r="DR781" i="3"/>
  <c r="DS781" i="3"/>
  <c r="DR782" i="3"/>
  <c r="DS782" i="3"/>
  <c r="DR783" i="3"/>
  <c r="DS783" i="3"/>
  <c r="DR784" i="3"/>
  <c r="DS784" i="3"/>
  <c r="DR785" i="3"/>
  <c r="DS785" i="3"/>
  <c r="DR786" i="3"/>
  <c r="DS786" i="3"/>
  <c r="DR787" i="3"/>
  <c r="DS787" i="3"/>
  <c r="DR788" i="3"/>
  <c r="DS788" i="3"/>
  <c r="DR789" i="3"/>
  <c r="DS789" i="3"/>
  <c r="DR790" i="3"/>
  <c r="DS790" i="3"/>
  <c r="DR791" i="3"/>
  <c r="DS791" i="3"/>
  <c r="DR792" i="3"/>
  <c r="DS792" i="3"/>
  <c r="DR793" i="3"/>
  <c r="DS793" i="3"/>
  <c r="DR794" i="3"/>
  <c r="DS794" i="3"/>
  <c r="DR795" i="3"/>
  <c r="DS795" i="3"/>
  <c r="DR796" i="3"/>
  <c r="DS796" i="3"/>
  <c r="DR797" i="3"/>
  <c r="DS797" i="3"/>
  <c r="DR798" i="3"/>
  <c r="DS798" i="3"/>
  <c r="DR799" i="3"/>
  <c r="DS799" i="3"/>
  <c r="DR800" i="3"/>
  <c r="DS800" i="3"/>
  <c r="DR801" i="3"/>
  <c r="DS801" i="3"/>
  <c r="DR802" i="3"/>
  <c r="DS802" i="3"/>
  <c r="DR803" i="3"/>
  <c r="DS803" i="3"/>
  <c r="DR804" i="3"/>
  <c r="DS804" i="3"/>
  <c r="DR805" i="3"/>
  <c r="DS805" i="3"/>
  <c r="DR806" i="3"/>
  <c r="DS806" i="3"/>
  <c r="DR807" i="3"/>
  <c r="DS807" i="3"/>
  <c r="DR808" i="3"/>
  <c r="DS808" i="3"/>
  <c r="DR809" i="3"/>
  <c r="DS809" i="3"/>
  <c r="DR810" i="3"/>
  <c r="DS810" i="3"/>
  <c r="DR811" i="3"/>
  <c r="DS811" i="3"/>
  <c r="DR812" i="3"/>
  <c r="DS812" i="3"/>
  <c r="DR813" i="3"/>
  <c r="DS813" i="3"/>
  <c r="DR814" i="3"/>
  <c r="DS814" i="3"/>
  <c r="DR815" i="3"/>
  <c r="DS815" i="3"/>
  <c r="DR816" i="3"/>
  <c r="DS816" i="3"/>
  <c r="DR817" i="3"/>
  <c r="DS817" i="3"/>
  <c r="DR818" i="3"/>
  <c r="DS818" i="3"/>
  <c r="DR819" i="3"/>
  <c r="DS819" i="3"/>
  <c r="DR820" i="3"/>
  <c r="DS820" i="3"/>
  <c r="DR821" i="3"/>
  <c r="DS821" i="3"/>
  <c r="DR822" i="3"/>
  <c r="DS822" i="3"/>
  <c r="DR823" i="3"/>
  <c r="DS823" i="3"/>
  <c r="DR824" i="3"/>
  <c r="DS824" i="3"/>
  <c r="DR825" i="3"/>
  <c r="DS825" i="3"/>
  <c r="DR826" i="3"/>
  <c r="DS826" i="3"/>
  <c r="DR827" i="3"/>
  <c r="DS827" i="3"/>
  <c r="DR828" i="3"/>
  <c r="DS828" i="3"/>
  <c r="DR829" i="3"/>
  <c r="DS829" i="3"/>
  <c r="DR830" i="3"/>
  <c r="DS830" i="3"/>
  <c r="DR831" i="3"/>
  <c r="DS831" i="3"/>
  <c r="DR832" i="3"/>
  <c r="DS832" i="3"/>
  <c r="DR833" i="3"/>
  <c r="DS833" i="3"/>
  <c r="DR4" i="3"/>
  <c r="DS4" i="3"/>
  <c r="DR5" i="3"/>
  <c r="DS5" i="3"/>
  <c r="DR6" i="3"/>
  <c r="DS6" i="3"/>
  <c r="DR7" i="3"/>
  <c r="DS7" i="3"/>
  <c r="DR8" i="3"/>
  <c r="DS8" i="3"/>
  <c r="DR9" i="3"/>
  <c r="DS9" i="3"/>
  <c r="DR10" i="3"/>
  <c r="DS10" i="3"/>
  <c r="DR11" i="3"/>
  <c r="DS11" i="3"/>
  <c r="DR12" i="3"/>
  <c r="DS12" i="3"/>
  <c r="DR13" i="3"/>
  <c r="DS13" i="3"/>
  <c r="DR14" i="3"/>
  <c r="DS14" i="3"/>
  <c r="DR15" i="3"/>
  <c r="DS15" i="3"/>
  <c r="DR16" i="3"/>
  <c r="DS16" i="3"/>
  <c r="DR17" i="3"/>
  <c r="DS17" i="3"/>
  <c r="DR18" i="3"/>
  <c r="DS18" i="3"/>
  <c r="DR19" i="3"/>
  <c r="DS19" i="3"/>
  <c r="DR20" i="3"/>
  <c r="DS20" i="3"/>
  <c r="DR21" i="3"/>
  <c r="DS21" i="3"/>
  <c r="DR22" i="3"/>
  <c r="DS22" i="3"/>
  <c r="DR23" i="3"/>
  <c r="DS23" i="3"/>
  <c r="DR24" i="3"/>
  <c r="DS24" i="3"/>
  <c r="DR25" i="3"/>
  <c r="DS25" i="3"/>
  <c r="DR26" i="3"/>
  <c r="DS26" i="3"/>
  <c r="DR27" i="3"/>
  <c r="DS27" i="3"/>
  <c r="DR28" i="3"/>
  <c r="DS28" i="3"/>
  <c r="DR29" i="3"/>
  <c r="DS29" i="3"/>
  <c r="DR30" i="3"/>
  <c r="DS30" i="3"/>
  <c r="DR31" i="3"/>
  <c r="DS31" i="3"/>
  <c r="DR32" i="3"/>
  <c r="DS32" i="3"/>
  <c r="DR33" i="3"/>
  <c r="DS33" i="3"/>
  <c r="DR34" i="3"/>
  <c r="DS34" i="3"/>
  <c r="DR35" i="3"/>
  <c r="DS35" i="3"/>
  <c r="DR36" i="3"/>
  <c r="DS36" i="3"/>
  <c r="DR37" i="3"/>
  <c r="DS37" i="3"/>
  <c r="DR38" i="3"/>
  <c r="DS38" i="3"/>
  <c r="DR39" i="3"/>
  <c r="DS39" i="3"/>
  <c r="DR40" i="3"/>
  <c r="DS40" i="3"/>
  <c r="DR41" i="3"/>
  <c r="DS41" i="3"/>
  <c r="DR42" i="3"/>
  <c r="DS42" i="3"/>
  <c r="DR43" i="3"/>
  <c r="DS43" i="3"/>
  <c r="DR44" i="3"/>
  <c r="DS44" i="3"/>
  <c r="DR45" i="3"/>
  <c r="DS45" i="3"/>
  <c r="DR46" i="3"/>
  <c r="DS46" i="3"/>
  <c r="DR47" i="3"/>
  <c r="DS47" i="3"/>
  <c r="DR48" i="3"/>
  <c r="DS48" i="3"/>
  <c r="DR49" i="3"/>
  <c r="DS49" i="3"/>
  <c r="DR50" i="3"/>
  <c r="DS50" i="3"/>
  <c r="DR51" i="3"/>
  <c r="DS51" i="3"/>
  <c r="DR52" i="3"/>
  <c r="DS52" i="3"/>
  <c r="DR53" i="3"/>
  <c r="DS53" i="3"/>
  <c r="DR54" i="3"/>
  <c r="DS54" i="3"/>
  <c r="DR55" i="3"/>
  <c r="DS55" i="3"/>
  <c r="DR56" i="3"/>
  <c r="DS56" i="3"/>
  <c r="DR57" i="3"/>
  <c r="DS57" i="3"/>
  <c r="DR58" i="3"/>
  <c r="DS58" i="3"/>
  <c r="DR59" i="3"/>
  <c r="DS59" i="3"/>
  <c r="DR60" i="3"/>
  <c r="DS60" i="3"/>
  <c r="DR61" i="3"/>
  <c r="DS61" i="3"/>
  <c r="DR62" i="3"/>
  <c r="DS62" i="3"/>
  <c r="DR63" i="3"/>
  <c r="DS63" i="3"/>
  <c r="DR64" i="3"/>
  <c r="DS64" i="3"/>
  <c r="DR65" i="3"/>
  <c r="DS65" i="3"/>
  <c r="DR66" i="3"/>
  <c r="DS66" i="3"/>
  <c r="DR67" i="3"/>
  <c r="DS67" i="3"/>
  <c r="DR68" i="3"/>
  <c r="DS68" i="3"/>
  <c r="DR69" i="3"/>
  <c r="DS69" i="3"/>
  <c r="DR70" i="3"/>
  <c r="DS70" i="3"/>
  <c r="DR71" i="3"/>
  <c r="DS71" i="3"/>
  <c r="DR72" i="3"/>
  <c r="DS72" i="3"/>
  <c r="DR73" i="3"/>
  <c r="DS73" i="3"/>
  <c r="DR74" i="3"/>
  <c r="DS74" i="3"/>
  <c r="DR75" i="3"/>
  <c r="DS75" i="3"/>
  <c r="DR76" i="3"/>
  <c r="DS76" i="3"/>
  <c r="DR77" i="3"/>
  <c r="DS77" i="3"/>
  <c r="DR78" i="3"/>
  <c r="DS78" i="3"/>
  <c r="DR79" i="3"/>
  <c r="DS79" i="3"/>
  <c r="DR80" i="3"/>
  <c r="DS80" i="3"/>
  <c r="DR81" i="3"/>
  <c r="DS81" i="3"/>
  <c r="DR82" i="3"/>
  <c r="DS82" i="3"/>
  <c r="DR83" i="3"/>
  <c r="DS83" i="3"/>
  <c r="DR84" i="3"/>
  <c r="DS84" i="3"/>
  <c r="DR85" i="3"/>
  <c r="DS85" i="3"/>
  <c r="DR86" i="3"/>
  <c r="DS86" i="3"/>
  <c r="DR87" i="3"/>
  <c r="DS87" i="3"/>
  <c r="DR88" i="3"/>
  <c r="DS88" i="3"/>
  <c r="DR89" i="3"/>
  <c r="DS89" i="3"/>
  <c r="DR90" i="3"/>
  <c r="DS90" i="3"/>
  <c r="DR91" i="3"/>
  <c r="DS91" i="3"/>
  <c r="DR92" i="3"/>
  <c r="DS92" i="3"/>
  <c r="DR93" i="3"/>
  <c r="DS93" i="3"/>
  <c r="DR94" i="3"/>
  <c r="DS94" i="3"/>
  <c r="DR95" i="3"/>
  <c r="DS95" i="3"/>
  <c r="DR96" i="3"/>
  <c r="DS96" i="3"/>
  <c r="DR97" i="3"/>
  <c r="DS97" i="3"/>
  <c r="DR98" i="3"/>
  <c r="DS98" i="3"/>
  <c r="DR99" i="3"/>
  <c r="DS99" i="3"/>
  <c r="DR100" i="3"/>
  <c r="DS100" i="3"/>
  <c r="DR101" i="3"/>
  <c r="DS101" i="3"/>
  <c r="DR102" i="3"/>
  <c r="DS102" i="3"/>
  <c r="DR103" i="3"/>
  <c r="DS103" i="3"/>
  <c r="DR104" i="3"/>
  <c r="DS104" i="3"/>
  <c r="DR105" i="3"/>
  <c r="DS105" i="3"/>
  <c r="DR106" i="3"/>
  <c r="DS106" i="3"/>
  <c r="DR107" i="3"/>
  <c r="DS107" i="3"/>
  <c r="DR108" i="3"/>
  <c r="DS108" i="3"/>
  <c r="DR109" i="3"/>
  <c r="DS109" i="3"/>
  <c r="DR110" i="3"/>
  <c r="DS110" i="3"/>
  <c r="DR111" i="3"/>
  <c r="DS111" i="3"/>
  <c r="DR112" i="3"/>
  <c r="DS112" i="3"/>
  <c r="DR113" i="3"/>
  <c r="DS113" i="3"/>
  <c r="DR114" i="3"/>
  <c r="DS114" i="3"/>
  <c r="DR115" i="3"/>
  <c r="DS115" i="3"/>
  <c r="DR116" i="3"/>
  <c r="DS116" i="3"/>
  <c r="DR117" i="3"/>
  <c r="DS117" i="3"/>
  <c r="DR118" i="3"/>
  <c r="DS118" i="3"/>
  <c r="DR119" i="3"/>
  <c r="DS119" i="3"/>
  <c r="DR120" i="3"/>
  <c r="DS120" i="3"/>
  <c r="DR121" i="3"/>
  <c r="DS121" i="3"/>
  <c r="DR122" i="3"/>
  <c r="DS122" i="3"/>
  <c r="DR123" i="3"/>
  <c r="DS123" i="3"/>
  <c r="DR124" i="3"/>
  <c r="DS124" i="3"/>
  <c r="DR125" i="3"/>
  <c r="DS125" i="3"/>
  <c r="DR126" i="3"/>
  <c r="DS126" i="3"/>
  <c r="DR127" i="3"/>
  <c r="DS127" i="3"/>
  <c r="DR128" i="3"/>
  <c r="DS128" i="3"/>
  <c r="DR129" i="3"/>
  <c r="DS129" i="3"/>
  <c r="DR130" i="3"/>
  <c r="DS130" i="3"/>
  <c r="DR131" i="3"/>
  <c r="DS131" i="3"/>
  <c r="DR132" i="3"/>
  <c r="DS132" i="3"/>
  <c r="DR133" i="3"/>
  <c r="DS133" i="3"/>
  <c r="DR134" i="3"/>
  <c r="DS134" i="3"/>
  <c r="DR135" i="3"/>
  <c r="DS135" i="3"/>
  <c r="DR136" i="3"/>
  <c r="DS136" i="3"/>
  <c r="DR137" i="3"/>
  <c r="DS137" i="3"/>
  <c r="DR138" i="3"/>
  <c r="DS138" i="3"/>
  <c r="DR139" i="3"/>
  <c r="DS139" i="3"/>
  <c r="DR140" i="3"/>
  <c r="DS140" i="3"/>
  <c r="DR141" i="3"/>
  <c r="DS141" i="3"/>
  <c r="DR142" i="3"/>
  <c r="DS142" i="3"/>
  <c r="DR143" i="3"/>
  <c r="DS143" i="3"/>
  <c r="DR144" i="3"/>
  <c r="DS144" i="3"/>
  <c r="DR145" i="3"/>
  <c r="DS145" i="3"/>
  <c r="DR146" i="3"/>
  <c r="DS146" i="3"/>
  <c r="DR147" i="3"/>
  <c r="DS147" i="3"/>
  <c r="DR148" i="3"/>
  <c r="DS148" i="3"/>
  <c r="DR149" i="3"/>
  <c r="DS149" i="3"/>
  <c r="DR150" i="3"/>
  <c r="DS150" i="3"/>
  <c r="DR151" i="3"/>
  <c r="DS151" i="3"/>
  <c r="DR152" i="3"/>
  <c r="DS152" i="3"/>
  <c r="DR153" i="3"/>
  <c r="DS153" i="3"/>
  <c r="DR154" i="3"/>
  <c r="DS154" i="3"/>
  <c r="DR155" i="3"/>
  <c r="DS155" i="3"/>
  <c r="DR156" i="3"/>
  <c r="DS156" i="3"/>
  <c r="DR157" i="3"/>
  <c r="DS157" i="3"/>
  <c r="DR158" i="3"/>
  <c r="DS158" i="3"/>
  <c r="DR159" i="3"/>
  <c r="DS159" i="3"/>
  <c r="DR160" i="3"/>
  <c r="DS160" i="3"/>
  <c r="DR161" i="3"/>
  <c r="DS161" i="3"/>
  <c r="DR162" i="3"/>
  <c r="DS162" i="3"/>
  <c r="DR163" i="3"/>
  <c r="DS163" i="3"/>
  <c r="DR164" i="3"/>
  <c r="DS164" i="3"/>
  <c r="DR165" i="3"/>
  <c r="DS165" i="3"/>
  <c r="DR166" i="3"/>
  <c r="DS166" i="3"/>
  <c r="DR167" i="3"/>
  <c r="DS167" i="3"/>
  <c r="DR168" i="3"/>
  <c r="DS168" i="3"/>
  <c r="DR169" i="3"/>
  <c r="DS169" i="3"/>
  <c r="DR170" i="3"/>
  <c r="DS170" i="3"/>
  <c r="DR171" i="3"/>
  <c r="DS171" i="3"/>
  <c r="DN297" i="3"/>
  <c r="DN298" i="3"/>
  <c r="DN299" i="3"/>
  <c r="DN300" i="3"/>
  <c r="DN301" i="3"/>
  <c r="DN302" i="3"/>
  <c r="DN303" i="3"/>
  <c r="DN304" i="3"/>
  <c r="DN305" i="3"/>
  <c r="DN306" i="3"/>
  <c r="DN307" i="3"/>
  <c r="DN308" i="3"/>
  <c r="DN309" i="3"/>
  <c r="DN310" i="3"/>
  <c r="DN311" i="3"/>
  <c r="DN312" i="3"/>
  <c r="DN313" i="3"/>
  <c r="DN314" i="3"/>
  <c r="DN315" i="3"/>
  <c r="DN316" i="3"/>
  <c r="DN317" i="3"/>
  <c r="DN318" i="3"/>
  <c r="DN319" i="3"/>
  <c r="DN320" i="3"/>
  <c r="DN321" i="3"/>
  <c r="DN322" i="3"/>
  <c r="DN323" i="3"/>
  <c r="DN324" i="3"/>
  <c r="DN325" i="3"/>
  <c r="DN326" i="3"/>
  <c r="DN327" i="3"/>
  <c r="DN328" i="3"/>
  <c r="DN329" i="3"/>
  <c r="DN330" i="3"/>
  <c r="DN331" i="3"/>
  <c r="DN332" i="3"/>
  <c r="DN333" i="3"/>
  <c r="DN334" i="3"/>
  <c r="DN335" i="3"/>
  <c r="DN336" i="3"/>
  <c r="DN337" i="3"/>
  <c r="DN338" i="3"/>
  <c r="DN339" i="3"/>
  <c r="DN340" i="3"/>
  <c r="DN341" i="3"/>
  <c r="DN342" i="3"/>
  <c r="DN343" i="3"/>
  <c r="DN344" i="3"/>
  <c r="DN345" i="3"/>
  <c r="DN346" i="3"/>
  <c r="DN347" i="3"/>
  <c r="DN348" i="3"/>
  <c r="DN349" i="3"/>
  <c r="DN350" i="3"/>
  <c r="DN351" i="3"/>
  <c r="DN352" i="3"/>
  <c r="DN353" i="3"/>
  <c r="DN354" i="3"/>
  <c r="DN355" i="3"/>
  <c r="DN356" i="3"/>
  <c r="DN357" i="3"/>
  <c r="DN358" i="3"/>
  <c r="DN359" i="3"/>
  <c r="DN360" i="3"/>
  <c r="DN361" i="3"/>
  <c r="DN362" i="3"/>
  <c r="DN363" i="3"/>
  <c r="DN364" i="3"/>
  <c r="DN365" i="3"/>
  <c r="DN366" i="3"/>
  <c r="DN367" i="3"/>
  <c r="DN368" i="3"/>
  <c r="DN369" i="3"/>
  <c r="DN371" i="3"/>
  <c r="DN372" i="3"/>
  <c r="DN373" i="3"/>
  <c r="DN374" i="3"/>
  <c r="DN375" i="3"/>
  <c r="DN376" i="3"/>
  <c r="DN377" i="3"/>
  <c r="DN378" i="3"/>
  <c r="DN379" i="3"/>
  <c r="DN380" i="3"/>
  <c r="DN381" i="3"/>
  <c r="DN382" i="3"/>
  <c r="DN383" i="3"/>
  <c r="DN384" i="3"/>
  <c r="DN385" i="3"/>
  <c r="DN386" i="3"/>
  <c r="DN387" i="3"/>
  <c r="DN388" i="3"/>
  <c r="DN389" i="3"/>
  <c r="DN390" i="3"/>
  <c r="DN391" i="3"/>
  <c r="DN392" i="3"/>
  <c r="DN393" i="3"/>
  <c r="DN394" i="3"/>
  <c r="DN395" i="3"/>
  <c r="DN396" i="3"/>
  <c r="DN397" i="3"/>
  <c r="DN398" i="3"/>
  <c r="DN399" i="3"/>
  <c r="DN400" i="3"/>
  <c r="DN401" i="3"/>
  <c r="DN402" i="3"/>
  <c r="DN403" i="3"/>
  <c r="DN404" i="3"/>
  <c r="DN405" i="3"/>
  <c r="DN406" i="3"/>
  <c r="DN407" i="3"/>
  <c r="DN408" i="3"/>
  <c r="DN409" i="3"/>
  <c r="DN410" i="3"/>
  <c r="DN411" i="3"/>
  <c r="DN412" i="3"/>
  <c r="DN413" i="3"/>
  <c r="DN414" i="3"/>
  <c r="DN415" i="3"/>
  <c r="DN416" i="3"/>
  <c r="DN417" i="3"/>
  <c r="DN418" i="3"/>
  <c r="DN419" i="3"/>
  <c r="DN420" i="3"/>
  <c r="DN421" i="3"/>
  <c r="DN422" i="3"/>
  <c r="DN423" i="3"/>
  <c r="DN424" i="3"/>
  <c r="DN425" i="3"/>
  <c r="DN426" i="3"/>
  <c r="DN427" i="3"/>
  <c r="DN428" i="3"/>
  <c r="DN429" i="3"/>
  <c r="DN430" i="3"/>
  <c r="DN431" i="3"/>
  <c r="DN432" i="3"/>
  <c r="DN433" i="3"/>
  <c r="DN434" i="3"/>
  <c r="DN435" i="3"/>
  <c r="DN436" i="3"/>
  <c r="DN437" i="3"/>
  <c r="DN438" i="3"/>
  <c r="DN439" i="3"/>
  <c r="DN440" i="3"/>
  <c r="DN441" i="3"/>
  <c r="DN442" i="3"/>
  <c r="DN443" i="3"/>
  <c r="DN444" i="3"/>
  <c r="DN445" i="3"/>
  <c r="DN446" i="3"/>
  <c r="DN447" i="3"/>
  <c r="DN448" i="3"/>
  <c r="DN449" i="3"/>
  <c r="DN450" i="3"/>
  <c r="DN451" i="3"/>
  <c r="DN452" i="3"/>
  <c r="DN453" i="3"/>
  <c r="DN454" i="3"/>
  <c r="DN455" i="3"/>
  <c r="DN456" i="3"/>
  <c r="DN457" i="3"/>
  <c r="DN458" i="3"/>
  <c r="DN459" i="3"/>
  <c r="DN460" i="3"/>
  <c r="DN461" i="3"/>
  <c r="DN462" i="3"/>
  <c r="DN463" i="3"/>
  <c r="DN464" i="3"/>
  <c r="DN465" i="3"/>
  <c r="DN466" i="3"/>
  <c r="DN467" i="3"/>
  <c r="DN468" i="3"/>
  <c r="DN469" i="3"/>
  <c r="DN470" i="3"/>
  <c r="DN471" i="3"/>
  <c r="DN472" i="3"/>
  <c r="DN473" i="3"/>
  <c r="DN474" i="3"/>
  <c r="DN475" i="3"/>
  <c r="DN476" i="3"/>
  <c r="DN477" i="3"/>
  <c r="DN478" i="3"/>
  <c r="DN479" i="3"/>
  <c r="DN480" i="3"/>
  <c r="DN481" i="3"/>
  <c r="DN482" i="3"/>
  <c r="DN483" i="3"/>
  <c r="DN484" i="3"/>
  <c r="DN485" i="3"/>
  <c r="DN486" i="3"/>
  <c r="DN487" i="3"/>
  <c r="DN488" i="3"/>
  <c r="DN489" i="3"/>
  <c r="DN490" i="3"/>
  <c r="DN491" i="3"/>
  <c r="DN492" i="3"/>
  <c r="DN493" i="3"/>
  <c r="DN494" i="3"/>
  <c r="DN495" i="3"/>
  <c r="DN496" i="3"/>
  <c r="DN497" i="3"/>
  <c r="DN498" i="3"/>
  <c r="DN499" i="3"/>
  <c r="DN500" i="3"/>
  <c r="DN501" i="3"/>
  <c r="DN502" i="3"/>
  <c r="DN503" i="3"/>
  <c r="DN504" i="3"/>
  <c r="DN505" i="3"/>
  <c r="DN506" i="3"/>
  <c r="DN507" i="3"/>
  <c r="DN508" i="3"/>
  <c r="DN509" i="3"/>
  <c r="DN510" i="3"/>
  <c r="DN511" i="3"/>
  <c r="DN512" i="3"/>
  <c r="DN513" i="3"/>
  <c r="DN514" i="3"/>
  <c r="DN515" i="3"/>
  <c r="DN516" i="3"/>
  <c r="DN517" i="3"/>
  <c r="DN518" i="3"/>
  <c r="DN519" i="3"/>
  <c r="DN521" i="3"/>
  <c r="DN522" i="3"/>
  <c r="DN523" i="3"/>
  <c r="DN524" i="3"/>
  <c r="DN525" i="3"/>
  <c r="DN526" i="3"/>
  <c r="DN527" i="3"/>
  <c r="DN528" i="3"/>
  <c r="DN529" i="3"/>
  <c r="DN530" i="3"/>
  <c r="DN531" i="3"/>
  <c r="DN532" i="3"/>
  <c r="DN533" i="3"/>
  <c r="DN534" i="3"/>
  <c r="DN535" i="3"/>
  <c r="DN536" i="3"/>
  <c r="DN537" i="3"/>
  <c r="DN538" i="3"/>
  <c r="DN539" i="3"/>
  <c r="DN540" i="3"/>
  <c r="DN541" i="3"/>
  <c r="DN542" i="3"/>
  <c r="DN543" i="3"/>
  <c r="DN544" i="3"/>
  <c r="DN545" i="3"/>
  <c r="DN546" i="3"/>
  <c r="DN547" i="3"/>
  <c r="DN548" i="3"/>
  <c r="DN549" i="3"/>
  <c r="DN550" i="3"/>
  <c r="DN551" i="3"/>
  <c r="DN552" i="3"/>
  <c r="DN553" i="3"/>
  <c r="DN554" i="3"/>
  <c r="DN555" i="3"/>
  <c r="DN556" i="3"/>
  <c r="DN557" i="3"/>
  <c r="DN558" i="3"/>
  <c r="DN559" i="3"/>
  <c r="DN560" i="3"/>
  <c r="DN561" i="3"/>
  <c r="DN562" i="3"/>
  <c r="DN563" i="3"/>
  <c r="DN564" i="3"/>
  <c r="DN565" i="3"/>
  <c r="DN566" i="3"/>
  <c r="DN567" i="3"/>
  <c r="DN568" i="3"/>
  <c r="DN569" i="3"/>
  <c r="DN570" i="3"/>
  <c r="DN571" i="3"/>
  <c r="DN572" i="3"/>
  <c r="DN573" i="3"/>
  <c r="DN574" i="3"/>
  <c r="DN575" i="3"/>
  <c r="DN576" i="3"/>
  <c r="DN577" i="3"/>
  <c r="DN578" i="3"/>
  <c r="DN579" i="3"/>
  <c r="DN580" i="3"/>
  <c r="DN581" i="3"/>
  <c r="DN582" i="3"/>
  <c r="DN583" i="3"/>
  <c r="DN584" i="3"/>
  <c r="DN585" i="3"/>
  <c r="DN586" i="3"/>
  <c r="DN587" i="3"/>
  <c r="DN588" i="3"/>
  <c r="DN589" i="3"/>
  <c r="DN590" i="3"/>
  <c r="DN591" i="3"/>
  <c r="DN592" i="3"/>
  <c r="DN593" i="3"/>
  <c r="DN594" i="3"/>
  <c r="DN595" i="3"/>
  <c r="DN596" i="3"/>
  <c r="DN597" i="3"/>
  <c r="DN598" i="3"/>
  <c r="DN599" i="3"/>
  <c r="DN600" i="3"/>
  <c r="DN601" i="3"/>
  <c r="DN602" i="3"/>
  <c r="DN603" i="3"/>
  <c r="DN604" i="3"/>
  <c r="DN605" i="3"/>
  <c r="DN606" i="3"/>
  <c r="DN607" i="3"/>
  <c r="DN608" i="3"/>
  <c r="DN609" i="3"/>
  <c r="DN610" i="3"/>
  <c r="DN611" i="3"/>
  <c r="DN612" i="3"/>
  <c r="DN613" i="3"/>
  <c r="DN614" i="3"/>
  <c r="DN615" i="3"/>
  <c r="DN616" i="3"/>
  <c r="DN617" i="3"/>
  <c r="DN618" i="3"/>
  <c r="DN619" i="3"/>
  <c r="DN620" i="3"/>
  <c r="DN621" i="3"/>
  <c r="DN622" i="3"/>
  <c r="DN623" i="3"/>
  <c r="DN624" i="3"/>
  <c r="DN626" i="3"/>
  <c r="DN627" i="3"/>
  <c r="DN628" i="3"/>
  <c r="DN629" i="3"/>
  <c r="DN630" i="3"/>
  <c r="DN631" i="3"/>
  <c r="DN632" i="3"/>
  <c r="DN633" i="3"/>
  <c r="DN634" i="3"/>
  <c r="DN635" i="3"/>
  <c r="DN636" i="3"/>
  <c r="DN637" i="3"/>
  <c r="DN638" i="3"/>
  <c r="DN639" i="3"/>
  <c r="DN640" i="3"/>
  <c r="DN641" i="3"/>
  <c r="DN642" i="3"/>
  <c r="DN643" i="3"/>
  <c r="DN644" i="3"/>
  <c r="DN645" i="3"/>
  <c r="DN646" i="3"/>
  <c r="DN647" i="3"/>
  <c r="DN648" i="3"/>
  <c r="DN649" i="3"/>
  <c r="DN650" i="3"/>
  <c r="DN651" i="3"/>
  <c r="DN652" i="3"/>
  <c r="DN653" i="3"/>
  <c r="DN654" i="3"/>
  <c r="DN655" i="3"/>
  <c r="DN656" i="3"/>
  <c r="DN657" i="3"/>
  <c r="DN658" i="3"/>
  <c r="DN659" i="3"/>
  <c r="DN660" i="3"/>
  <c r="DN661" i="3"/>
  <c r="DN662" i="3"/>
  <c r="DN663" i="3"/>
  <c r="DN664" i="3"/>
  <c r="DN665" i="3"/>
  <c r="DN666" i="3"/>
  <c r="DN667" i="3"/>
  <c r="DN668" i="3"/>
  <c r="DN669" i="3"/>
  <c r="DN670" i="3"/>
  <c r="DN671" i="3"/>
  <c r="DN672" i="3"/>
  <c r="DN673" i="3"/>
  <c r="DN674" i="3"/>
  <c r="DN675" i="3"/>
  <c r="DN676" i="3"/>
  <c r="DN677" i="3"/>
  <c r="DN678" i="3"/>
  <c r="DN679" i="3"/>
  <c r="DN680" i="3"/>
  <c r="DN681" i="3"/>
  <c r="DN682" i="3"/>
  <c r="DN683" i="3"/>
  <c r="DN684" i="3"/>
  <c r="DN685" i="3"/>
  <c r="DN686" i="3"/>
  <c r="DN687" i="3"/>
  <c r="DN688" i="3"/>
  <c r="DN689" i="3"/>
  <c r="DN690" i="3"/>
  <c r="DN691" i="3"/>
  <c r="DN692" i="3"/>
  <c r="DN693" i="3"/>
  <c r="DN694" i="3"/>
  <c r="DN695" i="3"/>
  <c r="DN696" i="3"/>
  <c r="DN697" i="3"/>
  <c r="DN698" i="3"/>
  <c r="DN699" i="3"/>
  <c r="DN700" i="3"/>
  <c r="DN701" i="3"/>
  <c r="DN702" i="3"/>
  <c r="DN703" i="3"/>
  <c r="DN704" i="3"/>
  <c r="DN705" i="3"/>
  <c r="DN706" i="3"/>
  <c r="DN707" i="3"/>
  <c r="DN708" i="3"/>
  <c r="DN709" i="3"/>
  <c r="DN710" i="3"/>
  <c r="DN711" i="3"/>
  <c r="DN712" i="3"/>
  <c r="DN713" i="3"/>
  <c r="DN714" i="3"/>
  <c r="DN715" i="3"/>
  <c r="DN716" i="3"/>
  <c r="DN717" i="3"/>
  <c r="DN718" i="3"/>
  <c r="DN719" i="3"/>
  <c r="DN720" i="3"/>
  <c r="DN721" i="3"/>
  <c r="DN722" i="3"/>
  <c r="DN723" i="3"/>
  <c r="DN724" i="3"/>
  <c r="DN725" i="3"/>
  <c r="DN726" i="3"/>
  <c r="DN727" i="3"/>
  <c r="DN728" i="3"/>
  <c r="DN729" i="3"/>
  <c r="DN730" i="3"/>
  <c r="DN731" i="3"/>
  <c r="DN732" i="3"/>
  <c r="DN733" i="3"/>
  <c r="DN734" i="3"/>
  <c r="DN735" i="3"/>
  <c r="DN736" i="3"/>
  <c r="DN737" i="3"/>
  <c r="DN738" i="3"/>
  <c r="DN739" i="3"/>
  <c r="DN740" i="3"/>
  <c r="DN741" i="3"/>
  <c r="DN742" i="3"/>
  <c r="DN743" i="3"/>
  <c r="DN744" i="3"/>
  <c r="DN745" i="3"/>
  <c r="DN746" i="3"/>
  <c r="DN747" i="3"/>
  <c r="DN748" i="3"/>
  <c r="DN749" i="3"/>
  <c r="DN750" i="3"/>
  <c r="DN751" i="3"/>
  <c r="DN752" i="3"/>
  <c r="DN753" i="3"/>
  <c r="DN754" i="3"/>
  <c r="DN755" i="3"/>
  <c r="DN756" i="3"/>
  <c r="DN757" i="3"/>
  <c r="DN758" i="3"/>
  <c r="DN759" i="3"/>
  <c r="DN760" i="3"/>
  <c r="DN761" i="3"/>
  <c r="DN762" i="3"/>
  <c r="DN763" i="3"/>
  <c r="DN764" i="3"/>
  <c r="DN765" i="3"/>
  <c r="DN766" i="3"/>
  <c r="DN767" i="3"/>
  <c r="DN768" i="3"/>
  <c r="DN769" i="3"/>
  <c r="DN770" i="3"/>
  <c r="DN771" i="3"/>
  <c r="DN772" i="3"/>
  <c r="DN773" i="3"/>
  <c r="DN774" i="3"/>
  <c r="DN775" i="3"/>
  <c r="DN776" i="3"/>
  <c r="DN777" i="3"/>
  <c r="DN778" i="3"/>
  <c r="DN779" i="3"/>
  <c r="DN780" i="3"/>
  <c r="DN781" i="3"/>
  <c r="DN782" i="3"/>
  <c r="DN783" i="3"/>
  <c r="DN784" i="3"/>
  <c r="DN785" i="3"/>
  <c r="DN786" i="3"/>
  <c r="DN787" i="3"/>
  <c r="DN788" i="3"/>
  <c r="DN789" i="3"/>
  <c r="DN790" i="3"/>
  <c r="DN791" i="3"/>
  <c r="DN792" i="3"/>
  <c r="DN793" i="3"/>
  <c r="DN794" i="3"/>
  <c r="DN795" i="3"/>
  <c r="DN796" i="3"/>
  <c r="DN797" i="3"/>
  <c r="DN798" i="3"/>
  <c r="DN799" i="3"/>
  <c r="DN800" i="3"/>
  <c r="DN801" i="3"/>
  <c r="DN802" i="3"/>
  <c r="DN803" i="3"/>
  <c r="DN804" i="3"/>
  <c r="DN805" i="3"/>
  <c r="DN806" i="3"/>
  <c r="DN807" i="3"/>
  <c r="DN808" i="3"/>
  <c r="DN809" i="3"/>
  <c r="DN810" i="3"/>
  <c r="DN811" i="3"/>
  <c r="DN812" i="3"/>
  <c r="DN813" i="3"/>
  <c r="DN814" i="3"/>
  <c r="DN815" i="3"/>
  <c r="DN816" i="3"/>
  <c r="DN817" i="3"/>
  <c r="DN818" i="3"/>
  <c r="DN819" i="3"/>
  <c r="DN820" i="3"/>
  <c r="DN821" i="3"/>
  <c r="DN822" i="3"/>
  <c r="DN823" i="3"/>
  <c r="DN824" i="3"/>
  <c r="DN825" i="3"/>
  <c r="DN826" i="3"/>
  <c r="DN827" i="3"/>
  <c r="DN828" i="3"/>
  <c r="DN829" i="3"/>
  <c r="DN830" i="3"/>
  <c r="DN831" i="3"/>
  <c r="DN832" i="3"/>
  <c r="DN833" i="3"/>
  <c r="DN4" i="3"/>
  <c r="DN5" i="3"/>
  <c r="DN6" i="3"/>
  <c r="DN7" i="3"/>
  <c r="DN8" i="3"/>
  <c r="DN9" i="3"/>
  <c r="DN10" i="3"/>
  <c r="DN11" i="3"/>
  <c r="DN12" i="3"/>
  <c r="DN13" i="3"/>
  <c r="DN14" i="3"/>
  <c r="DN15" i="3"/>
  <c r="DN16" i="3"/>
  <c r="DN17" i="3"/>
  <c r="DN18" i="3"/>
  <c r="DN19" i="3"/>
  <c r="DN20" i="3"/>
  <c r="DN21" i="3"/>
  <c r="DN22" i="3"/>
  <c r="DN23" i="3"/>
  <c r="DN24" i="3"/>
  <c r="DN25" i="3"/>
  <c r="DN26" i="3"/>
  <c r="DN27" i="3"/>
  <c r="DN28" i="3"/>
  <c r="DN29" i="3"/>
  <c r="DN30" i="3"/>
  <c r="DN31" i="3"/>
  <c r="DN32" i="3"/>
  <c r="DN33" i="3"/>
  <c r="DN34" i="3"/>
  <c r="DN35" i="3"/>
  <c r="DN36" i="3"/>
  <c r="DN37" i="3"/>
  <c r="DN38" i="3"/>
  <c r="DN39" i="3"/>
  <c r="DN40" i="3"/>
  <c r="DN41" i="3"/>
  <c r="DN42" i="3"/>
  <c r="DN43" i="3"/>
  <c r="DN44" i="3"/>
  <c r="DN45" i="3"/>
  <c r="DN46" i="3"/>
  <c r="DN47" i="3"/>
  <c r="DN48" i="3"/>
  <c r="DN49" i="3"/>
  <c r="DN50" i="3"/>
  <c r="DN51" i="3"/>
  <c r="DN52" i="3"/>
  <c r="DN53" i="3"/>
  <c r="DN54" i="3"/>
  <c r="DN55" i="3"/>
  <c r="DN56" i="3"/>
  <c r="DN57" i="3"/>
  <c r="DN58" i="3"/>
  <c r="DN59" i="3"/>
  <c r="DN60" i="3"/>
  <c r="DN61" i="3"/>
  <c r="DN62" i="3"/>
  <c r="DN63" i="3"/>
  <c r="DN64" i="3"/>
  <c r="DN65" i="3"/>
  <c r="DN66" i="3"/>
  <c r="DN67" i="3"/>
  <c r="DN68" i="3"/>
  <c r="DN69" i="3"/>
  <c r="DN70" i="3"/>
  <c r="DN71" i="3"/>
  <c r="DN72" i="3"/>
  <c r="DN73" i="3"/>
  <c r="DN74" i="3"/>
  <c r="DN75" i="3"/>
  <c r="DN76" i="3"/>
  <c r="DN77" i="3"/>
  <c r="DN78" i="3"/>
  <c r="DN79" i="3"/>
  <c r="DN80" i="3"/>
  <c r="DN81" i="3"/>
  <c r="DN82" i="3"/>
  <c r="DN83" i="3"/>
  <c r="DN84" i="3"/>
  <c r="DN85" i="3"/>
  <c r="DN86" i="3"/>
  <c r="DN87" i="3"/>
  <c r="DN88" i="3"/>
  <c r="DN89" i="3"/>
  <c r="DN90" i="3"/>
  <c r="DN91" i="3"/>
  <c r="DN92" i="3"/>
  <c r="DN93" i="3"/>
  <c r="DN94" i="3"/>
  <c r="DN95" i="3"/>
  <c r="DN96" i="3"/>
  <c r="DN97" i="3"/>
  <c r="DN98" i="3"/>
  <c r="DN99" i="3"/>
  <c r="DN100" i="3"/>
  <c r="DN101" i="3"/>
  <c r="DN102" i="3"/>
  <c r="DN103" i="3"/>
  <c r="DN104" i="3"/>
  <c r="DN105" i="3"/>
  <c r="DN106" i="3"/>
  <c r="DN107" i="3"/>
  <c r="DN108" i="3"/>
  <c r="DN109" i="3"/>
  <c r="DN110" i="3"/>
  <c r="DN111" i="3"/>
  <c r="DN112" i="3"/>
  <c r="DN113" i="3"/>
  <c r="DN114" i="3"/>
  <c r="DN115" i="3"/>
  <c r="DN116" i="3"/>
  <c r="DN117" i="3"/>
  <c r="DN118" i="3"/>
  <c r="DN119" i="3"/>
  <c r="DN120" i="3"/>
  <c r="DN121" i="3"/>
  <c r="DN122" i="3"/>
  <c r="DN123" i="3"/>
  <c r="DN124" i="3"/>
  <c r="DN125" i="3"/>
  <c r="DN126" i="3"/>
  <c r="DN127" i="3"/>
  <c r="DN128" i="3"/>
  <c r="DN129" i="3"/>
  <c r="DN130" i="3"/>
  <c r="DN131" i="3"/>
  <c r="DN132" i="3"/>
  <c r="DN133" i="3"/>
  <c r="DN134" i="3"/>
  <c r="DN135" i="3"/>
  <c r="DN136" i="3"/>
  <c r="DN137" i="3"/>
  <c r="DN138" i="3"/>
  <c r="DN139" i="3"/>
  <c r="DN140" i="3"/>
  <c r="DN141" i="3"/>
  <c r="DN142" i="3"/>
  <c r="DN143" i="3"/>
  <c r="DN144" i="3"/>
  <c r="DN145" i="3"/>
  <c r="DN146" i="3"/>
  <c r="DN147" i="3"/>
  <c r="DN148" i="3"/>
  <c r="DN149" i="3"/>
  <c r="DN150" i="3"/>
  <c r="DN151" i="3"/>
  <c r="DN152" i="3"/>
  <c r="DN153" i="3"/>
  <c r="DN154" i="3"/>
  <c r="DN155" i="3"/>
  <c r="DN156" i="3"/>
  <c r="DN157" i="3"/>
  <c r="DN158" i="3"/>
  <c r="DN159" i="3"/>
  <c r="DN160" i="3"/>
  <c r="DN161" i="3"/>
  <c r="DN162" i="3"/>
  <c r="DN163" i="3"/>
  <c r="DN164" i="3"/>
  <c r="DN165" i="3"/>
  <c r="DN166" i="3"/>
  <c r="DN167" i="3"/>
  <c r="DN168" i="3"/>
  <c r="DN169" i="3"/>
  <c r="DN170" i="3"/>
  <c r="DN171" i="3"/>
  <c r="DN172" i="3"/>
  <c r="DN173" i="3"/>
  <c r="DN174" i="3"/>
  <c r="DN175" i="3"/>
  <c r="DN176" i="3"/>
  <c r="DN177" i="3"/>
  <c r="DN178" i="3"/>
  <c r="DN179" i="3"/>
  <c r="DN180" i="3"/>
  <c r="DN181" i="3"/>
  <c r="DN182" i="3"/>
  <c r="DN183" i="3"/>
  <c r="DN184" i="3"/>
  <c r="DN185" i="3"/>
  <c r="DN186" i="3"/>
  <c r="DN187" i="3"/>
  <c r="DN188" i="3"/>
  <c r="DN189" i="3"/>
  <c r="DN190" i="3"/>
  <c r="DN191" i="3"/>
  <c r="DN192" i="3"/>
  <c r="DN193" i="3"/>
  <c r="DN194" i="3"/>
  <c r="DN195" i="3"/>
  <c r="DN196" i="3"/>
  <c r="DN197" i="3"/>
  <c r="DN198" i="3"/>
  <c r="DN199" i="3"/>
  <c r="DN200" i="3"/>
  <c r="DN201" i="3"/>
  <c r="DN202" i="3"/>
  <c r="DN203" i="3"/>
  <c r="DN204" i="3"/>
  <c r="DN205" i="3"/>
  <c r="DN206" i="3"/>
  <c r="DN207" i="3"/>
  <c r="DN208" i="3"/>
  <c r="DN209" i="3"/>
  <c r="DN210" i="3"/>
  <c r="DN211" i="3"/>
  <c r="DN212" i="3"/>
  <c r="DN213" i="3"/>
  <c r="DN214" i="3"/>
  <c r="DN215" i="3"/>
  <c r="DN216" i="3"/>
  <c r="DN217" i="3"/>
  <c r="DN218" i="3"/>
  <c r="DN219" i="3"/>
  <c r="DN220" i="3"/>
  <c r="DN221" i="3"/>
  <c r="DN222" i="3"/>
  <c r="DN223" i="3"/>
  <c r="DN224" i="3"/>
  <c r="DN225" i="3"/>
  <c r="DN226" i="3"/>
  <c r="DN227" i="3"/>
  <c r="DN228" i="3"/>
  <c r="DN229" i="3"/>
  <c r="DN230" i="3"/>
  <c r="DN231" i="3"/>
  <c r="DN232" i="3"/>
  <c r="DN233" i="3"/>
  <c r="DN234" i="3"/>
  <c r="DN235" i="3"/>
  <c r="DN236" i="3"/>
  <c r="DN237" i="3"/>
  <c r="DN238" i="3"/>
  <c r="DN239" i="3"/>
  <c r="DN240" i="3"/>
  <c r="DN241" i="3"/>
  <c r="DN242" i="3"/>
  <c r="DN243" i="3"/>
  <c r="DN244" i="3"/>
  <c r="DN245" i="3"/>
  <c r="DN246" i="3"/>
  <c r="DN247" i="3"/>
  <c r="DN248" i="3"/>
  <c r="DN249" i="3"/>
  <c r="DN250" i="3"/>
  <c r="DN251" i="3"/>
  <c r="DN252" i="3"/>
  <c r="DN253" i="3"/>
  <c r="DN254" i="3"/>
  <c r="DN255" i="3"/>
  <c r="DN256" i="3"/>
  <c r="DN257" i="3"/>
  <c r="DN258" i="3"/>
  <c r="DN259" i="3"/>
  <c r="DN260" i="3"/>
  <c r="DN261" i="3"/>
  <c r="DN262" i="3"/>
  <c r="DN263" i="3"/>
  <c r="DN264" i="3"/>
  <c r="DN265" i="3"/>
  <c r="DN266" i="3"/>
  <c r="DN267" i="3"/>
  <c r="DN268" i="3"/>
  <c r="DN269" i="3"/>
  <c r="DN270" i="3"/>
  <c r="DN271" i="3"/>
  <c r="DN272" i="3"/>
  <c r="DN273" i="3"/>
  <c r="DN274" i="3"/>
  <c r="DN275" i="3"/>
  <c r="DN276" i="3"/>
  <c r="DN277" i="3"/>
  <c r="DN278" i="3"/>
  <c r="DN279" i="3"/>
  <c r="DN280" i="3"/>
  <c r="DN281" i="3"/>
  <c r="DN282" i="3"/>
  <c r="DN283" i="3"/>
  <c r="DN284" i="3"/>
  <c r="DN285" i="3"/>
  <c r="DN286" i="3"/>
  <c r="DN287" i="3"/>
  <c r="DN288" i="3"/>
  <c r="DN289" i="3"/>
  <c r="DN290" i="3"/>
  <c r="DN291" i="3"/>
  <c r="DN292" i="3"/>
  <c r="DN293" i="3"/>
  <c r="DN294" i="3"/>
  <c r="DN295" i="3"/>
  <c r="DN296" i="3"/>
  <c r="CM297" i="3"/>
  <c r="CN297" i="3"/>
  <c r="CM298" i="3"/>
  <c r="CN298" i="3"/>
  <c r="CM299" i="3"/>
  <c r="CN299" i="3"/>
  <c r="CM300" i="3"/>
  <c r="CN300" i="3"/>
  <c r="CM301" i="3"/>
  <c r="CN301" i="3"/>
  <c r="CM302" i="3"/>
  <c r="CN302" i="3"/>
  <c r="CM303" i="3"/>
  <c r="CN303" i="3"/>
  <c r="CM304" i="3"/>
  <c r="CN304" i="3"/>
  <c r="CM305" i="3"/>
  <c r="CN305" i="3"/>
  <c r="CM306" i="3"/>
  <c r="CN306" i="3"/>
  <c r="CM307" i="3"/>
  <c r="CN307" i="3"/>
  <c r="CM308" i="3"/>
  <c r="CN308" i="3"/>
  <c r="CM309" i="3"/>
  <c r="CN309" i="3"/>
  <c r="CM310" i="3"/>
  <c r="CN310" i="3"/>
  <c r="CM311" i="3"/>
  <c r="CN311" i="3"/>
  <c r="CM312" i="3"/>
  <c r="CN312" i="3"/>
  <c r="CM313" i="3"/>
  <c r="CN313" i="3"/>
  <c r="CM314" i="3"/>
  <c r="CN314" i="3"/>
  <c r="CM315" i="3"/>
  <c r="CN315" i="3"/>
  <c r="CM316" i="3"/>
  <c r="CN316" i="3"/>
  <c r="CM317" i="3"/>
  <c r="CN317" i="3"/>
  <c r="CM318" i="3"/>
  <c r="CN318" i="3"/>
  <c r="CM319" i="3"/>
  <c r="CN319" i="3"/>
  <c r="CM320" i="3"/>
  <c r="CN320" i="3"/>
  <c r="CM321" i="3"/>
  <c r="CN321" i="3"/>
  <c r="CM322" i="3"/>
  <c r="CN322" i="3"/>
  <c r="CM323" i="3"/>
  <c r="CN323" i="3"/>
  <c r="CM324" i="3"/>
  <c r="CN324" i="3"/>
  <c r="CM325" i="3"/>
  <c r="CN325" i="3"/>
  <c r="CM326" i="3"/>
  <c r="CN326" i="3"/>
  <c r="CM327" i="3"/>
  <c r="CN327" i="3"/>
  <c r="CM328" i="3"/>
  <c r="CN328" i="3"/>
  <c r="CM329" i="3"/>
  <c r="CN329" i="3"/>
  <c r="CM330" i="3"/>
  <c r="CN330" i="3"/>
  <c r="CM331" i="3"/>
  <c r="CN331" i="3"/>
  <c r="CM332" i="3"/>
  <c r="CN332" i="3"/>
  <c r="CM333" i="3"/>
  <c r="CN333" i="3"/>
  <c r="CM334" i="3"/>
  <c r="CN334" i="3"/>
  <c r="CM335" i="3"/>
  <c r="CN335" i="3"/>
  <c r="CM336" i="3"/>
  <c r="CN336" i="3"/>
  <c r="CM337" i="3"/>
  <c r="CN337" i="3"/>
  <c r="CM338" i="3"/>
  <c r="CN338" i="3"/>
  <c r="CM339" i="3"/>
  <c r="CN339" i="3"/>
  <c r="CM340" i="3"/>
  <c r="CN340" i="3"/>
  <c r="CM341" i="3"/>
  <c r="CN341" i="3"/>
  <c r="CM342" i="3"/>
  <c r="CN342" i="3"/>
  <c r="CM343" i="3"/>
  <c r="CN343" i="3"/>
  <c r="CM344" i="3"/>
  <c r="CN344" i="3"/>
  <c r="CM345" i="3"/>
  <c r="CN345" i="3"/>
  <c r="CM346" i="3"/>
  <c r="CN346" i="3"/>
  <c r="CM347" i="3"/>
  <c r="CN347" i="3"/>
  <c r="CM348" i="3"/>
  <c r="CN348" i="3"/>
  <c r="CM349" i="3"/>
  <c r="CN349" i="3"/>
  <c r="CM350" i="3"/>
  <c r="CN350" i="3"/>
  <c r="CM351" i="3"/>
  <c r="CN351" i="3"/>
  <c r="CM352" i="3"/>
  <c r="CN352" i="3"/>
  <c r="CM353" i="3"/>
  <c r="CN353" i="3"/>
  <c r="CM354" i="3"/>
  <c r="CN354" i="3"/>
  <c r="CM355" i="3"/>
  <c r="CN355" i="3"/>
  <c r="CM356" i="3"/>
  <c r="CN356" i="3"/>
  <c r="CM357" i="3"/>
  <c r="CN357" i="3"/>
  <c r="CM358" i="3"/>
  <c r="CN358" i="3"/>
  <c r="CM359" i="3"/>
  <c r="CN359" i="3"/>
  <c r="CM360" i="3"/>
  <c r="CN360" i="3"/>
  <c r="CM361" i="3"/>
  <c r="CN361" i="3"/>
  <c r="CM362" i="3"/>
  <c r="CN362" i="3"/>
  <c r="CM363" i="3"/>
  <c r="CN363" i="3"/>
  <c r="CM364" i="3"/>
  <c r="CN364" i="3"/>
  <c r="CM365" i="3"/>
  <c r="CN365" i="3"/>
  <c r="CM366" i="3"/>
  <c r="CN366" i="3"/>
  <c r="CM367" i="3"/>
  <c r="CN367" i="3"/>
  <c r="CM368" i="3"/>
  <c r="CN368" i="3"/>
  <c r="CM369" i="3"/>
  <c r="CN369" i="3"/>
  <c r="CM371" i="3"/>
  <c r="CN371" i="3"/>
  <c r="CM372" i="3"/>
  <c r="CN372" i="3"/>
  <c r="CM373" i="3"/>
  <c r="CN373" i="3"/>
  <c r="CM374" i="3"/>
  <c r="CN374" i="3"/>
  <c r="CM375" i="3"/>
  <c r="CN375" i="3"/>
  <c r="CM376" i="3"/>
  <c r="CN376" i="3"/>
  <c r="CM377" i="3"/>
  <c r="CN377" i="3"/>
  <c r="CM378" i="3"/>
  <c r="CN378" i="3"/>
  <c r="CM379" i="3"/>
  <c r="CN379" i="3"/>
  <c r="CM380" i="3"/>
  <c r="CN380" i="3"/>
  <c r="CM381" i="3"/>
  <c r="CN381" i="3"/>
  <c r="CM382" i="3"/>
  <c r="CN382" i="3"/>
  <c r="CM383" i="3"/>
  <c r="CN383" i="3"/>
  <c r="CM384" i="3"/>
  <c r="CN384" i="3"/>
  <c r="CM385" i="3"/>
  <c r="CN385" i="3"/>
  <c r="CM386" i="3"/>
  <c r="CN386" i="3"/>
  <c r="CM387" i="3"/>
  <c r="CN387" i="3"/>
  <c r="CM388" i="3"/>
  <c r="CN388" i="3"/>
  <c r="CM389" i="3"/>
  <c r="CN389" i="3"/>
  <c r="CM390" i="3"/>
  <c r="CN390" i="3"/>
  <c r="CM391" i="3"/>
  <c r="CN391" i="3"/>
  <c r="CM392" i="3"/>
  <c r="CN392" i="3"/>
  <c r="CM393" i="3"/>
  <c r="CN393" i="3"/>
  <c r="CM394" i="3"/>
  <c r="CN394" i="3"/>
  <c r="CM395" i="3"/>
  <c r="CN395" i="3"/>
  <c r="CM396" i="3"/>
  <c r="CN396" i="3"/>
  <c r="CM397" i="3"/>
  <c r="CN397" i="3"/>
  <c r="CM398" i="3"/>
  <c r="CN398" i="3"/>
  <c r="CM399" i="3"/>
  <c r="CN399" i="3"/>
  <c r="CM400" i="3"/>
  <c r="CN400" i="3"/>
  <c r="CM401" i="3"/>
  <c r="CN401" i="3"/>
  <c r="CM402" i="3"/>
  <c r="CN402" i="3"/>
  <c r="CM403" i="3"/>
  <c r="CN403" i="3"/>
  <c r="CM404" i="3"/>
  <c r="CN404" i="3"/>
  <c r="CM405" i="3"/>
  <c r="CN405" i="3"/>
  <c r="CM406" i="3"/>
  <c r="CN406" i="3"/>
  <c r="CM407" i="3"/>
  <c r="CN407" i="3"/>
  <c r="CM408" i="3"/>
  <c r="CN408" i="3"/>
  <c r="CM409" i="3"/>
  <c r="CN409" i="3"/>
  <c r="CM410" i="3"/>
  <c r="CN410" i="3"/>
  <c r="CM411" i="3"/>
  <c r="CN411" i="3"/>
  <c r="CM412" i="3"/>
  <c r="CN412" i="3"/>
  <c r="CM413" i="3"/>
  <c r="CN413" i="3"/>
  <c r="CM414" i="3"/>
  <c r="CN414" i="3"/>
  <c r="CM415" i="3"/>
  <c r="CN415" i="3"/>
  <c r="CM416" i="3"/>
  <c r="CN416" i="3"/>
  <c r="CM417" i="3"/>
  <c r="CN417" i="3"/>
  <c r="CM418" i="3"/>
  <c r="CN418" i="3"/>
  <c r="CM419" i="3"/>
  <c r="CN419" i="3"/>
  <c r="CM420" i="3"/>
  <c r="CN420" i="3"/>
  <c r="CM421" i="3"/>
  <c r="CN421" i="3"/>
  <c r="CM422" i="3"/>
  <c r="CN422" i="3"/>
  <c r="CM423" i="3"/>
  <c r="CN423" i="3"/>
  <c r="CM424" i="3"/>
  <c r="CN424" i="3"/>
  <c r="CM425" i="3"/>
  <c r="CN425" i="3"/>
  <c r="CM426" i="3"/>
  <c r="CN426" i="3"/>
  <c r="CM427" i="3"/>
  <c r="CN427" i="3"/>
  <c r="CM428" i="3"/>
  <c r="CN428" i="3"/>
  <c r="CM429" i="3"/>
  <c r="CN429" i="3"/>
  <c r="CM430" i="3"/>
  <c r="CN430" i="3"/>
  <c r="CM431" i="3"/>
  <c r="CN431" i="3"/>
  <c r="CM432" i="3"/>
  <c r="CN432" i="3"/>
  <c r="CM433" i="3"/>
  <c r="CN433" i="3"/>
  <c r="CM434" i="3"/>
  <c r="CN434" i="3"/>
  <c r="CM435" i="3"/>
  <c r="CN435" i="3"/>
  <c r="CM436" i="3"/>
  <c r="CN436" i="3"/>
  <c r="CM437" i="3"/>
  <c r="CN437" i="3"/>
  <c r="CM438" i="3"/>
  <c r="CN438" i="3"/>
  <c r="CM439" i="3"/>
  <c r="CN439" i="3"/>
  <c r="CM440" i="3"/>
  <c r="CN440" i="3"/>
  <c r="CM441" i="3"/>
  <c r="CN441" i="3"/>
  <c r="CM442" i="3"/>
  <c r="CN442" i="3"/>
  <c r="CM443" i="3"/>
  <c r="CN443" i="3"/>
  <c r="CM444" i="3"/>
  <c r="CN444" i="3"/>
  <c r="CM445" i="3"/>
  <c r="CN445" i="3"/>
  <c r="CM446" i="3"/>
  <c r="CN446" i="3"/>
  <c r="CM447" i="3"/>
  <c r="CN447" i="3"/>
  <c r="CM448" i="3"/>
  <c r="CN448" i="3"/>
  <c r="CM449" i="3"/>
  <c r="CN449" i="3"/>
  <c r="CM450" i="3"/>
  <c r="CN450" i="3"/>
  <c r="CM451" i="3"/>
  <c r="CN451" i="3"/>
  <c r="CM452" i="3"/>
  <c r="CN452" i="3"/>
  <c r="CM453" i="3"/>
  <c r="CN453" i="3"/>
  <c r="CM454" i="3"/>
  <c r="CN454" i="3"/>
  <c r="CM455" i="3"/>
  <c r="CN455" i="3"/>
  <c r="CM456" i="3"/>
  <c r="CN456" i="3"/>
  <c r="CM457" i="3"/>
  <c r="CN457" i="3"/>
  <c r="CM458" i="3"/>
  <c r="CN458" i="3"/>
  <c r="CM459" i="3"/>
  <c r="CN459" i="3"/>
  <c r="CM460" i="3"/>
  <c r="CN460" i="3"/>
  <c r="CM461" i="3"/>
  <c r="CN461" i="3"/>
  <c r="CM462" i="3"/>
  <c r="CN462" i="3"/>
  <c r="CM463" i="3"/>
  <c r="CN463" i="3"/>
  <c r="CM464" i="3"/>
  <c r="CN464" i="3"/>
  <c r="CM465" i="3"/>
  <c r="CN465" i="3"/>
  <c r="CM466" i="3"/>
  <c r="CN466" i="3"/>
  <c r="CM467" i="3"/>
  <c r="CN467" i="3"/>
  <c r="CM468" i="3"/>
  <c r="CN468" i="3"/>
  <c r="CM469" i="3"/>
  <c r="CN469" i="3"/>
  <c r="CM470" i="3"/>
  <c r="CN470" i="3"/>
  <c r="CM471" i="3"/>
  <c r="CN471" i="3"/>
  <c r="CM472" i="3"/>
  <c r="CN472" i="3"/>
  <c r="CM473" i="3"/>
  <c r="CN473" i="3"/>
  <c r="CM474" i="3"/>
  <c r="CN474" i="3"/>
  <c r="CM475" i="3"/>
  <c r="CN475" i="3"/>
  <c r="CM476" i="3"/>
  <c r="CN476" i="3"/>
  <c r="CM477" i="3"/>
  <c r="CN477" i="3"/>
  <c r="CM478" i="3"/>
  <c r="CN478" i="3"/>
  <c r="CM479" i="3"/>
  <c r="CN479" i="3"/>
  <c r="CM480" i="3"/>
  <c r="CN480" i="3"/>
  <c r="CM481" i="3"/>
  <c r="CN481" i="3"/>
  <c r="CM482" i="3"/>
  <c r="CN482" i="3"/>
  <c r="CM483" i="3"/>
  <c r="CN483" i="3"/>
  <c r="CM484" i="3"/>
  <c r="CN484" i="3"/>
  <c r="CM485" i="3"/>
  <c r="CN485" i="3"/>
  <c r="CM486" i="3"/>
  <c r="CN486" i="3"/>
  <c r="CM487" i="3"/>
  <c r="CN487" i="3"/>
  <c r="CM488" i="3"/>
  <c r="CN488" i="3"/>
  <c r="CM489" i="3"/>
  <c r="CN489" i="3"/>
  <c r="CM490" i="3"/>
  <c r="CN490" i="3"/>
  <c r="CM491" i="3"/>
  <c r="CN491" i="3"/>
  <c r="CM492" i="3"/>
  <c r="CN492" i="3"/>
  <c r="CM493" i="3"/>
  <c r="CN493" i="3"/>
  <c r="CM494" i="3"/>
  <c r="CN494" i="3"/>
  <c r="CM495" i="3"/>
  <c r="CN495" i="3"/>
  <c r="CM496" i="3"/>
  <c r="CN496" i="3"/>
  <c r="CM497" i="3"/>
  <c r="CN497" i="3"/>
  <c r="CM498" i="3"/>
  <c r="CN498" i="3"/>
  <c r="CM499" i="3"/>
  <c r="CN499" i="3"/>
  <c r="CM500" i="3"/>
  <c r="CN500" i="3"/>
  <c r="CM501" i="3"/>
  <c r="CN501" i="3"/>
  <c r="CM502" i="3"/>
  <c r="CN502" i="3"/>
  <c r="CM503" i="3"/>
  <c r="CN503" i="3"/>
  <c r="CM504" i="3"/>
  <c r="CN504" i="3"/>
  <c r="CM505" i="3"/>
  <c r="CN505" i="3"/>
  <c r="CM506" i="3"/>
  <c r="CN506" i="3"/>
  <c r="CM507" i="3"/>
  <c r="CN507" i="3"/>
  <c r="CM508" i="3"/>
  <c r="CN508" i="3"/>
  <c r="CM509" i="3"/>
  <c r="CN509" i="3"/>
  <c r="CM510" i="3"/>
  <c r="CN510" i="3"/>
  <c r="CM511" i="3"/>
  <c r="CN511" i="3"/>
  <c r="CM512" i="3"/>
  <c r="CN512" i="3"/>
  <c r="CM513" i="3"/>
  <c r="CN513" i="3"/>
  <c r="CM514" i="3"/>
  <c r="CN514" i="3"/>
  <c r="CM515" i="3"/>
  <c r="CN515" i="3"/>
  <c r="CM516" i="3"/>
  <c r="CN516" i="3"/>
  <c r="CM517" i="3"/>
  <c r="CN517" i="3"/>
  <c r="CM518" i="3"/>
  <c r="CN518" i="3"/>
  <c r="CM519" i="3"/>
  <c r="CN519" i="3"/>
  <c r="CM521" i="3"/>
  <c r="CN521" i="3"/>
  <c r="CM522" i="3"/>
  <c r="CN522" i="3"/>
  <c r="CM523" i="3"/>
  <c r="CN523" i="3"/>
  <c r="CM524" i="3"/>
  <c r="CN524" i="3"/>
  <c r="CM525" i="3"/>
  <c r="CN525" i="3"/>
  <c r="CM526" i="3"/>
  <c r="CN526" i="3"/>
  <c r="CM527" i="3"/>
  <c r="CN527" i="3"/>
  <c r="CM528" i="3"/>
  <c r="CN528" i="3"/>
  <c r="CM529" i="3"/>
  <c r="CN529" i="3"/>
  <c r="CM530" i="3"/>
  <c r="CN530" i="3"/>
  <c r="CM531" i="3"/>
  <c r="CN531" i="3"/>
  <c r="CM532" i="3"/>
  <c r="CN532" i="3"/>
  <c r="CM533" i="3"/>
  <c r="CN533" i="3"/>
  <c r="CM534" i="3"/>
  <c r="CN534" i="3"/>
  <c r="CM535" i="3"/>
  <c r="CN535" i="3"/>
  <c r="CM536" i="3"/>
  <c r="CN536" i="3"/>
  <c r="CM537" i="3"/>
  <c r="CN537" i="3"/>
  <c r="CM538" i="3"/>
  <c r="CN538" i="3"/>
  <c r="CM539" i="3"/>
  <c r="CN539" i="3"/>
  <c r="CM540" i="3"/>
  <c r="CN540" i="3"/>
  <c r="CM541" i="3"/>
  <c r="CN541" i="3"/>
  <c r="CM542" i="3"/>
  <c r="CN542" i="3"/>
  <c r="CM543" i="3"/>
  <c r="CN543" i="3"/>
  <c r="CM544" i="3"/>
  <c r="CN544" i="3"/>
  <c r="CM545" i="3"/>
  <c r="CN545" i="3"/>
  <c r="CM546" i="3"/>
  <c r="CN546" i="3"/>
  <c r="CM547" i="3"/>
  <c r="CN547" i="3"/>
  <c r="CM548" i="3"/>
  <c r="CN548" i="3"/>
  <c r="CM549" i="3"/>
  <c r="CN549" i="3"/>
  <c r="CM550" i="3"/>
  <c r="CN550" i="3"/>
  <c r="CM551" i="3"/>
  <c r="CN551" i="3"/>
  <c r="CM552" i="3"/>
  <c r="CN552" i="3"/>
  <c r="CM553" i="3"/>
  <c r="CN553" i="3"/>
  <c r="CM554" i="3"/>
  <c r="CN554" i="3"/>
  <c r="CM555" i="3"/>
  <c r="CN555" i="3"/>
  <c r="CM556" i="3"/>
  <c r="CN556" i="3"/>
  <c r="CM557" i="3"/>
  <c r="CN557" i="3"/>
  <c r="CM558" i="3"/>
  <c r="CN558" i="3"/>
  <c r="CM559" i="3"/>
  <c r="CN559" i="3"/>
  <c r="CM560" i="3"/>
  <c r="CN560" i="3"/>
  <c r="CM561" i="3"/>
  <c r="CN561" i="3"/>
  <c r="CM562" i="3"/>
  <c r="CN562" i="3"/>
  <c r="CM563" i="3"/>
  <c r="CN563" i="3"/>
  <c r="CM564" i="3"/>
  <c r="CN564" i="3"/>
  <c r="CM565" i="3"/>
  <c r="CN565" i="3"/>
  <c r="CM566" i="3"/>
  <c r="CN566" i="3"/>
  <c r="CM567" i="3"/>
  <c r="CN567" i="3"/>
  <c r="CM568" i="3"/>
  <c r="CN568" i="3"/>
  <c r="CM569" i="3"/>
  <c r="CN569" i="3"/>
  <c r="CM570" i="3"/>
  <c r="CN570" i="3"/>
  <c r="CM571" i="3"/>
  <c r="CN571" i="3"/>
  <c r="CM572" i="3"/>
  <c r="CN572" i="3"/>
  <c r="CM573" i="3"/>
  <c r="CN573" i="3"/>
  <c r="CM574" i="3"/>
  <c r="CN574" i="3"/>
  <c r="CM575" i="3"/>
  <c r="CN575" i="3"/>
  <c r="CM576" i="3"/>
  <c r="CN576" i="3"/>
  <c r="CM577" i="3"/>
  <c r="CN577" i="3"/>
  <c r="CM578" i="3"/>
  <c r="CN578" i="3"/>
  <c r="CM579" i="3"/>
  <c r="CN579" i="3"/>
  <c r="CM580" i="3"/>
  <c r="CN580" i="3"/>
  <c r="CM581" i="3"/>
  <c r="CN581" i="3"/>
  <c r="CM582" i="3"/>
  <c r="CN582" i="3"/>
  <c r="CM583" i="3"/>
  <c r="CN583" i="3"/>
  <c r="CM584" i="3"/>
  <c r="CN584" i="3"/>
  <c r="CM585" i="3"/>
  <c r="CN585" i="3"/>
  <c r="CM586" i="3"/>
  <c r="CN586" i="3"/>
  <c r="CM587" i="3"/>
  <c r="CN587" i="3"/>
  <c r="CM588" i="3"/>
  <c r="CN588" i="3"/>
  <c r="CM589" i="3"/>
  <c r="CN589" i="3"/>
  <c r="CM590" i="3"/>
  <c r="CN590" i="3"/>
  <c r="CM591" i="3"/>
  <c r="CN591" i="3"/>
  <c r="CM592" i="3"/>
  <c r="CN592" i="3"/>
  <c r="CM593" i="3"/>
  <c r="CN593" i="3"/>
  <c r="CM594" i="3"/>
  <c r="CN594" i="3"/>
  <c r="CM595" i="3"/>
  <c r="CN595" i="3"/>
  <c r="CM596" i="3"/>
  <c r="CN596" i="3"/>
  <c r="CM597" i="3"/>
  <c r="CN597" i="3"/>
  <c r="CM598" i="3"/>
  <c r="CN598" i="3"/>
  <c r="CM599" i="3"/>
  <c r="CN599" i="3"/>
  <c r="CM600" i="3"/>
  <c r="CN600" i="3"/>
  <c r="CM601" i="3"/>
  <c r="CN601" i="3"/>
  <c r="CM602" i="3"/>
  <c r="CN602" i="3"/>
  <c r="CM603" i="3"/>
  <c r="CN603" i="3"/>
  <c r="CM604" i="3"/>
  <c r="CN604" i="3"/>
  <c r="CM605" i="3"/>
  <c r="CN605" i="3"/>
  <c r="CM606" i="3"/>
  <c r="CN606" i="3"/>
  <c r="CM607" i="3"/>
  <c r="CN607" i="3"/>
  <c r="CM608" i="3"/>
  <c r="CN608" i="3"/>
  <c r="CM609" i="3"/>
  <c r="CN609" i="3"/>
  <c r="CM610" i="3"/>
  <c r="CN610" i="3"/>
  <c r="CM611" i="3"/>
  <c r="CN611" i="3"/>
  <c r="CM612" i="3"/>
  <c r="CN612" i="3"/>
  <c r="CM613" i="3"/>
  <c r="CN613" i="3"/>
  <c r="CM614" i="3"/>
  <c r="CN614" i="3"/>
  <c r="CM615" i="3"/>
  <c r="CN615" i="3"/>
  <c r="CM616" i="3"/>
  <c r="CN616" i="3"/>
  <c r="CM617" i="3"/>
  <c r="CN617" i="3"/>
  <c r="CM618" i="3"/>
  <c r="CN618" i="3"/>
  <c r="CM619" i="3"/>
  <c r="CN619" i="3"/>
  <c r="CM620" i="3"/>
  <c r="CN620" i="3"/>
  <c r="CM621" i="3"/>
  <c r="CN621" i="3"/>
  <c r="CM622" i="3"/>
  <c r="CN622" i="3"/>
  <c r="CM623" i="3"/>
  <c r="CN623" i="3"/>
  <c r="CM624" i="3"/>
  <c r="CN624" i="3"/>
  <c r="CM626" i="3"/>
  <c r="CN626" i="3"/>
  <c r="CM627" i="3"/>
  <c r="CN627" i="3"/>
  <c r="CM628" i="3"/>
  <c r="CN628" i="3"/>
  <c r="CM629" i="3"/>
  <c r="CN629" i="3"/>
  <c r="CM630" i="3"/>
  <c r="CN630" i="3"/>
  <c r="CM631" i="3"/>
  <c r="CN631" i="3"/>
  <c r="CM632" i="3"/>
  <c r="CN632" i="3"/>
  <c r="CM633" i="3"/>
  <c r="CN633" i="3"/>
  <c r="CM634" i="3"/>
  <c r="CN634" i="3"/>
  <c r="CM635" i="3"/>
  <c r="CN635" i="3"/>
  <c r="CM636" i="3"/>
  <c r="CN636" i="3"/>
  <c r="CM637" i="3"/>
  <c r="CN637" i="3"/>
  <c r="CM638" i="3"/>
  <c r="CN638" i="3"/>
  <c r="CM639" i="3"/>
  <c r="CN639" i="3"/>
  <c r="CM640" i="3"/>
  <c r="CN640" i="3"/>
  <c r="CM641" i="3"/>
  <c r="CN641" i="3"/>
  <c r="CM642" i="3"/>
  <c r="CN642" i="3"/>
  <c r="CM643" i="3"/>
  <c r="CN643" i="3"/>
  <c r="CM644" i="3"/>
  <c r="CN644" i="3"/>
  <c r="CM645" i="3"/>
  <c r="CN645" i="3"/>
  <c r="CM646" i="3"/>
  <c r="CN646" i="3"/>
  <c r="CM647" i="3"/>
  <c r="CN647" i="3"/>
  <c r="CM648" i="3"/>
  <c r="CN648" i="3"/>
  <c r="CM649" i="3"/>
  <c r="CN649" i="3"/>
  <c r="CM650" i="3"/>
  <c r="CN650" i="3"/>
  <c r="CM651" i="3"/>
  <c r="CN651" i="3"/>
  <c r="CM652" i="3"/>
  <c r="CN652" i="3"/>
  <c r="CM653" i="3"/>
  <c r="CN653" i="3"/>
  <c r="CM654" i="3"/>
  <c r="CN654" i="3"/>
  <c r="CM655" i="3"/>
  <c r="CN655" i="3"/>
  <c r="CM656" i="3"/>
  <c r="CN656" i="3"/>
  <c r="CM657" i="3"/>
  <c r="CN657" i="3"/>
  <c r="CM658" i="3"/>
  <c r="CN658" i="3"/>
  <c r="CM659" i="3"/>
  <c r="CN659" i="3"/>
  <c r="CM660" i="3"/>
  <c r="CN660" i="3"/>
  <c r="CM661" i="3"/>
  <c r="CN661" i="3"/>
  <c r="CM662" i="3"/>
  <c r="CN662" i="3"/>
  <c r="CM663" i="3"/>
  <c r="CN663" i="3"/>
  <c r="CM664" i="3"/>
  <c r="CN664" i="3"/>
  <c r="CM665" i="3"/>
  <c r="CN665" i="3"/>
  <c r="CM666" i="3"/>
  <c r="CN666" i="3"/>
  <c r="CM667" i="3"/>
  <c r="CN667" i="3"/>
  <c r="CM668" i="3"/>
  <c r="CN668" i="3"/>
  <c r="CM669" i="3"/>
  <c r="CN669" i="3"/>
  <c r="CM670" i="3"/>
  <c r="CN670" i="3"/>
  <c r="CM671" i="3"/>
  <c r="CN671" i="3"/>
  <c r="CM672" i="3"/>
  <c r="CN672" i="3"/>
  <c r="CM673" i="3"/>
  <c r="CN673" i="3"/>
  <c r="CM674" i="3"/>
  <c r="CN674" i="3"/>
  <c r="CM675" i="3"/>
  <c r="CN675" i="3"/>
  <c r="CM676" i="3"/>
  <c r="CN676" i="3"/>
  <c r="CM677" i="3"/>
  <c r="CN677" i="3"/>
  <c r="CM678" i="3"/>
  <c r="CN678" i="3"/>
  <c r="CM679" i="3"/>
  <c r="CN679" i="3"/>
  <c r="CM680" i="3"/>
  <c r="CN680" i="3"/>
  <c r="CM681" i="3"/>
  <c r="CN681" i="3"/>
  <c r="CM682" i="3"/>
  <c r="CN682" i="3"/>
  <c r="CM683" i="3"/>
  <c r="CN683" i="3"/>
  <c r="CM684" i="3"/>
  <c r="CN684" i="3"/>
  <c r="CM685" i="3"/>
  <c r="CN685" i="3"/>
  <c r="CM686" i="3"/>
  <c r="CN686" i="3"/>
  <c r="CM687" i="3"/>
  <c r="CN687" i="3"/>
  <c r="CM688" i="3"/>
  <c r="CN688" i="3"/>
  <c r="CM689" i="3"/>
  <c r="CN689" i="3"/>
  <c r="CM690" i="3"/>
  <c r="CN690" i="3"/>
  <c r="CM691" i="3"/>
  <c r="CN691" i="3"/>
  <c r="CM692" i="3"/>
  <c r="CN692" i="3"/>
  <c r="CM693" i="3"/>
  <c r="CN693" i="3"/>
  <c r="CM694" i="3"/>
  <c r="CN694" i="3"/>
  <c r="CM695" i="3"/>
  <c r="CN695" i="3"/>
  <c r="CM696" i="3"/>
  <c r="CN696" i="3"/>
  <c r="CM697" i="3"/>
  <c r="CN697" i="3"/>
  <c r="CM698" i="3"/>
  <c r="CN698" i="3"/>
  <c r="CM699" i="3"/>
  <c r="CN699" i="3"/>
  <c r="CM700" i="3"/>
  <c r="CN700" i="3"/>
  <c r="CM701" i="3"/>
  <c r="CN701" i="3"/>
  <c r="CM702" i="3"/>
  <c r="CN702" i="3"/>
  <c r="CM703" i="3"/>
  <c r="CN703" i="3"/>
  <c r="CM704" i="3"/>
  <c r="CN704" i="3"/>
  <c r="CM705" i="3"/>
  <c r="CN705" i="3"/>
  <c r="CM706" i="3"/>
  <c r="CN706" i="3"/>
  <c r="CM707" i="3"/>
  <c r="CN707" i="3"/>
  <c r="CM708" i="3"/>
  <c r="CN708" i="3"/>
  <c r="CM709" i="3"/>
  <c r="CN709" i="3"/>
  <c r="CM710" i="3"/>
  <c r="CN710" i="3"/>
  <c r="CM711" i="3"/>
  <c r="CN711" i="3"/>
  <c r="CM712" i="3"/>
  <c r="CN712" i="3"/>
  <c r="CM713" i="3"/>
  <c r="CN713" i="3"/>
  <c r="CM714" i="3"/>
  <c r="CN714" i="3"/>
  <c r="CM715" i="3"/>
  <c r="CN715" i="3"/>
  <c r="CM716" i="3"/>
  <c r="CN716" i="3"/>
  <c r="CM717" i="3"/>
  <c r="CN717" i="3"/>
  <c r="CM718" i="3"/>
  <c r="CN718" i="3"/>
  <c r="CM719" i="3"/>
  <c r="CN719" i="3"/>
  <c r="CM720" i="3"/>
  <c r="CN720" i="3"/>
  <c r="CM721" i="3"/>
  <c r="CN721" i="3"/>
  <c r="CM722" i="3"/>
  <c r="CN722" i="3"/>
  <c r="CM723" i="3"/>
  <c r="CN723" i="3"/>
  <c r="CM724" i="3"/>
  <c r="CN724" i="3"/>
  <c r="CM725" i="3"/>
  <c r="CN725" i="3"/>
  <c r="CM726" i="3"/>
  <c r="CN726" i="3"/>
  <c r="CM727" i="3"/>
  <c r="CN727" i="3"/>
  <c r="CM728" i="3"/>
  <c r="CN728" i="3"/>
  <c r="CM729" i="3"/>
  <c r="CN729" i="3"/>
  <c r="CM730" i="3"/>
  <c r="CN730" i="3"/>
  <c r="CM731" i="3"/>
  <c r="CN731" i="3"/>
  <c r="CM732" i="3"/>
  <c r="CN732" i="3"/>
  <c r="CM733" i="3"/>
  <c r="CN733" i="3"/>
  <c r="CM734" i="3"/>
  <c r="CN734" i="3"/>
  <c r="CM735" i="3"/>
  <c r="CN735" i="3"/>
  <c r="CM736" i="3"/>
  <c r="CN736" i="3"/>
  <c r="CM737" i="3"/>
  <c r="CN737" i="3"/>
  <c r="CM738" i="3"/>
  <c r="CN738" i="3"/>
  <c r="CM739" i="3"/>
  <c r="CN739" i="3"/>
  <c r="CM740" i="3"/>
  <c r="CN740" i="3"/>
  <c r="CM741" i="3"/>
  <c r="CN741" i="3"/>
  <c r="CM742" i="3"/>
  <c r="CN742" i="3"/>
  <c r="CM743" i="3"/>
  <c r="CN743" i="3"/>
  <c r="CM744" i="3"/>
  <c r="CN744" i="3"/>
  <c r="CM745" i="3"/>
  <c r="CN745" i="3"/>
  <c r="CM746" i="3"/>
  <c r="CN746" i="3"/>
  <c r="CM747" i="3"/>
  <c r="CN747" i="3"/>
  <c r="CM748" i="3"/>
  <c r="CN748" i="3"/>
  <c r="CM749" i="3"/>
  <c r="CN749" i="3"/>
  <c r="CM750" i="3"/>
  <c r="CN750" i="3"/>
  <c r="CM751" i="3"/>
  <c r="CN751" i="3"/>
  <c r="CM752" i="3"/>
  <c r="CN752" i="3"/>
  <c r="CM753" i="3"/>
  <c r="CN753" i="3"/>
  <c r="CM754" i="3"/>
  <c r="CN754" i="3"/>
  <c r="CM755" i="3"/>
  <c r="CN755" i="3"/>
  <c r="CM756" i="3"/>
  <c r="CN756" i="3"/>
  <c r="CM757" i="3"/>
  <c r="CN757" i="3"/>
  <c r="CM758" i="3"/>
  <c r="CN758" i="3"/>
  <c r="CM759" i="3"/>
  <c r="CN759" i="3"/>
  <c r="CM760" i="3"/>
  <c r="CN760" i="3"/>
  <c r="CM761" i="3"/>
  <c r="CN761" i="3"/>
  <c r="CM762" i="3"/>
  <c r="CN762" i="3"/>
  <c r="CM763" i="3"/>
  <c r="CN763" i="3"/>
  <c r="CM764" i="3"/>
  <c r="CN764" i="3"/>
  <c r="CM765" i="3"/>
  <c r="CN765" i="3"/>
  <c r="CM766" i="3"/>
  <c r="CN766" i="3"/>
  <c r="CM767" i="3"/>
  <c r="CN767" i="3"/>
  <c r="CM768" i="3"/>
  <c r="CN768" i="3"/>
  <c r="CM769" i="3"/>
  <c r="CN769" i="3"/>
  <c r="CM770" i="3"/>
  <c r="CN770" i="3"/>
  <c r="CM771" i="3"/>
  <c r="CN771" i="3"/>
  <c r="CM772" i="3"/>
  <c r="CN772" i="3"/>
  <c r="CM773" i="3"/>
  <c r="CN773" i="3"/>
  <c r="CM774" i="3"/>
  <c r="CN774" i="3"/>
  <c r="CM775" i="3"/>
  <c r="CN775" i="3"/>
  <c r="CM776" i="3"/>
  <c r="CN776" i="3"/>
  <c r="CM777" i="3"/>
  <c r="CN777" i="3"/>
  <c r="CM778" i="3"/>
  <c r="CN778" i="3"/>
  <c r="CM779" i="3"/>
  <c r="CN779" i="3"/>
  <c r="CM780" i="3"/>
  <c r="CN780" i="3"/>
  <c r="CM781" i="3"/>
  <c r="CN781" i="3"/>
  <c r="CM782" i="3"/>
  <c r="CN782" i="3"/>
  <c r="CM783" i="3"/>
  <c r="CN783" i="3"/>
  <c r="CM784" i="3"/>
  <c r="CN784" i="3"/>
  <c r="CM785" i="3"/>
  <c r="CN785" i="3"/>
  <c r="CM786" i="3"/>
  <c r="CN786" i="3"/>
  <c r="CM787" i="3"/>
  <c r="CN787" i="3"/>
  <c r="CM788" i="3"/>
  <c r="CN788" i="3"/>
  <c r="CM789" i="3"/>
  <c r="CN789" i="3"/>
  <c r="CM790" i="3"/>
  <c r="CN790" i="3"/>
  <c r="CM791" i="3"/>
  <c r="CN791" i="3"/>
  <c r="CM792" i="3"/>
  <c r="CN792" i="3"/>
  <c r="CM793" i="3"/>
  <c r="CN793" i="3"/>
  <c r="CM794" i="3"/>
  <c r="CN794" i="3"/>
  <c r="CM795" i="3"/>
  <c r="CN795" i="3"/>
  <c r="CM796" i="3"/>
  <c r="CN796" i="3"/>
  <c r="CM797" i="3"/>
  <c r="CN797" i="3"/>
  <c r="CM798" i="3"/>
  <c r="CN798" i="3"/>
  <c r="CM799" i="3"/>
  <c r="CN799" i="3"/>
  <c r="CM800" i="3"/>
  <c r="CN800" i="3"/>
  <c r="CM801" i="3"/>
  <c r="CN801" i="3"/>
  <c r="CM802" i="3"/>
  <c r="CN802" i="3"/>
  <c r="CM803" i="3"/>
  <c r="CN803" i="3"/>
  <c r="CM804" i="3"/>
  <c r="CN804" i="3"/>
  <c r="CM805" i="3"/>
  <c r="CN805" i="3"/>
  <c r="CM806" i="3"/>
  <c r="CN806" i="3"/>
  <c r="CM807" i="3"/>
  <c r="CN807" i="3"/>
  <c r="CM808" i="3"/>
  <c r="CN808" i="3"/>
  <c r="CM809" i="3"/>
  <c r="CN809" i="3"/>
  <c r="CM810" i="3"/>
  <c r="CN810" i="3"/>
  <c r="CM811" i="3"/>
  <c r="CN811" i="3"/>
  <c r="CM812" i="3"/>
  <c r="CN812" i="3"/>
  <c r="CM813" i="3"/>
  <c r="CN813" i="3"/>
  <c r="CM814" i="3"/>
  <c r="CN814" i="3"/>
  <c r="CM815" i="3"/>
  <c r="CN815" i="3"/>
  <c r="CM816" i="3"/>
  <c r="CN816" i="3"/>
  <c r="CM817" i="3"/>
  <c r="CN817" i="3"/>
  <c r="CM818" i="3"/>
  <c r="CN818" i="3"/>
  <c r="CM819" i="3"/>
  <c r="CN819" i="3"/>
  <c r="CM820" i="3"/>
  <c r="CN820" i="3"/>
  <c r="CM821" i="3"/>
  <c r="CN821" i="3"/>
  <c r="CM822" i="3"/>
  <c r="CN822" i="3"/>
  <c r="CM823" i="3"/>
  <c r="CN823" i="3"/>
  <c r="CM824" i="3"/>
  <c r="CN824" i="3"/>
  <c r="CM825" i="3"/>
  <c r="CN825" i="3"/>
  <c r="CM826" i="3"/>
  <c r="CN826" i="3"/>
  <c r="CM827" i="3"/>
  <c r="CN827" i="3"/>
  <c r="CM828" i="3"/>
  <c r="CN828" i="3"/>
  <c r="CM829" i="3"/>
  <c r="CN829" i="3"/>
  <c r="CM830" i="3"/>
  <c r="CN830" i="3"/>
  <c r="CM831" i="3"/>
  <c r="CN831" i="3"/>
  <c r="CM832" i="3"/>
  <c r="CN832" i="3"/>
  <c r="CM833" i="3"/>
  <c r="CN833" i="3"/>
  <c r="CM4" i="3"/>
  <c r="CN4" i="3"/>
  <c r="CM5" i="3"/>
  <c r="CN5" i="3"/>
  <c r="CM6" i="3"/>
  <c r="CN6" i="3"/>
  <c r="CM7" i="3"/>
  <c r="CN7" i="3"/>
  <c r="CM8" i="3"/>
  <c r="CN8" i="3"/>
  <c r="CM9" i="3"/>
  <c r="CN9" i="3"/>
  <c r="CM10" i="3"/>
  <c r="CN10" i="3"/>
  <c r="CM11" i="3"/>
  <c r="CN11" i="3"/>
  <c r="CM12" i="3"/>
  <c r="CN12" i="3"/>
  <c r="CM13" i="3"/>
  <c r="CN13" i="3"/>
  <c r="CM14" i="3"/>
  <c r="CN14" i="3"/>
  <c r="CM15" i="3"/>
  <c r="CN15" i="3"/>
  <c r="CM16" i="3"/>
  <c r="CN16" i="3"/>
  <c r="CM17" i="3"/>
  <c r="CN17" i="3"/>
  <c r="CM18" i="3"/>
  <c r="CN18" i="3"/>
  <c r="CM19" i="3"/>
  <c r="CN19" i="3"/>
  <c r="CM20" i="3"/>
  <c r="CN20" i="3"/>
  <c r="CM21" i="3"/>
  <c r="CN21" i="3"/>
  <c r="CM22" i="3"/>
  <c r="CN22" i="3"/>
  <c r="CM23" i="3"/>
  <c r="CN23" i="3"/>
  <c r="CM24" i="3"/>
  <c r="CN24" i="3"/>
  <c r="CM25" i="3"/>
  <c r="CN25" i="3"/>
  <c r="CM26" i="3"/>
  <c r="CN26" i="3"/>
  <c r="CM27" i="3"/>
  <c r="CN27" i="3"/>
  <c r="CM28" i="3"/>
  <c r="CN28" i="3"/>
  <c r="CM29" i="3"/>
  <c r="CN29" i="3"/>
  <c r="CM30" i="3"/>
  <c r="CN30" i="3"/>
  <c r="CM31" i="3"/>
  <c r="CN31" i="3"/>
  <c r="CM32" i="3"/>
  <c r="CN32" i="3"/>
  <c r="CM33" i="3"/>
  <c r="CN33" i="3"/>
  <c r="CM34" i="3"/>
  <c r="CN34" i="3"/>
  <c r="CM35" i="3"/>
  <c r="CN35" i="3"/>
  <c r="CM36" i="3"/>
  <c r="CN36" i="3"/>
  <c r="CM37" i="3"/>
  <c r="CN37" i="3"/>
  <c r="CM38" i="3"/>
  <c r="CN38" i="3"/>
  <c r="CM39" i="3"/>
  <c r="CN39" i="3"/>
  <c r="CM40" i="3"/>
  <c r="CN40" i="3"/>
  <c r="CM41" i="3"/>
  <c r="CN41" i="3"/>
  <c r="CM42" i="3"/>
  <c r="CN42" i="3"/>
  <c r="CM43" i="3"/>
  <c r="CN43" i="3"/>
  <c r="CM44" i="3"/>
  <c r="CN44" i="3"/>
  <c r="CM45" i="3"/>
  <c r="CN45" i="3"/>
  <c r="CM46" i="3"/>
  <c r="CN46" i="3"/>
  <c r="CM47" i="3"/>
  <c r="CN47" i="3"/>
  <c r="CM48" i="3"/>
  <c r="CN48" i="3"/>
  <c r="CM49" i="3"/>
  <c r="CN49" i="3"/>
  <c r="CM50" i="3"/>
  <c r="CN50" i="3"/>
  <c r="CM51" i="3"/>
  <c r="CN51" i="3"/>
  <c r="CM52" i="3"/>
  <c r="CN52" i="3"/>
  <c r="CM53" i="3"/>
  <c r="CN53" i="3"/>
  <c r="CM54" i="3"/>
  <c r="CN54" i="3"/>
  <c r="CM55" i="3"/>
  <c r="CN55" i="3"/>
  <c r="CM56" i="3"/>
  <c r="CN56" i="3"/>
  <c r="CM57" i="3"/>
  <c r="CN57" i="3"/>
  <c r="CM58" i="3"/>
  <c r="CN58" i="3"/>
  <c r="CM59" i="3"/>
  <c r="CN59" i="3"/>
  <c r="CM60" i="3"/>
  <c r="CN60" i="3"/>
  <c r="CM61" i="3"/>
  <c r="CN61" i="3"/>
  <c r="CM62" i="3"/>
  <c r="CN62" i="3"/>
  <c r="CM63" i="3"/>
  <c r="CN63" i="3"/>
  <c r="CM64" i="3"/>
  <c r="CN64" i="3"/>
  <c r="CM65" i="3"/>
  <c r="CN65" i="3"/>
  <c r="CM66" i="3"/>
  <c r="CN66" i="3"/>
  <c r="CM67" i="3"/>
  <c r="CN67" i="3"/>
  <c r="CM68" i="3"/>
  <c r="CN68" i="3"/>
  <c r="CM69" i="3"/>
  <c r="CN69" i="3"/>
  <c r="CM70" i="3"/>
  <c r="CN70" i="3"/>
  <c r="CM71" i="3"/>
  <c r="CN71" i="3"/>
  <c r="CM72" i="3"/>
  <c r="CN72" i="3"/>
  <c r="CM73" i="3"/>
  <c r="CN73" i="3"/>
  <c r="CM74" i="3"/>
  <c r="CN74" i="3"/>
  <c r="CM75" i="3"/>
  <c r="CN75" i="3"/>
  <c r="CM76" i="3"/>
  <c r="CN76" i="3"/>
  <c r="CM77" i="3"/>
  <c r="CN77" i="3"/>
  <c r="CM78" i="3"/>
  <c r="CN78" i="3"/>
  <c r="CM79" i="3"/>
  <c r="CN79" i="3"/>
  <c r="CM80" i="3"/>
  <c r="CN80" i="3"/>
  <c r="CM81" i="3"/>
  <c r="CN81" i="3"/>
  <c r="CM82" i="3"/>
  <c r="CN82" i="3"/>
  <c r="CM83" i="3"/>
  <c r="CN83" i="3"/>
  <c r="CM84" i="3"/>
  <c r="CN84" i="3"/>
  <c r="CM85" i="3"/>
  <c r="CN85" i="3"/>
  <c r="CM86" i="3"/>
  <c r="CN86" i="3"/>
  <c r="CM87" i="3"/>
  <c r="CN87" i="3"/>
  <c r="CM88" i="3"/>
  <c r="CN88" i="3"/>
  <c r="CM89" i="3"/>
  <c r="CN89" i="3"/>
  <c r="CM90" i="3"/>
  <c r="CN90" i="3"/>
  <c r="CM91" i="3"/>
  <c r="CN91" i="3"/>
  <c r="CM92" i="3"/>
  <c r="CN92" i="3"/>
  <c r="CM93" i="3"/>
  <c r="CN93" i="3"/>
  <c r="CM94" i="3"/>
  <c r="CN94" i="3"/>
  <c r="CM95" i="3"/>
  <c r="CN95" i="3"/>
  <c r="CM96" i="3"/>
  <c r="CN96" i="3"/>
  <c r="CM97" i="3"/>
  <c r="CN97" i="3"/>
  <c r="CM98" i="3"/>
  <c r="CN98" i="3"/>
  <c r="CM99" i="3"/>
  <c r="CN99" i="3"/>
  <c r="CM100" i="3"/>
  <c r="CN100" i="3"/>
  <c r="CM101" i="3"/>
  <c r="CN101" i="3"/>
  <c r="CM102" i="3"/>
  <c r="CN102" i="3"/>
  <c r="CM103" i="3"/>
  <c r="CN103" i="3"/>
  <c r="CM104" i="3"/>
  <c r="CN104" i="3"/>
  <c r="CM105" i="3"/>
  <c r="CN105" i="3"/>
  <c r="CM106" i="3"/>
  <c r="CN106" i="3"/>
  <c r="CM107" i="3"/>
  <c r="CN107" i="3"/>
  <c r="CM108" i="3"/>
  <c r="CN108" i="3"/>
  <c r="CM109" i="3"/>
  <c r="CN109" i="3"/>
  <c r="CM110" i="3"/>
  <c r="CN110" i="3"/>
  <c r="CM111" i="3"/>
  <c r="CN111" i="3"/>
  <c r="CM112" i="3"/>
  <c r="CN112" i="3"/>
  <c r="CM113" i="3"/>
  <c r="CN113" i="3"/>
  <c r="CM114" i="3"/>
  <c r="CN114" i="3"/>
  <c r="CM115" i="3"/>
  <c r="CN115" i="3"/>
  <c r="CM116" i="3"/>
  <c r="CN116" i="3"/>
  <c r="CM117" i="3"/>
  <c r="CN117" i="3"/>
  <c r="CM118" i="3"/>
  <c r="CN118" i="3"/>
  <c r="CM119" i="3"/>
  <c r="CN119" i="3"/>
  <c r="CM120" i="3"/>
  <c r="CN120" i="3"/>
  <c r="CM121" i="3"/>
  <c r="CN121" i="3"/>
  <c r="CM122" i="3"/>
  <c r="CN122" i="3"/>
  <c r="CM123" i="3"/>
  <c r="CN123" i="3"/>
  <c r="CM124" i="3"/>
  <c r="CN124" i="3"/>
  <c r="CM125" i="3"/>
  <c r="CN125" i="3"/>
  <c r="CM126" i="3"/>
  <c r="CN126" i="3"/>
  <c r="CM127" i="3"/>
  <c r="CN127" i="3"/>
  <c r="CM128" i="3"/>
  <c r="CN128" i="3"/>
  <c r="CM129" i="3"/>
  <c r="CN129" i="3"/>
  <c r="CM130" i="3"/>
  <c r="CN130" i="3"/>
  <c r="CM131" i="3"/>
  <c r="CN131" i="3"/>
  <c r="CM132" i="3"/>
  <c r="CN132" i="3"/>
  <c r="CM133" i="3"/>
  <c r="CN133" i="3"/>
  <c r="CM134" i="3"/>
  <c r="CN134" i="3"/>
  <c r="CM135" i="3"/>
  <c r="CN135" i="3"/>
  <c r="CM136" i="3"/>
  <c r="CN136" i="3"/>
  <c r="CM137" i="3"/>
  <c r="CN137" i="3"/>
  <c r="CM138" i="3"/>
  <c r="CN138" i="3"/>
  <c r="CM139" i="3"/>
  <c r="CN139" i="3"/>
  <c r="CM140" i="3"/>
  <c r="CN140" i="3"/>
  <c r="CM141" i="3"/>
  <c r="CN141" i="3"/>
  <c r="CM142" i="3"/>
  <c r="CN142" i="3"/>
  <c r="CM143" i="3"/>
  <c r="CN143" i="3"/>
  <c r="CM144" i="3"/>
  <c r="CN144" i="3"/>
  <c r="CM145" i="3"/>
  <c r="CN145" i="3"/>
  <c r="CM146" i="3"/>
  <c r="CN146" i="3"/>
  <c r="CM147" i="3"/>
  <c r="CN147" i="3"/>
  <c r="CM148" i="3"/>
  <c r="CN148" i="3"/>
  <c r="CM149" i="3"/>
  <c r="CN149" i="3"/>
  <c r="CM150" i="3"/>
  <c r="CN150" i="3"/>
  <c r="CM151" i="3"/>
  <c r="CN151" i="3"/>
  <c r="CM152" i="3"/>
  <c r="CN152" i="3"/>
  <c r="CM153" i="3"/>
  <c r="CN153" i="3"/>
  <c r="CM154" i="3"/>
  <c r="CN154" i="3"/>
  <c r="CM155" i="3"/>
  <c r="CN155" i="3"/>
  <c r="CM156" i="3"/>
  <c r="CN156" i="3"/>
  <c r="CM157" i="3"/>
  <c r="CN157" i="3"/>
  <c r="CM158" i="3"/>
  <c r="CN158" i="3"/>
  <c r="CM159" i="3"/>
  <c r="CN159" i="3"/>
  <c r="CM160" i="3"/>
  <c r="CN160" i="3"/>
  <c r="CM161" i="3"/>
  <c r="CN161" i="3"/>
  <c r="CM162" i="3"/>
  <c r="CN162" i="3"/>
  <c r="CM163" i="3"/>
  <c r="CN163" i="3"/>
  <c r="CM164" i="3"/>
  <c r="CN164" i="3"/>
  <c r="CM165" i="3"/>
  <c r="CN165" i="3"/>
  <c r="CM166" i="3"/>
  <c r="CN166" i="3"/>
  <c r="CM167" i="3"/>
  <c r="CN167" i="3"/>
  <c r="CM168" i="3"/>
  <c r="CN168" i="3"/>
  <c r="CM169" i="3"/>
  <c r="CN169" i="3"/>
  <c r="CM170" i="3"/>
  <c r="CN170" i="3"/>
  <c r="CM171" i="3"/>
  <c r="CN171" i="3"/>
  <c r="CM172" i="3"/>
  <c r="CN172" i="3"/>
  <c r="CM173" i="3"/>
  <c r="CN173" i="3"/>
  <c r="CM174" i="3"/>
  <c r="CN174" i="3"/>
  <c r="CM175" i="3"/>
  <c r="CN175" i="3"/>
  <c r="CM176" i="3"/>
  <c r="CN176" i="3"/>
  <c r="CM177" i="3"/>
  <c r="CN177" i="3"/>
  <c r="CM178" i="3"/>
  <c r="CN178" i="3"/>
  <c r="CM179" i="3"/>
  <c r="CN179" i="3"/>
  <c r="CM180" i="3"/>
  <c r="CN180" i="3"/>
  <c r="CM181" i="3"/>
  <c r="CN181" i="3"/>
  <c r="CM182" i="3"/>
  <c r="CN182" i="3"/>
  <c r="CM183" i="3"/>
  <c r="CN183" i="3"/>
  <c r="CM184" i="3"/>
  <c r="CN184" i="3"/>
  <c r="CM185" i="3"/>
  <c r="CN185" i="3"/>
  <c r="CM186" i="3"/>
  <c r="CN186" i="3"/>
  <c r="CM187" i="3"/>
  <c r="CN187" i="3"/>
  <c r="CM188" i="3"/>
  <c r="CN188" i="3"/>
  <c r="CM189" i="3"/>
  <c r="CN189" i="3"/>
  <c r="CM190" i="3"/>
  <c r="CN190" i="3"/>
  <c r="CM191" i="3"/>
  <c r="CN191" i="3"/>
  <c r="CM192" i="3"/>
  <c r="CN192" i="3"/>
  <c r="CM193" i="3"/>
  <c r="CN193" i="3"/>
  <c r="CM194" i="3"/>
  <c r="CN194" i="3"/>
  <c r="CM195" i="3"/>
  <c r="CN195" i="3"/>
  <c r="CM196" i="3"/>
  <c r="CN196" i="3"/>
  <c r="CM197" i="3"/>
  <c r="CN197" i="3"/>
  <c r="CM198" i="3"/>
  <c r="CN198" i="3"/>
  <c r="CM199" i="3"/>
  <c r="CN199" i="3"/>
  <c r="CM200" i="3"/>
  <c r="CN200" i="3"/>
  <c r="CM201" i="3"/>
  <c r="CN201" i="3"/>
  <c r="CM202" i="3"/>
  <c r="CN202" i="3"/>
  <c r="CM203" i="3"/>
  <c r="CN203" i="3"/>
  <c r="CM204" i="3"/>
  <c r="CN204" i="3"/>
  <c r="CM205" i="3"/>
  <c r="CN205" i="3"/>
  <c r="CM206" i="3"/>
  <c r="CN206" i="3"/>
  <c r="CM207" i="3"/>
  <c r="CN207" i="3"/>
  <c r="CM208" i="3"/>
  <c r="CN208" i="3"/>
  <c r="CM209" i="3"/>
  <c r="CN209" i="3"/>
  <c r="CM210" i="3"/>
  <c r="CN210" i="3"/>
  <c r="CM211" i="3"/>
  <c r="CN211" i="3"/>
  <c r="CM212" i="3"/>
  <c r="CN212" i="3"/>
  <c r="CM213" i="3"/>
  <c r="CN213" i="3"/>
  <c r="CM214" i="3"/>
  <c r="CN214" i="3"/>
  <c r="CM215" i="3"/>
  <c r="CN215" i="3"/>
  <c r="CM216" i="3"/>
  <c r="CN216" i="3"/>
  <c r="CM217" i="3"/>
  <c r="CN217" i="3"/>
  <c r="CM218" i="3"/>
  <c r="CN218" i="3"/>
  <c r="CM219" i="3"/>
  <c r="CN219" i="3"/>
  <c r="CM220" i="3"/>
  <c r="CN220" i="3"/>
  <c r="CM221" i="3"/>
  <c r="CN221" i="3"/>
  <c r="CM222" i="3"/>
  <c r="CN222" i="3"/>
  <c r="CM223" i="3"/>
  <c r="CN223" i="3"/>
  <c r="CM224" i="3"/>
  <c r="CN224" i="3"/>
  <c r="CM225" i="3"/>
  <c r="CN225" i="3"/>
  <c r="CM226" i="3"/>
  <c r="CN226" i="3"/>
  <c r="CM227" i="3"/>
  <c r="CN227" i="3"/>
  <c r="CM228" i="3"/>
  <c r="CN228" i="3"/>
  <c r="CM229" i="3"/>
  <c r="CN229" i="3"/>
  <c r="CM230" i="3"/>
  <c r="CN230" i="3"/>
  <c r="CM231" i="3"/>
  <c r="CN231" i="3"/>
  <c r="CM232" i="3"/>
  <c r="CN232" i="3"/>
  <c r="CM233" i="3"/>
  <c r="CN233" i="3"/>
  <c r="CM234" i="3"/>
  <c r="CN234" i="3"/>
  <c r="CM235" i="3"/>
  <c r="CN235" i="3"/>
  <c r="CM236" i="3"/>
  <c r="CN236" i="3"/>
  <c r="CM237" i="3"/>
  <c r="CN237" i="3"/>
  <c r="CM238" i="3"/>
  <c r="CN238" i="3"/>
  <c r="CM239" i="3"/>
  <c r="CN239" i="3"/>
  <c r="CM240" i="3"/>
  <c r="CN240" i="3"/>
  <c r="CM241" i="3"/>
  <c r="CN241" i="3"/>
  <c r="CM242" i="3"/>
  <c r="CN242" i="3"/>
  <c r="CM243" i="3"/>
  <c r="CN243" i="3"/>
  <c r="CM244" i="3"/>
  <c r="CN244" i="3"/>
  <c r="CM245" i="3"/>
  <c r="CN245" i="3"/>
  <c r="CM246" i="3"/>
  <c r="CN246" i="3"/>
  <c r="CM247" i="3"/>
  <c r="CN247" i="3"/>
  <c r="CM248" i="3"/>
  <c r="CN248" i="3"/>
  <c r="CM249" i="3"/>
  <c r="CN249" i="3"/>
  <c r="CM250" i="3"/>
  <c r="CN250" i="3"/>
  <c r="CM251" i="3"/>
  <c r="CN251" i="3"/>
  <c r="CM252" i="3"/>
  <c r="CN252" i="3"/>
  <c r="CM253" i="3"/>
  <c r="CN253" i="3"/>
  <c r="CM254" i="3"/>
  <c r="CN254" i="3"/>
  <c r="CM255" i="3"/>
  <c r="CN255" i="3"/>
  <c r="CM256" i="3"/>
  <c r="CN256" i="3"/>
  <c r="CM257" i="3"/>
  <c r="CN257" i="3"/>
  <c r="CM258" i="3"/>
  <c r="CN258" i="3"/>
  <c r="CM259" i="3"/>
  <c r="CN259" i="3"/>
  <c r="CM260" i="3"/>
  <c r="CN260" i="3"/>
  <c r="CM261" i="3"/>
  <c r="CN261" i="3"/>
  <c r="CM262" i="3"/>
  <c r="CN262" i="3"/>
  <c r="CM263" i="3"/>
  <c r="CN263" i="3"/>
  <c r="CM264" i="3"/>
  <c r="CN264" i="3"/>
  <c r="CM265" i="3"/>
  <c r="CN265" i="3"/>
  <c r="CM266" i="3"/>
  <c r="CN266" i="3"/>
  <c r="CM267" i="3"/>
  <c r="CN267" i="3"/>
  <c r="CM268" i="3"/>
  <c r="CN268" i="3"/>
  <c r="CM269" i="3"/>
  <c r="CN269" i="3"/>
  <c r="CM270" i="3"/>
  <c r="CN270" i="3"/>
  <c r="CM271" i="3"/>
  <c r="CN271" i="3"/>
  <c r="CM272" i="3"/>
  <c r="CN272" i="3"/>
  <c r="CM273" i="3"/>
  <c r="CN273" i="3"/>
  <c r="CM274" i="3"/>
  <c r="CN274" i="3"/>
  <c r="CM275" i="3"/>
  <c r="CN275" i="3"/>
  <c r="CM276" i="3"/>
  <c r="CN276" i="3"/>
  <c r="CM277" i="3"/>
  <c r="CN277" i="3"/>
  <c r="CM278" i="3"/>
  <c r="CN278" i="3"/>
  <c r="CM279" i="3"/>
  <c r="CN279" i="3"/>
  <c r="CM280" i="3"/>
  <c r="CN280" i="3"/>
  <c r="CM281" i="3"/>
  <c r="CN281" i="3"/>
  <c r="CM282" i="3"/>
  <c r="CN282" i="3"/>
  <c r="CM283" i="3"/>
  <c r="CN283" i="3"/>
  <c r="CM284" i="3"/>
  <c r="CN284" i="3"/>
  <c r="CM285" i="3"/>
  <c r="CN285" i="3"/>
  <c r="CM286" i="3"/>
  <c r="CN286" i="3"/>
  <c r="CM287" i="3"/>
  <c r="CN287" i="3"/>
  <c r="CM288" i="3"/>
  <c r="CN288" i="3"/>
  <c r="CM289" i="3"/>
  <c r="CN289" i="3"/>
  <c r="CM290" i="3"/>
  <c r="CN290" i="3"/>
  <c r="CM291" i="3"/>
  <c r="CN291" i="3"/>
  <c r="CM292" i="3"/>
  <c r="CN292" i="3"/>
  <c r="CM293" i="3"/>
  <c r="CN293" i="3"/>
  <c r="CM294" i="3"/>
  <c r="CN294" i="3"/>
  <c r="CM295" i="3"/>
  <c r="CN295" i="3"/>
  <c r="CM296" i="3"/>
  <c r="CN296" i="3"/>
  <c r="CH297" i="3"/>
  <c r="CH298" i="3"/>
  <c r="CH299" i="3"/>
  <c r="CH300" i="3"/>
  <c r="CH301" i="3"/>
  <c r="CH302" i="3"/>
  <c r="CH303" i="3"/>
  <c r="CH304" i="3"/>
  <c r="CH305" i="3"/>
  <c r="CH306" i="3"/>
  <c r="CH307" i="3"/>
  <c r="CH308" i="3"/>
  <c r="CH309" i="3"/>
  <c r="CH310" i="3"/>
  <c r="CH311" i="3"/>
  <c r="CH312" i="3"/>
  <c r="CH313" i="3"/>
  <c r="CH314" i="3"/>
  <c r="CH315" i="3"/>
  <c r="CH316" i="3"/>
  <c r="CH317" i="3"/>
  <c r="CH318" i="3"/>
  <c r="CH319" i="3"/>
  <c r="CH320" i="3"/>
  <c r="CH321" i="3"/>
  <c r="CH322" i="3"/>
  <c r="CH323" i="3"/>
  <c r="CH324" i="3"/>
  <c r="CH325" i="3"/>
  <c r="CH326" i="3"/>
  <c r="CH327" i="3"/>
  <c r="CH328" i="3"/>
  <c r="CH329" i="3"/>
  <c r="CH330" i="3"/>
  <c r="CH331" i="3"/>
  <c r="CH332" i="3"/>
  <c r="CH333" i="3"/>
  <c r="CH334" i="3"/>
  <c r="CH335" i="3"/>
  <c r="CH336" i="3"/>
  <c r="CH337" i="3"/>
  <c r="CH338" i="3"/>
  <c r="CH339" i="3"/>
  <c r="CH340" i="3"/>
  <c r="CH341" i="3"/>
  <c r="CH342" i="3"/>
  <c r="CH343" i="3"/>
  <c r="CH344" i="3"/>
  <c r="CH345" i="3"/>
  <c r="CH346" i="3"/>
  <c r="CH347" i="3"/>
  <c r="CH348" i="3"/>
  <c r="CH349" i="3"/>
  <c r="CH350" i="3"/>
  <c r="CH351" i="3"/>
  <c r="CH352" i="3"/>
  <c r="CH353" i="3"/>
  <c r="CH354" i="3"/>
  <c r="CH355" i="3"/>
  <c r="CH356" i="3"/>
  <c r="CH357" i="3"/>
  <c r="CH358" i="3"/>
  <c r="CH359" i="3"/>
  <c r="CH360" i="3"/>
  <c r="CH361" i="3"/>
  <c r="CH362" i="3"/>
  <c r="CH363" i="3"/>
  <c r="CH364" i="3"/>
  <c r="CH365" i="3"/>
  <c r="CH366" i="3"/>
  <c r="CH367" i="3"/>
  <c r="CH368" i="3"/>
  <c r="CH369" i="3"/>
  <c r="CH371" i="3"/>
  <c r="CH372" i="3"/>
  <c r="CH373" i="3"/>
  <c r="CH374" i="3"/>
  <c r="CH375" i="3"/>
  <c r="CH376" i="3"/>
  <c r="CH377" i="3"/>
  <c r="CH378" i="3"/>
  <c r="CH379" i="3"/>
  <c r="CH380" i="3"/>
  <c r="CH381" i="3"/>
  <c r="CH382" i="3"/>
  <c r="CH383" i="3"/>
  <c r="CH384" i="3"/>
  <c r="CH385" i="3"/>
  <c r="CH386" i="3"/>
  <c r="CH387" i="3"/>
  <c r="CH388" i="3"/>
  <c r="CH389" i="3"/>
  <c r="CH390" i="3"/>
  <c r="CH391" i="3"/>
  <c r="CH392" i="3"/>
  <c r="CH393" i="3"/>
  <c r="CH394" i="3"/>
  <c r="CH395" i="3"/>
  <c r="CH396" i="3"/>
  <c r="CH397" i="3"/>
  <c r="CH398" i="3"/>
  <c r="CH399" i="3"/>
  <c r="CH400" i="3"/>
  <c r="CH401" i="3"/>
  <c r="CH402" i="3"/>
  <c r="CH403" i="3"/>
  <c r="CH404" i="3"/>
  <c r="CH405" i="3"/>
  <c r="CH406" i="3"/>
  <c r="CH407" i="3"/>
  <c r="CH408" i="3"/>
  <c r="CH409" i="3"/>
  <c r="CH410" i="3"/>
  <c r="CH411" i="3"/>
  <c r="CH412" i="3"/>
  <c r="CH413" i="3"/>
  <c r="CH414" i="3"/>
  <c r="CH415" i="3"/>
  <c r="CH416" i="3"/>
  <c r="CH417" i="3"/>
  <c r="CH418" i="3"/>
  <c r="CH419" i="3"/>
  <c r="CH420" i="3"/>
  <c r="CH421" i="3"/>
  <c r="CH422" i="3"/>
  <c r="CH423" i="3"/>
  <c r="CH424" i="3"/>
  <c r="CH425" i="3"/>
  <c r="CH426" i="3"/>
  <c r="CH427" i="3"/>
  <c r="CH428" i="3"/>
  <c r="CH429" i="3"/>
  <c r="CH430" i="3"/>
  <c r="CH431" i="3"/>
  <c r="CH432" i="3"/>
  <c r="CH433" i="3"/>
  <c r="CH434" i="3"/>
  <c r="CH435" i="3"/>
  <c r="CH436" i="3"/>
  <c r="CH437" i="3"/>
  <c r="CH438" i="3"/>
  <c r="CH439" i="3"/>
  <c r="CH440" i="3"/>
  <c r="CH441" i="3"/>
  <c r="CH442" i="3"/>
  <c r="CH443" i="3"/>
  <c r="CH444" i="3"/>
  <c r="CH445" i="3"/>
  <c r="CH446" i="3"/>
  <c r="CH447" i="3"/>
  <c r="CH448" i="3"/>
  <c r="CH449" i="3"/>
  <c r="CH450" i="3"/>
  <c r="CH451" i="3"/>
  <c r="CH452" i="3"/>
  <c r="CH453" i="3"/>
  <c r="CH454" i="3"/>
  <c r="CH455" i="3"/>
  <c r="CH456" i="3"/>
  <c r="CH457" i="3"/>
  <c r="CH458" i="3"/>
  <c r="CH459" i="3"/>
  <c r="CH460" i="3"/>
  <c r="CH461" i="3"/>
  <c r="CH462" i="3"/>
  <c r="CH463" i="3"/>
  <c r="CH464" i="3"/>
  <c r="CH465" i="3"/>
  <c r="CH466" i="3"/>
  <c r="CH467" i="3"/>
  <c r="CH468" i="3"/>
  <c r="CH469" i="3"/>
  <c r="CH470" i="3"/>
  <c r="CH471" i="3"/>
  <c r="CH472" i="3"/>
  <c r="CH473" i="3"/>
  <c r="CH474" i="3"/>
  <c r="CH475" i="3"/>
  <c r="CH476" i="3"/>
  <c r="CH477" i="3"/>
  <c r="CH478" i="3"/>
  <c r="CH479" i="3"/>
  <c r="CH480" i="3"/>
  <c r="CH481" i="3"/>
  <c r="CH482" i="3"/>
  <c r="CH483" i="3"/>
  <c r="CH484" i="3"/>
  <c r="CH485" i="3"/>
  <c r="CH486" i="3"/>
  <c r="CH487" i="3"/>
  <c r="CH488" i="3"/>
  <c r="CH489" i="3"/>
  <c r="CH490" i="3"/>
  <c r="CH491" i="3"/>
  <c r="CH492" i="3"/>
  <c r="CH493" i="3"/>
  <c r="CH494" i="3"/>
  <c r="CH495" i="3"/>
  <c r="CH496" i="3"/>
  <c r="CH497" i="3"/>
  <c r="CH498" i="3"/>
  <c r="CH499" i="3"/>
  <c r="CH500" i="3"/>
  <c r="CH501" i="3"/>
  <c r="CH502" i="3"/>
  <c r="CH503" i="3"/>
  <c r="CH504" i="3"/>
  <c r="CH505" i="3"/>
  <c r="CH506" i="3"/>
  <c r="CH507" i="3"/>
  <c r="CH508" i="3"/>
  <c r="CH509" i="3"/>
  <c r="CH510" i="3"/>
  <c r="CH511" i="3"/>
  <c r="CH512" i="3"/>
  <c r="CH513" i="3"/>
  <c r="CH514" i="3"/>
  <c r="CH515" i="3"/>
  <c r="CH516" i="3"/>
  <c r="CH517" i="3"/>
  <c r="CH518" i="3"/>
  <c r="CH519" i="3"/>
  <c r="CH521" i="3"/>
  <c r="CH522" i="3"/>
  <c r="CH523" i="3"/>
  <c r="CH524" i="3"/>
  <c r="CH525" i="3"/>
  <c r="CH526" i="3"/>
  <c r="CH527" i="3"/>
  <c r="CH528" i="3"/>
  <c r="CH529" i="3"/>
  <c r="CH530" i="3"/>
  <c r="CH531" i="3"/>
  <c r="CH532" i="3"/>
  <c r="CH533" i="3"/>
  <c r="CH534" i="3"/>
  <c r="CH535" i="3"/>
  <c r="CH536" i="3"/>
  <c r="CH537" i="3"/>
  <c r="CH538" i="3"/>
  <c r="CH539" i="3"/>
  <c r="CH540" i="3"/>
  <c r="CH541" i="3"/>
  <c r="CH542" i="3"/>
  <c r="CH543" i="3"/>
  <c r="CH544" i="3"/>
  <c r="CH545" i="3"/>
  <c r="CH546" i="3"/>
  <c r="CH547" i="3"/>
  <c r="CH548" i="3"/>
  <c r="CH549" i="3"/>
  <c r="CH550" i="3"/>
  <c r="CH551" i="3"/>
  <c r="CH552" i="3"/>
  <c r="CH553" i="3"/>
  <c r="CH554" i="3"/>
  <c r="CH555" i="3"/>
  <c r="CH556" i="3"/>
  <c r="CH557" i="3"/>
  <c r="CH558" i="3"/>
  <c r="CH559" i="3"/>
  <c r="CH560" i="3"/>
  <c r="CH561" i="3"/>
  <c r="CH562" i="3"/>
  <c r="CH563" i="3"/>
  <c r="CH564" i="3"/>
  <c r="CH565" i="3"/>
  <c r="CH566" i="3"/>
  <c r="CH567" i="3"/>
  <c r="CH568" i="3"/>
  <c r="CH569" i="3"/>
  <c r="CH570" i="3"/>
  <c r="CH571" i="3"/>
  <c r="CH572" i="3"/>
  <c r="CH573" i="3"/>
  <c r="CH574" i="3"/>
  <c r="CH575" i="3"/>
  <c r="CH576" i="3"/>
  <c r="CH577" i="3"/>
  <c r="CH578" i="3"/>
  <c r="CH579" i="3"/>
  <c r="CH580" i="3"/>
  <c r="CH581" i="3"/>
  <c r="CH582" i="3"/>
  <c r="CH583" i="3"/>
  <c r="CH584" i="3"/>
  <c r="CH585" i="3"/>
  <c r="CH586" i="3"/>
  <c r="CH587"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6" i="3"/>
  <c r="CH627" i="3"/>
  <c r="CH628" i="3"/>
  <c r="CH629" i="3"/>
  <c r="CH630" i="3"/>
  <c r="CH631" i="3"/>
  <c r="CH632" i="3"/>
  <c r="CH633" i="3"/>
  <c r="CH634" i="3"/>
  <c r="CH635" i="3"/>
  <c r="CH636" i="3"/>
  <c r="CH637" i="3"/>
  <c r="CH638" i="3"/>
  <c r="CH639" i="3"/>
  <c r="CH640" i="3"/>
  <c r="CH641" i="3"/>
  <c r="CH642" i="3"/>
  <c r="CH643" i="3"/>
  <c r="CH644" i="3"/>
  <c r="CH645" i="3"/>
  <c r="CH646" i="3"/>
  <c r="CH647" i="3"/>
  <c r="CH648" i="3"/>
  <c r="CH649" i="3"/>
  <c r="CH650" i="3"/>
  <c r="CH651" i="3"/>
  <c r="CH652" i="3"/>
  <c r="CH653" i="3"/>
  <c r="CH654" i="3"/>
  <c r="CH655" i="3"/>
  <c r="CH656" i="3"/>
  <c r="CH657" i="3"/>
  <c r="CH658" i="3"/>
  <c r="CH659" i="3"/>
  <c r="CH660" i="3"/>
  <c r="CH661" i="3"/>
  <c r="CH662" i="3"/>
  <c r="CH663" i="3"/>
  <c r="CH664" i="3"/>
  <c r="CH665" i="3"/>
  <c r="CH666" i="3"/>
  <c r="CH667" i="3"/>
  <c r="CH668" i="3"/>
  <c r="CH669" i="3"/>
  <c r="CH670" i="3"/>
  <c r="CH671" i="3"/>
  <c r="CH672" i="3"/>
  <c r="CH673" i="3"/>
  <c r="CH674" i="3"/>
  <c r="CH675" i="3"/>
  <c r="CH676" i="3"/>
  <c r="CH677" i="3"/>
  <c r="CH678" i="3"/>
  <c r="CH679" i="3"/>
  <c r="CH680" i="3"/>
  <c r="CH681" i="3"/>
  <c r="CH682" i="3"/>
  <c r="CH683" i="3"/>
  <c r="CH684" i="3"/>
  <c r="CH685" i="3"/>
  <c r="CH686" i="3"/>
  <c r="CH687" i="3"/>
  <c r="CH688" i="3"/>
  <c r="CH689" i="3"/>
  <c r="CH690" i="3"/>
  <c r="CH691" i="3"/>
  <c r="CH692" i="3"/>
  <c r="CH693" i="3"/>
  <c r="CH694" i="3"/>
  <c r="CH695" i="3"/>
  <c r="CH696" i="3"/>
  <c r="CH697" i="3"/>
  <c r="CH698" i="3"/>
  <c r="CH699" i="3"/>
  <c r="CH700" i="3"/>
  <c r="CH701" i="3"/>
  <c r="CH702" i="3"/>
  <c r="CH703" i="3"/>
  <c r="CH704" i="3"/>
  <c r="CH705" i="3"/>
  <c r="CH706" i="3"/>
  <c r="CH707" i="3"/>
  <c r="CH708" i="3"/>
  <c r="CH709" i="3"/>
  <c r="CH710" i="3"/>
  <c r="CH711" i="3"/>
  <c r="CH712" i="3"/>
  <c r="CH713" i="3"/>
  <c r="CH714" i="3"/>
  <c r="CH715" i="3"/>
  <c r="CH716" i="3"/>
  <c r="CH717" i="3"/>
  <c r="CH718" i="3"/>
  <c r="CH719" i="3"/>
  <c r="CH720" i="3"/>
  <c r="CH721" i="3"/>
  <c r="CH722" i="3"/>
  <c r="CH723" i="3"/>
  <c r="CH724" i="3"/>
  <c r="CH725" i="3"/>
  <c r="CH726" i="3"/>
  <c r="CH727" i="3"/>
  <c r="CH728" i="3"/>
  <c r="CH729" i="3"/>
  <c r="CH730" i="3"/>
  <c r="CH731" i="3"/>
  <c r="CH732" i="3"/>
  <c r="CH733" i="3"/>
  <c r="CH734" i="3"/>
  <c r="CH735" i="3"/>
  <c r="CH736" i="3"/>
  <c r="CH737" i="3"/>
  <c r="CH738" i="3"/>
  <c r="CH739" i="3"/>
  <c r="CH740" i="3"/>
  <c r="CH741" i="3"/>
  <c r="CH742" i="3"/>
  <c r="CH743" i="3"/>
  <c r="CH744" i="3"/>
  <c r="CH745" i="3"/>
  <c r="CH746" i="3"/>
  <c r="CH747" i="3"/>
  <c r="CH748" i="3"/>
  <c r="CH749" i="3"/>
  <c r="CH750" i="3"/>
  <c r="CH751" i="3"/>
  <c r="CH752" i="3"/>
  <c r="CH753" i="3"/>
  <c r="CH754" i="3"/>
  <c r="CH755" i="3"/>
  <c r="CH756" i="3"/>
  <c r="CH757" i="3"/>
  <c r="CH758" i="3"/>
  <c r="CH759" i="3"/>
  <c r="CH760" i="3"/>
  <c r="CH761" i="3"/>
  <c r="CH762" i="3"/>
  <c r="CH763" i="3"/>
  <c r="CH764" i="3"/>
  <c r="CH765" i="3"/>
  <c r="CH766" i="3"/>
  <c r="CH767" i="3"/>
  <c r="CH768" i="3"/>
  <c r="CH769" i="3"/>
  <c r="CH770" i="3"/>
  <c r="CH771" i="3"/>
  <c r="CH772" i="3"/>
  <c r="CH773" i="3"/>
  <c r="CH774" i="3"/>
  <c r="CH775" i="3"/>
  <c r="CH776" i="3"/>
  <c r="CH777" i="3"/>
  <c r="CH778" i="3"/>
  <c r="CH779" i="3"/>
  <c r="CH780" i="3"/>
  <c r="CH781" i="3"/>
  <c r="CH782" i="3"/>
  <c r="CH783" i="3"/>
  <c r="CH784" i="3"/>
  <c r="CH785" i="3"/>
  <c r="CH786" i="3"/>
  <c r="CH787" i="3"/>
  <c r="CH788" i="3"/>
  <c r="CH789" i="3"/>
  <c r="CH790" i="3"/>
  <c r="CH791" i="3"/>
  <c r="CH792" i="3"/>
  <c r="CH793" i="3"/>
  <c r="CH794" i="3"/>
  <c r="CH795" i="3"/>
  <c r="CH796" i="3"/>
  <c r="CH797" i="3"/>
  <c r="CH798" i="3"/>
  <c r="CH799" i="3"/>
  <c r="CH800" i="3"/>
  <c r="CH801" i="3"/>
  <c r="CH802" i="3"/>
  <c r="CH803" i="3"/>
  <c r="CH804" i="3"/>
  <c r="CH805" i="3"/>
  <c r="CH806" i="3"/>
  <c r="CH807" i="3"/>
  <c r="CH808" i="3"/>
  <c r="CH809" i="3"/>
  <c r="CH810" i="3"/>
  <c r="CH811" i="3"/>
  <c r="CH812" i="3"/>
  <c r="CH813" i="3"/>
  <c r="CH814" i="3"/>
  <c r="CH815" i="3"/>
  <c r="CH816" i="3"/>
  <c r="CH817" i="3"/>
  <c r="CH818" i="3"/>
  <c r="CH819" i="3"/>
  <c r="CH820" i="3"/>
  <c r="CH821" i="3"/>
  <c r="CH822" i="3"/>
  <c r="CH823" i="3"/>
  <c r="CH824" i="3"/>
  <c r="CH825" i="3"/>
  <c r="CH826" i="3"/>
  <c r="CH827" i="3"/>
  <c r="CH828" i="3"/>
  <c r="CH829" i="3"/>
  <c r="CH830" i="3"/>
  <c r="CH831" i="3"/>
  <c r="CH832" i="3"/>
  <c r="CH833" i="3"/>
  <c r="CH4" i="3"/>
  <c r="CH5" i="3"/>
  <c r="CH6" i="3"/>
  <c r="CH7" i="3"/>
  <c r="CH8" i="3"/>
  <c r="CH9" i="3"/>
  <c r="CH10" i="3"/>
  <c r="CH11" i="3"/>
  <c r="CH12" i="3"/>
  <c r="CH13" i="3"/>
  <c r="CH14" i="3"/>
  <c r="CH15" i="3"/>
  <c r="CH16" i="3"/>
  <c r="CH17" i="3"/>
  <c r="CH18" i="3"/>
  <c r="CH19" i="3"/>
  <c r="CH20" i="3"/>
  <c r="CH21" i="3"/>
  <c r="CH22" i="3"/>
  <c r="CH23" i="3"/>
  <c r="CH24" i="3"/>
  <c r="CH25" i="3"/>
  <c r="CH26" i="3"/>
  <c r="CH27" i="3"/>
  <c r="CH28" i="3"/>
  <c r="CH29" i="3"/>
  <c r="CH30" i="3"/>
  <c r="CH31" i="3"/>
  <c r="CH32" i="3"/>
  <c r="CH33" i="3"/>
  <c r="CH34" i="3"/>
  <c r="CH35" i="3"/>
  <c r="CH36" i="3"/>
  <c r="CH37" i="3"/>
  <c r="CH38" i="3"/>
  <c r="CH39" i="3"/>
  <c r="CH40" i="3"/>
  <c r="CH41" i="3"/>
  <c r="CH42" i="3"/>
  <c r="CH43" i="3"/>
  <c r="CH44" i="3"/>
  <c r="CH45" i="3"/>
  <c r="CH46" i="3"/>
  <c r="CH47" i="3"/>
  <c r="CH48" i="3"/>
  <c r="CH49" i="3"/>
  <c r="CH50" i="3"/>
  <c r="CH51" i="3"/>
  <c r="CH52" i="3"/>
  <c r="CH53" i="3"/>
  <c r="CH54" i="3"/>
  <c r="CH55" i="3"/>
  <c r="CH56" i="3"/>
  <c r="CH57" i="3"/>
  <c r="CH58" i="3"/>
  <c r="CH59" i="3"/>
  <c r="CH60" i="3"/>
  <c r="CH61" i="3"/>
  <c r="CH62" i="3"/>
  <c r="CH63" i="3"/>
  <c r="CH64" i="3"/>
  <c r="CH65" i="3"/>
  <c r="CH66" i="3"/>
  <c r="CH67" i="3"/>
  <c r="CH68" i="3"/>
  <c r="CH69" i="3"/>
  <c r="CH70" i="3"/>
  <c r="CH71" i="3"/>
  <c r="CH72" i="3"/>
  <c r="CH73" i="3"/>
  <c r="CH74" i="3"/>
  <c r="CH75" i="3"/>
  <c r="CH76" i="3"/>
  <c r="CH77" i="3"/>
  <c r="CH78" i="3"/>
  <c r="CH79" i="3"/>
  <c r="CH80" i="3"/>
  <c r="CH81" i="3"/>
  <c r="CH82" i="3"/>
  <c r="CH83" i="3"/>
  <c r="CH84" i="3"/>
  <c r="CH85" i="3"/>
  <c r="CH86" i="3"/>
  <c r="CH87" i="3"/>
  <c r="CH88" i="3"/>
  <c r="CH89" i="3"/>
  <c r="CH90" i="3"/>
  <c r="CH91" i="3"/>
  <c r="CH92" i="3"/>
  <c r="CH93" i="3"/>
  <c r="CH94" i="3"/>
  <c r="CH95" i="3"/>
  <c r="CH96" i="3"/>
  <c r="CH97" i="3"/>
  <c r="CH98" i="3"/>
  <c r="CH99" i="3"/>
  <c r="CH100" i="3"/>
  <c r="CH101" i="3"/>
  <c r="CH102" i="3"/>
  <c r="CH103" i="3"/>
  <c r="CH104" i="3"/>
  <c r="CH105" i="3"/>
  <c r="CH106" i="3"/>
  <c r="CH107" i="3"/>
  <c r="CH108" i="3"/>
  <c r="CH109" i="3"/>
  <c r="CH110" i="3"/>
  <c r="CH111" i="3"/>
  <c r="CH112" i="3"/>
  <c r="CH113" i="3"/>
  <c r="CH114" i="3"/>
  <c r="CH115" i="3"/>
  <c r="CH116" i="3"/>
  <c r="CH117" i="3"/>
  <c r="CH118" i="3"/>
  <c r="CH119" i="3"/>
  <c r="CH120" i="3"/>
  <c r="CH121" i="3"/>
  <c r="CH122" i="3"/>
  <c r="CH123" i="3"/>
  <c r="CH124" i="3"/>
  <c r="CH125" i="3"/>
  <c r="CH126" i="3"/>
  <c r="CH127" i="3"/>
  <c r="CH128" i="3"/>
  <c r="CH129" i="3"/>
  <c r="CH130" i="3"/>
  <c r="CH131" i="3"/>
  <c r="CH132" i="3"/>
  <c r="CH133" i="3"/>
  <c r="CH134" i="3"/>
  <c r="CH135" i="3"/>
  <c r="CH136" i="3"/>
  <c r="CH137" i="3"/>
  <c r="CH138" i="3"/>
  <c r="CH139" i="3"/>
  <c r="CH140" i="3"/>
  <c r="CH141" i="3"/>
  <c r="CH142" i="3"/>
  <c r="CH143" i="3"/>
  <c r="CH144" i="3"/>
  <c r="CH145" i="3"/>
  <c r="CH146" i="3"/>
  <c r="CH147" i="3"/>
  <c r="CH148" i="3"/>
  <c r="CH149" i="3"/>
  <c r="CH150" i="3"/>
  <c r="CH151" i="3"/>
  <c r="CH152" i="3"/>
  <c r="CH153" i="3"/>
  <c r="CH154" i="3"/>
  <c r="CH155" i="3"/>
  <c r="CH156" i="3"/>
  <c r="CH157" i="3"/>
  <c r="CH158" i="3"/>
  <c r="CH159" i="3"/>
  <c r="CH160" i="3"/>
  <c r="CH161" i="3"/>
  <c r="CH162" i="3"/>
  <c r="CH163" i="3"/>
  <c r="CH164" i="3"/>
  <c r="CH165" i="3"/>
  <c r="CH166" i="3"/>
  <c r="CH167" i="3"/>
  <c r="CH168" i="3"/>
  <c r="CH169" i="3"/>
  <c r="CH170" i="3"/>
  <c r="CH171" i="3"/>
  <c r="CH172" i="3"/>
  <c r="CH173" i="3"/>
  <c r="CH174" i="3"/>
  <c r="CH175" i="3"/>
  <c r="CH176" i="3"/>
  <c r="CH177" i="3"/>
  <c r="CH178" i="3"/>
  <c r="CH179" i="3"/>
  <c r="CH180" i="3"/>
  <c r="CH181" i="3"/>
  <c r="CH182" i="3"/>
  <c r="CH183" i="3"/>
  <c r="CH184" i="3"/>
  <c r="CH185" i="3"/>
  <c r="CH186" i="3"/>
  <c r="CH187" i="3"/>
  <c r="CH188" i="3"/>
  <c r="CH189" i="3"/>
  <c r="CH190" i="3"/>
  <c r="CH191" i="3"/>
  <c r="CH192" i="3"/>
  <c r="CH193" i="3"/>
  <c r="CH194" i="3"/>
  <c r="CH195" i="3"/>
  <c r="CH196" i="3"/>
  <c r="CH197" i="3"/>
  <c r="CH198" i="3"/>
  <c r="CH199" i="3"/>
  <c r="CH200" i="3"/>
  <c r="CH201" i="3"/>
  <c r="CH202" i="3"/>
  <c r="CH203" i="3"/>
  <c r="CH204" i="3"/>
  <c r="CH205" i="3"/>
  <c r="CH206" i="3"/>
  <c r="CH207" i="3"/>
  <c r="CH208" i="3"/>
  <c r="CH209" i="3"/>
  <c r="CH210" i="3"/>
  <c r="CH211" i="3"/>
  <c r="CH212" i="3"/>
  <c r="CH213" i="3"/>
  <c r="CH214" i="3"/>
  <c r="CH215" i="3"/>
  <c r="CH216" i="3"/>
  <c r="CH217" i="3"/>
  <c r="CH218" i="3"/>
  <c r="CH219" i="3"/>
  <c r="CH220" i="3"/>
  <c r="CH221" i="3"/>
  <c r="CH222" i="3"/>
  <c r="CH223" i="3"/>
  <c r="CH224" i="3"/>
  <c r="CH225" i="3"/>
  <c r="CH226" i="3"/>
  <c r="CH227" i="3"/>
  <c r="CH228" i="3"/>
  <c r="CH229" i="3"/>
  <c r="CH230" i="3"/>
  <c r="CH231" i="3"/>
  <c r="CH232" i="3"/>
  <c r="CH233" i="3"/>
  <c r="CH234" i="3"/>
  <c r="CH235" i="3"/>
  <c r="CH236" i="3"/>
  <c r="CH237" i="3"/>
  <c r="CH238" i="3"/>
  <c r="CH239" i="3"/>
  <c r="CH240" i="3"/>
  <c r="CH241" i="3"/>
  <c r="CH242" i="3"/>
  <c r="CH243" i="3"/>
  <c r="CH244" i="3"/>
  <c r="CH245" i="3"/>
  <c r="CH246" i="3"/>
  <c r="CH247" i="3"/>
  <c r="CH248" i="3"/>
  <c r="CH249" i="3"/>
  <c r="CH250" i="3"/>
  <c r="CH251" i="3"/>
  <c r="CH252" i="3"/>
  <c r="CH253" i="3"/>
  <c r="CH254" i="3"/>
  <c r="CH255" i="3"/>
  <c r="CH256" i="3"/>
  <c r="CH257" i="3"/>
  <c r="CH258" i="3"/>
  <c r="CH259" i="3"/>
  <c r="CH260" i="3"/>
  <c r="CH261" i="3"/>
  <c r="CH262" i="3"/>
  <c r="CH263" i="3"/>
  <c r="CH264" i="3"/>
  <c r="CH265" i="3"/>
  <c r="CH266" i="3"/>
  <c r="CH267" i="3"/>
  <c r="CH268" i="3"/>
  <c r="CH269" i="3"/>
  <c r="CH270" i="3"/>
  <c r="CH271" i="3"/>
  <c r="CH272" i="3"/>
  <c r="CH273" i="3"/>
  <c r="CH274" i="3"/>
  <c r="CH275" i="3"/>
  <c r="CH276" i="3"/>
  <c r="CH277" i="3"/>
  <c r="CH278" i="3"/>
  <c r="CH279" i="3"/>
  <c r="CH280" i="3"/>
  <c r="CH281" i="3"/>
  <c r="CH282" i="3"/>
  <c r="CH283" i="3"/>
  <c r="CH284" i="3"/>
  <c r="CH285" i="3"/>
  <c r="CH286" i="3"/>
  <c r="CH287" i="3"/>
  <c r="CH288" i="3"/>
  <c r="CH289" i="3"/>
  <c r="CH290" i="3"/>
  <c r="CH291" i="3"/>
  <c r="CH292" i="3"/>
  <c r="CH293" i="3"/>
  <c r="CH294" i="3"/>
  <c r="CH295" i="3"/>
  <c r="CH296" i="3"/>
  <c r="BG4" i="3"/>
  <c r="BH4" i="3"/>
  <c r="BG5" i="3"/>
  <c r="BH5" i="3"/>
  <c r="BG6" i="3"/>
  <c r="BH6" i="3"/>
  <c r="BG7" i="3"/>
  <c r="BH7" i="3"/>
  <c r="BG8" i="3"/>
  <c r="BH8" i="3"/>
  <c r="BG9" i="3"/>
  <c r="BH9" i="3"/>
  <c r="BG10" i="3"/>
  <c r="BH10" i="3"/>
  <c r="BG11" i="3"/>
  <c r="BH11" i="3"/>
  <c r="BG12" i="3"/>
  <c r="BH12" i="3"/>
  <c r="BG13" i="3"/>
  <c r="BH13" i="3"/>
  <c r="BG14" i="3"/>
  <c r="BH14" i="3"/>
  <c r="BG15" i="3"/>
  <c r="BH15" i="3"/>
  <c r="BG16" i="3"/>
  <c r="BH16" i="3"/>
  <c r="BG17" i="3"/>
  <c r="BH17" i="3"/>
  <c r="BG18" i="3"/>
  <c r="BH18" i="3"/>
  <c r="BG19" i="3"/>
  <c r="BH19" i="3"/>
  <c r="BG20" i="3"/>
  <c r="BH20" i="3"/>
  <c r="BG21" i="3"/>
  <c r="BH21" i="3"/>
  <c r="BG22" i="3"/>
  <c r="BH22" i="3"/>
  <c r="BG23" i="3"/>
  <c r="BH23" i="3"/>
  <c r="BG24" i="3"/>
  <c r="BH24" i="3"/>
  <c r="BG25" i="3"/>
  <c r="BH25" i="3"/>
  <c r="BG26" i="3"/>
  <c r="BH26" i="3"/>
  <c r="BG27" i="3"/>
  <c r="BH27" i="3"/>
  <c r="BG28" i="3"/>
  <c r="BH28" i="3"/>
  <c r="BG29" i="3"/>
  <c r="BH29" i="3"/>
  <c r="BG30" i="3"/>
  <c r="BH30" i="3"/>
  <c r="BG31" i="3"/>
  <c r="BH31" i="3"/>
  <c r="BG32" i="3"/>
  <c r="BH32" i="3"/>
  <c r="BG33" i="3"/>
  <c r="BH33" i="3"/>
  <c r="BG34" i="3"/>
  <c r="BH34" i="3"/>
  <c r="BG35" i="3"/>
  <c r="BH35" i="3"/>
  <c r="BG36" i="3"/>
  <c r="BH36" i="3"/>
  <c r="BG37" i="3"/>
  <c r="BH37" i="3"/>
  <c r="BG38" i="3"/>
  <c r="BH38" i="3"/>
  <c r="BG39" i="3"/>
  <c r="BH39" i="3"/>
  <c r="BG40" i="3"/>
  <c r="BH40" i="3"/>
  <c r="BG41" i="3"/>
  <c r="BH41" i="3"/>
  <c r="BG42" i="3"/>
  <c r="BH42" i="3"/>
  <c r="BG43" i="3"/>
  <c r="BH43" i="3"/>
  <c r="BG44" i="3"/>
  <c r="BH44" i="3"/>
  <c r="BG45" i="3"/>
  <c r="BH45" i="3"/>
  <c r="BG46" i="3"/>
  <c r="BH46" i="3"/>
  <c r="BG47" i="3"/>
  <c r="BH47" i="3"/>
  <c r="BG48" i="3"/>
  <c r="BH48" i="3"/>
  <c r="BG49" i="3"/>
  <c r="BH49" i="3"/>
  <c r="BG50" i="3"/>
  <c r="BH50" i="3"/>
  <c r="BG51" i="3"/>
  <c r="BH51" i="3"/>
  <c r="BG52" i="3"/>
  <c r="BH52" i="3"/>
  <c r="BG53" i="3"/>
  <c r="BH53" i="3"/>
  <c r="BG54" i="3"/>
  <c r="BH54" i="3"/>
  <c r="BG55" i="3"/>
  <c r="BH55" i="3"/>
  <c r="BG56" i="3"/>
  <c r="BH56" i="3"/>
  <c r="BG57" i="3"/>
  <c r="BH57" i="3"/>
  <c r="BG58" i="3"/>
  <c r="BH58" i="3"/>
  <c r="BG59" i="3"/>
  <c r="BH59" i="3"/>
  <c r="BG60" i="3"/>
  <c r="BH60" i="3"/>
  <c r="BG61" i="3"/>
  <c r="BH61" i="3"/>
  <c r="BG62" i="3"/>
  <c r="BH62" i="3"/>
  <c r="BG63" i="3"/>
  <c r="BH63" i="3"/>
  <c r="BG64" i="3"/>
  <c r="BH64" i="3"/>
  <c r="BG65" i="3"/>
  <c r="BH65" i="3"/>
  <c r="BG66" i="3"/>
  <c r="BH66" i="3"/>
  <c r="BG67" i="3"/>
  <c r="BH67" i="3"/>
  <c r="BG68" i="3"/>
  <c r="BH68" i="3"/>
  <c r="BG69" i="3"/>
  <c r="BH69" i="3"/>
  <c r="BG70" i="3"/>
  <c r="BH70" i="3"/>
  <c r="BG71" i="3"/>
  <c r="BH71" i="3"/>
  <c r="BG72" i="3"/>
  <c r="BH72" i="3"/>
  <c r="BG73" i="3"/>
  <c r="BH73" i="3"/>
  <c r="BG74" i="3"/>
  <c r="BH74" i="3"/>
  <c r="BG75" i="3"/>
  <c r="BH75" i="3"/>
  <c r="BG76" i="3"/>
  <c r="BH76" i="3"/>
  <c r="BG77" i="3"/>
  <c r="BH77" i="3"/>
  <c r="BG78" i="3"/>
  <c r="BH78" i="3"/>
  <c r="BG79" i="3"/>
  <c r="BH79" i="3"/>
  <c r="BG80" i="3"/>
  <c r="BH80" i="3"/>
  <c r="BG81" i="3"/>
  <c r="BH81" i="3"/>
  <c r="BG82" i="3"/>
  <c r="BH82" i="3"/>
  <c r="BG83" i="3"/>
  <c r="BH83" i="3"/>
  <c r="BG84" i="3"/>
  <c r="BH84" i="3"/>
  <c r="BG85" i="3"/>
  <c r="BH85" i="3"/>
  <c r="BG86" i="3"/>
  <c r="BH86" i="3"/>
  <c r="BG87" i="3"/>
  <c r="BH87" i="3"/>
  <c r="BG88" i="3"/>
  <c r="BH88" i="3"/>
  <c r="BG89" i="3"/>
  <c r="BH89" i="3"/>
  <c r="BG90" i="3"/>
  <c r="BH90" i="3"/>
  <c r="BG91" i="3"/>
  <c r="BH91" i="3"/>
  <c r="BG92" i="3"/>
  <c r="BH92" i="3"/>
  <c r="BG93" i="3"/>
  <c r="BH93" i="3"/>
  <c r="BG94" i="3"/>
  <c r="BH94" i="3"/>
  <c r="BG95" i="3"/>
  <c r="BH95" i="3"/>
  <c r="BG96" i="3"/>
  <c r="BH96" i="3"/>
  <c r="BG97" i="3"/>
  <c r="BH97" i="3"/>
  <c r="BG98" i="3"/>
  <c r="BH98" i="3"/>
  <c r="BG99" i="3"/>
  <c r="BH99" i="3"/>
  <c r="BG100" i="3"/>
  <c r="BH100" i="3"/>
  <c r="BG101" i="3"/>
  <c r="BH101" i="3"/>
  <c r="BG102" i="3"/>
  <c r="BH102" i="3"/>
  <c r="BG103" i="3"/>
  <c r="BH103" i="3"/>
  <c r="BG104" i="3"/>
  <c r="BH104" i="3"/>
  <c r="BG105" i="3"/>
  <c r="BH105" i="3"/>
  <c r="BG106" i="3"/>
  <c r="BH106" i="3"/>
  <c r="BG107" i="3"/>
  <c r="BH107" i="3"/>
  <c r="BG108" i="3"/>
  <c r="BH108" i="3"/>
  <c r="BG109" i="3"/>
  <c r="BH109" i="3"/>
  <c r="BG110" i="3"/>
  <c r="BH110" i="3"/>
  <c r="BG111" i="3"/>
  <c r="BH111" i="3"/>
  <c r="BG112" i="3"/>
  <c r="BH112" i="3"/>
  <c r="BG113" i="3"/>
  <c r="BH113" i="3"/>
  <c r="BG114" i="3"/>
  <c r="BH114" i="3"/>
  <c r="BG115" i="3"/>
  <c r="BH115" i="3"/>
  <c r="BG116" i="3"/>
  <c r="BH116" i="3"/>
  <c r="BG117" i="3"/>
  <c r="BH117" i="3"/>
  <c r="BG118" i="3"/>
  <c r="BH118" i="3"/>
  <c r="BG119" i="3"/>
  <c r="BH119" i="3"/>
  <c r="BG120" i="3"/>
  <c r="BH120" i="3"/>
  <c r="BG121" i="3"/>
  <c r="BH121" i="3"/>
  <c r="BG122" i="3"/>
  <c r="BH122" i="3"/>
  <c r="BG123" i="3"/>
  <c r="BH123" i="3"/>
  <c r="BG124" i="3"/>
  <c r="BH124" i="3"/>
  <c r="BG125" i="3"/>
  <c r="BH125" i="3"/>
  <c r="BG126" i="3"/>
  <c r="BH126" i="3"/>
  <c r="BG127" i="3"/>
  <c r="BH127" i="3"/>
  <c r="BG128" i="3"/>
  <c r="BH128" i="3"/>
  <c r="BG129" i="3"/>
  <c r="BH129" i="3"/>
  <c r="BG130" i="3"/>
  <c r="BH130" i="3"/>
  <c r="BG131" i="3"/>
  <c r="BH131" i="3"/>
  <c r="BG132" i="3"/>
  <c r="BH132" i="3"/>
  <c r="BG133" i="3"/>
  <c r="BH133" i="3"/>
  <c r="BG134" i="3"/>
  <c r="BH134" i="3"/>
  <c r="BG135" i="3"/>
  <c r="BH135" i="3"/>
  <c r="BG136" i="3"/>
  <c r="BH136" i="3"/>
  <c r="BG137" i="3"/>
  <c r="BH137" i="3"/>
  <c r="BG138" i="3"/>
  <c r="BH138" i="3"/>
  <c r="BG139" i="3"/>
  <c r="BH139" i="3"/>
  <c r="BG140" i="3"/>
  <c r="BH140" i="3"/>
  <c r="BG141" i="3"/>
  <c r="BH141" i="3"/>
  <c r="BG142" i="3"/>
  <c r="BH142" i="3"/>
  <c r="BG143" i="3"/>
  <c r="BH143" i="3"/>
  <c r="BG144" i="3"/>
  <c r="BH144" i="3"/>
  <c r="BG145" i="3"/>
  <c r="BH145" i="3"/>
  <c r="BG146" i="3"/>
  <c r="BH146" i="3"/>
  <c r="BG147" i="3"/>
  <c r="BH147" i="3"/>
  <c r="BG148" i="3"/>
  <c r="BH148" i="3"/>
  <c r="BG149" i="3"/>
  <c r="BH149" i="3"/>
  <c r="BG150" i="3"/>
  <c r="BH150" i="3"/>
  <c r="BG151" i="3"/>
  <c r="BH151" i="3"/>
  <c r="BG152" i="3"/>
  <c r="BH152" i="3"/>
  <c r="BG153" i="3"/>
  <c r="BH153" i="3"/>
  <c r="BG154" i="3"/>
  <c r="BH154" i="3"/>
  <c r="BG155" i="3"/>
  <c r="BH155" i="3"/>
  <c r="BG156" i="3"/>
  <c r="BH156" i="3"/>
  <c r="BG157" i="3"/>
  <c r="BH157" i="3"/>
  <c r="BG158" i="3"/>
  <c r="BH158" i="3"/>
  <c r="BG159" i="3"/>
  <c r="BH159" i="3"/>
  <c r="BG160" i="3"/>
  <c r="BH160" i="3"/>
  <c r="BG161" i="3"/>
  <c r="BH161" i="3"/>
  <c r="BG162" i="3"/>
  <c r="BH162" i="3"/>
  <c r="BG163" i="3"/>
  <c r="BH163" i="3"/>
  <c r="BG164" i="3"/>
  <c r="BH164" i="3"/>
  <c r="BG165" i="3"/>
  <c r="BH165" i="3"/>
  <c r="BG166" i="3"/>
  <c r="BH166" i="3"/>
  <c r="BG167" i="3"/>
  <c r="BH167" i="3"/>
  <c r="BG168" i="3"/>
  <c r="BH168" i="3"/>
  <c r="BG169" i="3"/>
  <c r="BH169" i="3"/>
  <c r="BG170" i="3"/>
  <c r="BH170" i="3"/>
  <c r="BG171" i="3"/>
  <c r="BH171" i="3"/>
  <c r="BG172" i="3"/>
  <c r="BH172" i="3"/>
  <c r="BG173" i="3"/>
  <c r="BH173" i="3"/>
  <c r="BG174" i="3"/>
  <c r="BH174" i="3"/>
  <c r="BG175" i="3"/>
  <c r="BH175" i="3"/>
  <c r="BG176" i="3"/>
  <c r="BH176" i="3"/>
  <c r="BG177" i="3"/>
  <c r="BH177" i="3"/>
  <c r="BG178" i="3"/>
  <c r="BH178" i="3"/>
  <c r="BG179" i="3"/>
  <c r="BH179" i="3"/>
  <c r="BG180" i="3"/>
  <c r="BH180" i="3"/>
  <c r="BG181" i="3"/>
  <c r="BH181" i="3"/>
  <c r="BG182" i="3"/>
  <c r="BH182" i="3"/>
  <c r="BG183" i="3"/>
  <c r="BH183" i="3"/>
  <c r="BG184" i="3"/>
  <c r="BH184" i="3"/>
  <c r="BG185" i="3"/>
  <c r="BH185" i="3"/>
  <c r="BG186" i="3"/>
  <c r="BH186" i="3"/>
  <c r="BG187" i="3"/>
  <c r="BH187" i="3"/>
  <c r="BG188" i="3"/>
  <c r="BH188" i="3"/>
  <c r="BG189" i="3"/>
  <c r="BH189" i="3"/>
  <c r="BG190" i="3"/>
  <c r="BH190" i="3"/>
  <c r="BG191" i="3"/>
  <c r="BH191" i="3"/>
  <c r="BG192" i="3"/>
  <c r="BH192" i="3"/>
  <c r="BG193" i="3"/>
  <c r="BH193" i="3"/>
  <c r="BG194" i="3"/>
  <c r="BH194" i="3"/>
  <c r="BG195" i="3"/>
  <c r="BH195" i="3"/>
  <c r="BG196" i="3"/>
  <c r="BH196" i="3"/>
  <c r="BG197" i="3"/>
  <c r="BH197" i="3"/>
  <c r="BG198" i="3"/>
  <c r="BH198" i="3"/>
  <c r="BG199" i="3"/>
  <c r="BH199" i="3"/>
  <c r="BG200" i="3"/>
  <c r="BH200" i="3"/>
  <c r="BG201" i="3"/>
  <c r="BH201" i="3"/>
  <c r="BG202" i="3"/>
  <c r="BH202" i="3"/>
  <c r="BG203" i="3"/>
  <c r="BH203" i="3"/>
  <c r="BG204" i="3"/>
  <c r="BH204" i="3"/>
  <c r="BG205" i="3"/>
  <c r="BH205" i="3"/>
  <c r="BG206" i="3"/>
  <c r="BH206" i="3"/>
  <c r="BG207" i="3"/>
  <c r="BH207" i="3"/>
  <c r="BG208" i="3"/>
  <c r="BH208" i="3"/>
  <c r="BG209" i="3"/>
  <c r="BH209" i="3"/>
  <c r="BG210" i="3"/>
  <c r="BH210" i="3"/>
  <c r="BG211" i="3"/>
  <c r="BH211" i="3"/>
  <c r="BG212" i="3"/>
  <c r="BH212" i="3"/>
  <c r="BG213" i="3"/>
  <c r="BH213" i="3"/>
  <c r="BG214" i="3"/>
  <c r="BH214" i="3"/>
  <c r="BG215" i="3"/>
  <c r="BH215" i="3"/>
  <c r="BG216" i="3"/>
  <c r="BH216" i="3"/>
  <c r="BG217" i="3"/>
  <c r="BH217" i="3"/>
  <c r="BG218" i="3"/>
  <c r="BH218" i="3"/>
  <c r="BG219" i="3"/>
  <c r="BH219" i="3"/>
  <c r="BG220" i="3"/>
  <c r="BH220" i="3"/>
  <c r="BG221" i="3"/>
  <c r="BH221" i="3"/>
  <c r="BG222" i="3"/>
  <c r="BH222" i="3"/>
  <c r="BG223" i="3"/>
  <c r="BH223" i="3"/>
  <c r="BG224" i="3"/>
  <c r="BH224" i="3"/>
  <c r="BG225" i="3"/>
  <c r="BH225" i="3"/>
  <c r="BG226" i="3"/>
  <c r="BH226" i="3"/>
  <c r="BG227" i="3"/>
  <c r="BH227" i="3"/>
  <c r="BG228" i="3"/>
  <c r="BH228" i="3"/>
  <c r="BG229" i="3"/>
  <c r="BH229" i="3"/>
  <c r="BG230" i="3"/>
  <c r="BH230" i="3"/>
  <c r="BG231" i="3"/>
  <c r="BH231" i="3"/>
  <c r="BG232" i="3"/>
  <c r="BH232" i="3"/>
  <c r="BG233" i="3"/>
  <c r="BH233" i="3"/>
  <c r="BG234" i="3"/>
  <c r="BH234" i="3"/>
  <c r="BG235" i="3"/>
  <c r="BH235" i="3"/>
  <c r="BG236" i="3"/>
  <c r="BH236" i="3"/>
  <c r="BG237" i="3"/>
  <c r="BH237" i="3"/>
  <c r="BG238" i="3"/>
  <c r="BH238" i="3"/>
  <c r="BG239" i="3"/>
  <c r="BH239" i="3"/>
  <c r="BG240" i="3"/>
  <c r="BH240" i="3"/>
  <c r="BG241" i="3"/>
  <c r="BH241" i="3"/>
  <c r="BG242" i="3"/>
  <c r="BH242" i="3"/>
  <c r="BG243" i="3"/>
  <c r="BH243" i="3"/>
  <c r="BG244" i="3"/>
  <c r="BH244" i="3"/>
  <c r="BG245" i="3"/>
  <c r="BH245" i="3"/>
  <c r="BG246" i="3"/>
  <c r="BH246" i="3"/>
  <c r="BG247" i="3"/>
  <c r="BH247" i="3"/>
  <c r="BG248" i="3"/>
  <c r="BH248" i="3"/>
  <c r="BG249" i="3"/>
  <c r="BH249" i="3"/>
  <c r="BG250" i="3"/>
  <c r="BH250" i="3"/>
  <c r="BG251" i="3"/>
  <c r="BH251" i="3"/>
  <c r="BG252" i="3"/>
  <c r="BH252" i="3"/>
  <c r="BG253" i="3"/>
  <c r="BH253" i="3"/>
  <c r="BG254" i="3"/>
  <c r="BH254" i="3"/>
  <c r="BG255" i="3"/>
  <c r="BH255" i="3"/>
  <c r="BG256" i="3"/>
  <c r="BH256" i="3"/>
  <c r="BG257" i="3"/>
  <c r="BH257" i="3"/>
  <c r="BG258" i="3"/>
  <c r="BH258" i="3"/>
  <c r="BG259" i="3"/>
  <c r="BH259" i="3"/>
  <c r="BG260" i="3"/>
  <c r="BH260" i="3"/>
  <c r="BG261" i="3"/>
  <c r="BH261" i="3"/>
  <c r="BG262" i="3"/>
  <c r="BH262" i="3"/>
  <c r="BG263" i="3"/>
  <c r="BH263" i="3"/>
  <c r="BG264" i="3"/>
  <c r="BH264" i="3"/>
  <c r="BG265" i="3"/>
  <c r="BH265" i="3"/>
  <c r="BG266" i="3"/>
  <c r="BH266" i="3"/>
  <c r="BG267" i="3"/>
  <c r="BH267" i="3"/>
  <c r="BG268" i="3"/>
  <c r="BH268" i="3"/>
  <c r="BG269" i="3"/>
  <c r="BH269" i="3"/>
  <c r="BG270" i="3"/>
  <c r="BH270" i="3"/>
  <c r="BG271" i="3"/>
  <c r="BH271" i="3"/>
  <c r="BG272" i="3"/>
  <c r="BH272" i="3"/>
  <c r="BG273" i="3"/>
  <c r="BH273" i="3"/>
  <c r="BG274" i="3"/>
  <c r="BH274" i="3"/>
  <c r="BG275" i="3"/>
  <c r="BH275" i="3"/>
  <c r="BG276" i="3"/>
  <c r="BH276" i="3"/>
  <c r="BG277" i="3"/>
  <c r="BH277" i="3"/>
  <c r="BG278" i="3"/>
  <c r="BH278" i="3"/>
  <c r="BG279" i="3"/>
  <c r="BH279" i="3"/>
  <c r="BG280" i="3"/>
  <c r="BH280" i="3"/>
  <c r="BG281" i="3"/>
  <c r="BH281" i="3"/>
  <c r="BG282" i="3"/>
  <c r="BH282" i="3"/>
  <c r="BG283" i="3"/>
  <c r="BH283" i="3"/>
  <c r="BG284" i="3"/>
  <c r="BH284" i="3"/>
  <c r="BG285" i="3"/>
  <c r="BH285" i="3"/>
  <c r="BG286" i="3"/>
  <c r="BH286" i="3"/>
  <c r="BG287" i="3"/>
  <c r="BH287" i="3"/>
  <c r="BG288" i="3"/>
  <c r="BH288" i="3"/>
  <c r="BG289" i="3"/>
  <c r="BH289" i="3"/>
  <c r="BG290" i="3"/>
  <c r="BH290" i="3"/>
  <c r="BG291" i="3"/>
  <c r="BH291" i="3"/>
  <c r="BG292" i="3"/>
  <c r="BH292" i="3"/>
  <c r="BG293" i="3"/>
  <c r="BH293" i="3"/>
  <c r="BG294" i="3"/>
  <c r="BH294" i="3"/>
  <c r="BG295" i="3"/>
  <c r="BH295" i="3"/>
  <c r="BG296" i="3"/>
  <c r="BH296" i="3"/>
  <c r="BG297" i="3"/>
  <c r="BH297" i="3"/>
  <c r="BG298" i="3"/>
  <c r="BH298" i="3"/>
  <c r="BG299" i="3"/>
  <c r="BH299" i="3"/>
  <c r="BG300" i="3"/>
  <c r="BH300" i="3"/>
  <c r="BG301" i="3"/>
  <c r="BH301" i="3"/>
  <c r="BG302" i="3"/>
  <c r="BH302" i="3"/>
  <c r="BG303" i="3"/>
  <c r="BH303" i="3"/>
  <c r="BG304" i="3"/>
  <c r="BH304" i="3"/>
  <c r="BG305" i="3"/>
  <c r="BH305" i="3"/>
  <c r="BG306" i="3"/>
  <c r="BH306" i="3"/>
  <c r="BG307" i="3"/>
  <c r="BH307" i="3"/>
  <c r="BG308" i="3"/>
  <c r="BH308" i="3"/>
  <c r="BG309" i="3"/>
  <c r="BH309" i="3"/>
  <c r="BG310" i="3"/>
  <c r="BH310" i="3"/>
  <c r="BG311" i="3"/>
  <c r="BH311" i="3"/>
  <c r="BG312" i="3"/>
  <c r="BH312" i="3"/>
  <c r="BG313" i="3"/>
  <c r="BH313" i="3"/>
  <c r="BG314" i="3"/>
  <c r="BH314" i="3"/>
  <c r="BG315" i="3"/>
  <c r="BH315" i="3"/>
  <c r="BG316" i="3"/>
  <c r="BH316" i="3"/>
  <c r="BG317" i="3"/>
  <c r="BH317" i="3"/>
  <c r="BG318" i="3"/>
  <c r="BH318" i="3"/>
  <c r="BG319" i="3"/>
  <c r="BH319" i="3"/>
  <c r="BG320" i="3"/>
  <c r="BH320" i="3"/>
  <c r="BG321" i="3"/>
  <c r="BH321" i="3"/>
  <c r="BG322" i="3"/>
  <c r="BH322" i="3"/>
  <c r="BG323" i="3"/>
  <c r="BH323" i="3"/>
  <c r="BG324" i="3"/>
  <c r="BH324" i="3"/>
  <c r="BG325" i="3"/>
  <c r="BH325" i="3"/>
  <c r="BG326" i="3"/>
  <c r="BH326" i="3"/>
  <c r="BG327" i="3"/>
  <c r="BH327" i="3"/>
  <c r="BG328" i="3"/>
  <c r="BH328" i="3"/>
  <c r="BG329" i="3"/>
  <c r="BH329" i="3"/>
  <c r="BG330" i="3"/>
  <c r="BH330" i="3"/>
  <c r="BG331" i="3"/>
  <c r="BH331" i="3"/>
  <c r="BG332" i="3"/>
  <c r="BH332" i="3"/>
  <c r="BG333" i="3"/>
  <c r="BH333" i="3"/>
  <c r="BG334" i="3"/>
  <c r="BH334" i="3"/>
  <c r="BG335" i="3"/>
  <c r="BH335" i="3"/>
  <c r="BG336" i="3"/>
  <c r="BH336" i="3"/>
  <c r="BG337" i="3"/>
  <c r="BH337" i="3"/>
  <c r="BG338" i="3"/>
  <c r="BH338" i="3"/>
  <c r="BG339" i="3"/>
  <c r="BH339" i="3"/>
  <c r="BG340" i="3"/>
  <c r="BH340" i="3"/>
  <c r="BG341" i="3"/>
  <c r="BH341" i="3"/>
  <c r="BG342" i="3"/>
  <c r="BH342" i="3"/>
  <c r="BG343" i="3"/>
  <c r="BH343" i="3"/>
  <c r="BG344" i="3"/>
  <c r="BH344" i="3"/>
  <c r="BG345" i="3"/>
  <c r="BH345" i="3"/>
  <c r="BG346" i="3"/>
  <c r="BH346" i="3"/>
  <c r="BG347" i="3"/>
  <c r="BH347" i="3"/>
  <c r="BG348" i="3"/>
  <c r="BH348" i="3"/>
  <c r="BG349" i="3"/>
  <c r="BH349" i="3"/>
  <c r="BG350" i="3"/>
  <c r="BH350" i="3"/>
  <c r="BG351" i="3"/>
  <c r="BH351" i="3"/>
  <c r="BG352" i="3"/>
  <c r="BH352" i="3"/>
  <c r="BG353" i="3"/>
  <c r="BH353" i="3"/>
  <c r="BG354" i="3"/>
  <c r="BH354" i="3"/>
  <c r="BG355" i="3"/>
  <c r="BH355" i="3"/>
  <c r="BG356" i="3"/>
  <c r="BH356" i="3"/>
  <c r="BG357" i="3"/>
  <c r="BH357" i="3"/>
  <c r="BG358" i="3"/>
  <c r="BH358" i="3"/>
  <c r="BG359" i="3"/>
  <c r="BH359" i="3"/>
  <c r="BG360" i="3"/>
  <c r="BH360" i="3"/>
  <c r="BG361" i="3"/>
  <c r="BH361" i="3"/>
  <c r="BG362" i="3"/>
  <c r="BH362" i="3"/>
  <c r="BG363" i="3"/>
  <c r="BH363" i="3"/>
  <c r="BG364" i="3"/>
  <c r="BH364" i="3"/>
  <c r="BG365" i="3"/>
  <c r="BH365" i="3"/>
  <c r="BG366" i="3"/>
  <c r="BH366" i="3"/>
  <c r="BG367" i="3"/>
  <c r="BH367" i="3"/>
  <c r="BG368" i="3"/>
  <c r="BH368" i="3"/>
  <c r="BG369" i="3"/>
  <c r="BH369" i="3"/>
  <c r="BG371" i="3"/>
  <c r="BH371" i="3"/>
  <c r="BG372" i="3"/>
  <c r="BH372" i="3"/>
  <c r="BG373" i="3"/>
  <c r="BH373" i="3"/>
  <c r="BG374" i="3"/>
  <c r="BH374" i="3"/>
  <c r="BG375" i="3"/>
  <c r="BH375" i="3"/>
  <c r="BG376" i="3"/>
  <c r="BH376" i="3"/>
  <c r="BG377" i="3"/>
  <c r="BH377" i="3"/>
  <c r="BG378" i="3"/>
  <c r="BH378" i="3"/>
  <c r="BG379" i="3"/>
  <c r="BH379" i="3"/>
  <c r="BG380" i="3"/>
  <c r="BH380" i="3"/>
  <c r="BG381" i="3"/>
  <c r="BH381" i="3"/>
  <c r="BG382" i="3"/>
  <c r="BH382" i="3"/>
  <c r="BG383" i="3"/>
  <c r="BH383" i="3"/>
  <c r="BG384" i="3"/>
  <c r="BH384" i="3"/>
  <c r="BG385" i="3"/>
  <c r="BH385" i="3"/>
  <c r="BG386" i="3"/>
  <c r="BH386" i="3"/>
  <c r="BG387" i="3"/>
  <c r="BH387" i="3"/>
  <c r="BG388" i="3"/>
  <c r="BH388" i="3"/>
  <c r="BG389" i="3"/>
  <c r="BH389" i="3"/>
  <c r="BG390" i="3"/>
  <c r="BH390" i="3"/>
  <c r="BG391" i="3"/>
  <c r="BH391" i="3"/>
  <c r="BG392" i="3"/>
  <c r="BH392" i="3"/>
  <c r="BG393" i="3"/>
  <c r="BH393" i="3"/>
  <c r="BG394" i="3"/>
  <c r="BH394" i="3"/>
  <c r="BG395" i="3"/>
  <c r="BH395" i="3"/>
  <c r="BG396" i="3"/>
  <c r="BH396" i="3"/>
  <c r="BG397" i="3"/>
  <c r="BH397" i="3"/>
  <c r="BG398" i="3"/>
  <c r="BH398" i="3"/>
  <c r="BG399" i="3"/>
  <c r="BH399" i="3"/>
  <c r="BG400" i="3"/>
  <c r="BH400" i="3"/>
  <c r="BG401" i="3"/>
  <c r="BH401" i="3"/>
  <c r="BG402" i="3"/>
  <c r="BH402" i="3"/>
  <c r="BG403" i="3"/>
  <c r="BH403" i="3"/>
  <c r="BG404" i="3"/>
  <c r="BH404" i="3"/>
  <c r="BG405" i="3"/>
  <c r="BH405" i="3"/>
  <c r="BG406" i="3"/>
  <c r="BH406" i="3"/>
  <c r="BG407" i="3"/>
  <c r="BH407" i="3"/>
  <c r="BG408" i="3"/>
  <c r="BH408" i="3"/>
  <c r="BG409" i="3"/>
  <c r="BH409" i="3"/>
  <c r="BG410" i="3"/>
  <c r="BH410" i="3"/>
  <c r="BG411" i="3"/>
  <c r="BH411" i="3"/>
  <c r="BG412" i="3"/>
  <c r="BH412" i="3"/>
  <c r="BG413" i="3"/>
  <c r="BH413" i="3"/>
  <c r="BG414" i="3"/>
  <c r="BH414" i="3"/>
  <c r="BG415" i="3"/>
  <c r="BH415" i="3"/>
  <c r="BG416" i="3"/>
  <c r="BH416" i="3"/>
  <c r="BG417" i="3"/>
  <c r="BH417" i="3"/>
  <c r="BG418" i="3"/>
  <c r="BH418" i="3"/>
  <c r="BG419" i="3"/>
  <c r="BH419" i="3"/>
  <c r="BG420" i="3"/>
  <c r="BH420" i="3"/>
  <c r="BG421" i="3"/>
  <c r="BH421" i="3"/>
  <c r="BG422" i="3"/>
  <c r="BH422" i="3"/>
  <c r="BG423" i="3"/>
  <c r="BH423" i="3"/>
  <c r="BG424" i="3"/>
  <c r="BH424" i="3"/>
  <c r="BG425" i="3"/>
  <c r="BH425" i="3"/>
  <c r="BG426" i="3"/>
  <c r="BH426" i="3"/>
  <c r="BG427" i="3"/>
  <c r="BH427" i="3"/>
  <c r="BG428" i="3"/>
  <c r="BH428" i="3"/>
  <c r="BG429" i="3"/>
  <c r="BH429" i="3"/>
  <c r="BG430" i="3"/>
  <c r="BH430" i="3"/>
  <c r="BG431" i="3"/>
  <c r="BH431" i="3"/>
  <c r="BG432" i="3"/>
  <c r="BH432" i="3"/>
  <c r="BG433" i="3"/>
  <c r="BH433" i="3"/>
  <c r="BG434" i="3"/>
  <c r="BH434" i="3"/>
  <c r="BG435" i="3"/>
  <c r="BH435" i="3"/>
  <c r="BG436" i="3"/>
  <c r="BH436" i="3"/>
  <c r="BG437" i="3"/>
  <c r="BH437" i="3"/>
  <c r="BG438" i="3"/>
  <c r="BH438" i="3"/>
  <c r="BG439" i="3"/>
  <c r="BH439" i="3"/>
  <c r="BG440" i="3"/>
  <c r="BH440" i="3"/>
  <c r="BG441" i="3"/>
  <c r="BH441" i="3"/>
  <c r="BG442" i="3"/>
  <c r="BH442" i="3"/>
  <c r="BG443" i="3"/>
  <c r="BH443" i="3"/>
  <c r="BG444" i="3"/>
  <c r="BH444" i="3"/>
  <c r="BG445" i="3"/>
  <c r="BH445" i="3"/>
  <c r="BG446" i="3"/>
  <c r="BH446" i="3"/>
  <c r="BG447" i="3"/>
  <c r="BH447" i="3"/>
  <c r="BG448" i="3"/>
  <c r="BH448" i="3"/>
  <c r="BG449" i="3"/>
  <c r="BH449" i="3"/>
  <c r="BG450" i="3"/>
  <c r="BH450" i="3"/>
  <c r="BG451" i="3"/>
  <c r="BH451" i="3"/>
  <c r="BG452" i="3"/>
  <c r="BH452" i="3"/>
  <c r="BG453" i="3"/>
  <c r="BH453" i="3"/>
  <c r="BG454" i="3"/>
  <c r="BH454" i="3"/>
  <c r="BG455" i="3"/>
  <c r="BH455" i="3"/>
  <c r="BG456" i="3"/>
  <c r="BH456" i="3"/>
  <c r="BG457" i="3"/>
  <c r="BH457" i="3"/>
  <c r="BG458" i="3"/>
  <c r="BH458" i="3"/>
  <c r="BG459" i="3"/>
  <c r="BH459" i="3"/>
  <c r="BG460" i="3"/>
  <c r="BH460" i="3"/>
  <c r="BG461" i="3"/>
  <c r="BH461" i="3"/>
  <c r="BG462" i="3"/>
  <c r="BH462" i="3"/>
  <c r="BG463" i="3"/>
  <c r="BH463" i="3"/>
  <c r="BG464" i="3"/>
  <c r="BH464" i="3"/>
  <c r="BG465" i="3"/>
  <c r="BH465" i="3"/>
  <c r="BG466" i="3"/>
  <c r="BH466" i="3"/>
  <c r="BG467" i="3"/>
  <c r="BH467" i="3"/>
  <c r="BG468" i="3"/>
  <c r="BH468" i="3"/>
  <c r="BG469" i="3"/>
  <c r="BH469" i="3"/>
  <c r="BG470" i="3"/>
  <c r="BH470" i="3"/>
  <c r="BG471" i="3"/>
  <c r="BH471" i="3"/>
  <c r="BG472" i="3"/>
  <c r="BH472" i="3"/>
  <c r="BG473" i="3"/>
  <c r="BH473" i="3"/>
  <c r="BG474" i="3"/>
  <c r="BH474" i="3"/>
  <c r="BG475" i="3"/>
  <c r="BH475" i="3"/>
  <c r="BG476" i="3"/>
  <c r="BH476" i="3"/>
  <c r="BG477" i="3"/>
  <c r="BH477" i="3"/>
  <c r="BG478" i="3"/>
  <c r="BH478" i="3"/>
  <c r="BG479" i="3"/>
  <c r="BH479" i="3"/>
  <c r="BG480" i="3"/>
  <c r="BH480" i="3"/>
  <c r="BG481" i="3"/>
  <c r="BH481" i="3"/>
  <c r="BG482" i="3"/>
  <c r="BH482" i="3"/>
  <c r="BG483" i="3"/>
  <c r="BH483" i="3"/>
  <c r="BG484" i="3"/>
  <c r="BH484" i="3"/>
  <c r="BG485" i="3"/>
  <c r="BH485" i="3"/>
  <c r="BG486" i="3"/>
  <c r="BH486" i="3"/>
  <c r="BG487" i="3"/>
  <c r="BH487" i="3"/>
  <c r="BG488" i="3"/>
  <c r="BH488" i="3"/>
  <c r="BG489" i="3"/>
  <c r="BH489" i="3"/>
  <c r="BG490" i="3"/>
  <c r="BH490" i="3"/>
  <c r="BG491" i="3"/>
  <c r="BH491" i="3"/>
  <c r="BG492" i="3"/>
  <c r="BH492" i="3"/>
  <c r="BG493" i="3"/>
  <c r="BH493" i="3"/>
  <c r="BG494" i="3"/>
  <c r="BH494" i="3"/>
  <c r="BG495" i="3"/>
  <c r="BH495" i="3"/>
  <c r="BG496" i="3"/>
  <c r="BH496" i="3"/>
  <c r="BG497" i="3"/>
  <c r="BH497" i="3"/>
  <c r="BG498" i="3"/>
  <c r="BH498" i="3"/>
  <c r="BG499" i="3"/>
  <c r="BH499" i="3"/>
  <c r="BG500" i="3"/>
  <c r="BH500" i="3"/>
  <c r="BG501" i="3"/>
  <c r="BH501" i="3"/>
  <c r="BG502" i="3"/>
  <c r="BH502" i="3"/>
  <c r="BG503" i="3"/>
  <c r="BH503" i="3"/>
  <c r="BG504" i="3"/>
  <c r="BH504" i="3"/>
  <c r="BG505" i="3"/>
  <c r="BH505" i="3"/>
  <c r="BG506" i="3"/>
  <c r="BH506" i="3"/>
  <c r="BG507" i="3"/>
  <c r="BH507" i="3"/>
  <c r="BG508" i="3"/>
  <c r="BH508" i="3"/>
  <c r="BG509" i="3"/>
  <c r="BH509" i="3"/>
  <c r="BG510" i="3"/>
  <c r="BH510" i="3"/>
  <c r="BG511" i="3"/>
  <c r="BH511" i="3"/>
  <c r="BG512" i="3"/>
  <c r="BH512" i="3"/>
  <c r="BG513" i="3"/>
  <c r="BH513" i="3"/>
  <c r="BG514" i="3"/>
  <c r="BH514" i="3"/>
  <c r="BG515" i="3"/>
  <c r="BH515" i="3"/>
  <c r="BG516" i="3"/>
  <c r="BH516" i="3"/>
  <c r="BG517" i="3"/>
  <c r="BH517" i="3"/>
  <c r="BG518" i="3"/>
  <c r="BH518" i="3"/>
  <c r="BG519" i="3"/>
  <c r="BH519" i="3"/>
  <c r="BG521" i="3"/>
  <c r="BH521" i="3"/>
  <c r="BG522" i="3"/>
  <c r="BH522" i="3"/>
  <c r="BG523" i="3"/>
  <c r="BH523" i="3"/>
  <c r="BG524" i="3"/>
  <c r="BH524" i="3"/>
  <c r="BG525" i="3"/>
  <c r="BH525" i="3"/>
  <c r="BG526" i="3"/>
  <c r="BH526" i="3"/>
  <c r="BG527" i="3"/>
  <c r="BH527" i="3"/>
  <c r="BG528" i="3"/>
  <c r="BH528" i="3"/>
  <c r="BG529" i="3"/>
  <c r="BH529" i="3"/>
  <c r="BG530" i="3"/>
  <c r="BH530" i="3"/>
  <c r="BG531" i="3"/>
  <c r="BH531" i="3"/>
  <c r="BG532" i="3"/>
  <c r="BH532" i="3"/>
  <c r="BG533" i="3"/>
  <c r="BH533" i="3"/>
  <c r="BG534" i="3"/>
  <c r="BH534" i="3"/>
  <c r="BG535" i="3"/>
  <c r="BH535" i="3"/>
  <c r="BG536" i="3"/>
  <c r="BH536" i="3"/>
  <c r="BG537" i="3"/>
  <c r="BH537" i="3"/>
  <c r="BG538" i="3"/>
  <c r="BH538" i="3"/>
  <c r="BG539" i="3"/>
  <c r="BH539" i="3"/>
  <c r="BG540" i="3"/>
  <c r="BH540" i="3"/>
  <c r="BG541" i="3"/>
  <c r="BH541" i="3"/>
  <c r="BG542" i="3"/>
  <c r="BH542" i="3"/>
  <c r="BG543" i="3"/>
  <c r="BH543" i="3"/>
  <c r="BG544" i="3"/>
  <c r="BH544" i="3"/>
  <c r="BG545" i="3"/>
  <c r="BH545" i="3"/>
  <c r="BG546" i="3"/>
  <c r="BH546" i="3"/>
  <c r="BG547" i="3"/>
  <c r="BH547" i="3"/>
  <c r="BG548" i="3"/>
  <c r="BH548" i="3"/>
  <c r="BG549" i="3"/>
  <c r="BH549" i="3"/>
  <c r="BG550" i="3"/>
  <c r="BH550" i="3"/>
  <c r="BG551" i="3"/>
  <c r="BH551" i="3"/>
  <c r="BG552" i="3"/>
  <c r="BH552" i="3"/>
  <c r="BG553" i="3"/>
  <c r="BH553" i="3"/>
  <c r="BG554" i="3"/>
  <c r="BH554" i="3"/>
  <c r="BG555" i="3"/>
  <c r="BH555" i="3"/>
  <c r="BG556" i="3"/>
  <c r="BH556" i="3"/>
  <c r="BG557" i="3"/>
  <c r="BH557" i="3"/>
  <c r="BG558" i="3"/>
  <c r="BH558" i="3"/>
  <c r="BG559" i="3"/>
  <c r="BH559" i="3"/>
  <c r="BG560" i="3"/>
  <c r="BH560" i="3"/>
  <c r="BG561" i="3"/>
  <c r="BH561" i="3"/>
  <c r="BG562" i="3"/>
  <c r="BH562" i="3"/>
  <c r="BG563" i="3"/>
  <c r="BH563" i="3"/>
  <c r="BG564" i="3"/>
  <c r="BH564" i="3"/>
  <c r="BG565" i="3"/>
  <c r="BH565" i="3"/>
  <c r="BG566" i="3"/>
  <c r="BH566" i="3"/>
  <c r="BG567" i="3"/>
  <c r="BH567" i="3"/>
  <c r="BG568" i="3"/>
  <c r="BH568" i="3"/>
  <c r="BG569" i="3"/>
  <c r="BH569" i="3"/>
  <c r="BG570" i="3"/>
  <c r="BH570" i="3"/>
  <c r="BG571" i="3"/>
  <c r="BH571" i="3"/>
  <c r="BG572" i="3"/>
  <c r="BH572" i="3"/>
  <c r="BG573" i="3"/>
  <c r="BH573" i="3"/>
  <c r="BG574" i="3"/>
  <c r="BH574" i="3"/>
  <c r="BG575" i="3"/>
  <c r="BH575" i="3"/>
  <c r="BG576" i="3"/>
  <c r="BH576" i="3"/>
  <c r="BG577" i="3"/>
  <c r="BH577" i="3"/>
  <c r="BG578" i="3"/>
  <c r="BH578" i="3"/>
  <c r="BG579" i="3"/>
  <c r="BH579" i="3"/>
  <c r="BG580" i="3"/>
  <c r="BH580" i="3"/>
  <c r="BG581" i="3"/>
  <c r="BH581" i="3"/>
  <c r="BG582" i="3"/>
  <c r="BH582" i="3"/>
  <c r="BG583" i="3"/>
  <c r="BH583" i="3"/>
  <c r="BG584" i="3"/>
  <c r="BH584" i="3"/>
  <c r="BG585" i="3"/>
  <c r="BH585" i="3"/>
  <c r="BG586" i="3"/>
  <c r="BH586" i="3"/>
  <c r="BG587" i="3"/>
  <c r="BH587" i="3"/>
  <c r="BG588" i="3"/>
  <c r="BH588" i="3"/>
  <c r="BG589" i="3"/>
  <c r="BH589" i="3"/>
  <c r="BG590" i="3"/>
  <c r="BH590" i="3"/>
  <c r="BG591" i="3"/>
  <c r="BH591" i="3"/>
  <c r="BG592" i="3"/>
  <c r="BH592" i="3"/>
  <c r="BG593" i="3"/>
  <c r="BH593" i="3"/>
  <c r="BG594" i="3"/>
  <c r="BH594" i="3"/>
  <c r="BG595" i="3"/>
  <c r="BH595" i="3"/>
  <c r="BG596" i="3"/>
  <c r="BH596" i="3"/>
  <c r="BG597" i="3"/>
  <c r="BH597" i="3"/>
  <c r="BG598" i="3"/>
  <c r="BH598" i="3"/>
  <c r="BG599" i="3"/>
  <c r="BH599" i="3"/>
  <c r="BG600" i="3"/>
  <c r="BH600" i="3"/>
  <c r="BG601" i="3"/>
  <c r="BH601" i="3"/>
  <c r="BG602" i="3"/>
  <c r="BH602" i="3"/>
  <c r="BG603" i="3"/>
  <c r="BH603" i="3"/>
  <c r="BG604" i="3"/>
  <c r="BH604" i="3"/>
  <c r="BG605" i="3"/>
  <c r="BH605" i="3"/>
  <c r="BG606" i="3"/>
  <c r="BH606" i="3"/>
  <c r="BG607" i="3"/>
  <c r="BH607" i="3"/>
  <c r="BG608" i="3"/>
  <c r="BH608" i="3"/>
  <c r="BG609" i="3"/>
  <c r="BH609" i="3"/>
  <c r="BG610" i="3"/>
  <c r="BH610" i="3"/>
  <c r="BG611" i="3"/>
  <c r="BH611" i="3"/>
  <c r="BG612" i="3"/>
  <c r="BH612" i="3"/>
  <c r="BG613" i="3"/>
  <c r="BH613" i="3"/>
  <c r="BG614" i="3"/>
  <c r="BH614" i="3"/>
  <c r="BG615" i="3"/>
  <c r="BH615" i="3"/>
  <c r="BG616" i="3"/>
  <c r="BH616" i="3"/>
  <c r="BG617" i="3"/>
  <c r="BH617" i="3"/>
  <c r="BG618" i="3"/>
  <c r="BH618" i="3"/>
  <c r="BG619" i="3"/>
  <c r="BH619" i="3"/>
  <c r="BG620" i="3"/>
  <c r="BH620" i="3"/>
  <c r="BG621" i="3"/>
  <c r="BH621" i="3"/>
  <c r="BG622" i="3"/>
  <c r="BH622" i="3"/>
  <c r="BG623" i="3"/>
  <c r="BH623" i="3"/>
  <c r="BG624" i="3"/>
  <c r="BH624" i="3"/>
  <c r="BG626" i="3"/>
  <c r="BH626" i="3"/>
  <c r="BG627" i="3"/>
  <c r="BH627" i="3"/>
  <c r="BG628" i="3"/>
  <c r="BH628" i="3"/>
  <c r="BG629" i="3"/>
  <c r="BH629" i="3"/>
  <c r="BG630" i="3"/>
  <c r="BH630" i="3"/>
  <c r="BG631" i="3"/>
  <c r="BH631" i="3"/>
  <c r="BG632" i="3"/>
  <c r="BH632" i="3"/>
  <c r="BG633" i="3"/>
  <c r="BH633" i="3"/>
  <c r="BG634" i="3"/>
  <c r="BH634" i="3"/>
  <c r="BG635" i="3"/>
  <c r="BH635" i="3"/>
  <c r="BG636" i="3"/>
  <c r="BH636" i="3"/>
  <c r="BG637" i="3"/>
  <c r="BH637" i="3"/>
  <c r="BG638" i="3"/>
  <c r="BH638" i="3"/>
  <c r="BG639" i="3"/>
  <c r="BH639" i="3"/>
  <c r="BG640" i="3"/>
  <c r="BH640" i="3"/>
  <c r="BG641" i="3"/>
  <c r="BH641" i="3"/>
  <c r="BG642" i="3"/>
  <c r="BH642" i="3"/>
  <c r="BG643" i="3"/>
  <c r="BH643" i="3"/>
  <c r="BG644" i="3"/>
  <c r="BH644" i="3"/>
  <c r="BG645" i="3"/>
  <c r="BH645" i="3"/>
  <c r="BG646" i="3"/>
  <c r="BH646" i="3"/>
  <c r="BG647" i="3"/>
  <c r="BH647" i="3"/>
  <c r="BG648" i="3"/>
  <c r="BH648" i="3"/>
  <c r="BG649" i="3"/>
  <c r="BH649" i="3"/>
  <c r="BG650" i="3"/>
  <c r="BH650" i="3"/>
  <c r="BG651" i="3"/>
  <c r="BH651" i="3"/>
  <c r="BG652" i="3"/>
  <c r="BH652" i="3"/>
  <c r="BG653" i="3"/>
  <c r="BH653" i="3"/>
  <c r="BG654" i="3"/>
  <c r="BH654" i="3"/>
  <c r="BG655" i="3"/>
  <c r="BH655" i="3"/>
  <c r="BG656" i="3"/>
  <c r="BH656" i="3"/>
  <c r="BG657" i="3"/>
  <c r="BH657" i="3"/>
  <c r="BG658" i="3"/>
  <c r="BH658" i="3"/>
  <c r="BG659" i="3"/>
  <c r="BH659" i="3"/>
  <c r="BG660" i="3"/>
  <c r="BH660" i="3"/>
  <c r="BG661" i="3"/>
  <c r="BH661" i="3"/>
  <c r="BG662" i="3"/>
  <c r="BH662" i="3"/>
  <c r="BG663" i="3"/>
  <c r="BH663" i="3"/>
  <c r="BG664" i="3"/>
  <c r="BH664" i="3"/>
  <c r="BG665" i="3"/>
  <c r="BH665" i="3"/>
  <c r="BG666" i="3"/>
  <c r="BH666" i="3"/>
  <c r="BG667" i="3"/>
  <c r="BH667" i="3"/>
  <c r="BG668" i="3"/>
  <c r="BH668" i="3"/>
  <c r="BG669" i="3"/>
  <c r="BH669" i="3"/>
  <c r="BG670" i="3"/>
  <c r="BH670" i="3"/>
  <c r="BG671" i="3"/>
  <c r="BH671" i="3"/>
  <c r="BG672" i="3"/>
  <c r="BH672" i="3"/>
  <c r="BG673" i="3"/>
  <c r="BH673" i="3"/>
  <c r="BG674" i="3"/>
  <c r="BH674" i="3"/>
  <c r="BG675" i="3"/>
  <c r="BH675" i="3"/>
  <c r="BG676" i="3"/>
  <c r="BH676" i="3"/>
  <c r="BG677" i="3"/>
  <c r="BH677" i="3"/>
  <c r="BG678" i="3"/>
  <c r="BH678" i="3"/>
  <c r="BG679" i="3"/>
  <c r="BH679" i="3"/>
  <c r="BG680" i="3"/>
  <c r="BH680" i="3"/>
  <c r="BG681" i="3"/>
  <c r="BH681" i="3"/>
  <c r="BG682" i="3"/>
  <c r="BH682" i="3"/>
  <c r="BG683" i="3"/>
  <c r="BH683" i="3"/>
  <c r="BG684" i="3"/>
  <c r="BH684" i="3"/>
  <c r="BG685" i="3"/>
  <c r="BH685" i="3"/>
  <c r="BG686" i="3"/>
  <c r="BH686" i="3"/>
  <c r="BG687" i="3"/>
  <c r="BH687" i="3"/>
  <c r="BG688" i="3"/>
  <c r="BH688" i="3"/>
  <c r="BG689" i="3"/>
  <c r="BH689" i="3"/>
  <c r="BG690" i="3"/>
  <c r="BH690" i="3"/>
  <c r="BG691" i="3"/>
  <c r="BH691" i="3"/>
  <c r="BG692" i="3"/>
  <c r="BH692" i="3"/>
  <c r="BG693" i="3"/>
  <c r="BH693" i="3"/>
  <c r="BG694" i="3"/>
  <c r="BH694" i="3"/>
  <c r="BG695" i="3"/>
  <c r="BH695" i="3"/>
  <c r="BG696" i="3"/>
  <c r="BH696" i="3"/>
  <c r="BG697" i="3"/>
  <c r="BH697" i="3"/>
  <c r="BG698" i="3"/>
  <c r="BH698" i="3"/>
  <c r="BG699" i="3"/>
  <c r="BH699" i="3"/>
  <c r="BG700" i="3"/>
  <c r="BH700" i="3"/>
  <c r="BG701" i="3"/>
  <c r="BH701" i="3"/>
  <c r="BG702" i="3"/>
  <c r="BH702" i="3"/>
  <c r="BG703" i="3"/>
  <c r="BH703" i="3"/>
  <c r="BG704" i="3"/>
  <c r="BH704" i="3"/>
  <c r="BG705" i="3"/>
  <c r="BH705" i="3"/>
  <c r="BG706" i="3"/>
  <c r="BH706" i="3"/>
  <c r="BG707" i="3"/>
  <c r="BH707" i="3"/>
  <c r="BG708" i="3"/>
  <c r="BH708" i="3"/>
  <c r="BG709" i="3"/>
  <c r="BH709" i="3"/>
  <c r="BG710" i="3"/>
  <c r="BH710" i="3"/>
  <c r="BG711" i="3"/>
  <c r="BH711" i="3"/>
  <c r="BG712" i="3"/>
  <c r="BH712" i="3"/>
  <c r="BG713" i="3"/>
  <c r="BH713" i="3"/>
  <c r="BG714" i="3"/>
  <c r="BH714" i="3"/>
  <c r="BG715" i="3"/>
  <c r="BH715" i="3"/>
  <c r="BG716" i="3"/>
  <c r="BH716" i="3"/>
  <c r="BG717" i="3"/>
  <c r="BH717" i="3"/>
  <c r="BG718" i="3"/>
  <c r="BH718" i="3"/>
  <c r="BG719" i="3"/>
  <c r="BH719" i="3"/>
  <c r="BG720" i="3"/>
  <c r="BH720" i="3"/>
  <c r="BG721" i="3"/>
  <c r="BH721" i="3"/>
  <c r="BG722" i="3"/>
  <c r="BH722" i="3"/>
  <c r="BG723" i="3"/>
  <c r="BH723" i="3"/>
  <c r="BG724" i="3"/>
  <c r="BH724" i="3"/>
  <c r="BG725" i="3"/>
  <c r="BH725" i="3"/>
  <c r="BG726" i="3"/>
  <c r="BH726" i="3"/>
  <c r="BG727" i="3"/>
  <c r="BH727" i="3"/>
  <c r="BG728" i="3"/>
  <c r="BH728" i="3"/>
  <c r="BG729" i="3"/>
  <c r="BH729" i="3"/>
  <c r="BG730" i="3"/>
  <c r="BH730" i="3"/>
  <c r="BG731" i="3"/>
  <c r="BH731" i="3"/>
  <c r="BG732" i="3"/>
  <c r="BH732" i="3"/>
  <c r="BG733" i="3"/>
  <c r="BH733" i="3"/>
  <c r="BG734" i="3"/>
  <c r="BH734" i="3"/>
  <c r="BG735" i="3"/>
  <c r="BH735" i="3"/>
  <c r="BG736" i="3"/>
  <c r="BH736" i="3"/>
  <c r="BG737" i="3"/>
  <c r="BH737" i="3"/>
  <c r="BG738" i="3"/>
  <c r="BH738" i="3"/>
  <c r="BG739" i="3"/>
  <c r="BH739" i="3"/>
  <c r="BG740" i="3"/>
  <c r="BH740" i="3"/>
  <c r="BG741" i="3"/>
  <c r="BH741" i="3"/>
  <c r="BG742" i="3"/>
  <c r="BH742" i="3"/>
  <c r="BG743" i="3"/>
  <c r="BH743" i="3"/>
  <c r="BG744" i="3"/>
  <c r="BH744" i="3"/>
  <c r="BG745" i="3"/>
  <c r="BH745" i="3"/>
  <c r="BG746" i="3"/>
  <c r="BH746" i="3"/>
  <c r="BG747" i="3"/>
  <c r="BH747" i="3"/>
  <c r="BG748" i="3"/>
  <c r="BH748" i="3"/>
  <c r="BG749" i="3"/>
  <c r="BH749" i="3"/>
  <c r="BG750" i="3"/>
  <c r="BH750" i="3"/>
  <c r="BG751" i="3"/>
  <c r="BH751" i="3"/>
  <c r="BG752" i="3"/>
  <c r="BH752" i="3"/>
  <c r="BG753" i="3"/>
  <c r="BH753" i="3"/>
  <c r="BG754" i="3"/>
  <c r="BH754" i="3"/>
  <c r="BG755" i="3"/>
  <c r="BH755" i="3"/>
  <c r="BG756" i="3"/>
  <c r="BH756" i="3"/>
  <c r="BG757" i="3"/>
  <c r="BH757" i="3"/>
  <c r="BG758" i="3"/>
  <c r="BH758" i="3"/>
  <c r="BG759" i="3"/>
  <c r="BH759" i="3"/>
  <c r="BG760" i="3"/>
  <c r="BH760" i="3"/>
  <c r="BG761" i="3"/>
  <c r="BH761" i="3"/>
  <c r="BG762" i="3"/>
  <c r="BH762" i="3"/>
  <c r="BG763" i="3"/>
  <c r="BH763" i="3"/>
  <c r="BG764" i="3"/>
  <c r="BH764" i="3"/>
  <c r="BG765" i="3"/>
  <c r="BH765" i="3"/>
  <c r="BG766" i="3"/>
  <c r="BH766" i="3"/>
  <c r="BG767" i="3"/>
  <c r="BH767" i="3"/>
  <c r="BG768" i="3"/>
  <c r="BH768" i="3"/>
  <c r="BG769" i="3"/>
  <c r="BH769" i="3"/>
  <c r="BG770" i="3"/>
  <c r="BH770" i="3"/>
  <c r="BG771" i="3"/>
  <c r="BH771" i="3"/>
  <c r="BG772" i="3"/>
  <c r="BH772" i="3"/>
  <c r="BG773" i="3"/>
  <c r="BH773" i="3"/>
  <c r="BG774" i="3"/>
  <c r="BH774" i="3"/>
  <c r="BG775" i="3"/>
  <c r="BH775" i="3"/>
  <c r="BG776" i="3"/>
  <c r="BH776" i="3"/>
  <c r="BG777" i="3"/>
  <c r="BH777" i="3"/>
  <c r="BG778" i="3"/>
  <c r="BH778" i="3"/>
  <c r="BG779" i="3"/>
  <c r="BH779" i="3"/>
  <c r="BG780" i="3"/>
  <c r="BH780" i="3"/>
  <c r="BG781" i="3"/>
  <c r="BH781" i="3"/>
  <c r="BG782" i="3"/>
  <c r="BH782" i="3"/>
  <c r="BG783" i="3"/>
  <c r="BH783" i="3"/>
  <c r="BG784" i="3"/>
  <c r="BH784" i="3"/>
  <c r="BG785" i="3"/>
  <c r="BH785" i="3"/>
  <c r="BG786" i="3"/>
  <c r="BH786" i="3"/>
  <c r="BG787" i="3"/>
  <c r="BH787" i="3"/>
  <c r="BG788" i="3"/>
  <c r="BH788" i="3"/>
  <c r="BG789" i="3"/>
  <c r="BH789" i="3"/>
  <c r="BG790" i="3"/>
  <c r="BH790" i="3"/>
  <c r="BG791" i="3"/>
  <c r="BH791" i="3"/>
  <c r="BG792" i="3"/>
  <c r="BH792" i="3"/>
  <c r="BG793" i="3"/>
  <c r="BH793" i="3"/>
  <c r="BG794" i="3"/>
  <c r="BH794" i="3"/>
  <c r="BG795" i="3"/>
  <c r="BH795" i="3"/>
  <c r="BG796" i="3"/>
  <c r="BH796" i="3"/>
  <c r="BG797" i="3"/>
  <c r="BH797" i="3"/>
  <c r="BG798" i="3"/>
  <c r="BH798" i="3"/>
  <c r="BG799" i="3"/>
  <c r="BH799" i="3"/>
  <c r="BG800" i="3"/>
  <c r="BH800" i="3"/>
  <c r="BG801" i="3"/>
  <c r="BH801" i="3"/>
  <c r="BG802" i="3"/>
  <c r="BH802" i="3"/>
  <c r="BG803" i="3"/>
  <c r="BH803" i="3"/>
  <c r="BG804" i="3"/>
  <c r="BH804" i="3"/>
  <c r="BG805" i="3"/>
  <c r="BH805" i="3"/>
  <c r="BG806" i="3"/>
  <c r="BH806" i="3"/>
  <c r="BG807" i="3"/>
  <c r="BH807" i="3"/>
  <c r="BG808" i="3"/>
  <c r="BH808" i="3"/>
  <c r="BG809" i="3"/>
  <c r="BH809" i="3"/>
  <c r="BG810" i="3"/>
  <c r="BH810" i="3"/>
  <c r="BG811" i="3"/>
  <c r="BH811" i="3"/>
  <c r="BG812" i="3"/>
  <c r="BH812" i="3"/>
  <c r="BG813" i="3"/>
  <c r="BH813" i="3"/>
  <c r="BG814" i="3"/>
  <c r="BH814" i="3"/>
  <c r="BG815" i="3"/>
  <c r="BH815" i="3"/>
  <c r="BG816" i="3"/>
  <c r="BH816" i="3"/>
  <c r="BG817" i="3"/>
  <c r="BH817" i="3"/>
  <c r="BG818" i="3"/>
  <c r="BH818" i="3"/>
  <c r="BG819" i="3"/>
  <c r="BH819" i="3"/>
  <c r="BG820" i="3"/>
  <c r="BH820" i="3"/>
  <c r="BG821" i="3"/>
  <c r="BH821" i="3"/>
  <c r="BG822" i="3"/>
  <c r="BH822" i="3"/>
  <c r="BG823" i="3"/>
  <c r="BH823" i="3"/>
  <c r="BG824" i="3"/>
  <c r="BH824" i="3"/>
  <c r="BG825" i="3"/>
  <c r="BH825" i="3"/>
  <c r="BG826" i="3"/>
  <c r="BH826" i="3"/>
  <c r="BG827" i="3"/>
  <c r="BH827" i="3"/>
  <c r="BG828" i="3"/>
  <c r="BH828" i="3"/>
  <c r="BG829" i="3"/>
  <c r="BH829" i="3"/>
  <c r="BG830" i="3"/>
  <c r="BH830" i="3"/>
  <c r="BG831" i="3"/>
  <c r="BH831" i="3"/>
  <c r="BG832" i="3"/>
  <c r="BH832" i="3"/>
  <c r="BG833" i="3"/>
  <c r="BH833" i="3"/>
  <c r="BA4" i="3"/>
  <c r="BA5" i="3"/>
  <c r="BA6" i="3"/>
  <c r="BA7" i="3"/>
  <c r="BA8" i="3"/>
  <c r="BA9" i="3"/>
  <c r="BA10" i="3"/>
  <c r="BA11" i="3"/>
  <c r="BA12" i="3"/>
  <c r="BA13" i="3"/>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4" i="3"/>
  <c r="BA615" i="3"/>
  <c r="BA616" i="3"/>
  <c r="BA617" i="3"/>
  <c r="BA618" i="3"/>
  <c r="BA619" i="3"/>
  <c r="BA620" i="3"/>
  <c r="BA621" i="3"/>
  <c r="BA622" i="3"/>
  <c r="BA623" i="3"/>
  <c r="BA624" i="3"/>
  <c r="BA626" i="3"/>
  <c r="BA627" i="3"/>
  <c r="BA628" i="3"/>
  <c r="BA629" i="3"/>
  <c r="BA630" i="3"/>
  <c r="BA631" i="3"/>
  <c r="BA632" i="3"/>
  <c r="BA633" i="3"/>
  <c r="BA634" i="3"/>
  <c r="BA635" i="3"/>
  <c r="BA636" i="3"/>
  <c r="BA637" i="3"/>
  <c r="BA638" i="3"/>
  <c r="BA639" i="3"/>
  <c r="BA640" i="3"/>
  <c r="BA641" i="3"/>
  <c r="BA642" i="3"/>
  <c r="BA643" i="3"/>
  <c r="BA644" i="3"/>
  <c r="BA645" i="3"/>
  <c r="BA646" i="3"/>
  <c r="BA647" i="3"/>
  <c r="BA648" i="3"/>
  <c r="BA649" i="3"/>
  <c r="BA650" i="3"/>
  <c r="BA651" i="3"/>
  <c r="BA652" i="3"/>
  <c r="BA653" i="3"/>
  <c r="BA654" i="3"/>
  <c r="BA655" i="3"/>
  <c r="BA656" i="3"/>
  <c r="BA657" i="3"/>
  <c r="BA658" i="3"/>
  <c r="BA659" i="3"/>
  <c r="BA660" i="3"/>
  <c r="BA661" i="3"/>
  <c r="BA662" i="3"/>
  <c r="BA663" i="3"/>
  <c r="BA664" i="3"/>
  <c r="BA665" i="3"/>
  <c r="BA666" i="3"/>
  <c r="BA667" i="3"/>
  <c r="BA668" i="3"/>
  <c r="BA669" i="3"/>
  <c r="BA670" i="3"/>
  <c r="BA671" i="3"/>
  <c r="BA672" i="3"/>
  <c r="BA673" i="3"/>
  <c r="BA674" i="3"/>
  <c r="BA675" i="3"/>
  <c r="BA676"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BA714" i="3"/>
  <c r="BA715" i="3"/>
  <c r="BA716" i="3"/>
  <c r="BA717" i="3"/>
  <c r="BA718" i="3"/>
  <c r="BA719" i="3"/>
  <c r="BA720" i="3"/>
  <c r="BA721" i="3"/>
  <c r="BA722" i="3"/>
  <c r="BA723" i="3"/>
  <c r="BA724" i="3"/>
  <c r="BA725" i="3"/>
  <c r="BA726" i="3"/>
  <c r="BA727" i="3"/>
  <c r="BA728" i="3"/>
  <c r="BA729" i="3"/>
  <c r="BA730" i="3"/>
  <c r="BA731" i="3"/>
  <c r="BA732" i="3"/>
  <c r="BA733" i="3"/>
  <c r="BA734" i="3"/>
  <c r="BA735" i="3"/>
  <c r="BA736" i="3"/>
  <c r="BA737" i="3"/>
  <c r="BA738" i="3"/>
  <c r="BA739" i="3"/>
  <c r="BA740" i="3"/>
  <c r="BA741" i="3"/>
  <c r="BA742" i="3"/>
  <c r="BA743" i="3"/>
  <c r="BA744" i="3"/>
  <c r="BA745" i="3"/>
  <c r="BA746" i="3"/>
  <c r="BA747" i="3"/>
  <c r="BA748" i="3"/>
  <c r="BA749" i="3"/>
  <c r="BA750" i="3"/>
  <c r="BA751" i="3"/>
  <c r="BA752" i="3"/>
  <c r="BA753" i="3"/>
  <c r="BA754" i="3"/>
  <c r="BA755" i="3"/>
  <c r="BA756" i="3"/>
  <c r="BA757" i="3"/>
  <c r="BA758" i="3"/>
  <c r="BA759" i="3"/>
  <c r="BA760" i="3"/>
  <c r="BA761" i="3"/>
  <c r="BA762" i="3"/>
  <c r="BA763" i="3"/>
  <c r="BA764" i="3"/>
  <c r="BA765" i="3"/>
  <c r="BA766" i="3"/>
  <c r="BA767" i="3"/>
  <c r="BA768" i="3"/>
  <c r="BA769" i="3"/>
  <c r="BA770" i="3"/>
  <c r="BA771" i="3"/>
  <c r="BA772" i="3"/>
  <c r="BA773" i="3"/>
  <c r="BA774" i="3"/>
  <c r="BA775" i="3"/>
  <c r="BA776" i="3"/>
  <c r="BA777" i="3"/>
  <c r="BA778" i="3"/>
  <c r="BA779" i="3"/>
  <c r="BA780" i="3"/>
  <c r="BA781" i="3"/>
  <c r="BA782" i="3"/>
  <c r="BA783" i="3"/>
  <c r="BA784" i="3"/>
  <c r="BA785" i="3"/>
  <c r="BA786" i="3"/>
  <c r="BA787" i="3"/>
  <c r="BA788" i="3"/>
  <c r="BA789" i="3"/>
  <c r="BA790" i="3"/>
  <c r="BA791" i="3"/>
  <c r="BA792" i="3"/>
  <c r="BA793" i="3"/>
  <c r="BA794" i="3"/>
  <c r="BA795" i="3"/>
  <c r="BA796" i="3"/>
  <c r="BA797" i="3"/>
  <c r="BA798" i="3"/>
  <c r="BA799" i="3"/>
  <c r="BA800" i="3"/>
  <c r="BA801" i="3"/>
  <c r="BA802" i="3"/>
  <c r="BA803" i="3"/>
  <c r="BA804" i="3"/>
  <c r="BA805" i="3"/>
  <c r="BA806" i="3"/>
  <c r="BA807" i="3"/>
  <c r="BA808" i="3"/>
  <c r="BA809" i="3"/>
  <c r="BA810" i="3"/>
  <c r="BA811" i="3"/>
  <c r="BA812" i="3"/>
  <c r="BA813" i="3"/>
  <c r="BA814" i="3"/>
  <c r="BA815" i="3"/>
  <c r="BA816" i="3"/>
  <c r="BA817" i="3"/>
  <c r="BA818" i="3"/>
  <c r="BA819" i="3"/>
  <c r="BA820" i="3"/>
  <c r="BA821" i="3"/>
  <c r="BA822" i="3"/>
  <c r="BA823" i="3"/>
  <c r="BA824" i="3"/>
  <c r="BA825" i="3"/>
  <c r="BA826" i="3"/>
  <c r="BA827" i="3"/>
  <c r="BA828" i="3"/>
  <c r="BA829" i="3"/>
  <c r="BA830" i="3"/>
  <c r="BA831" i="3"/>
  <c r="BA832" i="3"/>
  <c r="BA833" i="3"/>
  <c r="Z4" i="3"/>
  <c r="AA4" i="3"/>
  <c r="Z5" i="3"/>
  <c r="AA5" i="3"/>
  <c r="Z6" i="3"/>
  <c r="AA6" i="3"/>
  <c r="Z7" i="3"/>
  <c r="AA7" i="3"/>
  <c r="Z8" i="3"/>
  <c r="AA8" i="3"/>
  <c r="Z9" i="3"/>
  <c r="AA9" i="3"/>
  <c r="Z10" i="3"/>
  <c r="AA10" i="3"/>
  <c r="Z11" i="3"/>
  <c r="AA11" i="3"/>
  <c r="Z12" i="3"/>
  <c r="AA12" i="3"/>
  <c r="Z13" i="3"/>
  <c r="AA13" i="3"/>
  <c r="Z14" i="3"/>
  <c r="AA14" i="3"/>
  <c r="Z15" i="3"/>
  <c r="AA15" i="3"/>
  <c r="Z16" i="3"/>
  <c r="AA16" i="3"/>
  <c r="Z17" i="3"/>
  <c r="AA17" i="3"/>
  <c r="Z18" i="3"/>
  <c r="AA18" i="3"/>
  <c r="Z19" i="3"/>
  <c r="AA19" i="3"/>
  <c r="Z20" i="3"/>
  <c r="AA20" i="3"/>
  <c r="Z21" i="3"/>
  <c r="AA21" i="3"/>
  <c r="Z22" i="3"/>
  <c r="AA22" i="3"/>
  <c r="Z23" i="3"/>
  <c r="AA23" i="3"/>
  <c r="Z24" i="3"/>
  <c r="AA24" i="3"/>
  <c r="Z25" i="3"/>
  <c r="AA25" i="3"/>
  <c r="Z26" i="3"/>
  <c r="AA26" i="3"/>
  <c r="Z27" i="3"/>
  <c r="AA27" i="3"/>
  <c r="Z28" i="3"/>
  <c r="AA28" i="3"/>
  <c r="Z29" i="3"/>
  <c r="AA29" i="3"/>
  <c r="Z30" i="3"/>
  <c r="AA30" i="3"/>
  <c r="Z31" i="3"/>
  <c r="AA31" i="3"/>
  <c r="Z32" i="3"/>
  <c r="AA32" i="3"/>
  <c r="Z33" i="3"/>
  <c r="AA33" i="3"/>
  <c r="Z34" i="3"/>
  <c r="AA34" i="3"/>
  <c r="Z35" i="3"/>
  <c r="AA35" i="3"/>
  <c r="Z36" i="3"/>
  <c r="AA36" i="3"/>
  <c r="Z37" i="3"/>
  <c r="AA37" i="3"/>
  <c r="Z38" i="3"/>
  <c r="AA38" i="3"/>
  <c r="Z39" i="3"/>
  <c r="AA39" i="3"/>
  <c r="Z40" i="3"/>
  <c r="AA40" i="3"/>
  <c r="Z41" i="3"/>
  <c r="AA41" i="3"/>
  <c r="Z42" i="3"/>
  <c r="AA42" i="3"/>
  <c r="Z43" i="3"/>
  <c r="AA43" i="3"/>
  <c r="Z44" i="3"/>
  <c r="AA44" i="3"/>
  <c r="Z45" i="3"/>
  <c r="AA45" i="3"/>
  <c r="Z46" i="3"/>
  <c r="AA46" i="3"/>
  <c r="Z47" i="3"/>
  <c r="AA47" i="3"/>
  <c r="Z48" i="3"/>
  <c r="AA48" i="3"/>
  <c r="Z49" i="3"/>
  <c r="AA49" i="3"/>
  <c r="Z50" i="3"/>
  <c r="AA50" i="3"/>
  <c r="Z51" i="3"/>
  <c r="AA51" i="3"/>
  <c r="Z52" i="3"/>
  <c r="AA52" i="3"/>
  <c r="Z53" i="3"/>
  <c r="AA53" i="3"/>
  <c r="Z54" i="3"/>
  <c r="AA54" i="3"/>
  <c r="Z55" i="3"/>
  <c r="AA55" i="3"/>
  <c r="Z56" i="3"/>
  <c r="AA56" i="3"/>
  <c r="Z57" i="3"/>
  <c r="AA57" i="3"/>
  <c r="Z58" i="3"/>
  <c r="AA58" i="3"/>
  <c r="Z59" i="3"/>
  <c r="AA59" i="3"/>
  <c r="Z60" i="3"/>
  <c r="AA60" i="3"/>
  <c r="Z61" i="3"/>
  <c r="AA61" i="3"/>
  <c r="Z62" i="3"/>
  <c r="AA62" i="3"/>
  <c r="Z63" i="3"/>
  <c r="AA63" i="3"/>
  <c r="Z64" i="3"/>
  <c r="AA64" i="3"/>
  <c r="Z65" i="3"/>
  <c r="AA65" i="3"/>
  <c r="Z66" i="3"/>
  <c r="AA66" i="3"/>
  <c r="Z67" i="3"/>
  <c r="AA67" i="3"/>
  <c r="Z68" i="3"/>
  <c r="AA68" i="3"/>
  <c r="Z69" i="3"/>
  <c r="AA69" i="3"/>
  <c r="Z70" i="3"/>
  <c r="AA70" i="3"/>
  <c r="Z71" i="3"/>
  <c r="AA71" i="3"/>
  <c r="Z72" i="3"/>
  <c r="AA72" i="3"/>
  <c r="Z73" i="3"/>
  <c r="AA73" i="3"/>
  <c r="Z74" i="3"/>
  <c r="AA74" i="3"/>
  <c r="Z75" i="3"/>
  <c r="AA75" i="3"/>
  <c r="Z76" i="3"/>
  <c r="AA76" i="3"/>
  <c r="Z77" i="3"/>
  <c r="AA77" i="3"/>
  <c r="Z78" i="3"/>
  <c r="AA78" i="3"/>
  <c r="Z79" i="3"/>
  <c r="AA79" i="3"/>
  <c r="Z80" i="3"/>
  <c r="AA80" i="3"/>
  <c r="Z81" i="3"/>
  <c r="AA81" i="3"/>
  <c r="Z82" i="3"/>
  <c r="AA82" i="3"/>
  <c r="Z83" i="3"/>
  <c r="AA83" i="3"/>
  <c r="Z84" i="3"/>
  <c r="AA84" i="3"/>
  <c r="Z85" i="3"/>
  <c r="AA85" i="3"/>
  <c r="Z86" i="3"/>
  <c r="AA86" i="3"/>
  <c r="Z87" i="3"/>
  <c r="AA87" i="3"/>
  <c r="Z88" i="3"/>
  <c r="AA88" i="3"/>
  <c r="Z89" i="3"/>
  <c r="AA89" i="3"/>
  <c r="Z90" i="3"/>
  <c r="AA90" i="3"/>
  <c r="Z91" i="3"/>
  <c r="AA91" i="3"/>
  <c r="Z92" i="3"/>
  <c r="AA92" i="3"/>
  <c r="Z93" i="3"/>
  <c r="AA93" i="3"/>
  <c r="Z94" i="3"/>
  <c r="AA94" i="3"/>
  <c r="Z95" i="3"/>
  <c r="AA95" i="3"/>
  <c r="Z96" i="3"/>
  <c r="AA96" i="3"/>
  <c r="Z97" i="3"/>
  <c r="AA97" i="3"/>
  <c r="Z98" i="3"/>
  <c r="AA98" i="3"/>
  <c r="Z99" i="3"/>
  <c r="AA99" i="3"/>
  <c r="Z100" i="3"/>
  <c r="AA100" i="3"/>
  <c r="Z101" i="3"/>
  <c r="AA101" i="3"/>
  <c r="Z102" i="3"/>
  <c r="AA102" i="3"/>
  <c r="Z103" i="3"/>
  <c r="AA103" i="3"/>
  <c r="Z104" i="3"/>
  <c r="AA104" i="3"/>
  <c r="Z105" i="3"/>
  <c r="AA105" i="3"/>
  <c r="Z106" i="3"/>
  <c r="AA106" i="3"/>
  <c r="Z107" i="3"/>
  <c r="AA107" i="3"/>
  <c r="Z108" i="3"/>
  <c r="AA108" i="3"/>
  <c r="Z109" i="3"/>
  <c r="AA109" i="3"/>
  <c r="Z110" i="3"/>
  <c r="AA110" i="3"/>
  <c r="Z111" i="3"/>
  <c r="AA111" i="3"/>
  <c r="Z112" i="3"/>
  <c r="AA112" i="3"/>
  <c r="Z113" i="3"/>
  <c r="AA113" i="3"/>
  <c r="Z114" i="3"/>
  <c r="AA114" i="3"/>
  <c r="Z115" i="3"/>
  <c r="AA115" i="3"/>
  <c r="Z116" i="3"/>
  <c r="AA116" i="3"/>
  <c r="Z117" i="3"/>
  <c r="AA117" i="3"/>
  <c r="Z118" i="3"/>
  <c r="AA118" i="3"/>
  <c r="Z119" i="3"/>
  <c r="AA119" i="3"/>
  <c r="Z120" i="3"/>
  <c r="AA120" i="3"/>
  <c r="Z121" i="3"/>
  <c r="AA121" i="3"/>
  <c r="Z122" i="3"/>
  <c r="AA122" i="3"/>
  <c r="Z123" i="3"/>
  <c r="AA123" i="3"/>
  <c r="Z124" i="3"/>
  <c r="AA124" i="3"/>
  <c r="Z125" i="3"/>
  <c r="AA125" i="3"/>
  <c r="Z126" i="3"/>
  <c r="AA126" i="3"/>
  <c r="Z127" i="3"/>
  <c r="AA127" i="3"/>
  <c r="Z128" i="3"/>
  <c r="AA128" i="3"/>
  <c r="Z129" i="3"/>
  <c r="AA129" i="3"/>
  <c r="Z130" i="3"/>
  <c r="AA130" i="3"/>
  <c r="Z131" i="3"/>
  <c r="AA131" i="3"/>
  <c r="Z132" i="3"/>
  <c r="AA132" i="3"/>
  <c r="Z133" i="3"/>
  <c r="AA133" i="3"/>
  <c r="Z134" i="3"/>
  <c r="AA134" i="3"/>
  <c r="Z135" i="3"/>
  <c r="AA135" i="3"/>
  <c r="Z136" i="3"/>
  <c r="AA136" i="3"/>
  <c r="Z137" i="3"/>
  <c r="AA137" i="3"/>
  <c r="Z138" i="3"/>
  <c r="AA138" i="3"/>
  <c r="Z139" i="3"/>
  <c r="AA139" i="3"/>
  <c r="Z140" i="3"/>
  <c r="AA140" i="3"/>
  <c r="Z141" i="3"/>
  <c r="AA141" i="3"/>
  <c r="Z142" i="3"/>
  <c r="AA142" i="3"/>
  <c r="Z143" i="3"/>
  <c r="AA143" i="3"/>
  <c r="Z144" i="3"/>
  <c r="AA144" i="3"/>
  <c r="Z145" i="3"/>
  <c r="AA145" i="3"/>
  <c r="Z146" i="3"/>
  <c r="AA146" i="3"/>
  <c r="Z147" i="3"/>
  <c r="AA147" i="3"/>
  <c r="Z148" i="3"/>
  <c r="AA148" i="3"/>
  <c r="Z149" i="3"/>
  <c r="AA149" i="3"/>
  <c r="Z150" i="3"/>
  <c r="AA150" i="3"/>
  <c r="Z151" i="3"/>
  <c r="AA151" i="3"/>
  <c r="Z152" i="3"/>
  <c r="AA152" i="3"/>
  <c r="Z153" i="3"/>
  <c r="AA153" i="3"/>
  <c r="Z154" i="3"/>
  <c r="AA154" i="3"/>
  <c r="Z155" i="3"/>
  <c r="AA155" i="3"/>
  <c r="Z156" i="3"/>
  <c r="AA156" i="3"/>
  <c r="Z157" i="3"/>
  <c r="AA157" i="3"/>
  <c r="Z158" i="3"/>
  <c r="AA158" i="3"/>
  <c r="Z159" i="3"/>
  <c r="AA159" i="3"/>
  <c r="Z160" i="3"/>
  <c r="AA160" i="3"/>
  <c r="Z161" i="3"/>
  <c r="AA161" i="3"/>
  <c r="Z162" i="3"/>
  <c r="AA162" i="3"/>
  <c r="Z163" i="3"/>
  <c r="AA163" i="3"/>
  <c r="Z164" i="3"/>
  <c r="AA164" i="3"/>
  <c r="Z165" i="3"/>
  <c r="AA165" i="3"/>
  <c r="Z166" i="3"/>
  <c r="AA166" i="3"/>
  <c r="Z167" i="3"/>
  <c r="AA167" i="3"/>
  <c r="Z168" i="3"/>
  <c r="AA168" i="3"/>
  <c r="Z169" i="3"/>
  <c r="AA169" i="3"/>
  <c r="Z170" i="3"/>
  <c r="AA170" i="3"/>
  <c r="Z171" i="3"/>
  <c r="AA171" i="3"/>
  <c r="Z172" i="3"/>
  <c r="AA172" i="3"/>
  <c r="Z173" i="3"/>
  <c r="AA173" i="3"/>
  <c r="Z174" i="3"/>
  <c r="AA174" i="3"/>
  <c r="Z175" i="3"/>
  <c r="AA175" i="3"/>
  <c r="Z176" i="3"/>
  <c r="AA176" i="3"/>
  <c r="Z177" i="3"/>
  <c r="AA177" i="3"/>
  <c r="Z178" i="3"/>
  <c r="AA178" i="3"/>
  <c r="Z179" i="3"/>
  <c r="AA179" i="3"/>
  <c r="Z180" i="3"/>
  <c r="AA180" i="3"/>
  <c r="Z181" i="3"/>
  <c r="AA181" i="3"/>
  <c r="Z182" i="3"/>
  <c r="AA182" i="3"/>
  <c r="Z183" i="3"/>
  <c r="AA183" i="3"/>
  <c r="Z184" i="3"/>
  <c r="AA184" i="3"/>
  <c r="Z185" i="3"/>
  <c r="AA185" i="3"/>
  <c r="Z186" i="3"/>
  <c r="AA186" i="3"/>
  <c r="Z187" i="3"/>
  <c r="AA187" i="3"/>
  <c r="Z188" i="3"/>
  <c r="AA188" i="3"/>
  <c r="Z189" i="3"/>
  <c r="AA189" i="3"/>
  <c r="Z190" i="3"/>
  <c r="AA190" i="3"/>
  <c r="Z191" i="3"/>
  <c r="AA191" i="3"/>
  <c r="Z192" i="3"/>
  <c r="AA192" i="3"/>
  <c r="Z193" i="3"/>
  <c r="AA193" i="3"/>
  <c r="Z194" i="3"/>
  <c r="AA194" i="3"/>
  <c r="Z195" i="3"/>
  <c r="AA195" i="3"/>
  <c r="Z196" i="3"/>
  <c r="AA196" i="3"/>
  <c r="Z197" i="3"/>
  <c r="AA197" i="3"/>
  <c r="Z198" i="3"/>
  <c r="AA198" i="3"/>
  <c r="Z199" i="3"/>
  <c r="AA199" i="3"/>
  <c r="Z200" i="3"/>
  <c r="AA200" i="3"/>
  <c r="Z201" i="3"/>
  <c r="AA201" i="3"/>
  <c r="Z202" i="3"/>
  <c r="AA202" i="3"/>
  <c r="Z203" i="3"/>
  <c r="AA203" i="3"/>
  <c r="Z204" i="3"/>
  <c r="AA204" i="3"/>
  <c r="Z205" i="3"/>
  <c r="AA205" i="3"/>
  <c r="Z206" i="3"/>
  <c r="AA206" i="3"/>
  <c r="Z207" i="3"/>
  <c r="AA207" i="3"/>
  <c r="Z208" i="3"/>
  <c r="AA208" i="3"/>
  <c r="Z209" i="3"/>
  <c r="AA209" i="3"/>
  <c r="Z210" i="3"/>
  <c r="AA210" i="3"/>
  <c r="Z211" i="3"/>
  <c r="AA211" i="3"/>
  <c r="Z212" i="3"/>
  <c r="AA212" i="3"/>
  <c r="Z213" i="3"/>
  <c r="AA213" i="3"/>
  <c r="Z214" i="3"/>
  <c r="AA214" i="3"/>
  <c r="Z215" i="3"/>
  <c r="AA215" i="3"/>
  <c r="Z216" i="3"/>
  <c r="AA216" i="3"/>
  <c r="Z217" i="3"/>
  <c r="AA217" i="3"/>
  <c r="Z218" i="3"/>
  <c r="AA218" i="3"/>
  <c r="Z219" i="3"/>
  <c r="AA219" i="3"/>
  <c r="Z220" i="3"/>
  <c r="AA220" i="3"/>
  <c r="Z221" i="3"/>
  <c r="AA221" i="3"/>
  <c r="Z222" i="3"/>
  <c r="AA222" i="3"/>
  <c r="Z223" i="3"/>
  <c r="AA223" i="3"/>
  <c r="Z224" i="3"/>
  <c r="AA224" i="3"/>
  <c r="Z225" i="3"/>
  <c r="AA225" i="3"/>
  <c r="Z226" i="3"/>
  <c r="AA226" i="3"/>
  <c r="Z227" i="3"/>
  <c r="AA227" i="3"/>
  <c r="Z228" i="3"/>
  <c r="AA228" i="3"/>
  <c r="Z229" i="3"/>
  <c r="AA229" i="3"/>
  <c r="Z230" i="3"/>
  <c r="AA230" i="3"/>
  <c r="Z231" i="3"/>
  <c r="AA231" i="3"/>
  <c r="Z232" i="3"/>
  <c r="AA232" i="3"/>
  <c r="Z233" i="3"/>
  <c r="AA233" i="3"/>
  <c r="Z234" i="3"/>
  <c r="AA234" i="3"/>
  <c r="Z235" i="3"/>
  <c r="AA235" i="3"/>
  <c r="Z236" i="3"/>
  <c r="AA236" i="3"/>
  <c r="Z237" i="3"/>
  <c r="AA237" i="3"/>
  <c r="Z238" i="3"/>
  <c r="AA238" i="3"/>
  <c r="Z239" i="3"/>
  <c r="AA239" i="3"/>
  <c r="Z240" i="3"/>
  <c r="AA240" i="3"/>
  <c r="Z241" i="3"/>
  <c r="AA241" i="3"/>
  <c r="Z242" i="3"/>
  <c r="AA242" i="3"/>
  <c r="Z243" i="3"/>
  <c r="AA243" i="3"/>
  <c r="Z244" i="3"/>
  <c r="AA244" i="3"/>
  <c r="Z245" i="3"/>
  <c r="AA245" i="3"/>
  <c r="Z246" i="3"/>
  <c r="AA246" i="3"/>
  <c r="Z247" i="3"/>
  <c r="AA247" i="3"/>
  <c r="Z248" i="3"/>
  <c r="AA248" i="3"/>
  <c r="Z249" i="3"/>
  <c r="AA249" i="3"/>
  <c r="Z250" i="3"/>
  <c r="AA250" i="3"/>
  <c r="Z251" i="3"/>
  <c r="AA251" i="3"/>
  <c r="Z252" i="3"/>
  <c r="AA252" i="3"/>
  <c r="Z253" i="3"/>
  <c r="AA253" i="3"/>
  <c r="Z254" i="3"/>
  <c r="AA254" i="3"/>
  <c r="Z255" i="3"/>
  <c r="AA255" i="3"/>
  <c r="Z256" i="3"/>
  <c r="AA256" i="3"/>
  <c r="Z257" i="3"/>
  <c r="AA257" i="3"/>
  <c r="Z258" i="3"/>
  <c r="AA258" i="3"/>
  <c r="Z259" i="3"/>
  <c r="AA259" i="3"/>
  <c r="Z260" i="3"/>
  <c r="AA260" i="3"/>
  <c r="Z261" i="3"/>
  <c r="AA261" i="3"/>
  <c r="Z262" i="3"/>
  <c r="AA262" i="3"/>
  <c r="Z263" i="3"/>
  <c r="AA263" i="3"/>
  <c r="Z264" i="3"/>
  <c r="AA264" i="3"/>
  <c r="Z265" i="3"/>
  <c r="AA265" i="3"/>
  <c r="Z266" i="3"/>
  <c r="AA266" i="3"/>
  <c r="Z267" i="3"/>
  <c r="AA267" i="3"/>
  <c r="Z268" i="3"/>
  <c r="AA268" i="3"/>
  <c r="Z269" i="3"/>
  <c r="AA269" i="3"/>
  <c r="Z270" i="3"/>
  <c r="AA270" i="3"/>
  <c r="Z271" i="3"/>
  <c r="AA271" i="3"/>
  <c r="Z272" i="3"/>
  <c r="AA272" i="3"/>
  <c r="Z273" i="3"/>
  <c r="AA273" i="3"/>
  <c r="Z274" i="3"/>
  <c r="AA274" i="3"/>
  <c r="Z275" i="3"/>
  <c r="AA275" i="3"/>
  <c r="Z276" i="3"/>
  <c r="AA276" i="3"/>
  <c r="Z277" i="3"/>
  <c r="AA277" i="3"/>
  <c r="Z278" i="3"/>
  <c r="AA278" i="3"/>
  <c r="Z279" i="3"/>
  <c r="AA279" i="3"/>
  <c r="Z280" i="3"/>
  <c r="AA280" i="3"/>
  <c r="Z281" i="3"/>
  <c r="AA281" i="3"/>
  <c r="Z282" i="3"/>
  <c r="AA282" i="3"/>
  <c r="Z283" i="3"/>
  <c r="AA283" i="3"/>
  <c r="Z284" i="3"/>
  <c r="AA284" i="3"/>
  <c r="Z285" i="3"/>
  <c r="AA285" i="3"/>
  <c r="Z286" i="3"/>
  <c r="AA286" i="3"/>
  <c r="Z287" i="3"/>
  <c r="AA287" i="3"/>
  <c r="Z288" i="3"/>
  <c r="AA288" i="3"/>
  <c r="Z289" i="3"/>
  <c r="AA289" i="3"/>
  <c r="Z290" i="3"/>
  <c r="AA290" i="3"/>
  <c r="Z291" i="3"/>
  <c r="AA291" i="3"/>
  <c r="Z292" i="3"/>
  <c r="AA292" i="3"/>
  <c r="Z293" i="3"/>
  <c r="AA293" i="3"/>
  <c r="Z294" i="3"/>
  <c r="AA294" i="3"/>
  <c r="Z295" i="3"/>
  <c r="AA295" i="3"/>
  <c r="Z296" i="3"/>
  <c r="AA296" i="3"/>
  <c r="Z297" i="3"/>
  <c r="AA297" i="3"/>
  <c r="Z298" i="3"/>
  <c r="AA298" i="3"/>
  <c r="Z299" i="3"/>
  <c r="AA299" i="3"/>
  <c r="Z300" i="3"/>
  <c r="AA300" i="3"/>
  <c r="Z301" i="3"/>
  <c r="AA301" i="3"/>
  <c r="Z302" i="3"/>
  <c r="AA302" i="3"/>
  <c r="Z303" i="3"/>
  <c r="AA303" i="3"/>
  <c r="Z304" i="3"/>
  <c r="AA304" i="3"/>
  <c r="Z305" i="3"/>
  <c r="AA305" i="3"/>
  <c r="Z306" i="3"/>
  <c r="AA306" i="3"/>
  <c r="Z307" i="3"/>
  <c r="AA307" i="3"/>
  <c r="Z308" i="3"/>
  <c r="AA308" i="3"/>
  <c r="Z309" i="3"/>
  <c r="AA309" i="3"/>
  <c r="Z310" i="3"/>
  <c r="AA310" i="3"/>
  <c r="Z311" i="3"/>
  <c r="AA311" i="3"/>
  <c r="Z312" i="3"/>
  <c r="AA312" i="3"/>
  <c r="Z313" i="3"/>
  <c r="AA313" i="3"/>
  <c r="Z314" i="3"/>
  <c r="AA314" i="3"/>
  <c r="Z315" i="3"/>
  <c r="AA315" i="3"/>
  <c r="Z316" i="3"/>
  <c r="AA316" i="3"/>
  <c r="Z317" i="3"/>
  <c r="AA317" i="3"/>
  <c r="Z318" i="3"/>
  <c r="AA318" i="3"/>
  <c r="Z319" i="3"/>
  <c r="AA319" i="3"/>
  <c r="Z320" i="3"/>
  <c r="AA320" i="3"/>
  <c r="Z321" i="3"/>
  <c r="AA321" i="3"/>
  <c r="Z322" i="3"/>
  <c r="AA322" i="3"/>
  <c r="Z323" i="3"/>
  <c r="AA323" i="3"/>
  <c r="Z324" i="3"/>
  <c r="AA324" i="3"/>
  <c r="Z325" i="3"/>
  <c r="AA325" i="3"/>
  <c r="Z326" i="3"/>
  <c r="AA326" i="3"/>
  <c r="Z327" i="3"/>
  <c r="AA327" i="3"/>
  <c r="Z328" i="3"/>
  <c r="AA328" i="3"/>
  <c r="Z329" i="3"/>
  <c r="AA329" i="3"/>
  <c r="Z330" i="3"/>
  <c r="AA330" i="3"/>
  <c r="Z331" i="3"/>
  <c r="AA331" i="3"/>
  <c r="Z332" i="3"/>
  <c r="AA332" i="3"/>
  <c r="Z333" i="3"/>
  <c r="AA333" i="3"/>
  <c r="Z334" i="3"/>
  <c r="AA334" i="3"/>
  <c r="Z335" i="3"/>
  <c r="AA335" i="3"/>
  <c r="Z336" i="3"/>
  <c r="AA336" i="3"/>
  <c r="Z337" i="3"/>
  <c r="AA337" i="3"/>
  <c r="Z338" i="3"/>
  <c r="AA338" i="3"/>
  <c r="Z339" i="3"/>
  <c r="AA339" i="3"/>
  <c r="Z340" i="3"/>
  <c r="AA340" i="3"/>
  <c r="Z341" i="3"/>
  <c r="AA341" i="3"/>
  <c r="Z342" i="3"/>
  <c r="AA342" i="3"/>
  <c r="Z343" i="3"/>
  <c r="AA343" i="3"/>
  <c r="Z344" i="3"/>
  <c r="AA344" i="3"/>
  <c r="Z345" i="3"/>
  <c r="AA345" i="3"/>
  <c r="Z346" i="3"/>
  <c r="AA346" i="3"/>
  <c r="Z347" i="3"/>
  <c r="AA347" i="3"/>
  <c r="Z348" i="3"/>
  <c r="AA348" i="3"/>
  <c r="Z349" i="3"/>
  <c r="AA349" i="3"/>
  <c r="Z350" i="3"/>
  <c r="AA350" i="3"/>
  <c r="Z351" i="3"/>
  <c r="AA351" i="3"/>
  <c r="Z352" i="3"/>
  <c r="AA352" i="3"/>
  <c r="Z353" i="3"/>
  <c r="AA353" i="3"/>
  <c r="Z354" i="3"/>
  <c r="AA354" i="3"/>
  <c r="Z355" i="3"/>
  <c r="AA355" i="3"/>
  <c r="Z356" i="3"/>
  <c r="AA356" i="3"/>
  <c r="Z357" i="3"/>
  <c r="AA357" i="3"/>
  <c r="Z358" i="3"/>
  <c r="AA358" i="3"/>
  <c r="Z359" i="3"/>
  <c r="AA359" i="3"/>
  <c r="Z360" i="3"/>
  <c r="AA360" i="3"/>
  <c r="Z361" i="3"/>
  <c r="AA361" i="3"/>
  <c r="Z362" i="3"/>
  <c r="AA362" i="3"/>
  <c r="Z363" i="3"/>
  <c r="AA363" i="3"/>
  <c r="Z364" i="3"/>
  <c r="AA364" i="3"/>
  <c r="Z365" i="3"/>
  <c r="AA365" i="3"/>
  <c r="Z366" i="3"/>
  <c r="AA366" i="3"/>
  <c r="Z367" i="3"/>
  <c r="AA367" i="3"/>
  <c r="Z368" i="3"/>
  <c r="AA368" i="3"/>
  <c r="Z369" i="3"/>
  <c r="AA369" i="3"/>
  <c r="Z371" i="3"/>
  <c r="AA371" i="3"/>
  <c r="Z372" i="3"/>
  <c r="AA372" i="3"/>
  <c r="Z373" i="3"/>
  <c r="AA373" i="3"/>
  <c r="Z374" i="3"/>
  <c r="AA374" i="3"/>
  <c r="Z375" i="3"/>
  <c r="AA375" i="3"/>
  <c r="Z376" i="3"/>
  <c r="AA376" i="3"/>
  <c r="Z377" i="3"/>
  <c r="AA377" i="3"/>
  <c r="Z378" i="3"/>
  <c r="AA378" i="3"/>
  <c r="Z379" i="3"/>
  <c r="AA379" i="3"/>
  <c r="Z380" i="3"/>
  <c r="AA380" i="3"/>
  <c r="Z381" i="3"/>
  <c r="AA381" i="3"/>
  <c r="Z382" i="3"/>
  <c r="AA382" i="3"/>
  <c r="Z383" i="3"/>
  <c r="AA383" i="3"/>
  <c r="Z384" i="3"/>
  <c r="AA384" i="3"/>
  <c r="Z385" i="3"/>
  <c r="AA385" i="3"/>
  <c r="Z386" i="3"/>
  <c r="AA386" i="3"/>
  <c r="Z387" i="3"/>
  <c r="AA387" i="3"/>
  <c r="Z388" i="3"/>
  <c r="AA388" i="3"/>
  <c r="Z389" i="3"/>
  <c r="AA389" i="3"/>
  <c r="Z390" i="3"/>
  <c r="AA390" i="3"/>
  <c r="Z391" i="3"/>
  <c r="AA391" i="3"/>
  <c r="Z392" i="3"/>
  <c r="AA392" i="3"/>
  <c r="Z393" i="3"/>
  <c r="AA393" i="3"/>
  <c r="Z394" i="3"/>
  <c r="AA394" i="3"/>
  <c r="Z395" i="3"/>
  <c r="AA395" i="3"/>
  <c r="Z396" i="3"/>
  <c r="AA396" i="3"/>
  <c r="Z397" i="3"/>
  <c r="AA397" i="3"/>
  <c r="Z398" i="3"/>
  <c r="AA398" i="3"/>
  <c r="Z399" i="3"/>
  <c r="AA399" i="3"/>
  <c r="Z400" i="3"/>
  <c r="AA400" i="3"/>
  <c r="Z401" i="3"/>
  <c r="AA401" i="3"/>
  <c r="Z402" i="3"/>
  <c r="AA402" i="3"/>
  <c r="Z403" i="3"/>
  <c r="AA403" i="3"/>
  <c r="Z404" i="3"/>
  <c r="AA404" i="3"/>
  <c r="Z405" i="3"/>
  <c r="AA405" i="3"/>
  <c r="Z406" i="3"/>
  <c r="AA406" i="3"/>
  <c r="Z407" i="3"/>
  <c r="AA407" i="3"/>
  <c r="Z408" i="3"/>
  <c r="AA408" i="3"/>
  <c r="Z409" i="3"/>
  <c r="AA409" i="3"/>
  <c r="Z410" i="3"/>
  <c r="AA410" i="3"/>
  <c r="Z411" i="3"/>
  <c r="AA411" i="3"/>
  <c r="Z412" i="3"/>
  <c r="AA412" i="3"/>
  <c r="Z413" i="3"/>
  <c r="AA413" i="3"/>
  <c r="Z414" i="3"/>
  <c r="AA414" i="3"/>
  <c r="Z415" i="3"/>
  <c r="AA415" i="3"/>
  <c r="Z416" i="3"/>
  <c r="AA416" i="3"/>
  <c r="Z417" i="3"/>
  <c r="AA417" i="3"/>
  <c r="Z418" i="3"/>
  <c r="AA418" i="3"/>
  <c r="Z419" i="3"/>
  <c r="AA419" i="3"/>
  <c r="Z420" i="3"/>
  <c r="AA420" i="3"/>
  <c r="Z421" i="3"/>
  <c r="AA421" i="3"/>
  <c r="Z422" i="3"/>
  <c r="AA422" i="3"/>
  <c r="Z423" i="3"/>
  <c r="AA423" i="3"/>
  <c r="Z424" i="3"/>
  <c r="AA424" i="3"/>
  <c r="Z425" i="3"/>
  <c r="AA425" i="3"/>
  <c r="Z426" i="3"/>
  <c r="AA426" i="3"/>
  <c r="Z427" i="3"/>
  <c r="AA427" i="3"/>
  <c r="Z428" i="3"/>
  <c r="AA428" i="3"/>
  <c r="Z429" i="3"/>
  <c r="AA429" i="3"/>
  <c r="Z430" i="3"/>
  <c r="AA430" i="3"/>
  <c r="Z431" i="3"/>
  <c r="AA431" i="3"/>
  <c r="Z432" i="3"/>
  <c r="AA432" i="3"/>
  <c r="Z433" i="3"/>
  <c r="AA433" i="3"/>
  <c r="Z434" i="3"/>
  <c r="AA434" i="3"/>
  <c r="Z435" i="3"/>
  <c r="AA435" i="3"/>
  <c r="Z436" i="3"/>
  <c r="AA436" i="3"/>
  <c r="Z437" i="3"/>
  <c r="AA437" i="3"/>
  <c r="Z438" i="3"/>
  <c r="AA438" i="3"/>
  <c r="Z439" i="3"/>
  <c r="AA439" i="3"/>
  <c r="Z440" i="3"/>
  <c r="AA440" i="3"/>
  <c r="Z441" i="3"/>
  <c r="AA441" i="3"/>
  <c r="Z442" i="3"/>
  <c r="AA442" i="3"/>
  <c r="Z443" i="3"/>
  <c r="AA443" i="3"/>
  <c r="Z444" i="3"/>
  <c r="AA444" i="3"/>
  <c r="Z445" i="3"/>
  <c r="AA445" i="3"/>
  <c r="Z446" i="3"/>
  <c r="AA446" i="3"/>
  <c r="Z447" i="3"/>
  <c r="AA447" i="3"/>
  <c r="Z448" i="3"/>
  <c r="AA448" i="3"/>
  <c r="Z449" i="3"/>
  <c r="AA449" i="3"/>
  <c r="Z450" i="3"/>
  <c r="AA450" i="3"/>
  <c r="Z451" i="3"/>
  <c r="AA451" i="3"/>
  <c r="Z452" i="3"/>
  <c r="AA452" i="3"/>
  <c r="Z453" i="3"/>
  <c r="AA453" i="3"/>
  <c r="Z454" i="3"/>
  <c r="AA454" i="3"/>
  <c r="Z455" i="3"/>
  <c r="AA455" i="3"/>
  <c r="Z456" i="3"/>
  <c r="AA456" i="3"/>
  <c r="Z457" i="3"/>
  <c r="AA457" i="3"/>
  <c r="Z458" i="3"/>
  <c r="AA458" i="3"/>
  <c r="Z459" i="3"/>
  <c r="AA459" i="3"/>
  <c r="Z460" i="3"/>
  <c r="AA460" i="3"/>
  <c r="Z461" i="3"/>
  <c r="AA461" i="3"/>
  <c r="Z462" i="3"/>
  <c r="AA462" i="3"/>
  <c r="Z463" i="3"/>
  <c r="AA463" i="3"/>
  <c r="Z464" i="3"/>
  <c r="AA464" i="3"/>
  <c r="Z465" i="3"/>
  <c r="AA465" i="3"/>
  <c r="Z466" i="3"/>
  <c r="AA466" i="3"/>
  <c r="Z467" i="3"/>
  <c r="AA467" i="3"/>
  <c r="Z468" i="3"/>
  <c r="AA468" i="3"/>
  <c r="Z469" i="3"/>
  <c r="AA469" i="3"/>
  <c r="Z470" i="3"/>
  <c r="AA470" i="3"/>
  <c r="Z471" i="3"/>
  <c r="AA471" i="3"/>
  <c r="Z472" i="3"/>
  <c r="AA472" i="3"/>
  <c r="Z473" i="3"/>
  <c r="AA473" i="3"/>
  <c r="Z474" i="3"/>
  <c r="AA474" i="3"/>
  <c r="Z475" i="3"/>
  <c r="AA475" i="3"/>
  <c r="Z476" i="3"/>
  <c r="AA476" i="3"/>
  <c r="Z477" i="3"/>
  <c r="AA477" i="3"/>
  <c r="Z478" i="3"/>
  <c r="AA478" i="3"/>
  <c r="Z479" i="3"/>
  <c r="AA479" i="3"/>
  <c r="Z480" i="3"/>
  <c r="AA480" i="3"/>
  <c r="Z481" i="3"/>
  <c r="AA481" i="3"/>
  <c r="Z482" i="3"/>
  <c r="AA482" i="3"/>
  <c r="Z483" i="3"/>
  <c r="AA483" i="3"/>
  <c r="Z484" i="3"/>
  <c r="AA484" i="3"/>
  <c r="Z485" i="3"/>
  <c r="AA485" i="3"/>
  <c r="Z486" i="3"/>
  <c r="AA486" i="3"/>
  <c r="Z487" i="3"/>
  <c r="AA487" i="3"/>
  <c r="Z488" i="3"/>
  <c r="AA488" i="3"/>
  <c r="Z489" i="3"/>
  <c r="AA489" i="3"/>
  <c r="Z490" i="3"/>
  <c r="AA490" i="3"/>
  <c r="Z491" i="3"/>
  <c r="AA491" i="3"/>
  <c r="Z492" i="3"/>
  <c r="AA492" i="3"/>
  <c r="Z493" i="3"/>
  <c r="AA493" i="3"/>
  <c r="Z494" i="3"/>
  <c r="AA494" i="3"/>
  <c r="Z495" i="3"/>
  <c r="AA495" i="3"/>
  <c r="Z496" i="3"/>
  <c r="AA496" i="3"/>
  <c r="Z497" i="3"/>
  <c r="AA497" i="3"/>
  <c r="Z498" i="3"/>
  <c r="AA498" i="3"/>
  <c r="Z499" i="3"/>
  <c r="AA499" i="3"/>
  <c r="Z500" i="3"/>
  <c r="AA500" i="3"/>
  <c r="Z501" i="3"/>
  <c r="AA501" i="3"/>
  <c r="Z502" i="3"/>
  <c r="AA502" i="3"/>
  <c r="Z503" i="3"/>
  <c r="AA503" i="3"/>
  <c r="Z504" i="3"/>
  <c r="AA504" i="3"/>
  <c r="Z505" i="3"/>
  <c r="AA505" i="3"/>
  <c r="Z506" i="3"/>
  <c r="AA506" i="3"/>
  <c r="Z507" i="3"/>
  <c r="AA507" i="3"/>
  <c r="Z508" i="3"/>
  <c r="AA508" i="3"/>
  <c r="Z509" i="3"/>
  <c r="AA509" i="3"/>
  <c r="Z510" i="3"/>
  <c r="AA510" i="3"/>
  <c r="Z511" i="3"/>
  <c r="AA511" i="3"/>
  <c r="Z512" i="3"/>
  <c r="AA512" i="3"/>
  <c r="Z513" i="3"/>
  <c r="AA513" i="3"/>
  <c r="Z514" i="3"/>
  <c r="AA514" i="3"/>
  <c r="Z515" i="3"/>
  <c r="AA515" i="3"/>
  <c r="Z516" i="3"/>
  <c r="AA516" i="3"/>
  <c r="Z517" i="3"/>
  <c r="AA517" i="3"/>
  <c r="Z518" i="3"/>
  <c r="AA518" i="3"/>
  <c r="Z519" i="3"/>
  <c r="AA519" i="3"/>
  <c r="Z521" i="3"/>
  <c r="AA521" i="3"/>
  <c r="Z522" i="3"/>
  <c r="AA522" i="3"/>
  <c r="Z523" i="3"/>
  <c r="AA523" i="3"/>
  <c r="Z524" i="3"/>
  <c r="AA524" i="3"/>
  <c r="Z525" i="3"/>
  <c r="AA525" i="3"/>
  <c r="Z526" i="3"/>
  <c r="AA526" i="3"/>
  <c r="Z527" i="3"/>
  <c r="AA527" i="3"/>
  <c r="Z528" i="3"/>
  <c r="AA528" i="3"/>
  <c r="Z529" i="3"/>
  <c r="AA529" i="3"/>
  <c r="Z530" i="3"/>
  <c r="AA530" i="3"/>
  <c r="Z531" i="3"/>
  <c r="AA531" i="3"/>
  <c r="Z532" i="3"/>
  <c r="AA532" i="3"/>
  <c r="Z533" i="3"/>
  <c r="AA533" i="3"/>
  <c r="Z534" i="3"/>
  <c r="AA534" i="3"/>
  <c r="Z535" i="3"/>
  <c r="AA535" i="3"/>
  <c r="Z536" i="3"/>
  <c r="AA536" i="3"/>
  <c r="Z537" i="3"/>
  <c r="AA537" i="3"/>
  <c r="Z538" i="3"/>
  <c r="AA538" i="3"/>
  <c r="Z539" i="3"/>
  <c r="AA539" i="3"/>
  <c r="Z540" i="3"/>
  <c r="AA540" i="3"/>
  <c r="Z541" i="3"/>
  <c r="AA541" i="3"/>
  <c r="Z542" i="3"/>
  <c r="AA542" i="3"/>
  <c r="Z543" i="3"/>
  <c r="AA543" i="3"/>
  <c r="Z544" i="3"/>
  <c r="AA544" i="3"/>
  <c r="Z545" i="3"/>
  <c r="AA545" i="3"/>
  <c r="Z546" i="3"/>
  <c r="AA546" i="3"/>
  <c r="Z547" i="3"/>
  <c r="AA547" i="3"/>
  <c r="Z548" i="3"/>
  <c r="AA548" i="3"/>
  <c r="Z549" i="3"/>
  <c r="AA549" i="3"/>
  <c r="Z550" i="3"/>
  <c r="AA550" i="3"/>
  <c r="Z551" i="3"/>
  <c r="AA551" i="3"/>
  <c r="Z552" i="3"/>
  <c r="AA552" i="3"/>
  <c r="Z553" i="3"/>
  <c r="AA553" i="3"/>
  <c r="Z554" i="3"/>
  <c r="AA554" i="3"/>
  <c r="Z555" i="3"/>
  <c r="AA555" i="3"/>
  <c r="Z556" i="3"/>
  <c r="AA556" i="3"/>
  <c r="Z557" i="3"/>
  <c r="AA557" i="3"/>
  <c r="Z558" i="3"/>
  <c r="AA558" i="3"/>
  <c r="Z559" i="3"/>
  <c r="AA559" i="3"/>
  <c r="Z560" i="3"/>
  <c r="AA560" i="3"/>
  <c r="Z561" i="3"/>
  <c r="AA561" i="3"/>
  <c r="Z562" i="3"/>
  <c r="AA562" i="3"/>
  <c r="Z563" i="3"/>
  <c r="AA563" i="3"/>
  <c r="Z564" i="3"/>
  <c r="AA564" i="3"/>
  <c r="Z565" i="3"/>
  <c r="AA565" i="3"/>
  <c r="Z566" i="3"/>
  <c r="AA566" i="3"/>
  <c r="Z567" i="3"/>
  <c r="AA567" i="3"/>
  <c r="Z568" i="3"/>
  <c r="AA568" i="3"/>
  <c r="Z569" i="3"/>
  <c r="AA569" i="3"/>
  <c r="Z570" i="3"/>
  <c r="AA570" i="3"/>
  <c r="Z571" i="3"/>
  <c r="AA571" i="3"/>
  <c r="Z572" i="3"/>
  <c r="AA572" i="3"/>
  <c r="Z573" i="3"/>
  <c r="AA573" i="3"/>
  <c r="Z574" i="3"/>
  <c r="AA574" i="3"/>
  <c r="Z575" i="3"/>
  <c r="AA575" i="3"/>
  <c r="Z576" i="3"/>
  <c r="AA576" i="3"/>
  <c r="Z577" i="3"/>
  <c r="AA577" i="3"/>
  <c r="Z578" i="3"/>
  <c r="AA578" i="3"/>
  <c r="Z579" i="3"/>
  <c r="AA579" i="3"/>
  <c r="Z580" i="3"/>
  <c r="AA580" i="3"/>
  <c r="Z581" i="3"/>
  <c r="AA581" i="3"/>
  <c r="Z582" i="3"/>
  <c r="AA582" i="3"/>
  <c r="Z583" i="3"/>
  <c r="AA583" i="3"/>
  <c r="Z584" i="3"/>
  <c r="AA584" i="3"/>
  <c r="Z585" i="3"/>
  <c r="AA585" i="3"/>
  <c r="Z586" i="3"/>
  <c r="AA586" i="3"/>
  <c r="Z587" i="3"/>
  <c r="AA587" i="3"/>
  <c r="Z588" i="3"/>
  <c r="AA588" i="3"/>
  <c r="Z589" i="3"/>
  <c r="AA589" i="3"/>
  <c r="Z590" i="3"/>
  <c r="AA590" i="3"/>
  <c r="Z591" i="3"/>
  <c r="AA591" i="3"/>
  <c r="Z592" i="3"/>
  <c r="AA592" i="3"/>
  <c r="Z593" i="3"/>
  <c r="AA593" i="3"/>
  <c r="Z594" i="3"/>
  <c r="AA594" i="3"/>
  <c r="Z595" i="3"/>
  <c r="AA595" i="3"/>
  <c r="Z596" i="3"/>
  <c r="AA596" i="3"/>
  <c r="Z597" i="3"/>
  <c r="AA597" i="3"/>
  <c r="Z598" i="3"/>
  <c r="AA598" i="3"/>
  <c r="Z599" i="3"/>
  <c r="AA599" i="3"/>
  <c r="Z600" i="3"/>
  <c r="AA600" i="3"/>
  <c r="Z601" i="3"/>
  <c r="AA601" i="3"/>
  <c r="Z602" i="3"/>
  <c r="AA602" i="3"/>
  <c r="Z603" i="3"/>
  <c r="AA603" i="3"/>
  <c r="Z604" i="3"/>
  <c r="AA604" i="3"/>
  <c r="Z605" i="3"/>
  <c r="AA605" i="3"/>
  <c r="Z606" i="3"/>
  <c r="AA606" i="3"/>
  <c r="Z607" i="3"/>
  <c r="AA607" i="3"/>
  <c r="Z608" i="3"/>
  <c r="AA608" i="3"/>
  <c r="Z609" i="3"/>
  <c r="AA609" i="3"/>
  <c r="Z610" i="3"/>
  <c r="AA610" i="3"/>
  <c r="Z611" i="3"/>
  <c r="AA611" i="3"/>
  <c r="Z612" i="3"/>
  <c r="AA612" i="3"/>
  <c r="Z613" i="3"/>
  <c r="AA613" i="3"/>
  <c r="Z614" i="3"/>
  <c r="AA614" i="3"/>
  <c r="Z615" i="3"/>
  <c r="AA615" i="3"/>
  <c r="Z616" i="3"/>
  <c r="AA616" i="3"/>
  <c r="Z617" i="3"/>
  <c r="AA617" i="3"/>
  <c r="Z618" i="3"/>
  <c r="AA618" i="3"/>
  <c r="Z619" i="3"/>
  <c r="AA619" i="3"/>
  <c r="Z620" i="3"/>
  <c r="AA620" i="3"/>
  <c r="Z621" i="3"/>
  <c r="AA621" i="3"/>
  <c r="Z622" i="3"/>
  <c r="AA622" i="3"/>
  <c r="Z623" i="3"/>
  <c r="AA623" i="3"/>
  <c r="Z624" i="3"/>
  <c r="AA624" i="3"/>
  <c r="Z626" i="3"/>
  <c r="AA626" i="3"/>
  <c r="Z627" i="3"/>
  <c r="AA627" i="3"/>
  <c r="Z628" i="3"/>
  <c r="AA628" i="3"/>
  <c r="Z629" i="3"/>
  <c r="AA629" i="3"/>
  <c r="Z630" i="3"/>
  <c r="AA630" i="3"/>
  <c r="Z631" i="3"/>
  <c r="AA631" i="3"/>
  <c r="Z632" i="3"/>
  <c r="AA632" i="3"/>
  <c r="Z633" i="3"/>
  <c r="AA633" i="3"/>
  <c r="Z634" i="3"/>
  <c r="AA634" i="3"/>
  <c r="Z635" i="3"/>
  <c r="AA635" i="3"/>
  <c r="Z636" i="3"/>
  <c r="AA636" i="3"/>
  <c r="Z637" i="3"/>
  <c r="AA637" i="3"/>
  <c r="Z638" i="3"/>
  <c r="AA638" i="3"/>
  <c r="Z639" i="3"/>
  <c r="AA639" i="3"/>
  <c r="Z640" i="3"/>
  <c r="AA640" i="3"/>
  <c r="Z641" i="3"/>
  <c r="AA641" i="3"/>
  <c r="Z642" i="3"/>
  <c r="AA642" i="3"/>
  <c r="Z643" i="3"/>
  <c r="AA643" i="3"/>
  <c r="Z644" i="3"/>
  <c r="AA644" i="3"/>
  <c r="Z645" i="3"/>
  <c r="AA645" i="3"/>
  <c r="Z646" i="3"/>
  <c r="AA646" i="3"/>
  <c r="Z647" i="3"/>
  <c r="AA647" i="3"/>
  <c r="Z648" i="3"/>
  <c r="AA648" i="3"/>
  <c r="Z649" i="3"/>
  <c r="AA649" i="3"/>
  <c r="Z650" i="3"/>
  <c r="AA650" i="3"/>
  <c r="Z651" i="3"/>
  <c r="AA651" i="3"/>
  <c r="Z652" i="3"/>
  <c r="AA652" i="3"/>
  <c r="Z653" i="3"/>
  <c r="AA653" i="3"/>
  <c r="Z654" i="3"/>
  <c r="AA654" i="3"/>
  <c r="Z655" i="3"/>
  <c r="AA655" i="3"/>
  <c r="Z656" i="3"/>
  <c r="AA656" i="3"/>
  <c r="Z657" i="3"/>
  <c r="AA657" i="3"/>
  <c r="Z658" i="3"/>
  <c r="AA658" i="3"/>
  <c r="Z659" i="3"/>
  <c r="AA659" i="3"/>
  <c r="Z660" i="3"/>
  <c r="AA660" i="3"/>
  <c r="Z661" i="3"/>
  <c r="AA661" i="3"/>
  <c r="Z662" i="3"/>
  <c r="AA662" i="3"/>
  <c r="Z663" i="3"/>
  <c r="AA663" i="3"/>
  <c r="Z664" i="3"/>
  <c r="AA664" i="3"/>
  <c r="Z665" i="3"/>
  <c r="AA665" i="3"/>
  <c r="Z666" i="3"/>
  <c r="AA666" i="3"/>
  <c r="Z667" i="3"/>
  <c r="AA667" i="3"/>
  <c r="Z668" i="3"/>
  <c r="AA668" i="3"/>
  <c r="Z669" i="3"/>
  <c r="AA669" i="3"/>
  <c r="Z670" i="3"/>
  <c r="AA670" i="3"/>
  <c r="Z671" i="3"/>
  <c r="AA671" i="3"/>
  <c r="Z672" i="3"/>
  <c r="AA672" i="3"/>
  <c r="Z673" i="3"/>
  <c r="AA673" i="3"/>
  <c r="Z674" i="3"/>
  <c r="AA674" i="3"/>
  <c r="Z675" i="3"/>
  <c r="AA675" i="3"/>
  <c r="Z676" i="3"/>
  <c r="AA676" i="3"/>
  <c r="Z677" i="3"/>
  <c r="AA677" i="3"/>
  <c r="Z678" i="3"/>
  <c r="AA678" i="3"/>
  <c r="Z679" i="3"/>
  <c r="AA679" i="3"/>
  <c r="Z680" i="3"/>
  <c r="AA680" i="3"/>
  <c r="Z681" i="3"/>
  <c r="AA681" i="3"/>
  <c r="Z682" i="3"/>
  <c r="AA682" i="3"/>
  <c r="Z683" i="3"/>
  <c r="AA683" i="3"/>
  <c r="Z684" i="3"/>
  <c r="AA684" i="3"/>
  <c r="Z685" i="3"/>
  <c r="AA685" i="3"/>
  <c r="Z686" i="3"/>
  <c r="AA686" i="3"/>
  <c r="Z687" i="3"/>
  <c r="AA687" i="3"/>
  <c r="Z688" i="3"/>
  <c r="AA688" i="3"/>
  <c r="Z689" i="3"/>
  <c r="AA689" i="3"/>
  <c r="Z690" i="3"/>
  <c r="AA690" i="3"/>
  <c r="Z691" i="3"/>
  <c r="AA691" i="3"/>
  <c r="Z692" i="3"/>
  <c r="AA692" i="3"/>
  <c r="Z693" i="3"/>
  <c r="AA693" i="3"/>
  <c r="Z694" i="3"/>
  <c r="AA694" i="3"/>
  <c r="Z695" i="3"/>
  <c r="AA695" i="3"/>
  <c r="Z696" i="3"/>
  <c r="AA696" i="3"/>
  <c r="Z697" i="3"/>
  <c r="AA697" i="3"/>
  <c r="Z698" i="3"/>
  <c r="AA698" i="3"/>
  <c r="Z699" i="3"/>
  <c r="AA699" i="3"/>
  <c r="Z700" i="3"/>
  <c r="AA700" i="3"/>
  <c r="Z701" i="3"/>
  <c r="AA701" i="3"/>
  <c r="Z702" i="3"/>
  <c r="AA702" i="3"/>
  <c r="Z703" i="3"/>
  <c r="AA703" i="3"/>
  <c r="Z704" i="3"/>
  <c r="AA704" i="3"/>
  <c r="Z705" i="3"/>
  <c r="AA705" i="3"/>
  <c r="Z706" i="3"/>
  <c r="AA706" i="3"/>
  <c r="Z707" i="3"/>
  <c r="AA707" i="3"/>
  <c r="Z708" i="3"/>
  <c r="AA708" i="3"/>
  <c r="Z709" i="3"/>
  <c r="AA709" i="3"/>
  <c r="Z710" i="3"/>
  <c r="AA710" i="3"/>
  <c r="Z711" i="3"/>
  <c r="AA711" i="3"/>
  <c r="Z712" i="3"/>
  <c r="AA712" i="3"/>
  <c r="Z713" i="3"/>
  <c r="AA713" i="3"/>
  <c r="Z714" i="3"/>
  <c r="AA714" i="3"/>
  <c r="Z715" i="3"/>
  <c r="AA715" i="3"/>
  <c r="Z716" i="3"/>
  <c r="AA716" i="3"/>
  <c r="Z717" i="3"/>
  <c r="AA717" i="3"/>
  <c r="Z718" i="3"/>
  <c r="AA718" i="3"/>
  <c r="Z719" i="3"/>
  <c r="AA719" i="3"/>
  <c r="Z720" i="3"/>
  <c r="AA720" i="3"/>
  <c r="Z721" i="3"/>
  <c r="AA721" i="3"/>
  <c r="Z722" i="3"/>
  <c r="AA722" i="3"/>
  <c r="Z723" i="3"/>
  <c r="AA723" i="3"/>
  <c r="Z724" i="3"/>
  <c r="AA724" i="3"/>
  <c r="Z725" i="3"/>
  <c r="AA725" i="3"/>
  <c r="Z726" i="3"/>
  <c r="AA726" i="3"/>
  <c r="Z727" i="3"/>
  <c r="AA727" i="3"/>
  <c r="Z728" i="3"/>
  <c r="AA728" i="3"/>
  <c r="Z729" i="3"/>
  <c r="AA729" i="3"/>
  <c r="Z730" i="3"/>
  <c r="AA730" i="3"/>
  <c r="Z731" i="3"/>
  <c r="AA731" i="3"/>
  <c r="Z732" i="3"/>
  <c r="AA732" i="3"/>
  <c r="Z733" i="3"/>
  <c r="AA733" i="3"/>
  <c r="Z734" i="3"/>
  <c r="AA734" i="3"/>
  <c r="Z735" i="3"/>
  <c r="AA735" i="3"/>
  <c r="Z736" i="3"/>
  <c r="AA736" i="3"/>
  <c r="Z737" i="3"/>
  <c r="AA737" i="3"/>
  <c r="Z738" i="3"/>
  <c r="AA738" i="3"/>
  <c r="Z739" i="3"/>
  <c r="AA739" i="3"/>
  <c r="Z740" i="3"/>
  <c r="AA740" i="3"/>
  <c r="Z741" i="3"/>
  <c r="AA741" i="3"/>
  <c r="Z742" i="3"/>
  <c r="AA742" i="3"/>
  <c r="Z743" i="3"/>
  <c r="AA743" i="3"/>
  <c r="Z744" i="3"/>
  <c r="AA744" i="3"/>
  <c r="Z745" i="3"/>
  <c r="AA745" i="3"/>
  <c r="Z746" i="3"/>
  <c r="AA746" i="3"/>
  <c r="Z747" i="3"/>
  <c r="AA747" i="3"/>
  <c r="Z748" i="3"/>
  <c r="AA748" i="3"/>
  <c r="Z749" i="3"/>
  <c r="AA749" i="3"/>
  <c r="Z750" i="3"/>
  <c r="AA750" i="3"/>
  <c r="Z751" i="3"/>
  <c r="AA751" i="3"/>
  <c r="Z752" i="3"/>
  <c r="AA752" i="3"/>
  <c r="Z753" i="3"/>
  <c r="AA753" i="3"/>
  <c r="Z754" i="3"/>
  <c r="AA754" i="3"/>
  <c r="Z755" i="3"/>
  <c r="AA755" i="3"/>
  <c r="Z756" i="3"/>
  <c r="AA756" i="3"/>
  <c r="Z757" i="3"/>
  <c r="AA757" i="3"/>
  <c r="Z758" i="3"/>
  <c r="AA758" i="3"/>
  <c r="Z759" i="3"/>
  <c r="AA759" i="3"/>
  <c r="Z760" i="3"/>
  <c r="AA760" i="3"/>
  <c r="Z761" i="3"/>
  <c r="AA761" i="3"/>
  <c r="Z762" i="3"/>
  <c r="AA762" i="3"/>
  <c r="Z763" i="3"/>
  <c r="AA763" i="3"/>
  <c r="Z764" i="3"/>
  <c r="AA764" i="3"/>
  <c r="Z765" i="3"/>
  <c r="AA765" i="3"/>
  <c r="Z766" i="3"/>
  <c r="AA766" i="3"/>
  <c r="Z767" i="3"/>
  <c r="AA767" i="3"/>
  <c r="Z768" i="3"/>
  <c r="AA768" i="3"/>
  <c r="Z769" i="3"/>
  <c r="AA769" i="3"/>
  <c r="Z770" i="3"/>
  <c r="AA770" i="3"/>
  <c r="Z771" i="3"/>
  <c r="AA771" i="3"/>
  <c r="Z772" i="3"/>
  <c r="AA772" i="3"/>
  <c r="Z773" i="3"/>
  <c r="AA773" i="3"/>
  <c r="Z774" i="3"/>
  <c r="AA774" i="3"/>
  <c r="Z775" i="3"/>
  <c r="AA775" i="3"/>
  <c r="Z776" i="3"/>
  <c r="AA776" i="3"/>
  <c r="Z777" i="3"/>
  <c r="AA777" i="3"/>
  <c r="Z778" i="3"/>
  <c r="AA778" i="3"/>
  <c r="Z779" i="3"/>
  <c r="AA779" i="3"/>
  <c r="Z780" i="3"/>
  <c r="AA780" i="3"/>
  <c r="Z781" i="3"/>
  <c r="AA781" i="3"/>
  <c r="Z782" i="3"/>
  <c r="AA782" i="3"/>
  <c r="Z783" i="3"/>
  <c r="AA783" i="3"/>
  <c r="Z784" i="3"/>
  <c r="AA784" i="3"/>
  <c r="Z785" i="3"/>
  <c r="AA785" i="3"/>
  <c r="Z786" i="3"/>
  <c r="AA786" i="3"/>
  <c r="Z787" i="3"/>
  <c r="AA787" i="3"/>
  <c r="Z788" i="3"/>
  <c r="AA788" i="3"/>
  <c r="Z789" i="3"/>
  <c r="AA789" i="3"/>
  <c r="Z790" i="3"/>
  <c r="AA790" i="3"/>
  <c r="Z791" i="3"/>
  <c r="AA791" i="3"/>
  <c r="Z792" i="3"/>
  <c r="AA792" i="3"/>
  <c r="Z793" i="3"/>
  <c r="AA793" i="3"/>
  <c r="Z794" i="3"/>
  <c r="AA794" i="3"/>
  <c r="Z795" i="3"/>
  <c r="AA795" i="3"/>
  <c r="Z796" i="3"/>
  <c r="AA796" i="3"/>
  <c r="Z797" i="3"/>
  <c r="AA797" i="3"/>
  <c r="Z798" i="3"/>
  <c r="AA798" i="3"/>
  <c r="Z799" i="3"/>
  <c r="AA799" i="3"/>
  <c r="Z800" i="3"/>
  <c r="AA800" i="3"/>
  <c r="Z801" i="3"/>
  <c r="AA801" i="3"/>
  <c r="Z802" i="3"/>
  <c r="AA802" i="3"/>
  <c r="Z803" i="3"/>
  <c r="AA803" i="3"/>
  <c r="Z804" i="3"/>
  <c r="AA804" i="3"/>
  <c r="Z805" i="3"/>
  <c r="AA805" i="3"/>
  <c r="Z806" i="3"/>
  <c r="AA806" i="3"/>
  <c r="Z807" i="3"/>
  <c r="AA807" i="3"/>
  <c r="Z808" i="3"/>
  <c r="AA808" i="3"/>
  <c r="Z809" i="3"/>
  <c r="AA809" i="3"/>
  <c r="Z810" i="3"/>
  <c r="AA810" i="3"/>
  <c r="Z811" i="3"/>
  <c r="AA811" i="3"/>
  <c r="Z812" i="3"/>
  <c r="AA812" i="3"/>
  <c r="Z813" i="3"/>
  <c r="AA813" i="3"/>
  <c r="Z814" i="3"/>
  <c r="AA814" i="3"/>
  <c r="Z815" i="3"/>
  <c r="AA815" i="3"/>
  <c r="Z816" i="3"/>
  <c r="AA816" i="3"/>
  <c r="Z817" i="3"/>
  <c r="AA817" i="3"/>
  <c r="Z818" i="3"/>
  <c r="AA818" i="3"/>
  <c r="Z819" i="3"/>
  <c r="AA819" i="3"/>
  <c r="Z820" i="3"/>
  <c r="AA820" i="3"/>
  <c r="Z821" i="3"/>
  <c r="AA821" i="3"/>
  <c r="Z822" i="3"/>
  <c r="AA822" i="3"/>
  <c r="Z823" i="3"/>
  <c r="AA823" i="3"/>
  <c r="Z824" i="3"/>
  <c r="AA824" i="3"/>
  <c r="Z825" i="3"/>
  <c r="AA825" i="3"/>
  <c r="Z826" i="3"/>
  <c r="AA826" i="3"/>
  <c r="Z827" i="3"/>
  <c r="AA827" i="3"/>
  <c r="Z828" i="3"/>
  <c r="AA828" i="3"/>
  <c r="Z829" i="3"/>
  <c r="AA829" i="3"/>
  <c r="Z830" i="3"/>
  <c r="AA830" i="3"/>
  <c r="Z831" i="3"/>
  <c r="AA831" i="3"/>
  <c r="Z832" i="3"/>
  <c r="AA832" i="3"/>
  <c r="Z833" i="3"/>
  <c r="AA83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197" i="3"/>
  <c r="V198" i="3"/>
  <c r="V199" i="3"/>
  <c r="V200" i="3"/>
  <c r="V201" i="3"/>
  <c r="V202" i="3"/>
  <c r="V203" i="3"/>
  <c r="V204" i="3"/>
  <c r="V205" i="3"/>
  <c r="V206" i="3"/>
  <c r="V207" i="3"/>
  <c r="V208" i="3"/>
  <c r="V209" i="3"/>
  <c r="V210" i="3"/>
  <c r="V211" i="3"/>
  <c r="V212" i="3"/>
  <c r="V213" i="3"/>
  <c r="V214" i="3"/>
  <c r="V215" i="3"/>
  <c r="V216" i="3"/>
  <c r="V217" i="3"/>
  <c r="V218" i="3"/>
  <c r="V219" i="3"/>
  <c r="V220" i="3"/>
  <c r="V221" i="3"/>
  <c r="V222" i="3"/>
  <c r="V223" i="3"/>
  <c r="V224" i="3"/>
  <c r="V225" i="3"/>
  <c r="V226" i="3"/>
  <c r="V227" i="3"/>
  <c r="V228" i="3"/>
  <c r="V229" i="3"/>
  <c r="V230" i="3"/>
  <c r="V231" i="3"/>
  <c r="V232" i="3"/>
  <c r="V233" i="3"/>
  <c r="V234" i="3"/>
  <c r="V235" i="3"/>
  <c r="V236" i="3"/>
  <c r="V237" i="3"/>
  <c r="V238" i="3"/>
  <c r="V239" i="3"/>
  <c r="V240" i="3"/>
  <c r="V241" i="3"/>
  <c r="V242" i="3"/>
  <c r="V243" i="3"/>
  <c r="V244" i="3"/>
  <c r="V245" i="3"/>
  <c r="V246" i="3"/>
  <c r="V247" i="3"/>
  <c r="V248" i="3"/>
  <c r="V249" i="3"/>
  <c r="V250" i="3"/>
  <c r="V251" i="3"/>
  <c r="V252" i="3"/>
  <c r="V253" i="3"/>
  <c r="V254" i="3"/>
  <c r="V255" i="3"/>
  <c r="V256" i="3"/>
  <c r="V257" i="3"/>
  <c r="V258" i="3"/>
  <c r="V259" i="3"/>
  <c r="V260" i="3"/>
  <c r="V261" i="3"/>
  <c r="V262" i="3"/>
  <c r="V263" i="3"/>
  <c r="V264" i="3"/>
  <c r="V265" i="3"/>
  <c r="V266" i="3"/>
  <c r="V267" i="3"/>
  <c r="V268" i="3"/>
  <c r="V269" i="3"/>
  <c r="V270" i="3"/>
  <c r="V271" i="3"/>
  <c r="V272" i="3"/>
  <c r="V273" i="3"/>
  <c r="V274" i="3"/>
  <c r="V275" i="3"/>
  <c r="V276" i="3"/>
  <c r="V277" i="3"/>
  <c r="V278" i="3"/>
  <c r="V279" i="3"/>
  <c r="V280" i="3"/>
  <c r="V281" i="3"/>
  <c r="V282" i="3"/>
  <c r="V283" i="3"/>
  <c r="V284" i="3"/>
  <c r="V285" i="3"/>
  <c r="V286" i="3"/>
  <c r="V287" i="3"/>
  <c r="V288" i="3"/>
  <c r="V289" i="3"/>
  <c r="V290" i="3"/>
  <c r="V291" i="3"/>
  <c r="V292" i="3"/>
  <c r="V293" i="3"/>
  <c r="V294" i="3"/>
  <c r="V295" i="3"/>
  <c r="V296" i="3"/>
  <c r="V297" i="3"/>
  <c r="V298" i="3"/>
  <c r="V299" i="3"/>
  <c r="V300" i="3"/>
  <c r="V301" i="3"/>
  <c r="V302" i="3"/>
  <c r="V303" i="3"/>
  <c r="V304" i="3"/>
  <c r="V305" i="3"/>
  <c r="V306" i="3"/>
  <c r="V307" i="3"/>
  <c r="V308" i="3"/>
  <c r="V309" i="3"/>
  <c r="V310" i="3"/>
  <c r="V311" i="3"/>
  <c r="V312" i="3"/>
  <c r="V313" i="3"/>
  <c r="V314" i="3"/>
  <c r="V315" i="3"/>
  <c r="V316" i="3"/>
  <c r="V317" i="3"/>
  <c r="V318" i="3"/>
  <c r="V319" i="3"/>
  <c r="V320" i="3"/>
  <c r="V321" i="3"/>
  <c r="V322" i="3"/>
  <c r="V323" i="3"/>
  <c r="V324" i="3"/>
  <c r="V325" i="3"/>
  <c r="V326" i="3"/>
  <c r="V327" i="3"/>
  <c r="V328" i="3"/>
  <c r="V329" i="3"/>
  <c r="V330" i="3"/>
  <c r="V331" i="3"/>
  <c r="V332" i="3"/>
  <c r="V333" i="3"/>
  <c r="V334" i="3"/>
  <c r="V335" i="3"/>
  <c r="V336" i="3"/>
  <c r="V337" i="3"/>
  <c r="V338" i="3"/>
  <c r="V339" i="3"/>
  <c r="V340" i="3"/>
  <c r="V341" i="3"/>
  <c r="V342" i="3"/>
  <c r="V343" i="3"/>
  <c r="V344" i="3"/>
  <c r="V345" i="3"/>
  <c r="V346" i="3"/>
  <c r="V347" i="3"/>
  <c r="V348" i="3"/>
  <c r="V349" i="3"/>
  <c r="V350" i="3"/>
  <c r="V351" i="3"/>
  <c r="V352" i="3"/>
  <c r="V353" i="3"/>
  <c r="V354" i="3"/>
  <c r="V355" i="3"/>
  <c r="V356" i="3"/>
  <c r="V357" i="3"/>
  <c r="V358" i="3"/>
  <c r="V359" i="3"/>
  <c r="V360" i="3"/>
  <c r="V361" i="3"/>
  <c r="V362" i="3"/>
  <c r="V363" i="3"/>
  <c r="V364" i="3"/>
  <c r="V365" i="3"/>
  <c r="V366" i="3"/>
  <c r="V367" i="3"/>
  <c r="V368" i="3"/>
  <c r="V369" i="3"/>
  <c r="V371" i="3"/>
  <c r="V372" i="3"/>
  <c r="V373" i="3"/>
  <c r="V374" i="3"/>
  <c r="V375" i="3"/>
  <c r="V376" i="3"/>
  <c r="V377" i="3"/>
  <c r="V378" i="3"/>
  <c r="V379" i="3"/>
  <c r="V380" i="3"/>
  <c r="V381" i="3"/>
  <c r="V382" i="3"/>
  <c r="V383" i="3"/>
  <c r="V384" i="3"/>
  <c r="V385" i="3"/>
  <c r="V386" i="3"/>
  <c r="V387" i="3"/>
  <c r="V388" i="3"/>
  <c r="V389" i="3"/>
  <c r="V390" i="3"/>
  <c r="V391" i="3"/>
  <c r="V392" i="3"/>
  <c r="V393" i="3"/>
  <c r="V394" i="3"/>
  <c r="V395" i="3"/>
  <c r="V396" i="3"/>
  <c r="V397" i="3"/>
  <c r="V398" i="3"/>
  <c r="V399" i="3"/>
  <c r="V400" i="3"/>
  <c r="V401" i="3"/>
  <c r="V402" i="3"/>
  <c r="V403" i="3"/>
  <c r="V404" i="3"/>
  <c r="V405" i="3"/>
  <c r="V406" i="3"/>
  <c r="V407" i="3"/>
  <c r="V408" i="3"/>
  <c r="V409" i="3"/>
  <c r="V410" i="3"/>
  <c r="V411" i="3"/>
  <c r="V412" i="3"/>
  <c r="V413" i="3"/>
  <c r="V414" i="3"/>
  <c r="V415" i="3"/>
  <c r="V416" i="3"/>
  <c r="V417" i="3"/>
  <c r="V418" i="3"/>
  <c r="V419" i="3"/>
  <c r="V420" i="3"/>
  <c r="V421" i="3"/>
  <c r="V422" i="3"/>
  <c r="V423" i="3"/>
  <c r="V424" i="3"/>
  <c r="V425" i="3"/>
  <c r="V426" i="3"/>
  <c r="V427" i="3"/>
  <c r="V428" i="3"/>
  <c r="V429" i="3"/>
  <c r="V430" i="3"/>
  <c r="V431" i="3"/>
  <c r="V432" i="3"/>
  <c r="V433" i="3"/>
  <c r="V434" i="3"/>
  <c r="V435" i="3"/>
  <c r="V436" i="3"/>
  <c r="V437" i="3"/>
  <c r="V438" i="3"/>
  <c r="V439" i="3"/>
  <c r="V440" i="3"/>
  <c r="V441" i="3"/>
  <c r="V442" i="3"/>
  <c r="V443" i="3"/>
  <c r="V444" i="3"/>
  <c r="V445" i="3"/>
  <c r="V446" i="3"/>
  <c r="V447" i="3"/>
  <c r="V448" i="3"/>
  <c r="V449" i="3"/>
  <c r="V450" i="3"/>
  <c r="V451" i="3"/>
  <c r="V452" i="3"/>
  <c r="V453" i="3"/>
  <c r="V454" i="3"/>
  <c r="V455" i="3"/>
  <c r="V456" i="3"/>
  <c r="V457" i="3"/>
  <c r="V458" i="3"/>
  <c r="V459" i="3"/>
  <c r="V460" i="3"/>
  <c r="V461" i="3"/>
  <c r="V462" i="3"/>
  <c r="V463" i="3"/>
  <c r="V464" i="3"/>
  <c r="V465" i="3"/>
  <c r="V466" i="3"/>
  <c r="V467" i="3"/>
  <c r="V468" i="3"/>
  <c r="V469" i="3"/>
  <c r="V470" i="3"/>
  <c r="V471" i="3"/>
  <c r="V472" i="3"/>
  <c r="V473" i="3"/>
  <c r="V474" i="3"/>
  <c r="V475" i="3"/>
  <c r="V476" i="3"/>
  <c r="V477" i="3"/>
  <c r="V478" i="3"/>
  <c r="V479" i="3"/>
  <c r="V480" i="3"/>
  <c r="V481" i="3"/>
  <c r="V482" i="3"/>
  <c r="V483" i="3"/>
  <c r="V484" i="3"/>
  <c r="V485" i="3"/>
  <c r="V486" i="3"/>
  <c r="V487" i="3"/>
  <c r="V488" i="3"/>
  <c r="V489" i="3"/>
  <c r="V490" i="3"/>
  <c r="V491" i="3"/>
  <c r="V492" i="3"/>
  <c r="V493" i="3"/>
  <c r="V494" i="3"/>
  <c r="V495" i="3"/>
  <c r="V496" i="3"/>
  <c r="V497" i="3"/>
  <c r="V498" i="3"/>
  <c r="V499" i="3"/>
  <c r="V500" i="3"/>
  <c r="V501" i="3"/>
  <c r="V502" i="3"/>
  <c r="V503" i="3"/>
  <c r="V504" i="3"/>
  <c r="V505" i="3"/>
  <c r="V506" i="3"/>
  <c r="V507" i="3"/>
  <c r="V508" i="3"/>
  <c r="V509" i="3"/>
  <c r="V510" i="3"/>
  <c r="V511" i="3"/>
  <c r="V512" i="3"/>
  <c r="V513" i="3"/>
  <c r="V514" i="3"/>
  <c r="V515" i="3"/>
  <c r="V516" i="3"/>
  <c r="V517" i="3"/>
  <c r="V518" i="3"/>
  <c r="V519" i="3"/>
  <c r="V521" i="3"/>
  <c r="V522" i="3"/>
  <c r="V523" i="3"/>
  <c r="V524" i="3"/>
  <c r="V525" i="3"/>
  <c r="V526" i="3"/>
  <c r="V527" i="3"/>
  <c r="V528" i="3"/>
  <c r="V529" i="3"/>
  <c r="V530" i="3"/>
  <c r="V531" i="3"/>
  <c r="V532" i="3"/>
  <c r="V533" i="3"/>
  <c r="V534" i="3"/>
  <c r="V535" i="3"/>
  <c r="V536" i="3"/>
  <c r="V537" i="3"/>
  <c r="V538" i="3"/>
  <c r="V539" i="3"/>
  <c r="V540" i="3"/>
  <c r="V541" i="3"/>
  <c r="V542" i="3"/>
  <c r="V543" i="3"/>
  <c r="V544" i="3"/>
  <c r="V545" i="3"/>
  <c r="V546" i="3"/>
  <c r="V547" i="3"/>
  <c r="V548" i="3"/>
  <c r="V549" i="3"/>
  <c r="V550" i="3"/>
  <c r="V551" i="3"/>
  <c r="V552" i="3"/>
  <c r="V553" i="3"/>
  <c r="V554" i="3"/>
  <c r="V555" i="3"/>
  <c r="V556" i="3"/>
  <c r="V557" i="3"/>
  <c r="V558" i="3"/>
  <c r="V559" i="3"/>
  <c r="V560" i="3"/>
  <c r="V561" i="3"/>
  <c r="V562" i="3"/>
  <c r="V563" i="3"/>
  <c r="V564" i="3"/>
  <c r="V565" i="3"/>
  <c r="V566" i="3"/>
  <c r="V567" i="3"/>
  <c r="V568" i="3"/>
  <c r="V569" i="3"/>
  <c r="V570" i="3"/>
  <c r="V571" i="3"/>
  <c r="V572" i="3"/>
  <c r="V573" i="3"/>
  <c r="V574" i="3"/>
  <c r="V575" i="3"/>
  <c r="V576" i="3"/>
  <c r="V577" i="3"/>
  <c r="V578" i="3"/>
  <c r="V579" i="3"/>
  <c r="V580" i="3"/>
  <c r="V581" i="3"/>
  <c r="V582" i="3"/>
  <c r="V583" i="3"/>
  <c r="V584" i="3"/>
  <c r="V585" i="3"/>
  <c r="V586" i="3"/>
  <c r="V587" i="3"/>
  <c r="V588" i="3"/>
  <c r="V589" i="3"/>
  <c r="V590" i="3"/>
  <c r="V591" i="3"/>
  <c r="V592" i="3"/>
  <c r="V593" i="3"/>
  <c r="V594" i="3"/>
  <c r="V595" i="3"/>
  <c r="V596" i="3"/>
  <c r="V597" i="3"/>
  <c r="V598" i="3"/>
  <c r="V599" i="3"/>
  <c r="V600" i="3"/>
  <c r="V601" i="3"/>
  <c r="V602" i="3"/>
  <c r="V603" i="3"/>
  <c r="V604" i="3"/>
  <c r="V605" i="3"/>
  <c r="V606" i="3"/>
  <c r="V607" i="3"/>
  <c r="V608" i="3"/>
  <c r="V609" i="3"/>
  <c r="V610" i="3"/>
  <c r="V611" i="3"/>
  <c r="V612" i="3"/>
  <c r="V613" i="3"/>
  <c r="V614" i="3"/>
  <c r="V615" i="3"/>
  <c r="V616" i="3"/>
  <c r="V617" i="3"/>
  <c r="V618" i="3"/>
  <c r="V619" i="3"/>
  <c r="V620" i="3"/>
  <c r="V621" i="3"/>
  <c r="V622" i="3"/>
  <c r="V623" i="3"/>
  <c r="V624" i="3"/>
  <c r="V626" i="3"/>
  <c r="V627" i="3"/>
  <c r="V628" i="3"/>
  <c r="V629" i="3"/>
  <c r="V630" i="3"/>
  <c r="V631" i="3"/>
  <c r="V632" i="3"/>
  <c r="V633" i="3"/>
  <c r="V634" i="3"/>
  <c r="V635" i="3"/>
  <c r="V636" i="3"/>
  <c r="V637" i="3"/>
  <c r="V638" i="3"/>
  <c r="V639" i="3"/>
  <c r="V640" i="3"/>
  <c r="V641" i="3"/>
  <c r="V642" i="3"/>
  <c r="V643" i="3"/>
  <c r="V644" i="3"/>
  <c r="V645" i="3"/>
  <c r="V646" i="3"/>
  <c r="V647" i="3"/>
  <c r="V648" i="3"/>
  <c r="V649" i="3"/>
  <c r="V650" i="3"/>
  <c r="V651" i="3"/>
  <c r="V652" i="3"/>
  <c r="V653" i="3"/>
  <c r="V654" i="3"/>
  <c r="V655" i="3"/>
  <c r="V656" i="3"/>
  <c r="V657" i="3"/>
  <c r="V658" i="3"/>
  <c r="V659" i="3"/>
  <c r="V660" i="3"/>
  <c r="V661" i="3"/>
  <c r="V662" i="3"/>
  <c r="V663" i="3"/>
  <c r="V664" i="3"/>
  <c r="V665" i="3"/>
  <c r="V666" i="3"/>
  <c r="V667" i="3"/>
  <c r="V668" i="3"/>
  <c r="V669" i="3"/>
  <c r="V670" i="3"/>
  <c r="V671" i="3"/>
  <c r="V672" i="3"/>
  <c r="V673" i="3"/>
  <c r="V674" i="3"/>
  <c r="V675" i="3"/>
  <c r="V676" i="3"/>
  <c r="V677" i="3"/>
  <c r="V678" i="3"/>
  <c r="V679" i="3"/>
  <c r="V680" i="3"/>
  <c r="V681" i="3"/>
  <c r="V682" i="3"/>
  <c r="V683" i="3"/>
  <c r="V684" i="3"/>
  <c r="V685" i="3"/>
  <c r="V686" i="3"/>
  <c r="V687" i="3"/>
  <c r="V688" i="3"/>
  <c r="V689" i="3"/>
  <c r="V690" i="3"/>
  <c r="V691" i="3"/>
  <c r="V692" i="3"/>
  <c r="V693" i="3"/>
  <c r="V694" i="3"/>
  <c r="V695" i="3"/>
  <c r="V696" i="3"/>
  <c r="V697" i="3"/>
  <c r="V698" i="3"/>
  <c r="V699" i="3"/>
  <c r="V700" i="3"/>
  <c r="V701" i="3"/>
  <c r="V702" i="3"/>
  <c r="V703" i="3"/>
  <c r="V704" i="3"/>
  <c r="V705" i="3"/>
  <c r="V706" i="3"/>
  <c r="V707" i="3"/>
  <c r="V708" i="3"/>
  <c r="V709" i="3"/>
  <c r="V710" i="3"/>
  <c r="V711" i="3"/>
  <c r="V712" i="3"/>
  <c r="V713" i="3"/>
  <c r="V714" i="3"/>
  <c r="V715" i="3"/>
  <c r="V716" i="3"/>
  <c r="V717" i="3"/>
  <c r="V718" i="3"/>
  <c r="V719" i="3"/>
  <c r="V720" i="3"/>
  <c r="V721" i="3"/>
  <c r="V722" i="3"/>
  <c r="V723" i="3"/>
  <c r="V724" i="3"/>
  <c r="V725" i="3"/>
  <c r="V726" i="3"/>
  <c r="V727" i="3"/>
  <c r="V728" i="3"/>
  <c r="V729" i="3"/>
  <c r="V730" i="3"/>
  <c r="V731" i="3"/>
  <c r="V732" i="3"/>
  <c r="V733" i="3"/>
  <c r="V734" i="3"/>
  <c r="V735" i="3"/>
  <c r="V736" i="3"/>
  <c r="V737" i="3"/>
  <c r="V738" i="3"/>
  <c r="V739" i="3"/>
  <c r="V740" i="3"/>
  <c r="V741" i="3"/>
  <c r="V742" i="3"/>
  <c r="V743" i="3"/>
  <c r="V744" i="3"/>
  <c r="V745" i="3"/>
  <c r="V746" i="3"/>
  <c r="V747" i="3"/>
  <c r="V748" i="3"/>
  <c r="V749" i="3"/>
  <c r="V750" i="3"/>
  <c r="V751" i="3"/>
  <c r="V752" i="3"/>
  <c r="V753" i="3"/>
  <c r="V754" i="3"/>
  <c r="V755" i="3"/>
  <c r="V756" i="3"/>
  <c r="V757" i="3"/>
  <c r="V758" i="3"/>
  <c r="V759" i="3"/>
  <c r="V760" i="3"/>
  <c r="V761" i="3"/>
  <c r="V762" i="3"/>
  <c r="V763" i="3"/>
  <c r="V764" i="3"/>
  <c r="V765" i="3"/>
  <c r="V766" i="3"/>
  <c r="V767" i="3"/>
  <c r="V768" i="3"/>
  <c r="V769" i="3"/>
  <c r="V770" i="3"/>
  <c r="V771" i="3"/>
  <c r="V772" i="3"/>
  <c r="V773" i="3"/>
  <c r="V774" i="3"/>
  <c r="V775" i="3"/>
  <c r="V776" i="3"/>
  <c r="V777" i="3"/>
  <c r="V778" i="3"/>
  <c r="V779" i="3"/>
  <c r="V780" i="3"/>
  <c r="V781" i="3"/>
  <c r="V782" i="3"/>
  <c r="V783" i="3"/>
  <c r="V784" i="3"/>
  <c r="V785" i="3"/>
  <c r="V786" i="3"/>
  <c r="V787" i="3"/>
  <c r="V788" i="3"/>
  <c r="V789" i="3"/>
  <c r="V790" i="3"/>
  <c r="V791" i="3"/>
  <c r="V792" i="3"/>
  <c r="V793" i="3"/>
  <c r="V794" i="3"/>
  <c r="V795" i="3"/>
  <c r="V796" i="3"/>
  <c r="V797" i="3"/>
  <c r="V798" i="3"/>
  <c r="V799" i="3"/>
  <c r="V800" i="3"/>
  <c r="V801" i="3"/>
  <c r="V802" i="3"/>
  <c r="V803" i="3"/>
  <c r="V804" i="3"/>
  <c r="V805" i="3"/>
  <c r="V806" i="3"/>
  <c r="V807" i="3"/>
  <c r="V808" i="3"/>
  <c r="V809" i="3"/>
  <c r="V810" i="3"/>
  <c r="V811" i="3"/>
  <c r="V812" i="3"/>
  <c r="V813" i="3"/>
  <c r="V814" i="3"/>
  <c r="V815" i="3"/>
  <c r="V816" i="3"/>
  <c r="V817" i="3"/>
  <c r="V818" i="3"/>
  <c r="V819" i="3"/>
  <c r="V820" i="3"/>
  <c r="V821" i="3"/>
  <c r="V822" i="3"/>
  <c r="V823" i="3"/>
  <c r="V824" i="3"/>
  <c r="V825" i="3"/>
  <c r="V826" i="3"/>
  <c r="V827" i="3"/>
  <c r="V828" i="3"/>
  <c r="V829" i="3"/>
  <c r="V830" i="3"/>
  <c r="V831" i="3"/>
  <c r="V832" i="3"/>
  <c r="V83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3" i="3"/>
  <c r="EV685" i="3"/>
  <c r="EW685" i="3"/>
  <c r="EV672" i="3"/>
  <c r="EW672" i="3"/>
  <c r="EV645" i="3"/>
  <c r="EW645" i="3"/>
  <c r="EW632" i="3"/>
  <c r="EV632" i="3"/>
  <c r="EV620" i="3"/>
  <c r="EW620" i="3"/>
  <c r="EV607" i="3"/>
  <c r="EW607" i="3"/>
  <c r="EV580" i="3"/>
  <c r="EW580" i="3"/>
  <c r="EW567" i="3"/>
  <c r="EV567" i="3"/>
  <c r="EV556" i="3"/>
  <c r="EW556" i="3"/>
  <c r="EV543" i="3"/>
  <c r="EW543" i="3"/>
  <c r="EV515" i="3"/>
  <c r="EW515" i="3"/>
  <c r="EV494" i="3"/>
  <c r="EW494" i="3"/>
  <c r="EV483" i="3"/>
  <c r="EW483" i="3"/>
  <c r="EV450" i="3"/>
  <c r="EW450" i="3"/>
  <c r="EV410" i="3"/>
  <c r="EW410" i="3"/>
  <c r="EV374" i="3"/>
  <c r="EW374" i="3"/>
  <c r="EV333" i="3"/>
  <c r="EW333" i="3"/>
  <c r="EV296" i="3"/>
  <c r="EW296" i="3"/>
  <c r="EV216" i="3"/>
  <c r="EW216" i="3"/>
  <c r="EV181" i="3"/>
  <c r="EW181" i="3"/>
  <c r="EV168" i="3"/>
  <c r="EW165" i="3"/>
  <c r="EV152" i="3"/>
  <c r="EW149" i="3"/>
  <c r="EV136" i="3"/>
  <c r="EW133" i="3"/>
  <c r="EV120" i="3"/>
  <c r="EW117" i="3"/>
  <c r="EV104" i="3"/>
  <c r="EW101" i="3"/>
  <c r="EV88" i="3"/>
  <c r="EW85" i="3"/>
  <c r="EV749" i="3"/>
  <c r="EW749" i="3"/>
  <c r="EV717" i="3"/>
  <c r="EW717" i="3"/>
  <c r="EV688" i="3"/>
  <c r="EW688" i="3"/>
  <c r="EV661" i="3"/>
  <c r="EW661" i="3"/>
  <c r="EW648" i="3"/>
  <c r="EV648" i="3"/>
  <c r="EV637" i="3"/>
  <c r="EW637" i="3"/>
  <c r="EV623" i="3"/>
  <c r="EW623" i="3"/>
  <c r="EV596" i="3"/>
  <c r="EW596" i="3"/>
  <c r="EW583" i="3"/>
  <c r="EV583" i="3"/>
  <c r="EV572" i="3"/>
  <c r="EW572" i="3"/>
  <c r="EV559" i="3"/>
  <c r="EW559" i="3"/>
  <c r="EV532" i="3"/>
  <c r="EW532" i="3"/>
  <c r="EW518" i="3"/>
  <c r="EV518" i="3"/>
  <c r="EV507" i="3"/>
  <c r="EW507" i="3"/>
  <c r="EW486" i="3"/>
  <c r="EV486" i="3"/>
  <c r="EV475" i="3"/>
  <c r="EW475" i="3"/>
  <c r="EV433" i="3"/>
  <c r="EW433" i="3"/>
  <c r="EW361" i="3"/>
  <c r="EV361" i="3"/>
  <c r="EW349" i="3"/>
  <c r="EV349" i="3"/>
  <c r="EV321" i="3"/>
  <c r="EW321" i="3"/>
  <c r="EV281" i="3"/>
  <c r="EW281" i="3"/>
  <c r="EV245" i="3"/>
  <c r="EW245" i="3"/>
  <c r="EV205" i="3"/>
  <c r="EW205" i="3"/>
  <c r="EV184" i="3"/>
  <c r="EW184" i="3"/>
  <c r="EW156" i="3"/>
  <c r="EW140" i="3"/>
  <c r="EW124" i="3"/>
  <c r="EW108" i="3"/>
  <c r="EW92" i="3"/>
  <c r="EW76" i="3"/>
  <c r="EW72" i="3"/>
  <c r="EW68" i="3"/>
  <c r="EW64" i="3"/>
  <c r="EW60" i="3"/>
  <c r="EW56" i="3"/>
  <c r="EW52" i="3"/>
  <c r="EW48" i="3"/>
  <c r="EW44" i="3"/>
  <c r="EW40" i="3"/>
  <c r="EW36" i="3"/>
  <c r="EW32" i="3"/>
  <c r="EW28" i="3"/>
  <c r="EW24" i="3"/>
  <c r="EW20" i="3"/>
  <c r="EW16" i="3"/>
  <c r="EW12" i="3"/>
  <c r="EW8" i="3"/>
  <c r="EW4" i="3"/>
  <c r="EW832" i="3"/>
  <c r="EW825" i="3"/>
  <c r="EW816" i="3"/>
  <c r="EV808" i="3"/>
  <c r="EW805" i="3"/>
  <c r="EV792" i="3"/>
  <c r="EW789" i="3"/>
  <c r="EV776" i="3"/>
  <c r="EW773" i="3"/>
  <c r="EV760" i="3"/>
  <c r="EW757" i="3"/>
  <c r="EV677" i="3"/>
  <c r="EW677" i="3"/>
  <c r="EW664" i="3"/>
  <c r="EV664" i="3"/>
  <c r="EV653" i="3"/>
  <c r="EW653" i="3"/>
  <c r="EV640" i="3"/>
  <c r="EW640" i="3"/>
  <c r="EV612" i="3"/>
  <c r="EW612" i="3"/>
  <c r="EW599" i="3"/>
  <c r="EV599" i="3"/>
  <c r="EV588" i="3"/>
  <c r="EW588" i="3"/>
  <c r="EV575" i="3"/>
  <c r="EW575" i="3"/>
  <c r="EV548" i="3"/>
  <c r="EW548" i="3"/>
  <c r="EW535" i="3"/>
  <c r="EV535" i="3"/>
  <c r="EV524" i="3"/>
  <c r="EW524" i="3"/>
  <c r="EV510" i="3"/>
  <c r="EW510" i="3"/>
  <c r="EV499" i="3"/>
  <c r="EW499" i="3"/>
  <c r="EV478" i="3"/>
  <c r="EW478" i="3"/>
  <c r="EV467" i="3"/>
  <c r="EW467" i="3"/>
  <c r="EV304" i="3"/>
  <c r="EW304" i="3"/>
  <c r="EW233" i="3"/>
  <c r="EV233" i="3"/>
  <c r="EW221" i="3"/>
  <c r="EV221" i="3"/>
  <c r="EW189" i="3"/>
  <c r="EV189" i="3"/>
  <c r="EW169" i="3"/>
  <c r="EW153" i="3"/>
  <c r="EW137" i="3"/>
  <c r="EW121" i="3"/>
  <c r="EW105" i="3"/>
  <c r="EW89" i="3"/>
  <c r="EW829" i="3"/>
  <c r="EW813" i="3"/>
  <c r="EW736" i="3"/>
  <c r="EV733" i="3"/>
  <c r="EW733" i="3"/>
  <c r="EW704" i="3"/>
  <c r="EV701" i="3"/>
  <c r="EW701" i="3"/>
  <c r="EW680" i="3"/>
  <c r="EV680" i="3"/>
  <c r="EV669" i="3"/>
  <c r="EW669" i="3"/>
  <c r="EV656" i="3"/>
  <c r="EW656" i="3"/>
  <c r="EV629" i="3"/>
  <c r="EW629" i="3"/>
  <c r="EW615" i="3"/>
  <c r="EV615" i="3"/>
  <c r="EV604" i="3"/>
  <c r="EW604" i="3"/>
  <c r="EV591" i="3"/>
  <c r="EW591" i="3"/>
  <c r="EV564" i="3"/>
  <c r="EW564" i="3"/>
  <c r="EW551" i="3"/>
  <c r="EV551" i="3"/>
  <c r="EV540" i="3"/>
  <c r="EW540" i="3"/>
  <c r="EV527" i="3"/>
  <c r="EW527" i="3"/>
  <c r="EW502" i="3"/>
  <c r="EV502" i="3"/>
  <c r="EV491" i="3"/>
  <c r="EW491" i="3"/>
  <c r="EW470" i="3"/>
  <c r="EV470" i="3"/>
  <c r="EV462" i="3"/>
  <c r="EW462" i="3"/>
  <c r="EV425" i="3"/>
  <c r="EW425" i="3"/>
  <c r="EV344" i="3"/>
  <c r="EW344" i="3"/>
  <c r="EV426" i="3"/>
  <c r="EV414" i="3"/>
  <c r="EW409" i="3"/>
  <c r="EW406" i="3"/>
  <c r="EW368" i="3"/>
  <c r="EW360" i="3"/>
  <c r="EW353" i="3"/>
  <c r="EV297" i="3"/>
  <c r="EV285" i="3"/>
  <c r="EW280" i="3"/>
  <c r="EW277" i="3"/>
  <c r="EW240" i="3"/>
  <c r="EW232" i="3"/>
  <c r="EW225" i="3"/>
  <c r="EW465" i="3"/>
  <c r="EW457" i="3"/>
  <c r="EV394" i="3"/>
  <c r="EW336" i="3"/>
  <c r="EW328" i="3"/>
  <c r="EV265" i="3"/>
  <c r="EW208" i="3"/>
  <c r="EW200" i="3"/>
  <c r="EW193" i="3"/>
  <c r="EW812" i="3"/>
  <c r="EW164" i="3"/>
  <c r="EV164" i="3"/>
  <c r="EW148" i="3"/>
  <c r="EV148" i="3"/>
  <c r="EW132" i="3"/>
  <c r="EV132" i="3"/>
  <c r="EW116" i="3"/>
  <c r="EV116" i="3"/>
  <c r="EW100" i="3"/>
  <c r="EV100" i="3"/>
  <c r="EW84" i="3"/>
  <c r="EV84" i="3"/>
  <c r="EW422" i="3"/>
  <c r="EV422" i="3"/>
  <c r="EW402" i="3"/>
  <c r="EV402" i="3"/>
  <c r="EV385" i="3"/>
  <c r="EW385" i="3"/>
  <c r="EW293" i="3"/>
  <c r="EV293" i="3"/>
  <c r="EW273" i="3"/>
  <c r="EV273" i="3"/>
  <c r="EV256" i="3"/>
  <c r="EW256" i="3"/>
  <c r="EV161" i="3"/>
  <c r="EW161" i="3"/>
  <c r="EV145" i="3"/>
  <c r="EW145" i="3"/>
  <c r="EV129" i="3"/>
  <c r="EW129" i="3"/>
  <c r="EV113" i="3"/>
  <c r="EW113" i="3"/>
  <c r="EV97" i="3"/>
  <c r="EW97" i="3"/>
  <c r="EV81" i="3"/>
  <c r="EW81" i="3"/>
  <c r="EW820" i="3"/>
  <c r="EV820" i="3"/>
  <c r="EW804" i="3"/>
  <c r="EV804" i="3"/>
  <c r="EW788" i="3"/>
  <c r="EV788" i="3"/>
  <c r="EW772" i="3"/>
  <c r="EV772" i="3"/>
  <c r="EW756" i="3"/>
  <c r="EV756" i="3"/>
  <c r="EW740" i="3"/>
  <c r="EV740" i="3"/>
  <c r="EW724" i="3"/>
  <c r="EV724" i="3"/>
  <c r="EW708" i="3"/>
  <c r="EV708" i="3"/>
  <c r="EW692" i="3"/>
  <c r="EV692" i="3"/>
  <c r="EW454" i="3"/>
  <c r="EV454" i="3"/>
  <c r="EW434" i="3"/>
  <c r="EV434" i="3"/>
  <c r="EV417" i="3"/>
  <c r="EW417" i="3"/>
  <c r="EW325" i="3"/>
  <c r="EV325" i="3"/>
  <c r="EW305" i="3"/>
  <c r="EV305" i="3"/>
  <c r="EV288" i="3"/>
  <c r="EW288" i="3"/>
  <c r="EW197" i="3"/>
  <c r="EV197" i="3"/>
  <c r="EV833" i="3"/>
  <c r="EW833" i="3"/>
  <c r="EV817" i="3"/>
  <c r="EW817" i="3"/>
  <c r="EV801" i="3"/>
  <c r="EW801" i="3"/>
  <c r="EV785" i="3"/>
  <c r="EW785" i="3"/>
  <c r="EV769" i="3"/>
  <c r="EW769" i="3"/>
  <c r="EV753" i="3"/>
  <c r="EW753" i="3"/>
  <c r="EV737" i="3"/>
  <c r="EW737" i="3"/>
  <c r="EV721" i="3"/>
  <c r="EW721" i="3"/>
  <c r="EV705" i="3"/>
  <c r="EW705" i="3"/>
  <c r="EV689" i="3"/>
  <c r="EW689" i="3"/>
  <c r="EW676" i="3"/>
  <c r="EV676" i="3"/>
  <c r="EW660" i="3"/>
  <c r="EV660" i="3"/>
  <c r="EW644" i="3"/>
  <c r="EV644" i="3"/>
  <c r="EW628" i="3"/>
  <c r="EV628" i="3"/>
  <c r="EW611" i="3"/>
  <c r="EV611" i="3"/>
  <c r="EW595" i="3"/>
  <c r="EV595" i="3"/>
  <c r="EW579" i="3"/>
  <c r="EV579" i="3"/>
  <c r="EW563" i="3"/>
  <c r="EV563" i="3"/>
  <c r="EW547" i="3"/>
  <c r="EV547" i="3"/>
  <c r="EW531" i="3"/>
  <c r="EV531" i="3"/>
  <c r="EW514" i="3"/>
  <c r="EV514" i="3"/>
  <c r="EW498" i="3"/>
  <c r="EV498" i="3"/>
  <c r="EW482" i="3"/>
  <c r="EV482" i="3"/>
  <c r="EW466" i="3"/>
  <c r="EV466" i="3"/>
  <c r="EV449" i="3"/>
  <c r="EW449" i="3"/>
  <c r="EW357" i="3"/>
  <c r="EV357" i="3"/>
  <c r="EW337" i="3"/>
  <c r="EV337" i="3"/>
  <c r="EV320" i="3"/>
  <c r="EW320" i="3"/>
  <c r="EW229" i="3"/>
  <c r="EV229" i="3"/>
  <c r="EW209" i="3"/>
  <c r="EV209" i="3"/>
  <c r="EV683" i="3"/>
  <c r="EW683" i="3"/>
  <c r="EV667" i="3"/>
  <c r="EW667" i="3"/>
  <c r="EV651" i="3"/>
  <c r="EW651" i="3"/>
  <c r="EV635" i="3"/>
  <c r="EW635" i="3"/>
  <c r="EV618" i="3"/>
  <c r="EW618" i="3"/>
  <c r="EV602" i="3"/>
  <c r="EW602" i="3"/>
  <c r="EV586" i="3"/>
  <c r="EW586" i="3"/>
  <c r="EV570" i="3"/>
  <c r="EW570" i="3"/>
  <c r="EV554" i="3"/>
  <c r="EW554" i="3"/>
  <c r="EV538" i="3"/>
  <c r="EW538" i="3"/>
  <c r="EV522" i="3"/>
  <c r="EW522" i="3"/>
  <c r="EV505" i="3"/>
  <c r="EW505" i="3"/>
  <c r="EV489" i="3"/>
  <c r="EW489" i="3"/>
  <c r="EV473" i="3"/>
  <c r="EW473" i="3"/>
  <c r="EW390" i="3"/>
  <c r="EV390" i="3"/>
  <c r="EW369" i="3"/>
  <c r="EV369" i="3"/>
  <c r="EV352" i="3"/>
  <c r="EW352" i="3"/>
  <c r="EW261" i="3"/>
  <c r="EV261" i="3"/>
  <c r="EW241" i="3"/>
  <c r="EV241" i="3"/>
  <c r="EV224" i="3"/>
  <c r="EW224" i="3"/>
  <c r="EV192" i="3"/>
  <c r="EW192" i="3"/>
  <c r="EW177" i="3"/>
  <c r="EV177" i="3"/>
  <c r="EW176" i="3"/>
  <c r="EW461" i="3"/>
  <c r="EV461" i="3"/>
  <c r="EW456" i="3"/>
  <c r="EV456" i="3"/>
  <c r="EV443" i="3"/>
  <c r="EW443" i="3"/>
  <c r="EW429" i="3"/>
  <c r="EV429" i="3"/>
  <c r="EW424" i="3"/>
  <c r="EV424" i="3"/>
  <c r="EV411" i="3"/>
  <c r="EW411" i="3"/>
  <c r="EW397" i="3"/>
  <c r="EV397" i="3"/>
  <c r="EW392" i="3"/>
  <c r="EV392" i="3"/>
  <c r="EV379" i="3"/>
  <c r="EW379" i="3"/>
  <c r="EW364" i="3"/>
  <c r="EV364" i="3"/>
  <c r="EW359" i="3"/>
  <c r="EV359" i="3"/>
  <c r="EV346" i="3"/>
  <c r="EW346" i="3"/>
  <c r="EW332" i="3"/>
  <c r="EV332" i="3"/>
  <c r="EW327" i="3"/>
  <c r="EV327" i="3"/>
  <c r="EV314" i="3"/>
  <c r="EW314" i="3"/>
  <c r="EW300" i="3"/>
  <c r="EV300" i="3"/>
  <c r="EW295" i="3"/>
  <c r="EV295" i="3"/>
  <c r="EV282" i="3"/>
  <c r="EW282" i="3"/>
  <c r="EW268" i="3"/>
  <c r="EV268" i="3"/>
  <c r="EW263" i="3"/>
  <c r="EV263" i="3"/>
  <c r="EV250" i="3"/>
  <c r="EW250" i="3"/>
  <c r="EW236" i="3"/>
  <c r="EV236" i="3"/>
  <c r="EW231" i="3"/>
  <c r="EV231" i="3"/>
  <c r="EV218" i="3"/>
  <c r="EW218" i="3"/>
  <c r="EW204" i="3"/>
  <c r="EV204" i="3"/>
  <c r="EW199" i="3"/>
  <c r="EV199" i="3"/>
  <c r="EV186" i="3"/>
  <c r="EW186" i="3"/>
  <c r="EW172" i="3"/>
  <c r="EV172" i="3"/>
  <c r="EW830" i="3"/>
  <c r="EV830" i="3"/>
  <c r="EW826" i="3"/>
  <c r="EV826" i="3"/>
  <c r="EW822" i="3"/>
  <c r="EV822" i="3"/>
  <c r="EW818" i="3"/>
  <c r="EV818" i="3"/>
  <c r="EW814" i="3"/>
  <c r="EV814" i="3"/>
  <c r="EW810" i="3"/>
  <c r="EV810" i="3"/>
  <c r="EW806" i="3"/>
  <c r="EV806" i="3"/>
  <c r="EW802" i="3"/>
  <c r="EV802" i="3"/>
  <c r="EW798" i="3"/>
  <c r="EV798" i="3"/>
  <c r="EW794" i="3"/>
  <c r="EV794" i="3"/>
  <c r="EW790" i="3"/>
  <c r="EV790" i="3"/>
  <c r="EW786" i="3"/>
  <c r="EV786" i="3"/>
  <c r="EW782" i="3"/>
  <c r="EV782" i="3"/>
  <c r="EW778" i="3"/>
  <c r="EV778" i="3"/>
  <c r="EW774" i="3"/>
  <c r="EV774" i="3"/>
  <c r="EW770" i="3"/>
  <c r="EV770" i="3"/>
  <c r="EW766" i="3"/>
  <c r="EV766" i="3"/>
  <c r="EW762" i="3"/>
  <c r="EV762" i="3"/>
  <c r="EW758" i="3"/>
  <c r="EV758" i="3"/>
  <c r="EW754" i="3"/>
  <c r="EV754" i="3"/>
  <c r="EW750" i="3"/>
  <c r="EV750" i="3"/>
  <c r="EW746" i="3"/>
  <c r="EV746" i="3"/>
  <c r="EW742" i="3"/>
  <c r="EV742" i="3"/>
  <c r="EW738" i="3"/>
  <c r="EV738" i="3"/>
  <c r="EW734" i="3"/>
  <c r="EV734" i="3"/>
  <c r="EW730" i="3"/>
  <c r="EV730" i="3"/>
  <c r="EW726" i="3"/>
  <c r="EV726" i="3"/>
  <c r="EW722" i="3"/>
  <c r="EV722" i="3"/>
  <c r="EW718" i="3"/>
  <c r="EV718" i="3"/>
  <c r="EW714" i="3"/>
  <c r="EV714" i="3"/>
  <c r="EW710" i="3"/>
  <c r="EV710" i="3"/>
  <c r="EW706" i="3"/>
  <c r="EV706" i="3"/>
  <c r="EW702" i="3"/>
  <c r="EV702" i="3"/>
  <c r="EW698" i="3"/>
  <c r="EV698" i="3"/>
  <c r="EW694" i="3"/>
  <c r="EV694" i="3"/>
  <c r="EW690" i="3"/>
  <c r="EV690" i="3"/>
  <c r="EW464" i="3"/>
  <c r="EV464" i="3"/>
  <c r="EV451" i="3"/>
  <c r="EW451" i="3"/>
  <c r="EW437" i="3"/>
  <c r="EV437" i="3"/>
  <c r="EW432" i="3"/>
  <c r="EV432" i="3"/>
  <c r="EV419" i="3"/>
  <c r="EW419" i="3"/>
  <c r="EW405" i="3"/>
  <c r="EV405" i="3"/>
  <c r="EW400" i="3"/>
  <c r="EV400" i="3"/>
  <c r="EV387" i="3"/>
  <c r="EW387" i="3"/>
  <c r="EW373" i="3"/>
  <c r="EV373" i="3"/>
  <c r="EW367" i="3"/>
  <c r="EV367" i="3"/>
  <c r="EV354" i="3"/>
  <c r="EW354" i="3"/>
  <c r="EW340" i="3"/>
  <c r="EV340" i="3"/>
  <c r="EW335" i="3"/>
  <c r="EV335" i="3"/>
  <c r="EV322" i="3"/>
  <c r="EW322" i="3"/>
  <c r="EW308" i="3"/>
  <c r="EV308" i="3"/>
  <c r="EW303" i="3"/>
  <c r="EV303" i="3"/>
  <c r="EV290" i="3"/>
  <c r="EW290" i="3"/>
  <c r="EW276" i="3"/>
  <c r="EV276" i="3"/>
  <c r="EW271" i="3"/>
  <c r="EV271" i="3"/>
  <c r="EV258" i="3"/>
  <c r="EW258" i="3"/>
  <c r="EW244" i="3"/>
  <c r="EV244" i="3"/>
  <c r="EW239" i="3"/>
  <c r="EV239" i="3"/>
  <c r="EV226" i="3"/>
  <c r="EW226" i="3"/>
  <c r="EW212" i="3"/>
  <c r="EV212" i="3"/>
  <c r="EW207" i="3"/>
  <c r="EV207" i="3"/>
  <c r="EV194" i="3"/>
  <c r="EW194" i="3"/>
  <c r="EW180" i="3"/>
  <c r="EV180" i="3"/>
  <c r="EW175" i="3"/>
  <c r="EV175" i="3"/>
  <c r="EV459" i="3"/>
  <c r="EW459" i="3"/>
  <c r="EW445" i="3"/>
  <c r="EV445" i="3"/>
  <c r="EW440" i="3"/>
  <c r="EV440" i="3"/>
  <c r="EV427" i="3"/>
  <c r="EW427" i="3"/>
  <c r="EW413" i="3"/>
  <c r="EV413" i="3"/>
  <c r="EW408" i="3"/>
  <c r="EV408" i="3"/>
  <c r="EV395" i="3"/>
  <c r="EW395" i="3"/>
  <c r="EW381" i="3"/>
  <c r="EV381" i="3"/>
  <c r="EW376" i="3"/>
  <c r="EV376" i="3"/>
  <c r="EV362" i="3"/>
  <c r="EW362" i="3"/>
  <c r="EW348" i="3"/>
  <c r="EV348" i="3"/>
  <c r="EW343" i="3"/>
  <c r="EV343" i="3"/>
  <c r="EV330" i="3"/>
  <c r="EW330" i="3"/>
  <c r="EW316" i="3"/>
  <c r="EV316" i="3"/>
  <c r="EW311" i="3"/>
  <c r="EV311" i="3"/>
  <c r="EV298" i="3"/>
  <c r="EW298" i="3"/>
  <c r="EW284" i="3"/>
  <c r="EV284" i="3"/>
  <c r="EW279" i="3"/>
  <c r="EV279" i="3"/>
  <c r="EV266" i="3"/>
  <c r="EW266" i="3"/>
  <c r="EW252" i="3"/>
  <c r="EV252" i="3"/>
  <c r="EW247" i="3"/>
  <c r="EV247" i="3"/>
  <c r="EV234" i="3"/>
  <c r="EW234" i="3"/>
  <c r="EW220" i="3"/>
  <c r="EV220" i="3"/>
  <c r="EW215" i="3"/>
  <c r="EV215" i="3"/>
  <c r="EV202" i="3"/>
  <c r="EW202" i="3"/>
  <c r="EW188" i="3"/>
  <c r="EV188" i="3"/>
  <c r="EW183" i="3"/>
  <c r="EV183" i="3"/>
  <c r="EW453" i="3"/>
  <c r="EV453" i="3"/>
  <c r="EW448" i="3"/>
  <c r="EV448" i="3"/>
  <c r="EV435" i="3"/>
  <c r="EW435" i="3"/>
  <c r="EW421" i="3"/>
  <c r="EV421" i="3"/>
  <c r="EW416" i="3"/>
  <c r="EV416" i="3"/>
  <c r="EV403" i="3"/>
  <c r="EW403" i="3"/>
  <c r="EW389" i="3"/>
  <c r="EV389" i="3"/>
  <c r="EW384" i="3"/>
  <c r="EV384" i="3"/>
  <c r="EV371" i="3"/>
  <c r="EW371" i="3"/>
  <c r="EW356" i="3"/>
  <c r="EV356" i="3"/>
  <c r="EW351" i="3"/>
  <c r="EV351" i="3"/>
  <c r="EV338" i="3"/>
  <c r="EW338" i="3"/>
  <c r="EW324" i="3"/>
  <c r="EV324" i="3"/>
  <c r="EW319" i="3"/>
  <c r="EV319" i="3"/>
  <c r="EV306" i="3"/>
  <c r="EW306" i="3"/>
  <c r="EW292" i="3"/>
  <c r="EV292" i="3"/>
  <c r="EW287" i="3"/>
  <c r="EV287" i="3"/>
  <c r="EV274" i="3"/>
  <c r="EW274" i="3"/>
  <c r="EW260" i="3"/>
  <c r="EV260" i="3"/>
  <c r="EW255" i="3"/>
  <c r="EV255" i="3"/>
  <c r="EV242" i="3"/>
  <c r="EW242" i="3"/>
  <c r="EW228" i="3"/>
  <c r="EV228" i="3"/>
  <c r="EW223" i="3"/>
  <c r="EV223" i="3"/>
  <c r="EV210" i="3"/>
  <c r="EW210" i="3"/>
  <c r="EW196" i="3"/>
  <c r="EV196" i="3"/>
  <c r="EW191" i="3"/>
  <c r="EV191" i="3"/>
  <c r="EV178" i="3"/>
  <c r="EW178" i="3"/>
  <c r="EV682" i="3"/>
  <c r="EV674" i="3"/>
  <c r="EV666" i="3"/>
  <c r="EV658" i="3"/>
  <c r="EV650" i="3"/>
  <c r="EV642" i="3"/>
  <c r="EV634" i="3"/>
  <c r="EV626" i="3"/>
  <c r="EV617" i="3"/>
  <c r="EV609" i="3"/>
  <c r="EV601" i="3"/>
  <c r="EV593" i="3"/>
  <c r="EV585" i="3"/>
  <c r="EV577" i="3"/>
  <c r="EV569" i="3"/>
  <c r="EV561" i="3"/>
  <c r="EV553" i="3"/>
  <c r="EV545" i="3"/>
  <c r="EV537" i="3"/>
  <c r="EV529" i="3"/>
  <c r="EV521" i="3"/>
  <c r="EV512" i="3"/>
  <c r="EV504" i="3"/>
  <c r="EV496" i="3"/>
  <c r="EV488" i="3"/>
  <c r="EV480" i="3"/>
  <c r="EV472" i="3"/>
  <c r="EV831" i="3"/>
  <c r="EV827" i="3"/>
  <c r="EV823" i="3"/>
  <c r="EV819" i="3"/>
  <c r="EV815" i="3"/>
  <c r="EV811" i="3"/>
  <c r="EV807" i="3"/>
  <c r="EV803" i="3"/>
  <c r="EV799" i="3"/>
  <c r="EV795" i="3"/>
  <c r="EV791" i="3"/>
  <c r="EV787" i="3"/>
  <c r="EV783" i="3"/>
  <c r="EV779" i="3"/>
  <c r="EV775" i="3"/>
  <c r="EV771" i="3"/>
  <c r="EV767" i="3"/>
  <c r="EV763" i="3"/>
  <c r="EV759" i="3"/>
  <c r="EV755" i="3"/>
  <c r="EV751" i="3"/>
  <c r="EV747" i="3"/>
  <c r="EV743" i="3"/>
  <c r="EV739" i="3"/>
  <c r="EV735" i="3"/>
  <c r="EV731" i="3"/>
  <c r="EV727" i="3"/>
  <c r="EV723" i="3"/>
  <c r="EV719" i="3"/>
  <c r="EV715" i="3"/>
  <c r="EV711" i="3"/>
  <c r="EV707" i="3"/>
  <c r="EV703" i="3"/>
  <c r="EV699" i="3"/>
  <c r="EV695" i="3"/>
  <c r="EV691" i="3"/>
  <c r="EV687" i="3"/>
  <c r="EV679" i="3"/>
  <c r="EV671" i="3"/>
  <c r="EV663" i="3"/>
  <c r="EV655" i="3"/>
  <c r="EV647" i="3"/>
  <c r="EV639" i="3"/>
  <c r="EV631" i="3"/>
  <c r="EV622" i="3"/>
  <c r="EV614" i="3"/>
  <c r="EV606" i="3"/>
  <c r="EV598" i="3"/>
  <c r="EV590" i="3"/>
  <c r="EV582" i="3"/>
  <c r="EV574" i="3"/>
  <c r="EV566" i="3"/>
  <c r="EV558" i="3"/>
  <c r="EV550" i="3"/>
  <c r="EV542" i="3"/>
  <c r="EV534" i="3"/>
  <c r="EV526" i="3"/>
  <c r="EV517" i="3"/>
  <c r="EV509" i="3"/>
  <c r="EV501" i="3"/>
  <c r="EV493" i="3"/>
  <c r="EV485" i="3"/>
  <c r="EV477" i="3"/>
  <c r="EV469" i="3"/>
  <c r="EV686" i="3"/>
  <c r="EW681" i="3"/>
  <c r="EV678" i="3"/>
  <c r="EW673" i="3"/>
  <c r="EV670" i="3"/>
  <c r="EW665" i="3"/>
  <c r="EV662" i="3"/>
  <c r="EW657" i="3"/>
  <c r="EV654" i="3"/>
  <c r="EW649" i="3"/>
  <c r="EV646" i="3"/>
  <c r="EW641" i="3"/>
  <c r="EV638" i="3"/>
  <c r="EW633" i="3"/>
  <c r="EV630" i="3"/>
  <c r="EW624" i="3"/>
  <c r="EV621" i="3"/>
  <c r="EW616" i="3"/>
  <c r="EV613" i="3"/>
  <c r="EW608" i="3"/>
  <c r="EV605" i="3"/>
  <c r="EW600" i="3"/>
  <c r="EV597" i="3"/>
  <c r="EW592" i="3"/>
  <c r="EV589" i="3"/>
  <c r="EW584" i="3"/>
  <c r="EV581" i="3"/>
  <c r="EW576" i="3"/>
  <c r="EV573" i="3"/>
  <c r="EW568" i="3"/>
  <c r="EV565" i="3"/>
  <c r="EW560" i="3"/>
  <c r="EV557" i="3"/>
  <c r="EW552" i="3"/>
  <c r="EV549" i="3"/>
  <c r="EW544" i="3"/>
  <c r="EV541" i="3"/>
  <c r="EW536" i="3"/>
  <c r="EV533" i="3"/>
  <c r="EW528" i="3"/>
  <c r="EV525" i="3"/>
  <c r="EW519" i="3"/>
  <c r="EV516" i="3"/>
  <c r="EW511" i="3"/>
  <c r="EV508" i="3"/>
  <c r="EW503" i="3"/>
  <c r="EV500" i="3"/>
  <c r="EW495" i="3"/>
  <c r="EV492" i="3"/>
  <c r="EW487" i="3"/>
  <c r="EV484" i="3"/>
  <c r="EW479" i="3"/>
  <c r="EV476" i="3"/>
  <c r="EW471" i="3"/>
  <c r="EV468" i="3"/>
  <c r="EW463" i="3"/>
  <c r="EV460" i="3"/>
  <c r="EW455" i="3"/>
  <c r="EV452" i="3"/>
  <c r="EW447" i="3"/>
  <c r="EV444" i="3"/>
  <c r="EW439" i="3"/>
  <c r="EV436" i="3"/>
  <c r="EW431" i="3"/>
  <c r="EV428" i="3"/>
  <c r="EW423" i="3"/>
  <c r="EV420" i="3"/>
  <c r="EW415" i="3"/>
  <c r="EV412" i="3"/>
  <c r="EW407" i="3"/>
  <c r="EV404" i="3"/>
  <c r="EW399" i="3"/>
  <c r="EV396" i="3"/>
  <c r="EW391" i="3"/>
  <c r="EV388" i="3"/>
  <c r="EW383" i="3"/>
  <c r="EV380" i="3"/>
  <c r="EW375" i="3"/>
  <c r="EV372" i="3"/>
  <c r="EW366" i="3"/>
  <c r="EV363" i="3"/>
  <c r="EW358" i="3"/>
  <c r="EV355" i="3"/>
  <c r="EW350" i="3"/>
  <c r="EV347" i="3"/>
  <c r="EW342" i="3"/>
  <c r="EV339" i="3"/>
  <c r="EW334" i="3"/>
  <c r="EV331" i="3"/>
  <c r="EW326" i="3"/>
  <c r="EV323" i="3"/>
  <c r="EW318" i="3"/>
  <c r="EV315" i="3"/>
  <c r="EW310" i="3"/>
  <c r="EV307" i="3"/>
  <c r="EW302" i="3"/>
  <c r="EV299" i="3"/>
  <c r="EW294" i="3"/>
  <c r="EV291" i="3"/>
  <c r="EW286" i="3"/>
  <c r="EV283" i="3"/>
  <c r="EW278" i="3"/>
  <c r="EV275" i="3"/>
  <c r="EW270" i="3"/>
  <c r="EV267" i="3"/>
  <c r="EW262" i="3"/>
  <c r="EV259" i="3"/>
  <c r="EW254" i="3"/>
  <c r="EV251" i="3"/>
  <c r="EW246" i="3"/>
  <c r="EV243" i="3"/>
  <c r="EW238" i="3"/>
  <c r="EV235" i="3"/>
  <c r="EW230" i="3"/>
  <c r="EV227" i="3"/>
  <c r="EW222" i="3"/>
  <c r="EV219" i="3"/>
  <c r="EW214" i="3"/>
  <c r="EV211" i="3"/>
  <c r="EW206" i="3"/>
  <c r="EV203" i="3"/>
  <c r="EW198" i="3"/>
  <c r="EV195" i="3"/>
  <c r="EW190" i="3"/>
  <c r="EV187" i="3"/>
  <c r="EW182" i="3"/>
  <c r="EV179" i="3"/>
  <c r="EW174" i="3"/>
  <c r="EV163" i="3"/>
  <c r="EV159" i="3"/>
  <c r="EV151" i="3"/>
  <c r="EV147" i="3"/>
  <c r="EV143" i="3"/>
  <c r="EV131" i="3"/>
  <c r="EV123" i="3"/>
  <c r="EV115" i="3"/>
  <c r="EV107" i="3"/>
  <c r="EV95" i="3"/>
  <c r="EV79" i="3"/>
  <c r="EV71" i="3"/>
  <c r="EV78" i="3"/>
  <c r="EW170" i="3"/>
  <c r="EW166" i="3"/>
  <c r="EW162" i="3"/>
  <c r="EW158" i="3"/>
  <c r="EW154" i="3"/>
  <c r="EW150" i="3"/>
  <c r="EW146" i="3"/>
  <c r="EW142" i="3"/>
  <c r="EW138" i="3"/>
  <c r="EW134" i="3"/>
  <c r="EW130" i="3"/>
  <c r="EW126" i="3"/>
  <c r="EW122" i="3"/>
  <c r="EW118" i="3"/>
  <c r="EW114" i="3"/>
  <c r="EW110" i="3"/>
  <c r="EW106" i="3"/>
  <c r="EW102" i="3"/>
  <c r="EW98" i="3"/>
  <c r="EW94" i="3"/>
  <c r="EW90" i="3"/>
  <c r="EW86" i="3"/>
  <c r="EW82" i="3"/>
  <c r="EW74" i="3"/>
  <c r="EW70" i="3"/>
  <c r="EW66" i="3"/>
  <c r="EW62" i="3"/>
  <c r="EW58" i="3"/>
  <c r="EW54" i="3"/>
  <c r="EW50" i="3"/>
  <c r="EW46" i="3"/>
  <c r="EW42" i="3"/>
  <c r="EW38" i="3"/>
  <c r="EW34" i="3"/>
  <c r="EW30" i="3"/>
  <c r="EW26" i="3"/>
  <c r="EW22" i="3"/>
  <c r="EW18" i="3"/>
  <c r="EW14" i="3"/>
  <c r="EW10" i="3"/>
  <c r="EW6" i="3"/>
  <c r="EV103" i="3"/>
  <c r="EV99" i="3"/>
  <c r="EV91" i="3"/>
  <c r="EV83" i="3"/>
  <c r="EV75" i="3"/>
  <c r="EV67" i="3"/>
  <c r="EV59" i="3"/>
  <c r="EV55" i="3"/>
  <c r="EV51" i="3"/>
  <c r="EV43" i="3"/>
  <c r="EV35" i="3"/>
  <c r="EV31" i="3"/>
  <c r="EV27" i="3"/>
  <c r="EV23" i="3"/>
  <c r="EV19" i="3"/>
  <c r="EV15" i="3"/>
  <c r="EV11" i="3"/>
  <c r="EV7" i="3"/>
  <c r="EV171" i="3"/>
  <c r="EV167" i="3"/>
  <c r="EV155" i="3"/>
  <c r="EV139" i="3"/>
  <c r="EV135" i="3"/>
  <c r="EV127" i="3"/>
  <c r="EV119" i="3"/>
  <c r="EV111" i="3"/>
  <c r="EV87" i="3"/>
  <c r="EV63" i="3"/>
  <c r="EV47" i="3"/>
  <c r="EV39" i="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J750" i="13"/>
  <c r="K750" i="13"/>
  <c r="J751" i="13"/>
  <c r="K751" i="13"/>
  <c r="J752" i="13"/>
  <c r="K752" i="13"/>
  <c r="J753" i="13"/>
  <c r="K753" i="13"/>
  <c r="J754" i="13"/>
  <c r="K754" i="13"/>
  <c r="J755" i="13"/>
  <c r="K755" i="13"/>
  <c r="J756" i="13"/>
  <c r="K756" i="13"/>
  <c r="J757" i="13"/>
  <c r="K757" i="13"/>
  <c r="J758" i="13"/>
  <c r="K758" i="13"/>
  <c r="J759" i="13"/>
  <c r="K759" i="13"/>
  <c r="J760" i="13"/>
  <c r="K760" i="13"/>
  <c r="J761" i="13"/>
  <c r="K761" i="13"/>
  <c r="J762" i="13"/>
  <c r="K762" i="13"/>
  <c r="J763" i="13"/>
  <c r="K763" i="13"/>
  <c r="J764" i="13"/>
  <c r="K764" i="13"/>
  <c r="J765" i="13"/>
  <c r="K765" i="13"/>
  <c r="J766" i="13"/>
  <c r="K766" i="13"/>
  <c r="J767" i="13"/>
  <c r="K767" i="13"/>
  <c r="J768" i="13"/>
  <c r="K768" i="13"/>
  <c r="J769" i="13"/>
  <c r="K769" i="13"/>
  <c r="J770" i="13"/>
  <c r="K770" i="13"/>
  <c r="J771" i="13"/>
  <c r="K771" i="13"/>
  <c r="J772" i="13"/>
  <c r="K772" i="13"/>
  <c r="J773" i="13"/>
  <c r="K773" i="13"/>
  <c r="J774" i="13"/>
  <c r="K774" i="13"/>
  <c r="J775" i="13"/>
  <c r="K775" i="13"/>
  <c r="J776" i="13"/>
  <c r="K776" i="13"/>
  <c r="J777" i="13"/>
  <c r="K777" i="13"/>
  <c r="J778" i="13"/>
  <c r="K778" i="13"/>
  <c r="J779" i="13"/>
  <c r="K779" i="13"/>
  <c r="J780" i="13"/>
  <c r="K780" i="13"/>
  <c r="J781" i="13"/>
  <c r="K781" i="13"/>
  <c r="J782" i="13"/>
  <c r="K782" i="13"/>
  <c r="J783" i="13"/>
  <c r="K783" i="13"/>
  <c r="J784" i="13"/>
  <c r="K784" i="13"/>
  <c r="J785" i="13"/>
  <c r="K785" i="13"/>
  <c r="J786" i="13"/>
  <c r="K786" i="13"/>
  <c r="J787" i="13"/>
  <c r="K787" i="13"/>
  <c r="J788" i="13"/>
  <c r="K788" i="13"/>
  <c r="J789" i="13"/>
  <c r="K789" i="13"/>
  <c r="J790" i="13"/>
  <c r="K790" i="13"/>
  <c r="J791" i="13"/>
  <c r="K791" i="13"/>
  <c r="C746" i="13"/>
  <c r="D746" i="13"/>
  <c r="E746" i="13"/>
  <c r="F746" i="13"/>
  <c r="C747" i="13"/>
  <c r="D747" i="13"/>
  <c r="E747" i="13"/>
  <c r="F747" i="13"/>
  <c r="C748" i="13"/>
  <c r="D748" i="13"/>
  <c r="E748" i="13"/>
  <c r="F748" i="13"/>
  <c r="C749" i="13"/>
  <c r="D749" i="13"/>
  <c r="E749" i="13"/>
  <c r="F749" i="13"/>
  <c r="C750" i="13"/>
  <c r="D750" i="13"/>
  <c r="E750" i="13"/>
  <c r="F750" i="13"/>
  <c r="C751" i="13"/>
  <c r="D751" i="13"/>
  <c r="E751" i="13"/>
  <c r="F751" i="13"/>
  <c r="C752" i="13"/>
  <c r="D752" i="13"/>
  <c r="E752" i="13"/>
  <c r="F752" i="13"/>
  <c r="C753" i="13"/>
  <c r="D753" i="13"/>
  <c r="E753" i="13"/>
  <c r="F753" i="13"/>
  <c r="C754" i="13"/>
  <c r="D754" i="13"/>
  <c r="E754" i="13"/>
  <c r="F754" i="13"/>
  <c r="C755" i="13"/>
  <c r="D755" i="13"/>
  <c r="E755" i="13"/>
  <c r="F755" i="13"/>
  <c r="C756" i="13"/>
  <c r="D756" i="13"/>
  <c r="E756" i="13"/>
  <c r="F756" i="13"/>
  <c r="C757" i="13"/>
  <c r="D757" i="13"/>
  <c r="E757" i="13"/>
  <c r="F757" i="13"/>
  <c r="C758" i="13"/>
  <c r="D758" i="13"/>
  <c r="E758" i="13"/>
  <c r="F758" i="13"/>
  <c r="C759" i="13"/>
  <c r="D759" i="13"/>
  <c r="E759" i="13"/>
  <c r="F759" i="13"/>
  <c r="C760" i="13"/>
  <c r="D760" i="13"/>
  <c r="E760" i="13"/>
  <c r="F760" i="13"/>
  <c r="C761" i="13"/>
  <c r="D761" i="13"/>
  <c r="E761" i="13"/>
  <c r="F761" i="13"/>
  <c r="C762" i="13"/>
  <c r="D762" i="13"/>
  <c r="E762" i="13"/>
  <c r="F762" i="13"/>
  <c r="C763" i="13"/>
  <c r="D763" i="13"/>
  <c r="E763" i="13"/>
  <c r="F763" i="13"/>
  <c r="C764" i="13"/>
  <c r="D764" i="13"/>
  <c r="E764" i="13"/>
  <c r="F764" i="13"/>
  <c r="C765" i="13"/>
  <c r="D765" i="13"/>
  <c r="E765" i="13"/>
  <c r="F765" i="13"/>
  <c r="C766" i="13"/>
  <c r="D766" i="13"/>
  <c r="E766" i="13"/>
  <c r="F766" i="13"/>
  <c r="C767" i="13"/>
  <c r="D767" i="13"/>
  <c r="E767" i="13"/>
  <c r="F767" i="13"/>
  <c r="C768" i="13"/>
  <c r="D768" i="13"/>
  <c r="E768" i="13"/>
  <c r="F768" i="13"/>
  <c r="C769" i="13"/>
  <c r="D769" i="13"/>
  <c r="E769" i="13"/>
  <c r="F769" i="13"/>
  <c r="C770" i="13"/>
  <c r="D770" i="13"/>
  <c r="E770" i="13"/>
  <c r="F770" i="13"/>
  <c r="C771" i="13"/>
  <c r="D771" i="13"/>
  <c r="E771" i="13"/>
  <c r="F771" i="13"/>
  <c r="C772" i="13"/>
  <c r="D772" i="13"/>
  <c r="E772" i="13"/>
  <c r="F772" i="13"/>
  <c r="C773" i="13"/>
  <c r="D773" i="13"/>
  <c r="E773" i="13"/>
  <c r="F773" i="13"/>
  <c r="C774" i="13"/>
  <c r="D774" i="13"/>
  <c r="E774" i="13"/>
  <c r="F774" i="13"/>
  <c r="C775" i="13"/>
  <c r="D775" i="13"/>
  <c r="E775" i="13"/>
  <c r="F775" i="13"/>
  <c r="C776" i="13"/>
  <c r="D776" i="13"/>
  <c r="E776" i="13"/>
  <c r="F776" i="13"/>
  <c r="C777" i="13"/>
  <c r="D777" i="13"/>
  <c r="E777" i="13"/>
  <c r="F777" i="13"/>
  <c r="C778" i="13"/>
  <c r="D778" i="13"/>
  <c r="E778" i="13"/>
  <c r="F778" i="13"/>
  <c r="C779" i="13"/>
  <c r="D779" i="13"/>
  <c r="E779" i="13"/>
  <c r="F779" i="13"/>
  <c r="C780" i="13"/>
  <c r="D780" i="13"/>
  <c r="E780" i="13"/>
  <c r="F780" i="13"/>
  <c r="C781" i="13"/>
  <c r="D781" i="13"/>
  <c r="E781" i="13"/>
  <c r="F781" i="13"/>
  <c r="C782" i="13"/>
  <c r="D782" i="13"/>
  <c r="E782" i="13"/>
  <c r="F782" i="13"/>
  <c r="C783" i="13"/>
  <c r="D783" i="13"/>
  <c r="E783" i="13"/>
  <c r="F783" i="13"/>
  <c r="C784" i="13"/>
  <c r="D784" i="13"/>
  <c r="E784" i="13"/>
  <c r="F784" i="13"/>
  <c r="C785" i="13"/>
  <c r="D785" i="13"/>
  <c r="E785" i="13"/>
  <c r="F785" i="13"/>
  <c r="C786" i="13"/>
  <c r="D786" i="13"/>
  <c r="E786" i="13"/>
  <c r="F786" i="13"/>
  <c r="C787" i="13"/>
  <c r="D787" i="13"/>
  <c r="E787" i="13"/>
  <c r="F787" i="13"/>
  <c r="C788" i="13"/>
  <c r="D788" i="13"/>
  <c r="E788" i="13"/>
  <c r="F788" i="13"/>
  <c r="C789" i="13"/>
  <c r="D789" i="13"/>
  <c r="E789" i="13"/>
  <c r="F789" i="13"/>
  <c r="C790" i="13"/>
  <c r="D790" i="13"/>
  <c r="E790" i="13"/>
  <c r="F790" i="13"/>
  <c r="C791" i="13"/>
  <c r="D791" i="13"/>
  <c r="E791" i="13"/>
  <c r="F791" i="13"/>
  <c r="J739" i="13"/>
  <c r="K739" i="13"/>
  <c r="J740" i="13"/>
  <c r="K740" i="13"/>
  <c r="J741" i="13"/>
  <c r="K741" i="13"/>
  <c r="J742" i="13"/>
  <c r="K742" i="13"/>
  <c r="J743" i="13"/>
  <c r="K743" i="13"/>
  <c r="J744" i="13"/>
  <c r="K744" i="13"/>
  <c r="J745" i="13"/>
  <c r="K745" i="13"/>
  <c r="J746" i="13"/>
  <c r="K746" i="13"/>
  <c r="J747" i="13"/>
  <c r="K747" i="13"/>
  <c r="J748" i="13"/>
  <c r="K748" i="13"/>
  <c r="J749" i="13"/>
  <c r="K749" i="13"/>
  <c r="A738" i="13"/>
  <c r="A737" i="13"/>
  <c r="A736" i="13"/>
  <c r="A735" i="13"/>
  <c r="A734" i="13"/>
  <c r="A733" i="13"/>
  <c r="A732" i="13"/>
  <c r="A731" i="13"/>
  <c r="A730" i="13"/>
  <c r="A729" i="13"/>
  <c r="A728" i="13"/>
  <c r="A727" i="13"/>
  <c r="A726" i="13"/>
  <c r="A725" i="13"/>
  <c r="A724" i="13"/>
  <c r="A723" i="13"/>
  <c r="A722" i="13"/>
  <c r="A721" i="13"/>
  <c r="J721" i="13"/>
  <c r="K721" i="13"/>
  <c r="J722" i="13"/>
  <c r="K722" i="13"/>
  <c r="J723" i="13"/>
  <c r="K723" i="13"/>
  <c r="J724" i="13"/>
  <c r="K724" i="13"/>
  <c r="J725" i="13"/>
  <c r="K725" i="13"/>
  <c r="J726" i="13"/>
  <c r="K726" i="13"/>
  <c r="J727" i="13"/>
  <c r="K727" i="13"/>
  <c r="J728" i="13"/>
  <c r="K728" i="13"/>
  <c r="J729" i="13"/>
  <c r="K729" i="13"/>
  <c r="J730" i="13"/>
  <c r="K730" i="13"/>
  <c r="J731" i="13"/>
  <c r="K731" i="13"/>
  <c r="J732" i="13"/>
  <c r="K732" i="13"/>
  <c r="J733" i="13"/>
  <c r="K733" i="13"/>
  <c r="J734" i="13"/>
  <c r="K734" i="13"/>
  <c r="J735" i="13"/>
  <c r="K735" i="13"/>
  <c r="J736" i="13"/>
  <c r="J737" i="13"/>
  <c r="J738" i="13"/>
  <c r="B738" i="13"/>
  <c r="C738" i="13"/>
  <c r="D738" i="13"/>
  <c r="E738" i="13"/>
  <c r="F738" i="13"/>
  <c r="B739" i="13"/>
  <c r="C739" i="13"/>
  <c r="E739" i="13"/>
  <c r="F739" i="13"/>
  <c r="B740" i="13"/>
  <c r="C740" i="13"/>
  <c r="D740" i="13"/>
  <c r="E740" i="13"/>
  <c r="F740" i="13"/>
  <c r="B741" i="13"/>
  <c r="C741" i="13"/>
  <c r="D741" i="13"/>
  <c r="E741" i="13"/>
  <c r="F741" i="13"/>
  <c r="B742" i="13"/>
  <c r="C742" i="13"/>
  <c r="D742" i="13"/>
  <c r="E742" i="13"/>
  <c r="F742" i="13"/>
  <c r="B743" i="13"/>
  <c r="C743" i="13"/>
  <c r="E743" i="13"/>
  <c r="F743" i="13"/>
  <c r="B744" i="13"/>
  <c r="C744" i="13"/>
  <c r="D744" i="13"/>
  <c r="E744" i="13"/>
  <c r="F744" i="13"/>
  <c r="B745" i="13"/>
  <c r="C745" i="13"/>
  <c r="D745" i="13"/>
  <c r="E745" i="13"/>
  <c r="F745" i="13"/>
  <c r="B732" i="13"/>
  <c r="C732" i="13"/>
  <c r="D732" i="13"/>
  <c r="E732" i="13"/>
  <c r="F732" i="13"/>
  <c r="B733" i="13"/>
  <c r="C733" i="13"/>
  <c r="D733" i="13"/>
  <c r="E733" i="13"/>
  <c r="F733" i="13"/>
  <c r="B734" i="13"/>
  <c r="C734" i="13"/>
  <c r="D734" i="13"/>
  <c r="E734" i="13"/>
  <c r="F734" i="13"/>
  <c r="B735" i="13"/>
  <c r="C735" i="13"/>
  <c r="D735" i="13"/>
  <c r="E735" i="13"/>
  <c r="F735" i="13"/>
  <c r="B736" i="13"/>
  <c r="C736" i="13"/>
  <c r="D736" i="13"/>
  <c r="E736" i="13"/>
  <c r="F736" i="13"/>
  <c r="B737" i="13"/>
  <c r="C737" i="13"/>
  <c r="D737" i="13"/>
  <c r="E737" i="13"/>
  <c r="F737" i="13"/>
  <c r="B721" i="13"/>
  <c r="C721" i="13"/>
  <c r="D721" i="13"/>
  <c r="E721" i="13"/>
  <c r="F721" i="13"/>
  <c r="B722" i="13"/>
  <c r="C722" i="13"/>
  <c r="D722" i="13"/>
  <c r="E722" i="13"/>
  <c r="F722" i="13"/>
  <c r="B723" i="13"/>
  <c r="C723" i="13"/>
  <c r="D723" i="13"/>
  <c r="E723" i="13"/>
  <c r="F723" i="13"/>
  <c r="B724" i="13"/>
  <c r="C724" i="13"/>
  <c r="D724" i="13"/>
  <c r="E724" i="13"/>
  <c r="F724" i="13"/>
  <c r="B725" i="13"/>
  <c r="C725" i="13"/>
  <c r="D725" i="13"/>
  <c r="E725" i="13"/>
  <c r="F725" i="13"/>
  <c r="B726" i="13"/>
  <c r="C726" i="13"/>
  <c r="D726" i="13"/>
  <c r="E726" i="13"/>
  <c r="F726" i="13"/>
  <c r="B727" i="13"/>
  <c r="C727" i="13"/>
  <c r="D727" i="13"/>
  <c r="E727" i="13"/>
  <c r="F727" i="13"/>
  <c r="B728" i="13"/>
  <c r="C728" i="13"/>
  <c r="D728" i="13"/>
  <c r="E728" i="13"/>
  <c r="F728" i="13"/>
  <c r="B729" i="13"/>
  <c r="C729" i="13"/>
  <c r="D729" i="13"/>
  <c r="E729" i="13"/>
  <c r="F729" i="13"/>
  <c r="B730" i="13"/>
  <c r="C730" i="13"/>
  <c r="D730" i="13"/>
  <c r="E730" i="13"/>
  <c r="F730" i="13"/>
  <c r="B731" i="13"/>
  <c r="C731" i="13"/>
  <c r="D731" i="13"/>
  <c r="E731" i="13"/>
  <c r="F731" i="13"/>
  <c r="K720" i="13"/>
  <c r="J720" i="13"/>
  <c r="K719" i="13"/>
  <c r="J719" i="13"/>
  <c r="K718" i="13"/>
  <c r="J718" i="13"/>
  <c r="K717" i="13"/>
  <c r="J717" i="13"/>
  <c r="K716" i="13"/>
  <c r="J716" i="13"/>
  <c r="K715" i="13"/>
  <c r="J715" i="13"/>
  <c r="K714" i="13"/>
  <c r="J714" i="13"/>
  <c r="K713" i="13"/>
  <c r="J713" i="13"/>
  <c r="K712" i="13"/>
  <c r="J712" i="13"/>
  <c r="K711" i="13"/>
  <c r="J711" i="13"/>
  <c r="K710" i="13"/>
  <c r="J710" i="13"/>
  <c r="K709" i="13"/>
  <c r="J709" i="13"/>
  <c r="K708" i="13"/>
  <c r="J708" i="13"/>
  <c r="K707" i="13"/>
  <c r="J707" i="13"/>
  <c r="K706" i="13"/>
  <c r="J706" i="13"/>
  <c r="K705" i="13"/>
  <c r="J705" i="13"/>
  <c r="K704" i="13"/>
  <c r="J704" i="13"/>
  <c r="K703" i="13"/>
  <c r="J703" i="13"/>
  <c r="K702" i="13"/>
  <c r="J702" i="13"/>
  <c r="K701" i="13"/>
  <c r="J701" i="13"/>
  <c r="K700" i="13"/>
  <c r="J700" i="13"/>
  <c r="K699" i="13"/>
  <c r="J699" i="13"/>
  <c r="K698" i="13"/>
  <c r="J698" i="13"/>
  <c r="K697" i="13"/>
  <c r="J697" i="13"/>
  <c r="K696" i="13"/>
  <c r="J696" i="13"/>
  <c r="K624" i="13"/>
  <c r="K628" i="13"/>
  <c r="K627" i="13"/>
  <c r="K626" i="13"/>
  <c r="K625" i="13"/>
  <c r="K623" i="13"/>
  <c r="K672" i="13"/>
  <c r="K671" i="13"/>
  <c r="K670" i="13"/>
  <c r="K669" i="13"/>
  <c r="K668" i="13"/>
  <c r="K667" i="13"/>
  <c r="K666" i="13"/>
  <c r="K665" i="13"/>
  <c r="K664" i="13"/>
  <c r="K663" i="13"/>
  <c r="K662" i="13"/>
  <c r="K661" i="13"/>
  <c r="K660" i="13"/>
  <c r="K659" i="13"/>
  <c r="K658" i="13"/>
  <c r="K657" i="13"/>
  <c r="K656" i="13"/>
  <c r="K655" i="13"/>
  <c r="K654" i="13"/>
  <c r="K653" i="13"/>
  <c r="K652" i="13"/>
  <c r="K651" i="13"/>
  <c r="K650" i="13"/>
  <c r="K649" i="13"/>
  <c r="K648" i="13"/>
  <c r="K647" i="13"/>
  <c r="K646" i="13"/>
  <c r="K645" i="13"/>
  <c r="K644" i="13"/>
  <c r="K643" i="13"/>
  <c r="K642" i="13"/>
  <c r="K641" i="13"/>
  <c r="K640" i="13"/>
  <c r="K639" i="13"/>
  <c r="K638" i="13"/>
  <c r="K637" i="13"/>
  <c r="K636" i="13"/>
  <c r="K635" i="13"/>
  <c r="K634" i="13"/>
  <c r="K633" i="13"/>
  <c r="K632" i="13"/>
  <c r="K631" i="13"/>
  <c r="K630" i="13"/>
  <c r="K629" i="13"/>
  <c r="L672" i="12"/>
  <c r="K672" i="12"/>
  <c r="L671" i="12"/>
  <c r="K671" i="12"/>
  <c r="L670" i="12"/>
  <c r="K670" i="12"/>
  <c r="L669" i="12"/>
  <c r="K669" i="12"/>
  <c r="L668" i="12"/>
  <c r="K668" i="12"/>
  <c r="L667" i="12"/>
  <c r="K667" i="12"/>
  <c r="L666" i="12"/>
  <c r="K666" i="12"/>
  <c r="L665" i="12"/>
  <c r="K665" i="12"/>
  <c r="L664" i="12"/>
  <c r="K664" i="12"/>
  <c r="L663" i="12"/>
  <c r="K663" i="12"/>
  <c r="L662" i="12"/>
  <c r="K662" i="12"/>
  <c r="L661" i="12"/>
  <c r="K661" i="12"/>
  <c r="L660" i="12"/>
  <c r="K660" i="12"/>
  <c r="L659" i="12"/>
  <c r="K659" i="12"/>
  <c r="L658" i="12"/>
  <c r="K658" i="12"/>
  <c r="L657" i="12"/>
  <c r="K657" i="12"/>
  <c r="L656" i="12"/>
  <c r="K656" i="12"/>
  <c r="L655" i="12"/>
  <c r="K655" i="12"/>
  <c r="L654" i="12"/>
  <c r="K654" i="12"/>
  <c r="L653" i="12"/>
  <c r="K653" i="12"/>
  <c r="L652" i="12"/>
  <c r="K652" i="12"/>
  <c r="L651" i="12"/>
  <c r="K651" i="12"/>
  <c r="L650" i="12"/>
  <c r="K650" i="12"/>
  <c r="L649" i="12"/>
  <c r="K649" i="12"/>
  <c r="L648" i="12"/>
  <c r="K648" i="12"/>
  <c r="L647" i="12"/>
  <c r="K647" i="12"/>
  <c r="L646" i="12"/>
  <c r="K646" i="12"/>
  <c r="L645" i="12"/>
  <c r="K645" i="12"/>
  <c r="L644" i="12"/>
  <c r="K644" i="12"/>
  <c r="L643" i="12"/>
  <c r="K643" i="12"/>
  <c r="L642" i="12"/>
  <c r="K642" i="12"/>
  <c r="L641" i="12"/>
  <c r="K641" i="12"/>
  <c r="L640" i="12"/>
  <c r="K640" i="12"/>
  <c r="L639" i="12"/>
  <c r="K639" i="12"/>
  <c r="L638" i="12"/>
  <c r="K638" i="12"/>
  <c r="L637" i="12"/>
  <c r="K637" i="12"/>
  <c r="L636" i="12"/>
  <c r="K636" i="12"/>
  <c r="L635" i="12"/>
  <c r="K635" i="12"/>
  <c r="L634" i="12"/>
  <c r="K634" i="12"/>
  <c r="L633" i="12"/>
  <c r="K633" i="12"/>
  <c r="L632" i="12"/>
  <c r="K632" i="12"/>
  <c r="L631" i="12"/>
  <c r="K631" i="12"/>
  <c r="L630" i="12"/>
  <c r="K630" i="12"/>
  <c r="L629" i="12"/>
  <c r="K629" i="12"/>
  <c r="L628" i="12"/>
  <c r="K628" i="12"/>
  <c r="L627" i="12"/>
  <c r="K627" i="12"/>
  <c r="L626" i="12"/>
  <c r="K626" i="12"/>
  <c r="L625" i="12"/>
  <c r="K625" i="12"/>
  <c r="L624" i="12"/>
  <c r="K624" i="12"/>
  <c r="L623" i="12"/>
  <c r="K623" i="12"/>
  <c r="L622" i="12"/>
  <c r="K622" i="12"/>
  <c r="L621" i="12"/>
  <c r="K621" i="12"/>
  <c r="L620" i="12"/>
  <c r="K620" i="12"/>
  <c r="L619" i="12"/>
  <c r="K619" i="12"/>
  <c r="L618" i="12"/>
  <c r="K618" i="12"/>
  <c r="L617" i="12"/>
  <c r="K617" i="12"/>
  <c r="L616" i="12"/>
  <c r="K616" i="12"/>
  <c r="L615" i="12"/>
  <c r="K615" i="12"/>
  <c r="L614" i="12"/>
  <c r="K614" i="12"/>
  <c r="L613" i="12"/>
  <c r="K613" i="12"/>
  <c r="L612" i="12"/>
  <c r="K612" i="12"/>
  <c r="L611" i="12"/>
  <c r="K611" i="12"/>
  <c r="L610" i="12"/>
  <c r="K610" i="12"/>
  <c r="L609" i="12"/>
  <c r="K609" i="12"/>
  <c r="L608" i="12"/>
  <c r="K608" i="12"/>
  <c r="L607" i="12"/>
  <c r="K607" i="12"/>
  <c r="L606" i="12"/>
  <c r="K606" i="12"/>
  <c r="L605" i="12"/>
  <c r="K605" i="12"/>
  <c r="L604" i="12"/>
  <c r="K604" i="12"/>
  <c r="L603" i="12"/>
  <c r="K603" i="12"/>
  <c r="L602" i="12"/>
  <c r="K602" i="12"/>
  <c r="L601" i="12"/>
  <c r="K601" i="12"/>
  <c r="L600" i="12"/>
  <c r="K600" i="12"/>
  <c r="L599" i="12"/>
  <c r="K599" i="12"/>
  <c r="L598" i="12"/>
  <c r="K598" i="12"/>
  <c r="L597" i="12"/>
  <c r="K597" i="12"/>
  <c r="L596" i="12"/>
  <c r="K596" i="12"/>
  <c r="L595" i="12"/>
  <c r="K595" i="12"/>
  <c r="L594" i="12"/>
  <c r="K594" i="12"/>
  <c r="L593" i="12"/>
  <c r="K593" i="12"/>
  <c r="L592" i="12"/>
  <c r="K592" i="12"/>
  <c r="L591" i="12"/>
  <c r="K591" i="12"/>
  <c r="L590" i="12"/>
  <c r="K590" i="12"/>
  <c r="L589" i="12"/>
  <c r="K589" i="12"/>
  <c r="L588" i="12"/>
  <c r="K588" i="12"/>
  <c r="L587" i="12"/>
  <c r="K587" i="12"/>
  <c r="L586" i="12"/>
  <c r="K586" i="12"/>
  <c r="L585" i="12"/>
  <c r="K585" i="12"/>
  <c r="L584" i="12"/>
  <c r="K584" i="12"/>
  <c r="L583" i="12"/>
  <c r="K583" i="12"/>
  <c r="L582" i="12"/>
  <c r="K582" i="12"/>
  <c r="L581" i="12"/>
  <c r="K581" i="12"/>
  <c r="L580" i="12"/>
  <c r="K580" i="12"/>
  <c r="L579" i="12"/>
  <c r="K579" i="12"/>
  <c r="L578" i="12"/>
  <c r="K578" i="12"/>
  <c r="L577" i="12"/>
  <c r="K577" i="12"/>
  <c r="L576" i="12"/>
  <c r="K576" i="12"/>
  <c r="L575" i="12"/>
  <c r="K575" i="12"/>
  <c r="L574" i="12"/>
  <c r="K574" i="12"/>
  <c r="L573" i="12"/>
  <c r="K573" i="12"/>
  <c r="L572" i="12"/>
  <c r="K572" i="12"/>
  <c r="L571" i="12"/>
  <c r="K571" i="12"/>
  <c r="L570" i="12"/>
  <c r="K570" i="12"/>
  <c r="L569" i="12"/>
  <c r="K569" i="12"/>
  <c r="L568" i="12"/>
  <c r="K568" i="12"/>
  <c r="L567" i="12"/>
  <c r="K567" i="12"/>
  <c r="L566" i="12"/>
  <c r="K566" i="12"/>
  <c r="J508" i="13"/>
  <c r="J507" i="13"/>
  <c r="J506" i="13"/>
  <c r="J505" i="13"/>
  <c r="J504" i="13"/>
  <c r="J503" i="13"/>
  <c r="J695" i="13"/>
  <c r="J694" i="13"/>
  <c r="J693" i="13"/>
  <c r="J692" i="13"/>
  <c r="J691" i="13"/>
  <c r="J690" i="13"/>
  <c r="J689" i="13"/>
  <c r="J688" i="13"/>
  <c r="J687" i="13"/>
  <c r="J686" i="13"/>
  <c r="J685" i="13"/>
  <c r="J684" i="13"/>
  <c r="J683" i="13"/>
  <c r="J682" i="13"/>
  <c r="J681" i="13"/>
  <c r="J680" i="13"/>
  <c r="J679" i="13"/>
  <c r="J678" i="13"/>
  <c r="J677" i="13"/>
  <c r="J676" i="13"/>
  <c r="J675" i="13"/>
  <c r="J674" i="13"/>
  <c r="J673" i="13"/>
  <c r="J672" i="13"/>
  <c r="J671" i="13"/>
  <c r="J670" i="13"/>
  <c r="J669" i="13"/>
  <c r="J668" i="13"/>
  <c r="J667" i="13"/>
  <c r="J666" i="13"/>
  <c r="J665" i="13"/>
  <c r="J664" i="13"/>
  <c r="J663" i="13"/>
  <c r="J662" i="13"/>
  <c r="J661" i="13"/>
  <c r="J660" i="13"/>
  <c r="J659" i="13"/>
  <c r="J658" i="13"/>
  <c r="J657" i="13"/>
  <c r="J656" i="13"/>
  <c r="J655" i="13"/>
  <c r="J654" i="13"/>
  <c r="J653" i="13"/>
  <c r="J652" i="13"/>
  <c r="J651" i="13"/>
  <c r="J650" i="13"/>
  <c r="J649" i="13"/>
  <c r="J648" i="13"/>
  <c r="J647" i="13"/>
  <c r="J646" i="13"/>
  <c r="J645" i="13"/>
  <c r="J644" i="13"/>
  <c r="J643" i="13"/>
  <c r="J642" i="13"/>
  <c r="J641" i="13"/>
  <c r="J640" i="13"/>
  <c r="J639" i="13"/>
  <c r="J638" i="13"/>
  <c r="J637" i="13"/>
  <c r="J636" i="13"/>
  <c r="J635" i="13"/>
  <c r="J634" i="13"/>
  <c r="J633" i="13"/>
  <c r="J632" i="13"/>
  <c r="J631" i="13"/>
  <c r="J630" i="13"/>
  <c r="J629" i="13"/>
  <c r="J628" i="13"/>
  <c r="J627" i="13"/>
  <c r="J626" i="13"/>
  <c r="J625" i="13"/>
  <c r="J624" i="13"/>
  <c r="J623" i="13"/>
  <c r="J622" i="13"/>
  <c r="J621" i="13"/>
  <c r="J620" i="13"/>
  <c r="J619" i="13"/>
  <c r="J618" i="13"/>
  <c r="J617" i="13"/>
  <c r="J616" i="13"/>
  <c r="J615" i="13"/>
  <c r="J614" i="13"/>
  <c r="J613" i="13"/>
  <c r="J612" i="13"/>
  <c r="J611" i="13"/>
  <c r="J610" i="13"/>
  <c r="J609" i="13"/>
  <c r="J608" i="13"/>
  <c r="J607" i="13"/>
  <c r="J606" i="13"/>
  <c r="J605" i="13"/>
  <c r="J604" i="13"/>
  <c r="J603" i="13"/>
  <c r="J602" i="13"/>
  <c r="J601" i="13"/>
  <c r="J600" i="13"/>
  <c r="J599" i="13"/>
  <c r="J598" i="13"/>
  <c r="J597" i="13"/>
  <c r="J596" i="13"/>
  <c r="J595" i="13"/>
  <c r="J594" i="13"/>
  <c r="J593" i="13"/>
  <c r="J592" i="13"/>
  <c r="J591" i="13"/>
  <c r="J590" i="13"/>
  <c r="J589" i="13"/>
  <c r="J588" i="13"/>
  <c r="J587" i="13"/>
  <c r="J586" i="13"/>
  <c r="J585" i="13"/>
  <c r="J584" i="13"/>
  <c r="J583" i="13"/>
  <c r="J582" i="13"/>
  <c r="J581" i="13"/>
  <c r="J580" i="13"/>
  <c r="J579" i="13"/>
  <c r="J578" i="13"/>
  <c r="J577" i="13"/>
  <c r="J576" i="13"/>
  <c r="J575" i="13"/>
  <c r="J574" i="13"/>
  <c r="J573" i="13"/>
  <c r="J572" i="13"/>
  <c r="J571" i="13"/>
  <c r="J570" i="13"/>
  <c r="J569" i="13"/>
  <c r="J568" i="13"/>
  <c r="J567" i="13"/>
  <c r="J566" i="13"/>
  <c r="J565" i="13"/>
  <c r="J564" i="13"/>
  <c r="J563" i="13"/>
  <c r="J562" i="13"/>
  <c r="J561" i="13"/>
  <c r="J560" i="13"/>
  <c r="J559" i="13"/>
  <c r="J558" i="13"/>
  <c r="J557" i="13"/>
  <c r="J556" i="13"/>
  <c r="J555" i="13"/>
  <c r="J554" i="13"/>
  <c r="J553" i="13"/>
  <c r="J552" i="13"/>
  <c r="J551" i="13"/>
  <c r="J550" i="13"/>
  <c r="J549" i="13"/>
  <c r="J548" i="13"/>
  <c r="J547" i="13"/>
  <c r="J546" i="13"/>
  <c r="J545" i="13"/>
  <c r="J544" i="13"/>
  <c r="J543" i="13"/>
  <c r="J542" i="13"/>
  <c r="J541" i="13"/>
  <c r="J540" i="13"/>
  <c r="J539" i="13"/>
  <c r="J538" i="13"/>
  <c r="J537" i="13"/>
  <c r="J536" i="13"/>
  <c r="J535" i="13"/>
  <c r="J534" i="13"/>
  <c r="J533" i="13"/>
  <c r="J532" i="13"/>
  <c r="J531" i="13"/>
  <c r="J530" i="13"/>
  <c r="J529" i="13"/>
  <c r="J528" i="13"/>
  <c r="J527" i="13"/>
  <c r="J526" i="13"/>
  <c r="J525" i="13"/>
  <c r="J524" i="13"/>
  <c r="J523" i="13"/>
  <c r="J522" i="13"/>
  <c r="J521" i="13"/>
  <c r="J520" i="13"/>
  <c r="J519" i="13"/>
  <c r="J518" i="13"/>
  <c r="J517" i="13"/>
  <c r="J516" i="13"/>
  <c r="J515" i="13"/>
  <c r="J514" i="13"/>
  <c r="J513" i="13"/>
  <c r="J512" i="13"/>
  <c r="J511" i="13"/>
  <c r="J510" i="13"/>
  <c r="J509" i="13"/>
  <c r="CM565" i="12"/>
  <c r="CL565" i="12"/>
  <c r="AE565" i="12"/>
  <c r="W565" i="12"/>
  <c r="S565" i="12"/>
  <c r="Q565" i="12"/>
  <c r="G565" i="12"/>
  <c r="J565" i="12"/>
  <c r="CM564" i="12"/>
  <c r="CL564" i="12"/>
  <c r="AE564" i="12"/>
  <c r="W564" i="12"/>
  <c r="S564" i="12"/>
  <c r="Q564" i="12"/>
  <c r="G564" i="12"/>
  <c r="L564" i="12"/>
  <c r="J564" i="12"/>
  <c r="CM563" i="12"/>
  <c r="CL563" i="12"/>
  <c r="AE563" i="12"/>
  <c r="W563" i="12"/>
  <c r="S563" i="12"/>
  <c r="Q563" i="12"/>
  <c r="G563" i="12"/>
  <c r="J563" i="12"/>
  <c r="K563" i="12"/>
  <c r="L563" i="12"/>
  <c r="CM562" i="12"/>
  <c r="CL562" i="12"/>
  <c r="AE562" i="12"/>
  <c r="W562" i="12"/>
  <c r="S562" i="12"/>
  <c r="Q562" i="12"/>
  <c r="G562" i="12"/>
  <c r="CM561" i="12"/>
  <c r="CL561" i="12"/>
  <c r="AE561" i="12"/>
  <c r="W561" i="12"/>
  <c r="S561" i="12"/>
  <c r="Q561" i="12"/>
  <c r="G561" i="12"/>
  <c r="L561" i="12"/>
  <c r="K561" i="12"/>
  <c r="CM560" i="12"/>
  <c r="CL560" i="12"/>
  <c r="AE560" i="12"/>
  <c r="W560" i="12"/>
  <c r="S560" i="12"/>
  <c r="Q560" i="12"/>
  <c r="G560" i="12"/>
  <c r="K560" i="12"/>
  <c r="CM559" i="12"/>
  <c r="CL559" i="12"/>
  <c r="AE559" i="12"/>
  <c r="W559" i="12"/>
  <c r="S559" i="12"/>
  <c r="Q559" i="12"/>
  <c r="K559" i="13"/>
  <c r="G559" i="12"/>
  <c r="K559" i="12"/>
  <c r="L559" i="12"/>
  <c r="J559" i="12"/>
  <c r="CM558" i="12"/>
  <c r="CL558" i="12"/>
  <c r="AE558" i="12"/>
  <c r="W558" i="12"/>
  <c r="S558" i="12"/>
  <c r="Q558" i="12"/>
  <c r="G558" i="12"/>
  <c r="L558" i="12"/>
  <c r="K558" i="12"/>
  <c r="CM557" i="12"/>
  <c r="CL557" i="12"/>
  <c r="AE557" i="12"/>
  <c r="W557" i="12"/>
  <c r="S557" i="12"/>
  <c r="Q557" i="12"/>
  <c r="G557" i="12"/>
  <c r="J557" i="12"/>
  <c r="CM556" i="12"/>
  <c r="CL556" i="12"/>
  <c r="AE556" i="12"/>
  <c r="W556" i="12"/>
  <c r="S556" i="12"/>
  <c r="Q556" i="12"/>
  <c r="G556" i="12"/>
  <c r="L556" i="12"/>
  <c r="J556" i="12"/>
  <c r="CM555" i="12"/>
  <c r="CL555" i="12"/>
  <c r="AE555" i="12"/>
  <c r="W555" i="12"/>
  <c r="S555" i="12"/>
  <c r="Q555" i="12"/>
  <c r="G555" i="12"/>
  <c r="J555" i="12"/>
  <c r="K555" i="12"/>
  <c r="L555" i="12"/>
  <c r="CM554" i="12"/>
  <c r="CL554" i="12"/>
  <c r="AE554" i="12"/>
  <c r="W554" i="12"/>
  <c r="S554" i="12"/>
  <c r="Q554" i="12"/>
  <c r="G554" i="12"/>
  <c r="CM553" i="12"/>
  <c r="CL553" i="12"/>
  <c r="AE553" i="12"/>
  <c r="W553" i="12"/>
  <c r="S553" i="12"/>
  <c r="Q553" i="12"/>
  <c r="G553" i="12"/>
  <c r="L553" i="12"/>
  <c r="K553" i="12"/>
  <c r="CM552" i="12"/>
  <c r="CL552" i="12"/>
  <c r="AE552" i="12"/>
  <c r="W552" i="12"/>
  <c r="S552" i="12"/>
  <c r="Q552" i="12"/>
  <c r="G552" i="12"/>
  <c r="K552" i="12"/>
  <c r="CM551" i="12"/>
  <c r="CL551" i="12"/>
  <c r="AE551" i="12"/>
  <c r="W551" i="12"/>
  <c r="S551" i="12"/>
  <c r="Q551" i="12"/>
  <c r="K551" i="13"/>
  <c r="G551" i="12"/>
  <c r="CM550" i="12"/>
  <c r="CL550" i="12"/>
  <c r="AE550" i="12"/>
  <c r="W550" i="12"/>
  <c r="S550" i="12"/>
  <c r="Q550" i="12"/>
  <c r="K550" i="13"/>
  <c r="G550" i="12"/>
  <c r="K550" i="12"/>
  <c r="CM549" i="12"/>
  <c r="CL549" i="12"/>
  <c r="AE549" i="12"/>
  <c r="W549" i="12"/>
  <c r="S549" i="12"/>
  <c r="Q549" i="12"/>
  <c r="G549" i="12"/>
  <c r="J549" i="12"/>
  <c r="CM548" i="12"/>
  <c r="CL548" i="12"/>
  <c r="AE548" i="12"/>
  <c r="W548" i="12"/>
  <c r="S548" i="12"/>
  <c r="Q548" i="12"/>
  <c r="K548" i="13"/>
  <c r="G548" i="12"/>
  <c r="L548" i="12"/>
  <c r="CM547" i="12"/>
  <c r="CL547" i="12"/>
  <c r="AE547" i="12"/>
  <c r="W547" i="12"/>
  <c r="S547" i="12"/>
  <c r="Q547" i="12"/>
  <c r="G547" i="12"/>
  <c r="CM546" i="12"/>
  <c r="CL546" i="12"/>
  <c r="AE546" i="12"/>
  <c r="W546" i="12"/>
  <c r="S546" i="12"/>
  <c r="Q546" i="12"/>
  <c r="K546" i="13"/>
  <c r="G546" i="12"/>
  <c r="K546" i="12"/>
  <c r="CM545" i="12"/>
  <c r="CL545" i="12"/>
  <c r="AE545" i="12"/>
  <c r="W545" i="12"/>
  <c r="S545" i="12"/>
  <c r="Q545" i="12"/>
  <c r="G545" i="12"/>
  <c r="J545" i="12"/>
  <c r="CM544" i="12"/>
  <c r="CL544" i="12"/>
  <c r="AE544" i="12"/>
  <c r="W544" i="12"/>
  <c r="S544" i="12"/>
  <c r="Q544" i="12"/>
  <c r="K544" i="13"/>
  <c r="G544" i="12"/>
  <c r="L544" i="12"/>
  <c r="CM543" i="12"/>
  <c r="CL543" i="12"/>
  <c r="AE543" i="12"/>
  <c r="W543" i="12"/>
  <c r="S543" i="12"/>
  <c r="Q543" i="12"/>
  <c r="K543" i="13"/>
  <c r="G543" i="12"/>
  <c r="L543" i="12"/>
  <c r="J543" i="12"/>
  <c r="CM542" i="12"/>
  <c r="CL542" i="12"/>
  <c r="AE542" i="12"/>
  <c r="W542" i="12"/>
  <c r="S542" i="12"/>
  <c r="Q542" i="12"/>
  <c r="G542" i="12"/>
  <c r="J542" i="12"/>
  <c r="K542" i="12"/>
  <c r="L542" i="12"/>
  <c r="CM541" i="12"/>
  <c r="CL541" i="12"/>
  <c r="AE541" i="12"/>
  <c r="W541" i="12"/>
  <c r="S541" i="12"/>
  <c r="Q541" i="12"/>
  <c r="K541" i="13"/>
  <c r="G541" i="12"/>
  <c r="D541" i="13"/>
  <c r="CM540" i="12"/>
  <c r="CL540" i="12"/>
  <c r="AE540" i="12"/>
  <c r="W540" i="12"/>
  <c r="S540" i="12"/>
  <c r="Q540" i="12"/>
  <c r="G540" i="12"/>
  <c r="L540" i="12"/>
  <c r="K540" i="12"/>
  <c r="CM539" i="12"/>
  <c r="CL539" i="12"/>
  <c r="AE539" i="12"/>
  <c r="W539" i="12"/>
  <c r="S539" i="12"/>
  <c r="Q539" i="12"/>
  <c r="K539" i="13"/>
  <c r="G539" i="12"/>
  <c r="K539" i="12"/>
  <c r="CM538" i="12"/>
  <c r="CL538" i="12"/>
  <c r="AE538" i="12"/>
  <c r="W538" i="12"/>
  <c r="S538" i="12"/>
  <c r="Q538" i="12"/>
  <c r="G538" i="12"/>
  <c r="CM537" i="12"/>
  <c r="CL537" i="12"/>
  <c r="AE537" i="12"/>
  <c r="W537" i="12"/>
  <c r="S537" i="12"/>
  <c r="Q537" i="12"/>
  <c r="K537" i="13"/>
  <c r="G537" i="12"/>
  <c r="L537" i="12"/>
  <c r="CM536" i="12"/>
  <c r="CL536" i="12"/>
  <c r="AE536" i="12"/>
  <c r="W536" i="12"/>
  <c r="S536" i="12"/>
  <c r="Q536" i="12"/>
  <c r="K536" i="13"/>
  <c r="G536" i="12"/>
  <c r="L536" i="12"/>
  <c r="CM535" i="12"/>
  <c r="CL535" i="12"/>
  <c r="AE535" i="12"/>
  <c r="W535" i="12"/>
  <c r="S535" i="12"/>
  <c r="Q535" i="12"/>
  <c r="G535" i="12"/>
  <c r="D535" i="13"/>
  <c r="CM534" i="12"/>
  <c r="CL534" i="12"/>
  <c r="AE534" i="12"/>
  <c r="W534" i="12"/>
  <c r="S534" i="12"/>
  <c r="Q534" i="12"/>
  <c r="G534" i="12"/>
  <c r="K534" i="12"/>
  <c r="J534" i="12"/>
  <c r="CM533" i="12"/>
  <c r="CL533" i="12"/>
  <c r="AE533" i="12"/>
  <c r="W533" i="12"/>
  <c r="S533" i="12"/>
  <c r="Q533" i="12"/>
  <c r="G533" i="12"/>
  <c r="J533" i="12"/>
  <c r="K533" i="12"/>
  <c r="L533" i="12"/>
  <c r="CM532" i="12"/>
  <c r="CL532" i="12"/>
  <c r="AE532" i="12"/>
  <c r="W532" i="12"/>
  <c r="S532" i="12"/>
  <c r="Q532" i="12"/>
  <c r="G532" i="12"/>
  <c r="CM531" i="12"/>
  <c r="CL531" i="12"/>
  <c r="AE531" i="12"/>
  <c r="W531" i="12"/>
  <c r="S531" i="12"/>
  <c r="Q531" i="12"/>
  <c r="G531" i="12"/>
  <c r="K531" i="12"/>
  <c r="CM530" i="12"/>
  <c r="CL530" i="12"/>
  <c r="AE530" i="12"/>
  <c r="W530" i="12"/>
  <c r="S530" i="12"/>
  <c r="Q530" i="12"/>
  <c r="G530" i="12"/>
  <c r="J530" i="12"/>
  <c r="CM529" i="12"/>
  <c r="CL529" i="12"/>
  <c r="AE529" i="12"/>
  <c r="W529" i="12"/>
  <c r="S529" i="12"/>
  <c r="Q529" i="12"/>
  <c r="K529" i="13"/>
  <c r="G529" i="12"/>
  <c r="J529" i="12"/>
  <c r="CM528" i="12"/>
  <c r="CL528" i="12"/>
  <c r="AE528" i="12"/>
  <c r="W528" i="12"/>
  <c r="S528" i="12"/>
  <c r="Q528" i="12"/>
  <c r="G528" i="12"/>
  <c r="K528" i="12"/>
  <c r="L528" i="12"/>
  <c r="CM527" i="12"/>
  <c r="CL527" i="12"/>
  <c r="AE527" i="12"/>
  <c r="W527" i="12"/>
  <c r="S527" i="12"/>
  <c r="Q527" i="12"/>
  <c r="G527" i="12"/>
  <c r="J527" i="12"/>
  <c r="K527" i="12"/>
  <c r="L527" i="12"/>
  <c r="CM526" i="12"/>
  <c r="CL526" i="12"/>
  <c r="AE526" i="12"/>
  <c r="W526" i="12"/>
  <c r="S526" i="12"/>
  <c r="Q526" i="12"/>
  <c r="G526" i="12"/>
  <c r="K526" i="12"/>
  <c r="L526" i="12"/>
  <c r="CM525" i="12"/>
  <c r="CL525" i="12"/>
  <c r="AE525" i="12"/>
  <c r="W525" i="12"/>
  <c r="S525" i="12"/>
  <c r="Q525" i="12"/>
  <c r="G525" i="12"/>
  <c r="K525" i="12"/>
  <c r="CM524" i="12"/>
  <c r="CL524" i="12"/>
  <c r="AE524" i="12"/>
  <c r="W524" i="12"/>
  <c r="S524" i="12"/>
  <c r="Q524" i="12"/>
  <c r="K524" i="13"/>
  <c r="G524" i="12"/>
  <c r="J524" i="12"/>
  <c r="CM523" i="12"/>
  <c r="CL523" i="12"/>
  <c r="AE523" i="12"/>
  <c r="W523" i="12"/>
  <c r="S523" i="12"/>
  <c r="Q523" i="12"/>
  <c r="K523" i="13"/>
  <c r="G523" i="12"/>
  <c r="J523" i="12"/>
  <c r="CM522" i="12"/>
  <c r="CL522" i="12"/>
  <c r="AE522" i="12"/>
  <c r="W522" i="12"/>
  <c r="S522" i="12"/>
  <c r="Q522" i="12"/>
  <c r="K522" i="13"/>
  <c r="G522" i="12"/>
  <c r="J522" i="12"/>
  <c r="CM521" i="12"/>
  <c r="CL521" i="12"/>
  <c r="AE521" i="12"/>
  <c r="W521" i="12"/>
  <c r="S521" i="12"/>
  <c r="Q521" i="12"/>
  <c r="G521" i="12"/>
  <c r="L521" i="12"/>
  <c r="CM520" i="12"/>
  <c r="CL520" i="12"/>
  <c r="AE520" i="12"/>
  <c r="W520" i="12"/>
  <c r="S520" i="12"/>
  <c r="Q520" i="12"/>
  <c r="K520" i="13"/>
  <c r="G520" i="12"/>
  <c r="CM519" i="12"/>
  <c r="CL519" i="12"/>
  <c r="AE519" i="12"/>
  <c r="W519" i="12"/>
  <c r="S519" i="12"/>
  <c r="Q519" i="12"/>
  <c r="K519" i="13"/>
  <c r="G519" i="12"/>
  <c r="K519" i="12"/>
  <c r="CM518" i="12"/>
  <c r="CL518" i="12"/>
  <c r="AE518" i="12"/>
  <c r="W518" i="12"/>
  <c r="S518" i="12"/>
  <c r="Q518" i="12"/>
  <c r="K518" i="13"/>
  <c r="G518" i="12"/>
  <c r="L518" i="12"/>
  <c r="CM517" i="12"/>
  <c r="CL517" i="12"/>
  <c r="AE517" i="12"/>
  <c r="W517" i="12"/>
  <c r="S517" i="12"/>
  <c r="Q517" i="12"/>
  <c r="G517" i="12"/>
  <c r="L517" i="12"/>
  <c r="CM516" i="12"/>
  <c r="CL516" i="12"/>
  <c r="AE516" i="12"/>
  <c r="W516" i="12"/>
  <c r="S516" i="12"/>
  <c r="Q516" i="12"/>
  <c r="K516" i="13"/>
  <c r="G516" i="12"/>
  <c r="L516" i="12"/>
  <c r="K516" i="12"/>
  <c r="J516" i="12"/>
  <c r="CM515" i="12"/>
  <c r="CL515" i="12"/>
  <c r="AE515" i="12"/>
  <c r="W515" i="12"/>
  <c r="S515" i="12"/>
  <c r="Q515" i="12"/>
  <c r="K515" i="13"/>
  <c r="G515" i="12"/>
  <c r="L515" i="12"/>
  <c r="K515" i="12"/>
  <c r="CM514" i="12"/>
  <c r="CL514" i="12"/>
  <c r="AE514" i="12"/>
  <c r="W514" i="12"/>
  <c r="S514" i="12"/>
  <c r="Q514" i="12"/>
  <c r="K514" i="13"/>
  <c r="G514" i="12"/>
  <c r="CM513" i="12"/>
  <c r="CL513" i="12"/>
  <c r="AE513" i="12"/>
  <c r="W513" i="12"/>
  <c r="S513" i="12"/>
  <c r="Q513" i="12"/>
  <c r="G513" i="12"/>
  <c r="CM512" i="12"/>
  <c r="CL512" i="12"/>
  <c r="AE512" i="12"/>
  <c r="W512" i="12"/>
  <c r="S512" i="12"/>
  <c r="Q512" i="12"/>
  <c r="K512" i="13"/>
  <c r="G512" i="12"/>
  <c r="L512" i="12"/>
  <c r="CM511" i="12"/>
  <c r="CL511" i="12"/>
  <c r="AE511" i="12"/>
  <c r="W511" i="12"/>
  <c r="S511" i="12"/>
  <c r="Q511" i="12"/>
  <c r="G511" i="12"/>
  <c r="CM510" i="12"/>
  <c r="CL510" i="12"/>
  <c r="AE510" i="12"/>
  <c r="W510" i="12"/>
  <c r="S510" i="12"/>
  <c r="Q510" i="12"/>
  <c r="K510" i="13"/>
  <c r="G510" i="12"/>
  <c r="CM509" i="12"/>
  <c r="CL509" i="12"/>
  <c r="AE509" i="12"/>
  <c r="W509" i="12"/>
  <c r="S509" i="12"/>
  <c r="Q509" i="12"/>
  <c r="K509" i="13"/>
  <c r="G509" i="12"/>
  <c r="K509" i="12"/>
  <c r="CM508" i="12"/>
  <c r="CL508" i="12"/>
  <c r="AE508" i="12"/>
  <c r="W508" i="12"/>
  <c r="S508" i="12"/>
  <c r="Q508" i="12"/>
  <c r="K508" i="13"/>
  <c r="G508" i="12"/>
  <c r="L508" i="12"/>
  <c r="CM507" i="12"/>
  <c r="CL507" i="12"/>
  <c r="AE507" i="12"/>
  <c r="W507" i="12"/>
  <c r="S507" i="12"/>
  <c r="Q507" i="12"/>
  <c r="K507" i="13"/>
  <c r="G507" i="12"/>
  <c r="L507" i="12"/>
  <c r="EU3" i="3"/>
  <c r="EV3" i="3"/>
  <c r="J502" i="13"/>
  <c r="J501" i="13"/>
  <c r="J500" i="13"/>
  <c r="J499" i="13"/>
  <c r="J498" i="13"/>
  <c r="J497" i="13"/>
  <c r="J496" i="13"/>
  <c r="J495" i="13"/>
  <c r="J494" i="13"/>
  <c r="J493" i="13"/>
  <c r="J492" i="13"/>
  <c r="J491" i="13"/>
  <c r="J490" i="13"/>
  <c r="J489" i="13"/>
  <c r="J488" i="13"/>
  <c r="J487" i="13"/>
  <c r="J486" i="13"/>
  <c r="J485" i="13"/>
  <c r="J484" i="13"/>
  <c r="J483" i="13"/>
  <c r="J482" i="13"/>
  <c r="J481" i="13"/>
  <c r="J480" i="13"/>
  <c r="J479" i="13"/>
  <c r="J478" i="13"/>
  <c r="J477" i="13"/>
  <c r="J476" i="13"/>
  <c r="J475" i="13"/>
  <c r="J474" i="13"/>
  <c r="J473" i="13"/>
  <c r="J472" i="13"/>
  <c r="J471" i="13"/>
  <c r="J470" i="13"/>
  <c r="J469" i="13"/>
  <c r="J468" i="13"/>
  <c r="J467" i="13"/>
  <c r="J466" i="13"/>
  <c r="J465" i="13"/>
  <c r="J464" i="13"/>
  <c r="J463" i="13"/>
  <c r="J462" i="13"/>
  <c r="J461" i="13"/>
  <c r="J460" i="13"/>
  <c r="J459" i="13"/>
  <c r="J458" i="13"/>
  <c r="J457" i="13"/>
  <c r="J456" i="13"/>
  <c r="J455" i="13"/>
  <c r="J454" i="13"/>
  <c r="J453" i="13"/>
  <c r="J452" i="13"/>
  <c r="J451" i="13"/>
  <c r="J450" i="13"/>
  <c r="J449" i="13"/>
  <c r="J448" i="13"/>
  <c r="J447" i="13"/>
  <c r="J446" i="13"/>
  <c r="J445" i="13"/>
  <c r="J444" i="13"/>
  <c r="J443" i="13"/>
  <c r="J442" i="13"/>
  <c r="J441" i="13"/>
  <c r="J440" i="13"/>
  <c r="J439" i="13"/>
  <c r="J438" i="13"/>
  <c r="J437" i="13"/>
  <c r="J436" i="13"/>
  <c r="J435" i="13"/>
  <c r="J434" i="13"/>
  <c r="J433" i="13"/>
  <c r="J432" i="13"/>
  <c r="J431" i="13"/>
  <c r="J430" i="13"/>
  <c r="J429" i="13"/>
  <c r="J428" i="13"/>
  <c r="J427" i="13"/>
  <c r="J426" i="13"/>
  <c r="J425" i="13"/>
  <c r="J424" i="13"/>
  <c r="J423" i="13"/>
  <c r="J422" i="13"/>
  <c r="J421" i="13"/>
  <c r="J420" i="13"/>
  <c r="J419" i="13"/>
  <c r="J418" i="13"/>
  <c r="J417" i="13"/>
  <c r="J416" i="13"/>
  <c r="J415" i="13"/>
  <c r="J414" i="13"/>
  <c r="J413" i="13"/>
  <c r="J412" i="13"/>
  <c r="J411" i="13"/>
  <c r="J410" i="13"/>
  <c r="J409" i="13"/>
  <c r="J408" i="13"/>
  <c r="J407" i="13"/>
  <c r="J406" i="13"/>
  <c r="J405" i="13"/>
  <c r="J404" i="13"/>
  <c r="J403" i="13"/>
  <c r="J402" i="13"/>
  <c r="J401" i="13"/>
  <c r="J400" i="13"/>
  <c r="J399" i="13"/>
  <c r="J398" i="13"/>
  <c r="J397" i="13"/>
  <c r="J396" i="13"/>
  <c r="J395" i="13"/>
  <c r="J394" i="13"/>
  <c r="J393" i="13"/>
  <c r="J392" i="13"/>
  <c r="J391" i="13"/>
  <c r="J390" i="13"/>
  <c r="J389" i="13"/>
  <c r="J388" i="13"/>
  <c r="J387" i="13"/>
  <c r="J386" i="13"/>
  <c r="J385" i="13"/>
  <c r="J384" i="13"/>
  <c r="J383" i="13"/>
  <c r="J382" i="13"/>
  <c r="J381" i="13"/>
  <c r="J380" i="13"/>
  <c r="J379" i="13"/>
  <c r="J378" i="13"/>
  <c r="J377" i="13"/>
  <c r="J376" i="13"/>
  <c r="J375" i="13"/>
  <c r="J374" i="13"/>
  <c r="J373" i="13"/>
  <c r="J372" i="13"/>
  <c r="J371" i="13"/>
  <c r="J370" i="13"/>
  <c r="J369" i="13"/>
  <c r="J368" i="13"/>
  <c r="J367" i="13"/>
  <c r="J366" i="13"/>
  <c r="J365" i="13"/>
  <c r="J364" i="13"/>
  <c r="J363" i="13"/>
  <c r="J362" i="13"/>
  <c r="J361" i="13"/>
  <c r="J360" i="13"/>
  <c r="J359" i="13"/>
  <c r="J358" i="13"/>
  <c r="J357" i="13"/>
  <c r="J356" i="13"/>
  <c r="J355" i="13"/>
  <c r="J354" i="13"/>
  <c r="J353" i="13"/>
  <c r="J352" i="13"/>
  <c r="J351" i="13"/>
  <c r="J350" i="13"/>
  <c r="J349" i="13"/>
  <c r="J348" i="13"/>
  <c r="J347" i="13"/>
  <c r="J346" i="13"/>
  <c r="J345" i="13"/>
  <c r="J344" i="13"/>
  <c r="J343" i="13"/>
  <c r="J342" i="13"/>
  <c r="J341" i="13"/>
  <c r="J340" i="13"/>
  <c r="J339" i="13"/>
  <c r="J338" i="13"/>
  <c r="J337" i="13"/>
  <c r="J336" i="13"/>
  <c r="J335" i="13"/>
  <c r="J334" i="13"/>
  <c r="J333" i="13"/>
  <c r="J332" i="13"/>
  <c r="J331" i="13"/>
  <c r="J330" i="13"/>
  <c r="J329" i="13"/>
  <c r="J328" i="13"/>
  <c r="J327" i="13"/>
  <c r="J326" i="13"/>
  <c r="J325" i="13"/>
  <c r="J324" i="13"/>
  <c r="J323" i="13"/>
  <c r="J322" i="13"/>
  <c r="J321" i="13"/>
  <c r="J320" i="13"/>
  <c r="J319" i="13"/>
  <c r="J318" i="13"/>
  <c r="J317" i="13"/>
  <c r="J316" i="13"/>
  <c r="J315" i="13"/>
  <c r="J314" i="13"/>
  <c r="J313" i="13"/>
  <c r="J312" i="13"/>
  <c r="J311" i="13"/>
  <c r="J310" i="13"/>
  <c r="J309" i="13"/>
  <c r="J308" i="13"/>
  <c r="J307" i="13"/>
  <c r="J306" i="13"/>
  <c r="J305" i="13"/>
  <c r="J304" i="13"/>
  <c r="J303" i="13"/>
  <c r="J302" i="13"/>
  <c r="J301" i="13"/>
  <c r="J300" i="13"/>
  <c r="J299" i="13"/>
  <c r="J298" i="13"/>
  <c r="J297" i="13"/>
  <c r="J296" i="13"/>
  <c r="J295" i="13"/>
  <c r="J294" i="13"/>
  <c r="J293" i="13"/>
  <c r="J292" i="13"/>
  <c r="J291" i="13"/>
  <c r="J290" i="13"/>
  <c r="J289" i="13"/>
  <c r="J288" i="13"/>
  <c r="J287" i="13"/>
  <c r="J286" i="13"/>
  <c r="J285" i="13"/>
  <c r="J284" i="13"/>
  <c r="J283" i="13"/>
  <c r="J282" i="13"/>
  <c r="J281" i="13"/>
  <c r="J280" i="13"/>
  <c r="J279" i="13"/>
  <c r="J278" i="13"/>
  <c r="J277" i="13"/>
  <c r="J276" i="13"/>
  <c r="J275" i="13"/>
  <c r="J274" i="13"/>
  <c r="J273" i="13"/>
  <c r="J272" i="13"/>
  <c r="J271" i="13"/>
  <c r="J270" i="13"/>
  <c r="J269" i="13"/>
  <c r="J268" i="13"/>
  <c r="J267" i="13"/>
  <c r="J266" i="13"/>
  <c r="J265" i="13"/>
  <c r="J264" i="13"/>
  <c r="J263" i="13"/>
  <c r="J262" i="13"/>
  <c r="J261" i="13"/>
  <c r="J260" i="13"/>
  <c r="J259" i="13"/>
  <c r="J258" i="13"/>
  <c r="J257" i="13"/>
  <c r="J256" i="13"/>
  <c r="J255" i="13"/>
  <c r="J254" i="13"/>
  <c r="J253" i="13"/>
  <c r="J252" i="13"/>
  <c r="J251" i="13"/>
  <c r="J250" i="13"/>
  <c r="J249" i="13"/>
  <c r="J248" i="13"/>
  <c r="J247" i="13"/>
  <c r="J246" i="13"/>
  <c r="J245" i="13"/>
  <c r="J244" i="13"/>
  <c r="J243" i="13"/>
  <c r="J242" i="13"/>
  <c r="J241" i="13"/>
  <c r="J240" i="13"/>
  <c r="J239" i="13"/>
  <c r="J238" i="13"/>
  <c r="J237" i="13"/>
  <c r="J236" i="13"/>
  <c r="J235" i="13"/>
  <c r="J234" i="13"/>
  <c r="J233" i="13"/>
  <c r="J232" i="13"/>
  <c r="J231" i="13"/>
  <c r="J230" i="13"/>
  <c r="J229" i="13"/>
  <c r="J228" i="13"/>
  <c r="J227" i="13"/>
  <c r="J226" i="13"/>
  <c r="J225" i="13"/>
  <c r="J224" i="13"/>
  <c r="J223" i="13"/>
  <c r="J222" i="13"/>
  <c r="J221" i="13"/>
  <c r="J220" i="13"/>
  <c r="J219" i="13"/>
  <c r="J218" i="13"/>
  <c r="J217" i="13"/>
  <c r="J216" i="13"/>
  <c r="J215" i="13"/>
  <c r="J214" i="13"/>
  <c r="J213" i="13"/>
  <c r="J212" i="13"/>
  <c r="J211" i="13"/>
  <c r="J210" i="13"/>
  <c r="J209" i="13"/>
  <c r="J208" i="13"/>
  <c r="J207" i="13"/>
  <c r="J206" i="13"/>
  <c r="J205" i="13"/>
  <c r="J204" i="13"/>
  <c r="J203" i="13"/>
  <c r="J202" i="13"/>
  <c r="J201" i="13"/>
  <c r="J200" i="13"/>
  <c r="J199" i="13"/>
  <c r="J198" i="13"/>
  <c r="J197" i="13"/>
  <c r="J196" i="13"/>
  <c r="J195" i="13"/>
  <c r="J194" i="13"/>
  <c r="J193" i="13"/>
  <c r="J192" i="13"/>
  <c r="J191" i="13"/>
  <c r="J190" i="13"/>
  <c r="J189" i="13"/>
  <c r="J188" i="13"/>
  <c r="J187" i="13"/>
  <c r="J186" i="13"/>
  <c r="J185" i="13"/>
  <c r="J184" i="13"/>
  <c r="J183" i="13"/>
  <c r="J182" i="13"/>
  <c r="J181" i="13"/>
  <c r="J180" i="13"/>
  <c r="J179" i="13"/>
  <c r="J178" i="13"/>
  <c r="J177" i="13"/>
  <c r="J176" i="13"/>
  <c r="J175" i="13"/>
  <c r="J174" i="13"/>
  <c r="J173" i="13"/>
  <c r="J172" i="13"/>
  <c r="J171" i="13"/>
  <c r="J170" i="13"/>
  <c r="J169" i="13"/>
  <c r="J168" i="13"/>
  <c r="J167" i="13"/>
  <c r="J166" i="13"/>
  <c r="J165" i="13"/>
  <c r="J164" i="13"/>
  <c r="J163" i="13"/>
  <c r="J162" i="13"/>
  <c r="J161" i="13"/>
  <c r="J160" i="13"/>
  <c r="J159" i="13"/>
  <c r="J158" i="13"/>
  <c r="J157" i="13"/>
  <c r="J156" i="13"/>
  <c r="J155" i="13"/>
  <c r="J154" i="13"/>
  <c r="J153" i="13"/>
  <c r="J152" i="13"/>
  <c r="J151" i="13"/>
  <c r="J150" i="13"/>
  <c r="J149" i="13"/>
  <c r="J148" i="13"/>
  <c r="J147" i="13"/>
  <c r="J146" i="13"/>
  <c r="J145" i="13"/>
  <c r="J144" i="13"/>
  <c r="J143" i="13"/>
  <c r="J142" i="13"/>
  <c r="J141" i="13"/>
  <c r="J140" i="13"/>
  <c r="J139" i="13"/>
  <c r="J138" i="13"/>
  <c r="J137" i="13"/>
  <c r="J136" i="13"/>
  <c r="J135" i="13"/>
  <c r="J134" i="13"/>
  <c r="J133" i="13"/>
  <c r="J132" i="13"/>
  <c r="J131" i="13"/>
  <c r="J130" i="13"/>
  <c r="J129" i="13"/>
  <c r="J128" i="13"/>
  <c r="J127" i="13"/>
  <c r="J126" i="13"/>
  <c r="J125" i="13"/>
  <c r="J124" i="13"/>
  <c r="J123" i="13"/>
  <c r="J122" i="13"/>
  <c r="J121" i="13"/>
  <c r="J120" i="13"/>
  <c r="J119" i="13"/>
  <c r="J118" i="13"/>
  <c r="J117" i="13"/>
  <c r="J116" i="13"/>
  <c r="J115" i="13"/>
  <c r="J114" i="13"/>
  <c r="J113" i="13"/>
  <c r="J112" i="13"/>
  <c r="J111" i="13"/>
  <c r="J110" i="13"/>
  <c r="J109" i="13"/>
  <c r="J108" i="13"/>
  <c r="J107" i="13"/>
  <c r="J106" i="13"/>
  <c r="J105" i="13"/>
  <c r="J104" i="13"/>
  <c r="J103" i="13"/>
  <c r="J102" i="13"/>
  <c r="J101" i="13"/>
  <c r="J100" i="13"/>
  <c r="J99" i="13"/>
  <c r="J98" i="13"/>
  <c r="J97" i="13"/>
  <c r="J96" i="13"/>
  <c r="J95" i="13"/>
  <c r="J94" i="13"/>
  <c r="J93" i="13"/>
  <c r="J92" i="13"/>
  <c r="J91" i="13"/>
  <c r="J90" i="13"/>
  <c r="J89" i="13"/>
  <c r="J88" i="13"/>
  <c r="J87" i="13"/>
  <c r="J86" i="13"/>
  <c r="J85" i="13"/>
  <c r="J84" i="13"/>
  <c r="J83" i="13"/>
  <c r="J82" i="13"/>
  <c r="J81" i="13"/>
  <c r="J80" i="13"/>
  <c r="J79" i="13"/>
  <c r="J78" i="13"/>
  <c r="J77" i="13"/>
  <c r="J76" i="13"/>
  <c r="J75" i="13"/>
  <c r="J74" i="13"/>
  <c r="J73" i="13"/>
  <c r="J72" i="13"/>
  <c r="J71" i="13"/>
  <c r="J70" i="13"/>
  <c r="J69" i="13"/>
  <c r="J68" i="13"/>
  <c r="J67" i="13"/>
  <c r="J66" i="13"/>
  <c r="J65" i="13"/>
  <c r="J64" i="13"/>
  <c r="J63" i="13"/>
  <c r="J62" i="13"/>
  <c r="J61" i="13"/>
  <c r="J60" i="13"/>
  <c r="J59" i="13"/>
  <c r="J58" i="13"/>
  <c r="J57" i="13"/>
  <c r="J56" i="13"/>
  <c r="J55" i="13"/>
  <c r="J54" i="13"/>
  <c r="J53" i="13"/>
  <c r="J52" i="13"/>
  <c r="J51" i="13"/>
  <c r="J50" i="13"/>
  <c r="J49" i="13"/>
  <c r="J48" i="13"/>
  <c r="J47" i="13"/>
  <c r="J46" i="13"/>
  <c r="J45" i="13"/>
  <c r="J44" i="13"/>
  <c r="J43" i="13"/>
  <c r="J42" i="13"/>
  <c r="J41" i="13"/>
  <c r="J40" i="13"/>
  <c r="J39" i="13"/>
  <c r="J38" i="13"/>
  <c r="J37" i="13"/>
  <c r="J36" i="13"/>
  <c r="J35" i="13"/>
  <c r="J34" i="13"/>
  <c r="J33" i="13"/>
  <c r="J32" i="13"/>
  <c r="J31" i="13"/>
  <c r="J30" i="13"/>
  <c r="J29" i="13"/>
  <c r="J28" i="13"/>
  <c r="J27" i="13"/>
  <c r="J26" i="13"/>
  <c r="J25" i="13"/>
  <c r="J24" i="13"/>
  <c r="J23" i="13"/>
  <c r="J22" i="13"/>
  <c r="J21" i="13"/>
  <c r="J20" i="13"/>
  <c r="J19" i="13"/>
  <c r="J18" i="13"/>
  <c r="J17" i="13"/>
  <c r="J16" i="13"/>
  <c r="J15" i="13"/>
  <c r="J14" i="13"/>
  <c r="J13" i="13"/>
  <c r="J12" i="13"/>
  <c r="J11" i="13"/>
  <c r="J10" i="13"/>
  <c r="J9" i="13"/>
  <c r="J8" i="13"/>
  <c r="J7" i="13"/>
  <c r="J6" i="13"/>
  <c r="J5" i="13"/>
  <c r="J4" i="13"/>
  <c r="J3" i="13"/>
  <c r="A3" i="13"/>
  <c r="B3" i="13"/>
  <c r="C3" i="13"/>
  <c r="D3" i="13"/>
  <c r="E3" i="13"/>
  <c r="F3" i="13"/>
  <c r="A4" i="13"/>
  <c r="B4" i="13"/>
  <c r="C4" i="13"/>
  <c r="D4" i="13"/>
  <c r="E4" i="13"/>
  <c r="F4" i="13"/>
  <c r="A5" i="13"/>
  <c r="B5" i="13"/>
  <c r="C5" i="13"/>
  <c r="D5" i="13"/>
  <c r="E5" i="13"/>
  <c r="F5" i="13"/>
  <c r="A6" i="13"/>
  <c r="B6" i="13"/>
  <c r="C6" i="13"/>
  <c r="D6" i="13"/>
  <c r="E6" i="13"/>
  <c r="F6" i="13"/>
  <c r="A7" i="13"/>
  <c r="B7" i="13"/>
  <c r="C7" i="13"/>
  <c r="D7" i="13"/>
  <c r="E7" i="13"/>
  <c r="F7" i="13"/>
  <c r="A8" i="13"/>
  <c r="B8" i="13"/>
  <c r="C8" i="13"/>
  <c r="D8" i="13"/>
  <c r="E8" i="13"/>
  <c r="F8" i="13"/>
  <c r="A9" i="13"/>
  <c r="B9" i="13"/>
  <c r="C9" i="13"/>
  <c r="D9" i="13"/>
  <c r="E9" i="13"/>
  <c r="F9" i="13"/>
  <c r="A10" i="13"/>
  <c r="B10" i="13"/>
  <c r="C10" i="13"/>
  <c r="D10" i="13"/>
  <c r="E10" i="13"/>
  <c r="F10" i="13"/>
  <c r="A11" i="13"/>
  <c r="B11" i="13"/>
  <c r="C11" i="13"/>
  <c r="D11" i="13"/>
  <c r="E11" i="13"/>
  <c r="F11" i="13"/>
  <c r="A12" i="13"/>
  <c r="B12" i="13"/>
  <c r="C12" i="13"/>
  <c r="D12" i="13"/>
  <c r="E12" i="13"/>
  <c r="F12" i="13"/>
  <c r="A13" i="13"/>
  <c r="B13" i="13"/>
  <c r="C13" i="13"/>
  <c r="D13" i="13"/>
  <c r="E13" i="13"/>
  <c r="F13" i="13"/>
  <c r="A14" i="13"/>
  <c r="B14" i="13"/>
  <c r="C14" i="13"/>
  <c r="D14" i="13"/>
  <c r="E14" i="13"/>
  <c r="F14" i="13"/>
  <c r="A15" i="13"/>
  <c r="B15" i="13"/>
  <c r="C15" i="13"/>
  <c r="D15" i="13"/>
  <c r="E15" i="13"/>
  <c r="F15" i="13"/>
  <c r="A16" i="13"/>
  <c r="B16" i="13"/>
  <c r="C16" i="13"/>
  <c r="D16" i="13"/>
  <c r="E16" i="13"/>
  <c r="F16" i="13"/>
  <c r="A17" i="13"/>
  <c r="B17" i="13"/>
  <c r="C17" i="13"/>
  <c r="D17" i="13"/>
  <c r="E17" i="13"/>
  <c r="F17" i="13"/>
  <c r="A18" i="13"/>
  <c r="B18" i="13"/>
  <c r="C18" i="13"/>
  <c r="D18" i="13"/>
  <c r="E18" i="13"/>
  <c r="F18" i="13"/>
  <c r="A19" i="13"/>
  <c r="B19" i="13"/>
  <c r="C19" i="13"/>
  <c r="D19" i="13"/>
  <c r="E19" i="13"/>
  <c r="F19" i="13"/>
  <c r="A20" i="13"/>
  <c r="B20" i="13"/>
  <c r="C20" i="13"/>
  <c r="D20" i="13"/>
  <c r="E20" i="13"/>
  <c r="F20" i="13"/>
  <c r="A21" i="13"/>
  <c r="B21" i="13"/>
  <c r="C21" i="13"/>
  <c r="D21" i="13"/>
  <c r="E21" i="13"/>
  <c r="F21" i="13"/>
  <c r="A22" i="13"/>
  <c r="B22" i="13"/>
  <c r="C22" i="13"/>
  <c r="D22" i="13"/>
  <c r="E22" i="13"/>
  <c r="F22" i="13"/>
  <c r="A23" i="13"/>
  <c r="B23" i="13"/>
  <c r="C23" i="13"/>
  <c r="D23" i="13"/>
  <c r="E23" i="13"/>
  <c r="F23" i="13"/>
  <c r="A24" i="13"/>
  <c r="B24" i="13"/>
  <c r="C24" i="13"/>
  <c r="D24" i="13"/>
  <c r="E24" i="13"/>
  <c r="F24" i="13"/>
  <c r="A25" i="13"/>
  <c r="B25" i="13"/>
  <c r="C25" i="13"/>
  <c r="D25" i="13"/>
  <c r="E25" i="13"/>
  <c r="F25" i="13"/>
  <c r="A26" i="13"/>
  <c r="B26" i="13"/>
  <c r="C26" i="13"/>
  <c r="D26" i="13"/>
  <c r="E26" i="13"/>
  <c r="F26" i="13"/>
  <c r="A27" i="13"/>
  <c r="B27" i="13"/>
  <c r="C27" i="13"/>
  <c r="D27" i="13"/>
  <c r="E27" i="13"/>
  <c r="F27" i="13"/>
  <c r="A28" i="13"/>
  <c r="B28" i="13"/>
  <c r="C28" i="13"/>
  <c r="D28" i="13"/>
  <c r="E28" i="13"/>
  <c r="F28" i="13"/>
  <c r="A29" i="13"/>
  <c r="B29" i="13"/>
  <c r="C29" i="13"/>
  <c r="D29" i="13"/>
  <c r="E29" i="13"/>
  <c r="F29" i="13"/>
  <c r="A30" i="13"/>
  <c r="B30" i="13"/>
  <c r="C30" i="13"/>
  <c r="D30" i="13"/>
  <c r="E30" i="13"/>
  <c r="F30" i="13"/>
  <c r="A31" i="13"/>
  <c r="B31" i="13"/>
  <c r="C31" i="13"/>
  <c r="D31" i="13"/>
  <c r="E31" i="13"/>
  <c r="F31" i="13"/>
  <c r="A32" i="13"/>
  <c r="B32" i="13"/>
  <c r="C32" i="13"/>
  <c r="D32" i="13"/>
  <c r="E32" i="13"/>
  <c r="F32" i="13"/>
  <c r="A33" i="13"/>
  <c r="B33" i="13"/>
  <c r="C33" i="13"/>
  <c r="D33" i="13"/>
  <c r="E33" i="13"/>
  <c r="F33" i="13"/>
  <c r="A34" i="13"/>
  <c r="B34" i="13"/>
  <c r="C34" i="13"/>
  <c r="D34" i="13"/>
  <c r="E34" i="13"/>
  <c r="F34" i="13"/>
  <c r="A35" i="13"/>
  <c r="B35" i="13"/>
  <c r="C35" i="13"/>
  <c r="D35" i="13"/>
  <c r="E35" i="13"/>
  <c r="F35" i="13"/>
  <c r="A36" i="13"/>
  <c r="B36" i="13"/>
  <c r="C36" i="13"/>
  <c r="D36" i="13"/>
  <c r="E36" i="13"/>
  <c r="F36" i="13"/>
  <c r="A37" i="13"/>
  <c r="B37" i="13"/>
  <c r="C37" i="13"/>
  <c r="D37" i="13"/>
  <c r="E37" i="13"/>
  <c r="F37" i="13"/>
  <c r="A38" i="13"/>
  <c r="B38" i="13"/>
  <c r="C38" i="13"/>
  <c r="D38" i="13"/>
  <c r="E38" i="13"/>
  <c r="F38" i="13"/>
  <c r="A39" i="13"/>
  <c r="B39" i="13"/>
  <c r="C39" i="13"/>
  <c r="D39" i="13"/>
  <c r="E39" i="13"/>
  <c r="F39" i="13"/>
  <c r="A40" i="13"/>
  <c r="B40" i="13"/>
  <c r="C40" i="13"/>
  <c r="D40" i="13"/>
  <c r="E40" i="13"/>
  <c r="F40" i="13"/>
  <c r="A41" i="13"/>
  <c r="B41" i="13"/>
  <c r="C41" i="13"/>
  <c r="D41" i="13"/>
  <c r="E41" i="13"/>
  <c r="F41" i="13"/>
  <c r="A42" i="13"/>
  <c r="B42" i="13"/>
  <c r="C42" i="13"/>
  <c r="D42" i="13"/>
  <c r="E42" i="13"/>
  <c r="F42" i="13"/>
  <c r="A43" i="13"/>
  <c r="B43" i="13"/>
  <c r="C43" i="13"/>
  <c r="D43" i="13"/>
  <c r="E43" i="13"/>
  <c r="F43" i="13"/>
  <c r="A44" i="13"/>
  <c r="B44" i="13"/>
  <c r="C44" i="13"/>
  <c r="D44" i="13"/>
  <c r="E44" i="13"/>
  <c r="F44" i="13"/>
  <c r="A45" i="13"/>
  <c r="B45" i="13"/>
  <c r="C45" i="13"/>
  <c r="D45" i="13"/>
  <c r="E45" i="13"/>
  <c r="F45" i="13"/>
  <c r="A46" i="13"/>
  <c r="B46" i="13"/>
  <c r="C46" i="13"/>
  <c r="D46" i="13"/>
  <c r="E46" i="13"/>
  <c r="F46" i="13"/>
  <c r="A47" i="13"/>
  <c r="B47" i="13"/>
  <c r="C47" i="13"/>
  <c r="D47" i="13"/>
  <c r="E47" i="13"/>
  <c r="F47" i="13"/>
  <c r="A48" i="13"/>
  <c r="B48" i="13"/>
  <c r="C48" i="13"/>
  <c r="D48" i="13"/>
  <c r="E48" i="13"/>
  <c r="F48" i="13"/>
  <c r="A49" i="13"/>
  <c r="B49" i="13"/>
  <c r="C49" i="13"/>
  <c r="D49" i="13"/>
  <c r="E49" i="13"/>
  <c r="F49" i="13"/>
  <c r="A50" i="13"/>
  <c r="B50" i="13"/>
  <c r="C50" i="13"/>
  <c r="D50" i="13"/>
  <c r="E50" i="13"/>
  <c r="F50" i="13"/>
  <c r="A51" i="13"/>
  <c r="B51" i="13"/>
  <c r="C51" i="13"/>
  <c r="D51" i="13"/>
  <c r="E51" i="13"/>
  <c r="F51" i="13"/>
  <c r="A52" i="13"/>
  <c r="B52" i="13"/>
  <c r="C52" i="13"/>
  <c r="D52" i="13"/>
  <c r="E52" i="13"/>
  <c r="F52" i="13"/>
  <c r="A53" i="13"/>
  <c r="B53" i="13"/>
  <c r="C53" i="13"/>
  <c r="D53" i="13"/>
  <c r="E53" i="13"/>
  <c r="F53" i="13"/>
  <c r="A54" i="13"/>
  <c r="B54" i="13"/>
  <c r="C54" i="13"/>
  <c r="D54" i="13"/>
  <c r="E54" i="13"/>
  <c r="F54" i="13"/>
  <c r="A55" i="13"/>
  <c r="B55" i="13"/>
  <c r="C55" i="13"/>
  <c r="D55" i="13"/>
  <c r="E55" i="13"/>
  <c r="F55" i="13"/>
  <c r="A56" i="13"/>
  <c r="B56" i="13"/>
  <c r="C56" i="13"/>
  <c r="D56" i="13"/>
  <c r="E56" i="13"/>
  <c r="F56" i="13"/>
  <c r="A57" i="13"/>
  <c r="B57" i="13"/>
  <c r="C57" i="13"/>
  <c r="D57" i="13"/>
  <c r="E57" i="13"/>
  <c r="F57" i="13"/>
  <c r="A58" i="13"/>
  <c r="B58" i="13"/>
  <c r="C58" i="13"/>
  <c r="D58" i="13"/>
  <c r="E58" i="13"/>
  <c r="F58" i="13"/>
  <c r="A59" i="13"/>
  <c r="B59" i="13"/>
  <c r="C59" i="13"/>
  <c r="D59" i="13"/>
  <c r="E59" i="13"/>
  <c r="F59" i="13"/>
  <c r="A60" i="13"/>
  <c r="B60" i="13"/>
  <c r="C60" i="13"/>
  <c r="D60" i="13"/>
  <c r="E60" i="13"/>
  <c r="F60" i="13"/>
  <c r="A61" i="13"/>
  <c r="B61" i="13"/>
  <c r="C61" i="13"/>
  <c r="D61" i="13"/>
  <c r="E61" i="13"/>
  <c r="F61" i="13"/>
  <c r="A62" i="13"/>
  <c r="B62" i="13"/>
  <c r="C62" i="13"/>
  <c r="D62" i="13"/>
  <c r="E62" i="13"/>
  <c r="F62" i="13"/>
  <c r="A63" i="13"/>
  <c r="B63" i="13"/>
  <c r="C63" i="13"/>
  <c r="D63" i="13"/>
  <c r="E63" i="13"/>
  <c r="F63" i="13"/>
  <c r="A64" i="13"/>
  <c r="B64" i="13"/>
  <c r="C64" i="13"/>
  <c r="D64" i="13"/>
  <c r="E64" i="13"/>
  <c r="F64" i="13"/>
  <c r="A65" i="13"/>
  <c r="B65" i="13"/>
  <c r="C65" i="13"/>
  <c r="D65" i="13"/>
  <c r="E65" i="13"/>
  <c r="F65" i="13"/>
  <c r="A66" i="13"/>
  <c r="B66" i="13"/>
  <c r="C66" i="13"/>
  <c r="D66" i="13"/>
  <c r="E66" i="13"/>
  <c r="F66" i="13"/>
  <c r="A67" i="13"/>
  <c r="B67" i="13"/>
  <c r="C67" i="13"/>
  <c r="D67" i="13"/>
  <c r="E67" i="13"/>
  <c r="F67" i="13"/>
  <c r="A68" i="13"/>
  <c r="B68" i="13"/>
  <c r="C68" i="13"/>
  <c r="D68" i="13"/>
  <c r="E68" i="13"/>
  <c r="F68" i="13"/>
  <c r="A69" i="13"/>
  <c r="B69" i="13"/>
  <c r="C69" i="13"/>
  <c r="D69" i="13"/>
  <c r="E69" i="13"/>
  <c r="F69" i="13"/>
  <c r="A70" i="13"/>
  <c r="B70" i="13"/>
  <c r="C70" i="13"/>
  <c r="D70" i="13"/>
  <c r="E70" i="13"/>
  <c r="F70" i="13"/>
  <c r="A71" i="13"/>
  <c r="B71" i="13"/>
  <c r="C71" i="13"/>
  <c r="D71" i="13"/>
  <c r="E71" i="13"/>
  <c r="F71" i="13"/>
  <c r="A72" i="13"/>
  <c r="B72" i="13"/>
  <c r="C72" i="13"/>
  <c r="D72" i="13"/>
  <c r="E72" i="13"/>
  <c r="F72" i="13"/>
  <c r="A73" i="13"/>
  <c r="B73" i="13"/>
  <c r="C73" i="13"/>
  <c r="D73" i="13"/>
  <c r="E73" i="13"/>
  <c r="F73" i="13"/>
  <c r="A74" i="13"/>
  <c r="B74" i="13"/>
  <c r="C74" i="13"/>
  <c r="D74" i="13"/>
  <c r="E74" i="13"/>
  <c r="F74" i="13"/>
  <c r="A75" i="13"/>
  <c r="B75" i="13"/>
  <c r="C75" i="13"/>
  <c r="D75" i="13"/>
  <c r="E75" i="13"/>
  <c r="F75" i="13"/>
  <c r="A76" i="13"/>
  <c r="B76" i="13"/>
  <c r="C76" i="13"/>
  <c r="D76" i="13"/>
  <c r="E76" i="13"/>
  <c r="F76" i="13"/>
  <c r="A77" i="13"/>
  <c r="B77" i="13"/>
  <c r="C77" i="13"/>
  <c r="D77" i="13"/>
  <c r="E77" i="13"/>
  <c r="F77" i="13"/>
  <c r="A78" i="13"/>
  <c r="B78" i="13"/>
  <c r="C78" i="13"/>
  <c r="D78" i="13"/>
  <c r="E78" i="13"/>
  <c r="F78" i="13"/>
  <c r="A79" i="13"/>
  <c r="B79" i="13"/>
  <c r="C79" i="13"/>
  <c r="D79" i="13"/>
  <c r="E79" i="13"/>
  <c r="F79" i="13"/>
  <c r="A80" i="13"/>
  <c r="B80" i="13"/>
  <c r="C80" i="13"/>
  <c r="D80" i="13"/>
  <c r="E80" i="13"/>
  <c r="F80" i="13"/>
  <c r="A81" i="13"/>
  <c r="B81" i="13"/>
  <c r="C81" i="13"/>
  <c r="D81" i="13"/>
  <c r="E81" i="13"/>
  <c r="F81" i="13"/>
  <c r="A82" i="13"/>
  <c r="B82" i="13"/>
  <c r="C82" i="13"/>
  <c r="D82" i="13"/>
  <c r="E82" i="13"/>
  <c r="F82" i="13"/>
  <c r="A83" i="13"/>
  <c r="B83" i="13"/>
  <c r="C83" i="13"/>
  <c r="D83" i="13"/>
  <c r="E83" i="13"/>
  <c r="F83" i="13"/>
  <c r="A84" i="13"/>
  <c r="B84" i="13"/>
  <c r="C84" i="13"/>
  <c r="D84" i="13"/>
  <c r="E84" i="13"/>
  <c r="F84" i="13"/>
  <c r="A85" i="13"/>
  <c r="B85" i="13"/>
  <c r="C85" i="13"/>
  <c r="D85" i="13"/>
  <c r="E85" i="13"/>
  <c r="F85" i="13"/>
  <c r="A86" i="13"/>
  <c r="B86" i="13"/>
  <c r="C86" i="13"/>
  <c r="D86" i="13"/>
  <c r="E86" i="13"/>
  <c r="F86" i="13"/>
  <c r="A87" i="13"/>
  <c r="B87" i="13"/>
  <c r="C87" i="13"/>
  <c r="D87" i="13"/>
  <c r="E87" i="13"/>
  <c r="F87" i="13"/>
  <c r="A88" i="13"/>
  <c r="B88" i="13"/>
  <c r="C88" i="13"/>
  <c r="D88" i="13"/>
  <c r="E88" i="13"/>
  <c r="F88" i="13"/>
  <c r="A89" i="13"/>
  <c r="B89" i="13"/>
  <c r="C89" i="13"/>
  <c r="D89" i="13"/>
  <c r="E89" i="13"/>
  <c r="F89" i="13"/>
  <c r="A90" i="13"/>
  <c r="B90" i="13"/>
  <c r="C90" i="13"/>
  <c r="D90" i="13"/>
  <c r="E90" i="13"/>
  <c r="F90" i="13"/>
  <c r="A91" i="13"/>
  <c r="B91" i="13"/>
  <c r="C91" i="13"/>
  <c r="D91" i="13"/>
  <c r="E91" i="13"/>
  <c r="F91" i="13"/>
  <c r="A92" i="13"/>
  <c r="B92" i="13"/>
  <c r="C92" i="13"/>
  <c r="D92" i="13"/>
  <c r="E92" i="13"/>
  <c r="F92" i="13"/>
  <c r="A93" i="13"/>
  <c r="B93" i="13"/>
  <c r="C93" i="13"/>
  <c r="D93" i="13"/>
  <c r="E93" i="13"/>
  <c r="F93" i="13"/>
  <c r="A94" i="13"/>
  <c r="B94" i="13"/>
  <c r="C94" i="13"/>
  <c r="D94" i="13"/>
  <c r="E94" i="13"/>
  <c r="F94" i="13"/>
  <c r="A95" i="13"/>
  <c r="B95" i="13"/>
  <c r="C95" i="13"/>
  <c r="D95" i="13"/>
  <c r="E95" i="13"/>
  <c r="F95" i="13"/>
  <c r="A96" i="13"/>
  <c r="B96" i="13"/>
  <c r="C96" i="13"/>
  <c r="D96" i="13"/>
  <c r="E96" i="13"/>
  <c r="F96" i="13"/>
  <c r="A97" i="13"/>
  <c r="B97" i="13"/>
  <c r="C97" i="13"/>
  <c r="D97" i="13"/>
  <c r="E97" i="13"/>
  <c r="F97" i="13"/>
  <c r="A98" i="13"/>
  <c r="B98" i="13"/>
  <c r="C98" i="13"/>
  <c r="D98" i="13"/>
  <c r="E98" i="13"/>
  <c r="F98" i="13"/>
  <c r="A99" i="13"/>
  <c r="B99" i="13"/>
  <c r="C99" i="13"/>
  <c r="D99" i="13"/>
  <c r="E99" i="13"/>
  <c r="F99" i="13"/>
  <c r="A100" i="13"/>
  <c r="B100" i="13"/>
  <c r="C100" i="13"/>
  <c r="D100" i="13"/>
  <c r="E100" i="13"/>
  <c r="F100" i="13"/>
  <c r="A101" i="13"/>
  <c r="B101" i="13"/>
  <c r="C101" i="13"/>
  <c r="D101" i="13"/>
  <c r="E101" i="13"/>
  <c r="F101" i="13"/>
  <c r="A102" i="13"/>
  <c r="B102" i="13"/>
  <c r="C102" i="13"/>
  <c r="D102" i="13"/>
  <c r="E102" i="13"/>
  <c r="F102" i="13"/>
  <c r="A103" i="13"/>
  <c r="B103" i="13"/>
  <c r="C103" i="13"/>
  <c r="D103" i="13"/>
  <c r="E103" i="13"/>
  <c r="F103" i="13"/>
  <c r="A104" i="13"/>
  <c r="B104" i="13"/>
  <c r="C104" i="13"/>
  <c r="D104" i="13"/>
  <c r="E104" i="13"/>
  <c r="F104" i="13"/>
  <c r="A105" i="13"/>
  <c r="B105" i="13"/>
  <c r="C105" i="13"/>
  <c r="D105" i="13"/>
  <c r="E105" i="13"/>
  <c r="F105" i="13"/>
  <c r="A106" i="13"/>
  <c r="B106" i="13"/>
  <c r="C106" i="13"/>
  <c r="D106" i="13"/>
  <c r="E106" i="13"/>
  <c r="F106" i="13"/>
  <c r="A107" i="13"/>
  <c r="B107" i="13"/>
  <c r="C107" i="13"/>
  <c r="D107" i="13"/>
  <c r="E107" i="13"/>
  <c r="F107" i="13"/>
  <c r="A108" i="13"/>
  <c r="B108" i="13"/>
  <c r="C108" i="13"/>
  <c r="D108" i="13"/>
  <c r="E108" i="13"/>
  <c r="F108" i="13"/>
  <c r="A109" i="13"/>
  <c r="B109" i="13"/>
  <c r="C109" i="13"/>
  <c r="D109" i="13"/>
  <c r="E109" i="13"/>
  <c r="F109" i="13"/>
  <c r="A110" i="13"/>
  <c r="B110" i="13"/>
  <c r="C110" i="13"/>
  <c r="D110" i="13"/>
  <c r="E110" i="13"/>
  <c r="F110" i="13"/>
  <c r="A111" i="13"/>
  <c r="B111" i="13"/>
  <c r="C111" i="13"/>
  <c r="D111" i="13"/>
  <c r="E111" i="13"/>
  <c r="F111" i="13"/>
  <c r="A112" i="13"/>
  <c r="B112" i="13"/>
  <c r="C112" i="13"/>
  <c r="D112" i="13"/>
  <c r="E112" i="13"/>
  <c r="F112" i="13"/>
  <c r="A113" i="13"/>
  <c r="B113" i="13"/>
  <c r="C113" i="13"/>
  <c r="D113" i="13"/>
  <c r="E113" i="13"/>
  <c r="F113" i="13"/>
  <c r="A114" i="13"/>
  <c r="B114" i="13"/>
  <c r="C114" i="13"/>
  <c r="D114" i="13"/>
  <c r="E114" i="13"/>
  <c r="F114" i="13"/>
  <c r="A115" i="13"/>
  <c r="B115" i="13"/>
  <c r="C115" i="13"/>
  <c r="D115" i="13"/>
  <c r="E115" i="13"/>
  <c r="F115" i="13"/>
  <c r="A116" i="13"/>
  <c r="B116" i="13"/>
  <c r="C116" i="13"/>
  <c r="D116" i="13"/>
  <c r="E116" i="13"/>
  <c r="F116" i="13"/>
  <c r="A117" i="13"/>
  <c r="B117" i="13"/>
  <c r="C117" i="13"/>
  <c r="D117" i="13"/>
  <c r="E117" i="13"/>
  <c r="F117" i="13"/>
  <c r="A118" i="13"/>
  <c r="B118" i="13"/>
  <c r="C118" i="13"/>
  <c r="D118" i="13"/>
  <c r="E118" i="13"/>
  <c r="F118" i="13"/>
  <c r="A119" i="13"/>
  <c r="B119" i="13"/>
  <c r="C119" i="13"/>
  <c r="D119" i="13"/>
  <c r="E119" i="13"/>
  <c r="F119" i="13"/>
  <c r="A120" i="13"/>
  <c r="B120" i="13"/>
  <c r="C120" i="13"/>
  <c r="D120" i="13"/>
  <c r="E120" i="13"/>
  <c r="F120" i="13"/>
  <c r="A121" i="13"/>
  <c r="B121" i="13"/>
  <c r="C121" i="13"/>
  <c r="D121" i="13"/>
  <c r="E121" i="13"/>
  <c r="F121" i="13"/>
  <c r="A122" i="13"/>
  <c r="B122" i="13"/>
  <c r="C122" i="13"/>
  <c r="D122" i="13"/>
  <c r="E122" i="13"/>
  <c r="F122" i="13"/>
  <c r="A123" i="13"/>
  <c r="B123" i="13"/>
  <c r="C123" i="13"/>
  <c r="D123" i="13"/>
  <c r="E123" i="13"/>
  <c r="F123" i="13"/>
  <c r="A124" i="13"/>
  <c r="B124" i="13"/>
  <c r="C124" i="13"/>
  <c r="D124" i="13"/>
  <c r="E124" i="13"/>
  <c r="F124" i="13"/>
  <c r="A125" i="13"/>
  <c r="B125" i="13"/>
  <c r="C125" i="13"/>
  <c r="D125" i="13"/>
  <c r="E125" i="13"/>
  <c r="F125" i="13"/>
  <c r="A126" i="13"/>
  <c r="B126" i="13"/>
  <c r="C126" i="13"/>
  <c r="D126" i="13"/>
  <c r="E126" i="13"/>
  <c r="F126" i="13"/>
  <c r="A127" i="13"/>
  <c r="B127" i="13"/>
  <c r="C127" i="13"/>
  <c r="D127" i="13"/>
  <c r="E127" i="13"/>
  <c r="F127" i="13"/>
  <c r="A128" i="13"/>
  <c r="B128" i="13"/>
  <c r="C128" i="13"/>
  <c r="D128" i="13"/>
  <c r="E128" i="13"/>
  <c r="F128" i="13"/>
  <c r="A129" i="13"/>
  <c r="B129" i="13"/>
  <c r="C129" i="13"/>
  <c r="D129" i="13"/>
  <c r="E129" i="13"/>
  <c r="F129" i="13"/>
  <c r="A130" i="13"/>
  <c r="B130" i="13"/>
  <c r="C130" i="13"/>
  <c r="D130" i="13"/>
  <c r="E130" i="13"/>
  <c r="F130" i="13"/>
  <c r="A131" i="13"/>
  <c r="B131" i="13"/>
  <c r="C131" i="13"/>
  <c r="D131" i="13"/>
  <c r="E131" i="13"/>
  <c r="F131" i="13"/>
  <c r="A132" i="13"/>
  <c r="B132" i="13"/>
  <c r="C132" i="13"/>
  <c r="D132" i="13"/>
  <c r="E132" i="13"/>
  <c r="F132" i="13"/>
  <c r="A133" i="13"/>
  <c r="B133" i="13"/>
  <c r="C133" i="13"/>
  <c r="D133" i="13"/>
  <c r="E133" i="13"/>
  <c r="F133" i="13"/>
  <c r="A134" i="13"/>
  <c r="B134" i="13"/>
  <c r="C134" i="13"/>
  <c r="D134" i="13"/>
  <c r="E134" i="13"/>
  <c r="F134" i="13"/>
  <c r="A135" i="13"/>
  <c r="B135" i="13"/>
  <c r="C135" i="13"/>
  <c r="D135" i="13"/>
  <c r="E135" i="13"/>
  <c r="F135" i="13"/>
  <c r="A136" i="13"/>
  <c r="B136" i="13"/>
  <c r="C136" i="13"/>
  <c r="D136" i="13"/>
  <c r="E136" i="13"/>
  <c r="F136" i="13"/>
  <c r="A137" i="13"/>
  <c r="B137" i="13"/>
  <c r="C137" i="13"/>
  <c r="D137" i="13"/>
  <c r="E137" i="13"/>
  <c r="F137" i="13"/>
  <c r="A138" i="13"/>
  <c r="B138" i="13"/>
  <c r="C138" i="13"/>
  <c r="D138" i="13"/>
  <c r="E138" i="13"/>
  <c r="F138" i="13"/>
  <c r="A139" i="13"/>
  <c r="B139" i="13"/>
  <c r="C139" i="13"/>
  <c r="D139" i="13"/>
  <c r="E139" i="13"/>
  <c r="F139" i="13"/>
  <c r="A140" i="13"/>
  <c r="B140" i="13"/>
  <c r="C140" i="13"/>
  <c r="D140" i="13"/>
  <c r="E140" i="13"/>
  <c r="F140" i="13"/>
  <c r="A141" i="13"/>
  <c r="B141" i="13"/>
  <c r="C141" i="13"/>
  <c r="D141" i="13"/>
  <c r="E141" i="13"/>
  <c r="F141" i="13"/>
  <c r="A142" i="13"/>
  <c r="B142" i="13"/>
  <c r="C142" i="13"/>
  <c r="D142" i="13"/>
  <c r="E142" i="13"/>
  <c r="F142" i="13"/>
  <c r="A143" i="13"/>
  <c r="B143" i="13"/>
  <c r="C143" i="13"/>
  <c r="D143" i="13"/>
  <c r="E143" i="13"/>
  <c r="F143" i="13"/>
  <c r="A144" i="13"/>
  <c r="B144" i="13"/>
  <c r="C144" i="13"/>
  <c r="D144" i="13"/>
  <c r="E144" i="13"/>
  <c r="F144" i="13"/>
  <c r="A145" i="13"/>
  <c r="B145" i="13"/>
  <c r="C145" i="13"/>
  <c r="D145" i="13"/>
  <c r="E145" i="13"/>
  <c r="F145" i="13"/>
  <c r="A146" i="13"/>
  <c r="B146" i="13"/>
  <c r="C146" i="13"/>
  <c r="D146" i="13"/>
  <c r="E146" i="13"/>
  <c r="F146" i="13"/>
  <c r="A147" i="13"/>
  <c r="B147" i="13"/>
  <c r="C147" i="13"/>
  <c r="D147" i="13"/>
  <c r="E147" i="13"/>
  <c r="F147" i="13"/>
  <c r="A148" i="13"/>
  <c r="B148" i="13"/>
  <c r="C148" i="13"/>
  <c r="D148" i="13"/>
  <c r="E148" i="13"/>
  <c r="F148" i="13"/>
  <c r="A149" i="13"/>
  <c r="B149" i="13"/>
  <c r="C149" i="13"/>
  <c r="D149" i="13"/>
  <c r="E149" i="13"/>
  <c r="F149" i="13"/>
  <c r="A150" i="13"/>
  <c r="B150" i="13"/>
  <c r="C150" i="13"/>
  <c r="D150" i="13"/>
  <c r="E150" i="13"/>
  <c r="F150" i="13"/>
  <c r="A151" i="13"/>
  <c r="B151" i="13"/>
  <c r="C151" i="13"/>
  <c r="D151" i="13"/>
  <c r="E151" i="13"/>
  <c r="F151" i="13"/>
  <c r="A152" i="13"/>
  <c r="B152" i="13"/>
  <c r="C152" i="13"/>
  <c r="D152" i="13"/>
  <c r="E152" i="13"/>
  <c r="F152" i="13"/>
  <c r="A153" i="13"/>
  <c r="B153" i="13"/>
  <c r="C153" i="13"/>
  <c r="D153" i="13"/>
  <c r="E153" i="13"/>
  <c r="F153" i="13"/>
  <c r="A154" i="13"/>
  <c r="B154" i="13"/>
  <c r="C154" i="13"/>
  <c r="D154" i="13"/>
  <c r="E154" i="13"/>
  <c r="F154" i="13"/>
  <c r="A155" i="13"/>
  <c r="B155" i="13"/>
  <c r="C155" i="13"/>
  <c r="D155" i="13"/>
  <c r="E155" i="13"/>
  <c r="F155" i="13"/>
  <c r="A156" i="13"/>
  <c r="B156" i="13"/>
  <c r="C156" i="13"/>
  <c r="D156" i="13"/>
  <c r="E156" i="13"/>
  <c r="F156" i="13"/>
  <c r="A157" i="13"/>
  <c r="B157" i="13"/>
  <c r="C157" i="13"/>
  <c r="D157" i="13"/>
  <c r="E157" i="13"/>
  <c r="F157" i="13"/>
  <c r="A158" i="13"/>
  <c r="B158" i="13"/>
  <c r="C158" i="13"/>
  <c r="D158" i="13"/>
  <c r="E158" i="13"/>
  <c r="F158" i="13"/>
  <c r="A159" i="13"/>
  <c r="B159" i="13"/>
  <c r="C159" i="13"/>
  <c r="D159" i="13"/>
  <c r="E159" i="13"/>
  <c r="F159" i="13"/>
  <c r="A160" i="13"/>
  <c r="B160" i="13"/>
  <c r="C160" i="13"/>
  <c r="D160" i="13"/>
  <c r="E160" i="13"/>
  <c r="F160" i="13"/>
  <c r="A161" i="13"/>
  <c r="B161" i="13"/>
  <c r="C161" i="13"/>
  <c r="D161" i="13"/>
  <c r="E161" i="13"/>
  <c r="F161" i="13"/>
  <c r="A162" i="13"/>
  <c r="B162" i="13"/>
  <c r="C162" i="13"/>
  <c r="D162" i="13"/>
  <c r="E162" i="13"/>
  <c r="F162" i="13"/>
  <c r="A163" i="13"/>
  <c r="B163" i="13"/>
  <c r="C163" i="13"/>
  <c r="D163" i="13"/>
  <c r="E163" i="13"/>
  <c r="F163" i="13"/>
  <c r="A164" i="13"/>
  <c r="B164" i="13"/>
  <c r="C164" i="13"/>
  <c r="D164" i="13"/>
  <c r="E164" i="13"/>
  <c r="F164" i="13"/>
  <c r="A165" i="13"/>
  <c r="B165" i="13"/>
  <c r="C165" i="13"/>
  <c r="D165" i="13"/>
  <c r="E165" i="13"/>
  <c r="F165" i="13"/>
  <c r="A166" i="13"/>
  <c r="B166" i="13"/>
  <c r="C166" i="13"/>
  <c r="D166" i="13"/>
  <c r="E166" i="13"/>
  <c r="F166" i="13"/>
  <c r="A167" i="13"/>
  <c r="B167" i="13"/>
  <c r="C167" i="13"/>
  <c r="D167" i="13"/>
  <c r="E167" i="13"/>
  <c r="F167" i="13"/>
  <c r="A168" i="13"/>
  <c r="B168" i="13"/>
  <c r="C168" i="13"/>
  <c r="D168" i="13"/>
  <c r="E168" i="13"/>
  <c r="F168" i="13"/>
  <c r="A169" i="13"/>
  <c r="B169" i="13"/>
  <c r="C169" i="13"/>
  <c r="D169" i="13"/>
  <c r="E169" i="13"/>
  <c r="F169" i="13"/>
  <c r="A170" i="13"/>
  <c r="B170" i="13"/>
  <c r="C170" i="13"/>
  <c r="D170" i="13"/>
  <c r="E170" i="13"/>
  <c r="F170" i="13"/>
  <c r="A171" i="13"/>
  <c r="B171" i="13"/>
  <c r="C171" i="13"/>
  <c r="D171" i="13"/>
  <c r="E171" i="13"/>
  <c r="F171" i="13"/>
  <c r="A172" i="13"/>
  <c r="B172" i="13"/>
  <c r="C172" i="13"/>
  <c r="D172" i="13"/>
  <c r="E172" i="13"/>
  <c r="F172" i="13"/>
  <c r="A173" i="13"/>
  <c r="B173" i="13"/>
  <c r="C173" i="13"/>
  <c r="D173" i="13"/>
  <c r="E173" i="13"/>
  <c r="F173" i="13"/>
  <c r="A174" i="13"/>
  <c r="B174" i="13"/>
  <c r="C174" i="13"/>
  <c r="D174" i="13"/>
  <c r="E174" i="13"/>
  <c r="F174" i="13"/>
  <c r="A175" i="13"/>
  <c r="B175" i="13"/>
  <c r="C175" i="13"/>
  <c r="D175" i="13"/>
  <c r="E175" i="13"/>
  <c r="F175" i="13"/>
  <c r="A176" i="13"/>
  <c r="B176" i="13"/>
  <c r="C176" i="13"/>
  <c r="D176" i="13"/>
  <c r="E176" i="13"/>
  <c r="F176" i="13"/>
  <c r="A177" i="13"/>
  <c r="B177" i="13"/>
  <c r="C177" i="13"/>
  <c r="D177" i="13"/>
  <c r="E177" i="13"/>
  <c r="F177" i="13"/>
  <c r="A178" i="13"/>
  <c r="B178" i="13"/>
  <c r="C178" i="13"/>
  <c r="D178" i="13"/>
  <c r="E178" i="13"/>
  <c r="F178" i="13"/>
  <c r="A179" i="13"/>
  <c r="B179" i="13"/>
  <c r="C179" i="13"/>
  <c r="D179" i="13"/>
  <c r="E179" i="13"/>
  <c r="F179" i="13"/>
  <c r="A180" i="13"/>
  <c r="B180" i="13"/>
  <c r="C180" i="13"/>
  <c r="D180" i="13"/>
  <c r="E180" i="13"/>
  <c r="F180" i="13"/>
  <c r="A181" i="13"/>
  <c r="B181" i="13"/>
  <c r="C181" i="13"/>
  <c r="D181" i="13"/>
  <c r="E181" i="13"/>
  <c r="F181" i="13"/>
  <c r="A182" i="13"/>
  <c r="B182" i="13"/>
  <c r="C182" i="13"/>
  <c r="D182" i="13"/>
  <c r="E182" i="13"/>
  <c r="F182" i="13"/>
  <c r="A183" i="13"/>
  <c r="B183" i="13"/>
  <c r="C183" i="13"/>
  <c r="D183" i="13"/>
  <c r="E183" i="13"/>
  <c r="F183" i="13"/>
  <c r="A184" i="13"/>
  <c r="B184" i="13"/>
  <c r="C184" i="13"/>
  <c r="D184" i="13"/>
  <c r="E184" i="13"/>
  <c r="F184" i="13"/>
  <c r="A185" i="13"/>
  <c r="B185" i="13"/>
  <c r="C185" i="13"/>
  <c r="D185" i="13"/>
  <c r="E185" i="13"/>
  <c r="F185" i="13"/>
  <c r="A186" i="13"/>
  <c r="B186" i="13"/>
  <c r="C186" i="13"/>
  <c r="D186" i="13"/>
  <c r="E186" i="13"/>
  <c r="F186" i="13"/>
  <c r="A187" i="13"/>
  <c r="B187" i="13"/>
  <c r="C187" i="13"/>
  <c r="D187" i="13"/>
  <c r="E187" i="13"/>
  <c r="F187" i="13"/>
  <c r="A188" i="13"/>
  <c r="B188" i="13"/>
  <c r="C188" i="13"/>
  <c r="D188" i="13"/>
  <c r="E188" i="13"/>
  <c r="F188" i="13"/>
  <c r="A189" i="13"/>
  <c r="B189" i="13"/>
  <c r="C189" i="13"/>
  <c r="D189" i="13"/>
  <c r="E189" i="13"/>
  <c r="F189" i="13"/>
  <c r="A190" i="13"/>
  <c r="B190" i="13"/>
  <c r="C190" i="13"/>
  <c r="D190" i="13"/>
  <c r="E190" i="13"/>
  <c r="F190" i="13"/>
  <c r="A191" i="13"/>
  <c r="B191" i="13"/>
  <c r="C191" i="13"/>
  <c r="D191" i="13"/>
  <c r="E191" i="13"/>
  <c r="F191" i="13"/>
  <c r="A192" i="13"/>
  <c r="B192" i="13"/>
  <c r="C192" i="13"/>
  <c r="D192" i="13"/>
  <c r="E192" i="13"/>
  <c r="F192" i="13"/>
  <c r="A193" i="13"/>
  <c r="B193" i="13"/>
  <c r="C193" i="13"/>
  <c r="D193" i="13"/>
  <c r="E193" i="13"/>
  <c r="F193" i="13"/>
  <c r="A194" i="13"/>
  <c r="B194" i="13"/>
  <c r="C194" i="13"/>
  <c r="D194" i="13"/>
  <c r="E194" i="13"/>
  <c r="F194" i="13"/>
  <c r="A195" i="13"/>
  <c r="B195" i="13"/>
  <c r="C195" i="13"/>
  <c r="D195" i="13"/>
  <c r="E195" i="13"/>
  <c r="F195" i="13"/>
  <c r="A196" i="13"/>
  <c r="B196" i="13"/>
  <c r="C196" i="13"/>
  <c r="D196" i="13"/>
  <c r="E196" i="13"/>
  <c r="F196" i="13"/>
  <c r="A197" i="13"/>
  <c r="B197" i="13"/>
  <c r="C197" i="13"/>
  <c r="D197" i="13"/>
  <c r="E197" i="13"/>
  <c r="F197" i="13"/>
  <c r="A198" i="13"/>
  <c r="B198" i="13"/>
  <c r="C198" i="13"/>
  <c r="D198" i="13"/>
  <c r="E198" i="13"/>
  <c r="F198" i="13"/>
  <c r="A199" i="13"/>
  <c r="B199" i="13"/>
  <c r="C199" i="13"/>
  <c r="D199" i="13"/>
  <c r="E199" i="13"/>
  <c r="F199" i="13"/>
  <c r="A200" i="13"/>
  <c r="B200" i="13"/>
  <c r="C200" i="13"/>
  <c r="D200" i="13"/>
  <c r="E200" i="13"/>
  <c r="F200" i="13"/>
  <c r="A201" i="13"/>
  <c r="B201" i="13"/>
  <c r="C201" i="13"/>
  <c r="D201" i="13"/>
  <c r="E201" i="13"/>
  <c r="F201" i="13"/>
  <c r="A202" i="13"/>
  <c r="B202" i="13"/>
  <c r="C202" i="13"/>
  <c r="D202" i="13"/>
  <c r="E202" i="13"/>
  <c r="F202" i="13"/>
  <c r="A203" i="13"/>
  <c r="B203" i="13"/>
  <c r="C203" i="13"/>
  <c r="D203" i="13"/>
  <c r="E203" i="13"/>
  <c r="F203" i="13"/>
  <c r="A204" i="13"/>
  <c r="B204" i="13"/>
  <c r="C204" i="13"/>
  <c r="D204" i="13"/>
  <c r="E204" i="13"/>
  <c r="F204" i="13"/>
  <c r="A205" i="13"/>
  <c r="B205" i="13"/>
  <c r="C205" i="13"/>
  <c r="D205" i="13"/>
  <c r="E205" i="13"/>
  <c r="F205" i="13"/>
  <c r="A206" i="13"/>
  <c r="B206" i="13"/>
  <c r="C206" i="13"/>
  <c r="D206" i="13"/>
  <c r="E206" i="13"/>
  <c r="F206" i="13"/>
  <c r="A207" i="13"/>
  <c r="B207" i="13"/>
  <c r="C207" i="13"/>
  <c r="D207" i="13"/>
  <c r="E207" i="13"/>
  <c r="F207" i="13"/>
  <c r="A208" i="13"/>
  <c r="B208" i="13"/>
  <c r="C208" i="13"/>
  <c r="D208" i="13"/>
  <c r="E208" i="13"/>
  <c r="F208" i="13"/>
  <c r="A209" i="13"/>
  <c r="B209" i="13"/>
  <c r="C209" i="13"/>
  <c r="D209" i="13"/>
  <c r="E209" i="13"/>
  <c r="F209" i="13"/>
  <c r="A210" i="13"/>
  <c r="B210" i="13"/>
  <c r="C210" i="13"/>
  <c r="D210" i="13"/>
  <c r="E210" i="13"/>
  <c r="F210" i="13"/>
  <c r="A211" i="13"/>
  <c r="B211" i="13"/>
  <c r="C211" i="13"/>
  <c r="D211" i="13"/>
  <c r="E211" i="13"/>
  <c r="F211" i="13"/>
  <c r="A212" i="13"/>
  <c r="B212" i="13"/>
  <c r="C212" i="13"/>
  <c r="D212" i="13"/>
  <c r="E212" i="13"/>
  <c r="F212" i="13"/>
  <c r="A213" i="13"/>
  <c r="B213" i="13"/>
  <c r="C213" i="13"/>
  <c r="D213" i="13"/>
  <c r="E213" i="13"/>
  <c r="F213" i="13"/>
  <c r="A214" i="13"/>
  <c r="B214" i="13"/>
  <c r="C214" i="13"/>
  <c r="D214" i="13"/>
  <c r="E214" i="13"/>
  <c r="F214" i="13"/>
  <c r="A215" i="13"/>
  <c r="B215" i="13"/>
  <c r="C215" i="13"/>
  <c r="D215" i="13"/>
  <c r="E215" i="13"/>
  <c r="F215" i="13"/>
  <c r="A216" i="13"/>
  <c r="B216" i="13"/>
  <c r="C216" i="13"/>
  <c r="D216" i="13"/>
  <c r="E216" i="13"/>
  <c r="F216" i="13"/>
  <c r="A217" i="13"/>
  <c r="B217" i="13"/>
  <c r="C217" i="13"/>
  <c r="D217" i="13"/>
  <c r="E217" i="13"/>
  <c r="F217" i="13"/>
  <c r="A218" i="13"/>
  <c r="B218" i="13"/>
  <c r="C218" i="13"/>
  <c r="D218" i="13"/>
  <c r="E218" i="13"/>
  <c r="F218" i="13"/>
  <c r="A219" i="13"/>
  <c r="B219" i="13"/>
  <c r="C219" i="13"/>
  <c r="D219" i="13"/>
  <c r="E219" i="13"/>
  <c r="F219" i="13"/>
  <c r="A220" i="13"/>
  <c r="B220" i="13"/>
  <c r="C220" i="13"/>
  <c r="D220" i="13"/>
  <c r="E220" i="13"/>
  <c r="F220" i="13"/>
  <c r="A221" i="13"/>
  <c r="B221" i="13"/>
  <c r="C221" i="13"/>
  <c r="D221" i="13"/>
  <c r="E221" i="13"/>
  <c r="F221" i="13"/>
  <c r="A222" i="13"/>
  <c r="B222" i="13"/>
  <c r="C222" i="13"/>
  <c r="D222" i="13"/>
  <c r="E222" i="13"/>
  <c r="F222" i="13"/>
  <c r="A223" i="13"/>
  <c r="B223" i="13"/>
  <c r="C223" i="13"/>
  <c r="D223" i="13"/>
  <c r="E223" i="13"/>
  <c r="F223" i="13"/>
  <c r="A224" i="13"/>
  <c r="B224" i="13"/>
  <c r="C224" i="13"/>
  <c r="D224" i="13"/>
  <c r="E224" i="13"/>
  <c r="F224" i="13"/>
  <c r="A225" i="13"/>
  <c r="B225" i="13"/>
  <c r="C225" i="13"/>
  <c r="D225" i="13"/>
  <c r="E225" i="13"/>
  <c r="F225" i="13"/>
  <c r="A226" i="13"/>
  <c r="B226" i="13"/>
  <c r="C226" i="13"/>
  <c r="D226" i="13"/>
  <c r="E226" i="13"/>
  <c r="F226" i="13"/>
  <c r="A227" i="13"/>
  <c r="B227" i="13"/>
  <c r="C227" i="13"/>
  <c r="D227" i="13"/>
  <c r="E227" i="13"/>
  <c r="F227" i="13"/>
  <c r="A228" i="13"/>
  <c r="B228" i="13"/>
  <c r="C228" i="13"/>
  <c r="D228" i="13"/>
  <c r="E228" i="13"/>
  <c r="F228" i="13"/>
  <c r="A229" i="13"/>
  <c r="B229" i="13"/>
  <c r="C229" i="13"/>
  <c r="D229" i="13"/>
  <c r="E229" i="13"/>
  <c r="F229" i="13"/>
  <c r="A230" i="13"/>
  <c r="B230" i="13"/>
  <c r="C230" i="13"/>
  <c r="D230" i="13"/>
  <c r="E230" i="13"/>
  <c r="F230" i="13"/>
  <c r="A231" i="13"/>
  <c r="B231" i="13"/>
  <c r="C231" i="13"/>
  <c r="D231" i="13"/>
  <c r="E231" i="13"/>
  <c r="F231" i="13"/>
  <c r="A232" i="13"/>
  <c r="B232" i="13"/>
  <c r="C232" i="13"/>
  <c r="D232" i="13"/>
  <c r="E232" i="13"/>
  <c r="F232" i="13"/>
  <c r="A233" i="13"/>
  <c r="B233" i="13"/>
  <c r="C233" i="13"/>
  <c r="D233" i="13"/>
  <c r="E233" i="13"/>
  <c r="F233" i="13"/>
  <c r="A234" i="13"/>
  <c r="B234" i="13"/>
  <c r="C234" i="13"/>
  <c r="D234" i="13"/>
  <c r="E234" i="13"/>
  <c r="F234" i="13"/>
  <c r="A235" i="13"/>
  <c r="B235" i="13"/>
  <c r="C235" i="13"/>
  <c r="D235" i="13"/>
  <c r="E235" i="13"/>
  <c r="F235" i="13"/>
  <c r="A236" i="13"/>
  <c r="B236" i="13"/>
  <c r="C236" i="13"/>
  <c r="D236" i="13"/>
  <c r="E236" i="13"/>
  <c r="F236" i="13"/>
  <c r="A237" i="13"/>
  <c r="B237" i="13"/>
  <c r="C237" i="13"/>
  <c r="D237" i="13"/>
  <c r="E237" i="13"/>
  <c r="F237" i="13"/>
  <c r="A238" i="13"/>
  <c r="B238" i="13"/>
  <c r="C238" i="13"/>
  <c r="D238" i="13"/>
  <c r="E238" i="13"/>
  <c r="F238" i="13"/>
  <c r="A239" i="13"/>
  <c r="B239" i="13"/>
  <c r="C239" i="13"/>
  <c r="D239" i="13"/>
  <c r="E239" i="13"/>
  <c r="F239" i="13"/>
  <c r="A240" i="13"/>
  <c r="B240" i="13"/>
  <c r="C240" i="13"/>
  <c r="D240" i="13"/>
  <c r="E240" i="13"/>
  <c r="F240" i="13"/>
  <c r="A241" i="13"/>
  <c r="B241" i="13"/>
  <c r="C241" i="13"/>
  <c r="D241" i="13"/>
  <c r="E241" i="13"/>
  <c r="F241" i="13"/>
  <c r="A242" i="13"/>
  <c r="B242" i="13"/>
  <c r="C242" i="13"/>
  <c r="D242" i="13"/>
  <c r="E242" i="13"/>
  <c r="F242" i="13"/>
  <c r="A243" i="13"/>
  <c r="B243" i="13"/>
  <c r="C243" i="13"/>
  <c r="D243" i="13"/>
  <c r="E243" i="13"/>
  <c r="F243" i="13"/>
  <c r="A244" i="13"/>
  <c r="B244" i="13"/>
  <c r="C244" i="13"/>
  <c r="D244" i="13"/>
  <c r="E244" i="13"/>
  <c r="F244" i="13"/>
  <c r="A245" i="13"/>
  <c r="B245" i="13"/>
  <c r="C245" i="13"/>
  <c r="D245" i="13"/>
  <c r="E245" i="13"/>
  <c r="F245" i="13"/>
  <c r="A246" i="13"/>
  <c r="B246" i="13"/>
  <c r="C246" i="13"/>
  <c r="D246" i="13"/>
  <c r="E246" i="13"/>
  <c r="F246" i="13"/>
  <c r="A247" i="13"/>
  <c r="B247" i="13"/>
  <c r="C247" i="13"/>
  <c r="D247" i="13"/>
  <c r="E247" i="13"/>
  <c r="F247" i="13"/>
  <c r="A248" i="13"/>
  <c r="B248" i="13"/>
  <c r="C248" i="13"/>
  <c r="D248" i="13"/>
  <c r="E248" i="13"/>
  <c r="F248" i="13"/>
  <c r="A249" i="13"/>
  <c r="B249" i="13"/>
  <c r="C249" i="13"/>
  <c r="D249" i="13"/>
  <c r="E249" i="13"/>
  <c r="F249" i="13"/>
  <c r="A250" i="13"/>
  <c r="B250" i="13"/>
  <c r="C250" i="13"/>
  <c r="D250" i="13"/>
  <c r="E250" i="13"/>
  <c r="F250" i="13"/>
  <c r="A251" i="13"/>
  <c r="B251" i="13"/>
  <c r="C251" i="13"/>
  <c r="D251" i="13"/>
  <c r="E251" i="13"/>
  <c r="F251" i="13"/>
  <c r="A252" i="13"/>
  <c r="B252" i="13"/>
  <c r="C252" i="13"/>
  <c r="D252" i="13"/>
  <c r="E252" i="13"/>
  <c r="F252" i="13"/>
  <c r="A253" i="13"/>
  <c r="B253" i="13"/>
  <c r="C253" i="13"/>
  <c r="D253" i="13"/>
  <c r="E253" i="13"/>
  <c r="F253" i="13"/>
  <c r="A254" i="13"/>
  <c r="B254" i="13"/>
  <c r="C254" i="13"/>
  <c r="D254" i="13"/>
  <c r="E254" i="13"/>
  <c r="F254" i="13"/>
  <c r="A255" i="13"/>
  <c r="B255" i="13"/>
  <c r="C255" i="13"/>
  <c r="D255" i="13"/>
  <c r="E255" i="13"/>
  <c r="F255" i="13"/>
  <c r="A256" i="13"/>
  <c r="B256" i="13"/>
  <c r="C256" i="13"/>
  <c r="D256" i="13"/>
  <c r="E256" i="13"/>
  <c r="F256" i="13"/>
  <c r="A257" i="13"/>
  <c r="B257" i="13"/>
  <c r="C257" i="13"/>
  <c r="D257" i="13"/>
  <c r="E257" i="13"/>
  <c r="F257" i="13"/>
  <c r="A258" i="13"/>
  <c r="B258" i="13"/>
  <c r="C258" i="13"/>
  <c r="D258" i="13"/>
  <c r="E258" i="13"/>
  <c r="F258" i="13"/>
  <c r="A259" i="13"/>
  <c r="B259" i="13"/>
  <c r="C259" i="13"/>
  <c r="D259" i="13"/>
  <c r="E259" i="13"/>
  <c r="F259" i="13"/>
  <c r="A260" i="13"/>
  <c r="B260" i="13"/>
  <c r="C260" i="13"/>
  <c r="D260" i="13"/>
  <c r="E260" i="13"/>
  <c r="F260" i="13"/>
  <c r="A261" i="13"/>
  <c r="B261" i="13"/>
  <c r="C261" i="13"/>
  <c r="D261" i="13"/>
  <c r="E261" i="13"/>
  <c r="F261" i="13"/>
  <c r="A262" i="13"/>
  <c r="B262" i="13"/>
  <c r="C262" i="13"/>
  <c r="D262" i="13"/>
  <c r="E262" i="13"/>
  <c r="F262" i="13"/>
  <c r="A263" i="13"/>
  <c r="B263" i="13"/>
  <c r="C263" i="13"/>
  <c r="D263" i="13"/>
  <c r="E263" i="13"/>
  <c r="F263" i="13"/>
  <c r="A264" i="13"/>
  <c r="B264" i="13"/>
  <c r="C264" i="13"/>
  <c r="D264" i="13"/>
  <c r="E264" i="13"/>
  <c r="F264" i="13"/>
  <c r="A265" i="13"/>
  <c r="B265" i="13"/>
  <c r="C265" i="13"/>
  <c r="D265" i="13"/>
  <c r="E265" i="13"/>
  <c r="F265" i="13"/>
  <c r="A266" i="13"/>
  <c r="B266" i="13"/>
  <c r="C266" i="13"/>
  <c r="D266" i="13"/>
  <c r="E266" i="13"/>
  <c r="F266" i="13"/>
  <c r="A267" i="13"/>
  <c r="B267" i="13"/>
  <c r="C267" i="13"/>
  <c r="D267" i="13"/>
  <c r="E267" i="13"/>
  <c r="F267" i="13"/>
  <c r="A268" i="13"/>
  <c r="B268" i="13"/>
  <c r="C268" i="13"/>
  <c r="D268" i="13"/>
  <c r="E268" i="13"/>
  <c r="F268" i="13"/>
  <c r="A269" i="13"/>
  <c r="B269" i="13"/>
  <c r="C269" i="13"/>
  <c r="D269" i="13"/>
  <c r="E269" i="13"/>
  <c r="F269" i="13"/>
  <c r="A270" i="13"/>
  <c r="B270" i="13"/>
  <c r="C270" i="13"/>
  <c r="D270" i="13"/>
  <c r="E270" i="13"/>
  <c r="F270" i="13"/>
  <c r="A271" i="13"/>
  <c r="B271" i="13"/>
  <c r="C271" i="13"/>
  <c r="D271" i="13"/>
  <c r="E271" i="13"/>
  <c r="F271" i="13"/>
  <c r="A272" i="13"/>
  <c r="B272" i="13"/>
  <c r="C272" i="13"/>
  <c r="D272" i="13"/>
  <c r="E272" i="13"/>
  <c r="F272" i="13"/>
  <c r="A273" i="13"/>
  <c r="B273" i="13"/>
  <c r="C273" i="13"/>
  <c r="D273" i="13"/>
  <c r="E273" i="13"/>
  <c r="F273" i="13"/>
  <c r="A274" i="13"/>
  <c r="B274" i="13"/>
  <c r="C274" i="13"/>
  <c r="D274" i="13"/>
  <c r="E274" i="13"/>
  <c r="F274" i="13"/>
  <c r="A275" i="13"/>
  <c r="B275" i="13"/>
  <c r="C275" i="13"/>
  <c r="D275" i="13"/>
  <c r="E275" i="13"/>
  <c r="F275" i="13"/>
  <c r="A276" i="13"/>
  <c r="B276" i="13"/>
  <c r="C276" i="13"/>
  <c r="D276" i="13"/>
  <c r="E276" i="13"/>
  <c r="F276" i="13"/>
  <c r="A277" i="13"/>
  <c r="B277" i="13"/>
  <c r="C277" i="13"/>
  <c r="D277" i="13"/>
  <c r="E277" i="13"/>
  <c r="F277" i="13"/>
  <c r="A278" i="13"/>
  <c r="B278" i="13"/>
  <c r="C278" i="13"/>
  <c r="D278" i="13"/>
  <c r="E278" i="13"/>
  <c r="F278" i="13"/>
  <c r="A279" i="13"/>
  <c r="B279" i="13"/>
  <c r="C279" i="13"/>
  <c r="D279" i="13"/>
  <c r="E279" i="13"/>
  <c r="F279" i="13"/>
  <c r="A280" i="13"/>
  <c r="B280" i="13"/>
  <c r="C280" i="13"/>
  <c r="D280" i="13"/>
  <c r="E280" i="13"/>
  <c r="F280" i="13"/>
  <c r="A281" i="13"/>
  <c r="B281" i="13"/>
  <c r="C281" i="13"/>
  <c r="D281" i="13"/>
  <c r="E281" i="13"/>
  <c r="F281" i="13"/>
  <c r="A282" i="13"/>
  <c r="B282" i="13"/>
  <c r="C282" i="13"/>
  <c r="D282" i="13"/>
  <c r="E282" i="13"/>
  <c r="F282" i="13"/>
  <c r="A283" i="13"/>
  <c r="B283" i="13"/>
  <c r="C283" i="13"/>
  <c r="D283" i="13"/>
  <c r="E283" i="13"/>
  <c r="F283" i="13"/>
  <c r="A284" i="13"/>
  <c r="B284" i="13"/>
  <c r="C284" i="13"/>
  <c r="D284" i="13"/>
  <c r="E284" i="13"/>
  <c r="F284" i="13"/>
  <c r="A285" i="13"/>
  <c r="B285" i="13"/>
  <c r="C285" i="13"/>
  <c r="D285" i="13"/>
  <c r="E285" i="13"/>
  <c r="F285" i="13"/>
  <c r="A286" i="13"/>
  <c r="B286" i="13"/>
  <c r="C286" i="13"/>
  <c r="D286" i="13"/>
  <c r="E286" i="13"/>
  <c r="F286" i="13"/>
  <c r="A287" i="13"/>
  <c r="B287" i="13"/>
  <c r="C287" i="13"/>
  <c r="D287" i="13"/>
  <c r="E287" i="13"/>
  <c r="F287" i="13"/>
  <c r="A288" i="13"/>
  <c r="B288" i="13"/>
  <c r="C288" i="13"/>
  <c r="D288" i="13"/>
  <c r="E288" i="13"/>
  <c r="F288" i="13"/>
  <c r="A289" i="13"/>
  <c r="B289" i="13"/>
  <c r="C289" i="13"/>
  <c r="D289" i="13"/>
  <c r="E289" i="13"/>
  <c r="F289" i="13"/>
  <c r="A290" i="13"/>
  <c r="B290" i="13"/>
  <c r="C290" i="13"/>
  <c r="D290" i="13"/>
  <c r="E290" i="13"/>
  <c r="F290" i="13"/>
  <c r="A291" i="13"/>
  <c r="B291" i="13"/>
  <c r="C291" i="13"/>
  <c r="D291" i="13"/>
  <c r="E291" i="13"/>
  <c r="F291" i="13"/>
  <c r="A292" i="13"/>
  <c r="B292" i="13"/>
  <c r="C292" i="13"/>
  <c r="D292" i="13"/>
  <c r="E292" i="13"/>
  <c r="F292" i="13"/>
  <c r="A293" i="13"/>
  <c r="B293" i="13"/>
  <c r="C293" i="13"/>
  <c r="D293" i="13"/>
  <c r="E293" i="13"/>
  <c r="F293" i="13"/>
  <c r="A294" i="13"/>
  <c r="B294" i="13"/>
  <c r="C294" i="13"/>
  <c r="D294" i="13"/>
  <c r="E294" i="13"/>
  <c r="F294" i="13"/>
  <c r="A295" i="13"/>
  <c r="B295" i="13"/>
  <c r="C295" i="13"/>
  <c r="D295" i="13"/>
  <c r="E295" i="13"/>
  <c r="F295" i="13"/>
  <c r="A296" i="13"/>
  <c r="B296" i="13"/>
  <c r="C296" i="13"/>
  <c r="D296" i="13"/>
  <c r="E296" i="13"/>
  <c r="F296" i="13"/>
  <c r="A297" i="13"/>
  <c r="B297" i="13"/>
  <c r="C297" i="13"/>
  <c r="D297" i="13"/>
  <c r="E297" i="13"/>
  <c r="F297" i="13"/>
  <c r="A298" i="13"/>
  <c r="B298" i="13"/>
  <c r="C298" i="13"/>
  <c r="D298" i="13"/>
  <c r="E298" i="13"/>
  <c r="F298" i="13"/>
  <c r="A299" i="13"/>
  <c r="B299" i="13"/>
  <c r="C299" i="13"/>
  <c r="D299" i="13"/>
  <c r="E299" i="13"/>
  <c r="F299" i="13"/>
  <c r="A300" i="13"/>
  <c r="B300" i="13"/>
  <c r="C300" i="13"/>
  <c r="D300" i="13"/>
  <c r="E300" i="13"/>
  <c r="F300" i="13"/>
  <c r="A301" i="13"/>
  <c r="B301" i="13"/>
  <c r="C301" i="13"/>
  <c r="D301" i="13"/>
  <c r="E301" i="13"/>
  <c r="F301" i="13"/>
  <c r="A302" i="13"/>
  <c r="B302" i="13"/>
  <c r="C302" i="13"/>
  <c r="D302" i="13"/>
  <c r="E302" i="13"/>
  <c r="F302" i="13"/>
  <c r="A303" i="13"/>
  <c r="B303" i="13"/>
  <c r="C303" i="13"/>
  <c r="D303" i="13"/>
  <c r="E303" i="13"/>
  <c r="F303" i="13"/>
  <c r="A304" i="13"/>
  <c r="B304" i="13"/>
  <c r="C304" i="13"/>
  <c r="D304" i="13"/>
  <c r="E304" i="13"/>
  <c r="F304" i="13"/>
  <c r="A305" i="13"/>
  <c r="B305" i="13"/>
  <c r="C305" i="13"/>
  <c r="D305" i="13"/>
  <c r="E305" i="13"/>
  <c r="F305" i="13"/>
  <c r="A306" i="13"/>
  <c r="B306" i="13"/>
  <c r="C306" i="13"/>
  <c r="D306" i="13"/>
  <c r="E306" i="13"/>
  <c r="F306" i="13"/>
  <c r="A307" i="13"/>
  <c r="B307" i="13"/>
  <c r="C307" i="13"/>
  <c r="D307" i="13"/>
  <c r="E307" i="13"/>
  <c r="F307" i="13"/>
  <c r="A308" i="13"/>
  <c r="B308" i="13"/>
  <c r="C308" i="13"/>
  <c r="D308" i="13"/>
  <c r="E308" i="13"/>
  <c r="F308" i="13"/>
  <c r="A309" i="13"/>
  <c r="B309" i="13"/>
  <c r="C309" i="13"/>
  <c r="D309" i="13"/>
  <c r="E309" i="13"/>
  <c r="F309" i="13"/>
  <c r="A310" i="13"/>
  <c r="B310" i="13"/>
  <c r="C310" i="13"/>
  <c r="D310" i="13"/>
  <c r="E310" i="13"/>
  <c r="F310" i="13"/>
  <c r="A311" i="13"/>
  <c r="B311" i="13"/>
  <c r="C311" i="13"/>
  <c r="D311" i="13"/>
  <c r="E311" i="13"/>
  <c r="F311" i="13"/>
  <c r="A312" i="13"/>
  <c r="B312" i="13"/>
  <c r="C312" i="13"/>
  <c r="D312" i="13"/>
  <c r="E312" i="13"/>
  <c r="F312" i="13"/>
  <c r="A313" i="13"/>
  <c r="B313" i="13"/>
  <c r="C313" i="13"/>
  <c r="D313" i="13"/>
  <c r="E313" i="13"/>
  <c r="F313" i="13"/>
  <c r="A314" i="13"/>
  <c r="B314" i="13"/>
  <c r="C314" i="13"/>
  <c r="D314" i="13"/>
  <c r="E314" i="13"/>
  <c r="F314" i="13"/>
  <c r="A315" i="13"/>
  <c r="B315" i="13"/>
  <c r="C315" i="13"/>
  <c r="D315" i="13"/>
  <c r="E315" i="13"/>
  <c r="F315" i="13"/>
  <c r="A316" i="13"/>
  <c r="B316" i="13"/>
  <c r="C316" i="13"/>
  <c r="D316" i="13"/>
  <c r="E316" i="13"/>
  <c r="F316" i="13"/>
  <c r="A317" i="13"/>
  <c r="B317" i="13"/>
  <c r="C317" i="13"/>
  <c r="D317" i="13"/>
  <c r="E317" i="13"/>
  <c r="F317" i="13"/>
  <c r="A318" i="13"/>
  <c r="B318" i="13"/>
  <c r="C318" i="13"/>
  <c r="D318" i="13"/>
  <c r="E318" i="13"/>
  <c r="F318" i="13"/>
  <c r="A319" i="13"/>
  <c r="B319" i="13"/>
  <c r="C319" i="13"/>
  <c r="D319" i="13"/>
  <c r="E319" i="13"/>
  <c r="F319" i="13"/>
  <c r="A320" i="13"/>
  <c r="B320" i="13"/>
  <c r="C320" i="13"/>
  <c r="D320" i="13"/>
  <c r="E320" i="13"/>
  <c r="F320" i="13"/>
  <c r="A321" i="13"/>
  <c r="B321" i="13"/>
  <c r="C321" i="13"/>
  <c r="D321" i="13"/>
  <c r="E321" i="13"/>
  <c r="F321" i="13"/>
  <c r="A322" i="13"/>
  <c r="B322" i="13"/>
  <c r="C322" i="13"/>
  <c r="D322" i="13"/>
  <c r="E322" i="13"/>
  <c r="F322" i="13"/>
  <c r="A323" i="13"/>
  <c r="B323" i="13"/>
  <c r="C323" i="13"/>
  <c r="D323" i="13"/>
  <c r="E323" i="13"/>
  <c r="F323" i="13"/>
  <c r="A324" i="13"/>
  <c r="B324" i="13"/>
  <c r="C324" i="13"/>
  <c r="D324" i="13"/>
  <c r="E324" i="13"/>
  <c r="F324" i="13"/>
  <c r="A325" i="13"/>
  <c r="B325" i="13"/>
  <c r="C325" i="13"/>
  <c r="D325" i="13"/>
  <c r="E325" i="13"/>
  <c r="F325" i="13"/>
  <c r="A326" i="13"/>
  <c r="B326" i="13"/>
  <c r="C326" i="13"/>
  <c r="D326" i="13"/>
  <c r="E326" i="13"/>
  <c r="F326" i="13"/>
  <c r="A327" i="13"/>
  <c r="B327" i="13"/>
  <c r="C327" i="13"/>
  <c r="D327" i="13"/>
  <c r="E327" i="13"/>
  <c r="F327" i="13"/>
  <c r="A328" i="13"/>
  <c r="B328" i="13"/>
  <c r="C328" i="13"/>
  <c r="D328" i="13"/>
  <c r="E328" i="13"/>
  <c r="F328" i="13"/>
  <c r="A329" i="13"/>
  <c r="B329" i="13"/>
  <c r="C329" i="13"/>
  <c r="D329" i="13"/>
  <c r="E329" i="13"/>
  <c r="F329" i="13"/>
  <c r="A330" i="13"/>
  <c r="B330" i="13"/>
  <c r="C330" i="13"/>
  <c r="D330" i="13"/>
  <c r="E330" i="13"/>
  <c r="F330" i="13"/>
  <c r="A331" i="13"/>
  <c r="B331" i="13"/>
  <c r="C331" i="13"/>
  <c r="D331" i="13"/>
  <c r="E331" i="13"/>
  <c r="F331" i="13"/>
  <c r="A332" i="13"/>
  <c r="B332" i="13"/>
  <c r="C332" i="13"/>
  <c r="D332" i="13"/>
  <c r="E332" i="13"/>
  <c r="F332" i="13"/>
  <c r="A333" i="13"/>
  <c r="B333" i="13"/>
  <c r="C333" i="13"/>
  <c r="D333" i="13"/>
  <c r="E333" i="13"/>
  <c r="F333" i="13"/>
  <c r="A334" i="13"/>
  <c r="B334" i="13"/>
  <c r="C334" i="13"/>
  <c r="D334" i="13"/>
  <c r="E334" i="13"/>
  <c r="F334" i="13"/>
  <c r="A335" i="13"/>
  <c r="B335" i="13"/>
  <c r="C335" i="13"/>
  <c r="D335" i="13"/>
  <c r="E335" i="13"/>
  <c r="F335" i="13"/>
  <c r="A336" i="13"/>
  <c r="B336" i="13"/>
  <c r="C336" i="13"/>
  <c r="D336" i="13"/>
  <c r="E336" i="13"/>
  <c r="F336" i="13"/>
  <c r="A337" i="13"/>
  <c r="B337" i="13"/>
  <c r="C337" i="13"/>
  <c r="D337" i="13"/>
  <c r="E337" i="13"/>
  <c r="F337" i="13"/>
  <c r="A338" i="13"/>
  <c r="B338" i="13"/>
  <c r="C338" i="13"/>
  <c r="D338" i="13"/>
  <c r="E338" i="13"/>
  <c r="F338" i="13"/>
  <c r="A339" i="13"/>
  <c r="B339" i="13"/>
  <c r="C339" i="13"/>
  <c r="D339" i="13"/>
  <c r="E339" i="13"/>
  <c r="F339" i="13"/>
  <c r="A340" i="13"/>
  <c r="B340" i="13"/>
  <c r="C340" i="13"/>
  <c r="D340" i="13"/>
  <c r="E340" i="13"/>
  <c r="F340" i="13"/>
  <c r="A341" i="13"/>
  <c r="B341" i="13"/>
  <c r="C341" i="13"/>
  <c r="D341" i="13"/>
  <c r="E341" i="13"/>
  <c r="F341" i="13"/>
  <c r="A342" i="13"/>
  <c r="B342" i="13"/>
  <c r="C342" i="13"/>
  <c r="D342" i="13"/>
  <c r="E342" i="13"/>
  <c r="F342" i="13"/>
  <c r="A343" i="13"/>
  <c r="B343" i="13"/>
  <c r="C343" i="13"/>
  <c r="D343" i="13"/>
  <c r="E343" i="13"/>
  <c r="F343" i="13"/>
  <c r="A344" i="13"/>
  <c r="B344" i="13"/>
  <c r="C344" i="13"/>
  <c r="D344" i="13"/>
  <c r="E344" i="13"/>
  <c r="F344" i="13"/>
  <c r="A345" i="13"/>
  <c r="B345" i="13"/>
  <c r="C345" i="13"/>
  <c r="D345" i="13"/>
  <c r="E345" i="13"/>
  <c r="F345" i="13"/>
  <c r="A346" i="13"/>
  <c r="B346" i="13"/>
  <c r="C346" i="13"/>
  <c r="D346" i="13"/>
  <c r="E346" i="13"/>
  <c r="F346" i="13"/>
  <c r="A347" i="13"/>
  <c r="B347" i="13"/>
  <c r="C347" i="13"/>
  <c r="D347" i="13"/>
  <c r="E347" i="13"/>
  <c r="F347" i="13"/>
  <c r="A348" i="13"/>
  <c r="B348" i="13"/>
  <c r="C348" i="13"/>
  <c r="D348" i="13"/>
  <c r="E348" i="13"/>
  <c r="F348" i="13"/>
  <c r="A349" i="13"/>
  <c r="B349" i="13"/>
  <c r="C349" i="13"/>
  <c r="D349" i="13"/>
  <c r="E349" i="13"/>
  <c r="F349" i="13"/>
  <c r="A350" i="13"/>
  <c r="B350" i="13"/>
  <c r="C350" i="13"/>
  <c r="D350" i="13"/>
  <c r="E350" i="13"/>
  <c r="F350" i="13"/>
  <c r="A351" i="13"/>
  <c r="B351" i="13"/>
  <c r="C351" i="13"/>
  <c r="D351" i="13"/>
  <c r="E351" i="13"/>
  <c r="F351" i="13"/>
  <c r="A352" i="13"/>
  <c r="B352" i="13"/>
  <c r="C352" i="13"/>
  <c r="D352" i="13"/>
  <c r="E352" i="13"/>
  <c r="F352" i="13"/>
  <c r="A353" i="13"/>
  <c r="B353" i="13"/>
  <c r="C353" i="13"/>
  <c r="D353" i="13"/>
  <c r="E353" i="13"/>
  <c r="F353" i="13"/>
  <c r="A354" i="13"/>
  <c r="B354" i="13"/>
  <c r="C354" i="13"/>
  <c r="D354" i="13"/>
  <c r="E354" i="13"/>
  <c r="F354" i="13"/>
  <c r="A355" i="13"/>
  <c r="B355" i="13"/>
  <c r="C355" i="13"/>
  <c r="D355" i="13"/>
  <c r="E355" i="13"/>
  <c r="F355" i="13"/>
  <c r="A356" i="13"/>
  <c r="B356" i="13"/>
  <c r="C356" i="13"/>
  <c r="D356" i="13"/>
  <c r="E356" i="13"/>
  <c r="F356" i="13"/>
  <c r="A357" i="13"/>
  <c r="B357" i="13"/>
  <c r="C357" i="13"/>
  <c r="D357" i="13"/>
  <c r="E357" i="13"/>
  <c r="F357" i="13"/>
  <c r="A358" i="13"/>
  <c r="B358" i="13"/>
  <c r="C358" i="13"/>
  <c r="D358" i="13"/>
  <c r="E358" i="13"/>
  <c r="F358" i="13"/>
  <c r="A359" i="13"/>
  <c r="B359" i="13"/>
  <c r="C359" i="13"/>
  <c r="D359" i="13"/>
  <c r="E359" i="13"/>
  <c r="F359" i="13"/>
  <c r="A360" i="13"/>
  <c r="B360" i="13"/>
  <c r="C360" i="13"/>
  <c r="D360" i="13"/>
  <c r="E360" i="13"/>
  <c r="F360" i="13"/>
  <c r="A361" i="13"/>
  <c r="B361" i="13"/>
  <c r="C361" i="13"/>
  <c r="D361" i="13"/>
  <c r="E361" i="13"/>
  <c r="F361" i="13"/>
  <c r="A362" i="13"/>
  <c r="B362" i="13"/>
  <c r="C362" i="13"/>
  <c r="D362" i="13"/>
  <c r="E362" i="13"/>
  <c r="F362" i="13"/>
  <c r="A363" i="13"/>
  <c r="B363" i="13"/>
  <c r="C363" i="13"/>
  <c r="D363" i="13"/>
  <c r="E363" i="13"/>
  <c r="F363" i="13"/>
  <c r="A364" i="13"/>
  <c r="B364" i="13"/>
  <c r="C364" i="13"/>
  <c r="D364" i="13"/>
  <c r="E364" i="13"/>
  <c r="F364" i="13"/>
  <c r="A365" i="13"/>
  <c r="B365" i="13"/>
  <c r="C365" i="13"/>
  <c r="D365" i="13"/>
  <c r="E365" i="13"/>
  <c r="F365" i="13"/>
  <c r="A366" i="13"/>
  <c r="B366" i="13"/>
  <c r="C366" i="13"/>
  <c r="D366" i="13"/>
  <c r="E366" i="13"/>
  <c r="F366" i="13"/>
  <c r="A367" i="13"/>
  <c r="B367" i="13"/>
  <c r="C367" i="13"/>
  <c r="D367" i="13"/>
  <c r="E367" i="13"/>
  <c r="F367" i="13"/>
  <c r="A368" i="13"/>
  <c r="B368" i="13"/>
  <c r="C368" i="13"/>
  <c r="D368" i="13"/>
  <c r="E368" i="13"/>
  <c r="F368" i="13"/>
  <c r="A369" i="13"/>
  <c r="B369" i="13"/>
  <c r="C369" i="13"/>
  <c r="D369" i="13"/>
  <c r="E369" i="13"/>
  <c r="F369" i="13"/>
  <c r="A370" i="13"/>
  <c r="B370" i="13"/>
  <c r="C370" i="13"/>
  <c r="D370" i="13"/>
  <c r="E370" i="13"/>
  <c r="F370" i="13"/>
  <c r="A371" i="13"/>
  <c r="B371" i="13"/>
  <c r="C371" i="13"/>
  <c r="D371" i="13"/>
  <c r="E371" i="13"/>
  <c r="F371" i="13"/>
  <c r="A372" i="13"/>
  <c r="B372" i="13"/>
  <c r="C372" i="13"/>
  <c r="D372" i="13"/>
  <c r="E372" i="13"/>
  <c r="F372" i="13"/>
  <c r="A373" i="13"/>
  <c r="B373" i="13"/>
  <c r="C373" i="13"/>
  <c r="D373" i="13"/>
  <c r="E373" i="13"/>
  <c r="F373" i="13"/>
  <c r="A374" i="13"/>
  <c r="B374" i="13"/>
  <c r="C374" i="13"/>
  <c r="D374" i="13"/>
  <c r="E374" i="13"/>
  <c r="F374" i="13"/>
  <c r="A375" i="13"/>
  <c r="B375" i="13"/>
  <c r="C375" i="13"/>
  <c r="D375" i="13"/>
  <c r="E375" i="13"/>
  <c r="F375" i="13"/>
  <c r="A376" i="13"/>
  <c r="B376" i="13"/>
  <c r="C376" i="13"/>
  <c r="D376" i="13"/>
  <c r="E376" i="13"/>
  <c r="F376" i="13"/>
  <c r="A377" i="13"/>
  <c r="B377" i="13"/>
  <c r="C377" i="13"/>
  <c r="D377" i="13"/>
  <c r="E377" i="13"/>
  <c r="F377" i="13"/>
  <c r="A378" i="13"/>
  <c r="B378" i="13"/>
  <c r="C378" i="13"/>
  <c r="D378" i="13"/>
  <c r="E378" i="13"/>
  <c r="F378" i="13"/>
  <c r="A379" i="13"/>
  <c r="B379" i="13"/>
  <c r="C379" i="13"/>
  <c r="D379" i="13"/>
  <c r="E379" i="13"/>
  <c r="F379" i="13"/>
  <c r="A380" i="13"/>
  <c r="B380" i="13"/>
  <c r="C380" i="13"/>
  <c r="D380" i="13"/>
  <c r="E380" i="13"/>
  <c r="F380" i="13"/>
  <c r="A381" i="13"/>
  <c r="B381" i="13"/>
  <c r="C381" i="13"/>
  <c r="D381" i="13"/>
  <c r="E381" i="13"/>
  <c r="F381" i="13"/>
  <c r="A382" i="13"/>
  <c r="B382" i="13"/>
  <c r="C382" i="13"/>
  <c r="D382" i="13"/>
  <c r="E382" i="13"/>
  <c r="F382" i="13"/>
  <c r="A383" i="13"/>
  <c r="B383" i="13"/>
  <c r="C383" i="13"/>
  <c r="D383" i="13"/>
  <c r="E383" i="13"/>
  <c r="F383" i="13"/>
  <c r="A384" i="13"/>
  <c r="B384" i="13"/>
  <c r="C384" i="13"/>
  <c r="D384" i="13"/>
  <c r="E384" i="13"/>
  <c r="F384" i="13"/>
  <c r="A385" i="13"/>
  <c r="B385" i="13"/>
  <c r="C385" i="13"/>
  <c r="D385" i="13"/>
  <c r="E385" i="13"/>
  <c r="F385" i="13"/>
  <c r="A386" i="13"/>
  <c r="B386" i="13"/>
  <c r="C386" i="13"/>
  <c r="D386" i="13"/>
  <c r="E386" i="13"/>
  <c r="F386" i="13"/>
  <c r="A387" i="13"/>
  <c r="B387" i="13"/>
  <c r="C387" i="13"/>
  <c r="D387" i="13"/>
  <c r="E387" i="13"/>
  <c r="F387" i="13"/>
  <c r="A388" i="13"/>
  <c r="B388" i="13"/>
  <c r="C388" i="13"/>
  <c r="D388" i="13"/>
  <c r="E388" i="13"/>
  <c r="F388" i="13"/>
  <c r="A389" i="13"/>
  <c r="B389" i="13"/>
  <c r="C389" i="13"/>
  <c r="D389" i="13"/>
  <c r="E389" i="13"/>
  <c r="F389" i="13"/>
  <c r="A390" i="13"/>
  <c r="B390" i="13"/>
  <c r="C390" i="13"/>
  <c r="D390" i="13"/>
  <c r="E390" i="13"/>
  <c r="F390" i="13"/>
  <c r="A391" i="13"/>
  <c r="B391" i="13"/>
  <c r="C391" i="13"/>
  <c r="D391" i="13"/>
  <c r="E391" i="13"/>
  <c r="F391" i="13"/>
  <c r="A392" i="13"/>
  <c r="B392" i="13"/>
  <c r="C392" i="13"/>
  <c r="D392" i="13"/>
  <c r="E392" i="13"/>
  <c r="F392" i="13"/>
  <c r="A393" i="13"/>
  <c r="B393" i="13"/>
  <c r="C393" i="13"/>
  <c r="D393" i="13"/>
  <c r="E393" i="13"/>
  <c r="F393" i="13"/>
  <c r="A394" i="13"/>
  <c r="B394" i="13"/>
  <c r="C394" i="13"/>
  <c r="D394" i="13"/>
  <c r="E394" i="13"/>
  <c r="F394" i="13"/>
  <c r="A395" i="13"/>
  <c r="B395" i="13"/>
  <c r="C395" i="13"/>
  <c r="D395" i="13"/>
  <c r="E395" i="13"/>
  <c r="F395" i="13"/>
  <c r="A396" i="13"/>
  <c r="B396" i="13"/>
  <c r="C396" i="13"/>
  <c r="D396" i="13"/>
  <c r="E396" i="13"/>
  <c r="F396" i="13"/>
  <c r="A397" i="13"/>
  <c r="B397" i="13"/>
  <c r="C397" i="13"/>
  <c r="D397" i="13"/>
  <c r="E397" i="13"/>
  <c r="F397" i="13"/>
  <c r="A398" i="13"/>
  <c r="B398" i="13"/>
  <c r="C398" i="13"/>
  <c r="D398" i="13"/>
  <c r="E398" i="13"/>
  <c r="F398" i="13"/>
  <c r="A399" i="13"/>
  <c r="B399" i="13"/>
  <c r="C399" i="13"/>
  <c r="D399" i="13"/>
  <c r="E399" i="13"/>
  <c r="F399" i="13"/>
  <c r="A400" i="13"/>
  <c r="B400" i="13"/>
  <c r="C400" i="13"/>
  <c r="D400" i="13"/>
  <c r="E400" i="13"/>
  <c r="F400" i="13"/>
  <c r="A401" i="13"/>
  <c r="B401" i="13"/>
  <c r="C401" i="13"/>
  <c r="D401" i="13"/>
  <c r="E401" i="13"/>
  <c r="F401" i="13"/>
  <c r="A402" i="13"/>
  <c r="B402" i="13"/>
  <c r="C402" i="13"/>
  <c r="D402" i="13"/>
  <c r="E402" i="13"/>
  <c r="F402" i="13"/>
  <c r="A403" i="13"/>
  <c r="B403" i="13"/>
  <c r="C403" i="13"/>
  <c r="D403" i="13"/>
  <c r="E403" i="13"/>
  <c r="F403" i="13"/>
  <c r="A404" i="13"/>
  <c r="B404" i="13"/>
  <c r="C404" i="13"/>
  <c r="D404" i="13"/>
  <c r="E404" i="13"/>
  <c r="F404" i="13"/>
  <c r="A405" i="13"/>
  <c r="B405" i="13"/>
  <c r="C405" i="13"/>
  <c r="D405" i="13"/>
  <c r="E405" i="13"/>
  <c r="F405" i="13"/>
  <c r="A406" i="13"/>
  <c r="B406" i="13"/>
  <c r="C406" i="13"/>
  <c r="D406" i="13"/>
  <c r="E406" i="13"/>
  <c r="F406" i="13"/>
  <c r="A407" i="13"/>
  <c r="B407" i="13"/>
  <c r="C407" i="13"/>
  <c r="D407" i="13"/>
  <c r="E407" i="13"/>
  <c r="F407" i="13"/>
  <c r="A408" i="13"/>
  <c r="B408" i="13"/>
  <c r="C408" i="13"/>
  <c r="D408" i="13"/>
  <c r="E408" i="13"/>
  <c r="F408" i="13"/>
  <c r="A409" i="13"/>
  <c r="B409" i="13"/>
  <c r="C409" i="13"/>
  <c r="D409" i="13"/>
  <c r="E409" i="13"/>
  <c r="F409" i="13"/>
  <c r="A410" i="13"/>
  <c r="B410" i="13"/>
  <c r="C410" i="13"/>
  <c r="D410" i="13"/>
  <c r="E410" i="13"/>
  <c r="F410" i="13"/>
  <c r="A411" i="13"/>
  <c r="B411" i="13"/>
  <c r="C411" i="13"/>
  <c r="D411" i="13"/>
  <c r="E411" i="13"/>
  <c r="F411" i="13"/>
  <c r="A412" i="13"/>
  <c r="B412" i="13"/>
  <c r="C412" i="13"/>
  <c r="D412" i="13"/>
  <c r="E412" i="13"/>
  <c r="F412" i="13"/>
  <c r="A413" i="13"/>
  <c r="B413" i="13"/>
  <c r="C413" i="13"/>
  <c r="D413" i="13"/>
  <c r="E413" i="13"/>
  <c r="F413" i="13"/>
  <c r="A414" i="13"/>
  <c r="B414" i="13"/>
  <c r="C414" i="13"/>
  <c r="D414" i="13"/>
  <c r="E414" i="13"/>
  <c r="F414" i="13"/>
  <c r="A415" i="13"/>
  <c r="B415" i="13"/>
  <c r="C415" i="13"/>
  <c r="D415" i="13"/>
  <c r="E415" i="13"/>
  <c r="F415" i="13"/>
  <c r="A416" i="13"/>
  <c r="B416" i="13"/>
  <c r="C416" i="13"/>
  <c r="D416" i="13"/>
  <c r="E416" i="13"/>
  <c r="F416" i="13"/>
  <c r="A417" i="13"/>
  <c r="B417" i="13"/>
  <c r="C417" i="13"/>
  <c r="D417" i="13"/>
  <c r="E417" i="13"/>
  <c r="F417" i="13"/>
  <c r="A418" i="13"/>
  <c r="B418" i="13"/>
  <c r="C418" i="13"/>
  <c r="D418" i="13"/>
  <c r="E418" i="13"/>
  <c r="F418" i="13"/>
  <c r="A419" i="13"/>
  <c r="B419" i="13"/>
  <c r="C419" i="13"/>
  <c r="D419" i="13"/>
  <c r="E419" i="13"/>
  <c r="F419" i="13"/>
  <c r="A420" i="13"/>
  <c r="B420" i="13"/>
  <c r="C420" i="13"/>
  <c r="D420" i="13"/>
  <c r="E420" i="13"/>
  <c r="F420" i="13"/>
  <c r="A421" i="13"/>
  <c r="B421" i="13"/>
  <c r="C421" i="13"/>
  <c r="D421" i="13"/>
  <c r="E421" i="13"/>
  <c r="F421" i="13"/>
  <c r="A422" i="13"/>
  <c r="B422" i="13"/>
  <c r="C422" i="13"/>
  <c r="D422" i="13"/>
  <c r="E422" i="13"/>
  <c r="F422" i="13"/>
  <c r="A423" i="13"/>
  <c r="B423" i="13"/>
  <c r="C423" i="13"/>
  <c r="D423" i="13"/>
  <c r="E423" i="13"/>
  <c r="F423" i="13"/>
  <c r="A424" i="13"/>
  <c r="B424" i="13"/>
  <c r="C424" i="13"/>
  <c r="D424" i="13"/>
  <c r="E424" i="13"/>
  <c r="F424" i="13"/>
  <c r="A425" i="13"/>
  <c r="B425" i="13"/>
  <c r="C425" i="13"/>
  <c r="D425" i="13"/>
  <c r="E425" i="13"/>
  <c r="F425" i="13"/>
  <c r="A426" i="13"/>
  <c r="B426" i="13"/>
  <c r="C426" i="13"/>
  <c r="D426" i="13"/>
  <c r="E426" i="13"/>
  <c r="F426" i="13"/>
  <c r="A427" i="13"/>
  <c r="B427" i="13"/>
  <c r="C427" i="13"/>
  <c r="D427" i="13"/>
  <c r="E427" i="13"/>
  <c r="F427" i="13"/>
  <c r="A428" i="13"/>
  <c r="B428" i="13"/>
  <c r="C428" i="13"/>
  <c r="D428" i="13"/>
  <c r="E428" i="13"/>
  <c r="F428" i="13"/>
  <c r="A429" i="13"/>
  <c r="B429" i="13"/>
  <c r="C429" i="13"/>
  <c r="D429" i="13"/>
  <c r="E429" i="13"/>
  <c r="F429" i="13"/>
  <c r="A430" i="13"/>
  <c r="B430" i="13"/>
  <c r="C430" i="13"/>
  <c r="D430" i="13"/>
  <c r="E430" i="13"/>
  <c r="F430" i="13"/>
  <c r="A431" i="13"/>
  <c r="B431" i="13"/>
  <c r="C431" i="13"/>
  <c r="D431" i="13"/>
  <c r="E431" i="13"/>
  <c r="F431" i="13"/>
  <c r="A432" i="13"/>
  <c r="B432" i="13"/>
  <c r="C432" i="13"/>
  <c r="D432" i="13"/>
  <c r="E432" i="13"/>
  <c r="F432" i="13"/>
  <c r="A433" i="13"/>
  <c r="B433" i="13"/>
  <c r="C433" i="13"/>
  <c r="D433" i="13"/>
  <c r="E433" i="13"/>
  <c r="F433" i="13"/>
  <c r="A434" i="13"/>
  <c r="B434" i="13"/>
  <c r="C434" i="13"/>
  <c r="D434" i="13"/>
  <c r="E434" i="13"/>
  <c r="F434" i="13"/>
  <c r="A435" i="13"/>
  <c r="B435" i="13"/>
  <c r="C435" i="13"/>
  <c r="D435" i="13"/>
  <c r="E435" i="13"/>
  <c r="F435" i="13"/>
  <c r="A436" i="13"/>
  <c r="B436" i="13"/>
  <c r="C436" i="13"/>
  <c r="D436" i="13"/>
  <c r="E436" i="13"/>
  <c r="F436" i="13"/>
  <c r="A437" i="13"/>
  <c r="B437" i="13"/>
  <c r="C437" i="13"/>
  <c r="D437" i="13"/>
  <c r="E437" i="13"/>
  <c r="F437" i="13"/>
  <c r="A438" i="13"/>
  <c r="B438" i="13"/>
  <c r="C438" i="13"/>
  <c r="D438" i="13"/>
  <c r="E438" i="13"/>
  <c r="F438" i="13"/>
  <c r="A439" i="13"/>
  <c r="B439" i="13"/>
  <c r="C439" i="13"/>
  <c r="D439" i="13"/>
  <c r="E439" i="13"/>
  <c r="F439" i="13"/>
  <c r="A440" i="13"/>
  <c r="B440" i="13"/>
  <c r="C440" i="13"/>
  <c r="D440" i="13"/>
  <c r="E440" i="13"/>
  <c r="F440" i="13"/>
  <c r="A441" i="13"/>
  <c r="B441" i="13"/>
  <c r="C441" i="13"/>
  <c r="D441" i="13"/>
  <c r="E441" i="13"/>
  <c r="F441" i="13"/>
  <c r="A442" i="13"/>
  <c r="B442" i="13"/>
  <c r="C442" i="13"/>
  <c r="D442" i="13"/>
  <c r="E442" i="13"/>
  <c r="F442" i="13"/>
  <c r="A443" i="13"/>
  <c r="B443" i="13"/>
  <c r="C443" i="13"/>
  <c r="D443" i="13"/>
  <c r="E443" i="13"/>
  <c r="F443" i="13"/>
  <c r="A444" i="13"/>
  <c r="B444" i="13"/>
  <c r="C444" i="13"/>
  <c r="D444" i="13"/>
  <c r="E444" i="13"/>
  <c r="F444" i="13"/>
  <c r="A445" i="13"/>
  <c r="B445" i="13"/>
  <c r="C445" i="13"/>
  <c r="D445" i="13"/>
  <c r="E445" i="13"/>
  <c r="F445" i="13"/>
  <c r="A446" i="13"/>
  <c r="B446" i="13"/>
  <c r="C446" i="13"/>
  <c r="D446" i="13"/>
  <c r="E446" i="13"/>
  <c r="F446" i="13"/>
  <c r="A447" i="13"/>
  <c r="B447" i="13"/>
  <c r="C447" i="13"/>
  <c r="D447" i="13"/>
  <c r="E447" i="13"/>
  <c r="F447" i="13"/>
  <c r="A448" i="13"/>
  <c r="B448" i="13"/>
  <c r="C448" i="13"/>
  <c r="D448" i="13"/>
  <c r="E448" i="13"/>
  <c r="F448" i="13"/>
  <c r="A449" i="13"/>
  <c r="B449" i="13"/>
  <c r="C449" i="13"/>
  <c r="D449" i="13"/>
  <c r="E449" i="13"/>
  <c r="F449" i="13"/>
  <c r="A450" i="13"/>
  <c r="B450" i="13"/>
  <c r="C450" i="13"/>
  <c r="D450" i="13"/>
  <c r="E450" i="13"/>
  <c r="F450" i="13"/>
  <c r="A451" i="13"/>
  <c r="B451" i="13"/>
  <c r="C451" i="13"/>
  <c r="D451" i="13"/>
  <c r="E451" i="13"/>
  <c r="F451" i="13"/>
  <c r="A452" i="13"/>
  <c r="B452" i="13"/>
  <c r="C452" i="13"/>
  <c r="D452" i="13"/>
  <c r="E452" i="13"/>
  <c r="F452" i="13"/>
  <c r="A453" i="13"/>
  <c r="B453" i="13"/>
  <c r="C453" i="13"/>
  <c r="D453" i="13"/>
  <c r="E453" i="13"/>
  <c r="F453" i="13"/>
  <c r="A454" i="13"/>
  <c r="B454" i="13"/>
  <c r="C454" i="13"/>
  <c r="D454" i="13"/>
  <c r="E454" i="13"/>
  <c r="F454" i="13"/>
  <c r="A455" i="13"/>
  <c r="B455" i="13"/>
  <c r="C455" i="13"/>
  <c r="D455" i="13"/>
  <c r="E455" i="13"/>
  <c r="F455" i="13"/>
  <c r="A456" i="13"/>
  <c r="B456" i="13"/>
  <c r="C456" i="13"/>
  <c r="D456" i="13"/>
  <c r="E456" i="13"/>
  <c r="F456" i="13"/>
  <c r="A457" i="13"/>
  <c r="B457" i="13"/>
  <c r="C457" i="13"/>
  <c r="D457" i="13"/>
  <c r="E457" i="13"/>
  <c r="F457" i="13"/>
  <c r="A458" i="13"/>
  <c r="B458" i="13"/>
  <c r="C458" i="13"/>
  <c r="D458" i="13"/>
  <c r="E458" i="13"/>
  <c r="F458" i="13"/>
  <c r="A459" i="13"/>
  <c r="B459" i="13"/>
  <c r="C459" i="13"/>
  <c r="D459" i="13"/>
  <c r="E459" i="13"/>
  <c r="F459" i="13"/>
  <c r="A460" i="13"/>
  <c r="B460" i="13"/>
  <c r="C460" i="13"/>
  <c r="D460" i="13"/>
  <c r="E460" i="13"/>
  <c r="F460" i="13"/>
  <c r="A461" i="13"/>
  <c r="B461" i="13"/>
  <c r="C461" i="13"/>
  <c r="D461" i="13"/>
  <c r="E461" i="13"/>
  <c r="F461" i="13"/>
  <c r="A462" i="13"/>
  <c r="B462" i="13"/>
  <c r="C462" i="13"/>
  <c r="D462" i="13"/>
  <c r="E462" i="13"/>
  <c r="F462" i="13"/>
  <c r="A463" i="13"/>
  <c r="B463" i="13"/>
  <c r="C463" i="13"/>
  <c r="D463" i="13"/>
  <c r="E463" i="13"/>
  <c r="F463" i="13"/>
  <c r="A464" i="13"/>
  <c r="B464" i="13"/>
  <c r="C464" i="13"/>
  <c r="D464" i="13"/>
  <c r="E464" i="13"/>
  <c r="F464" i="13"/>
  <c r="A465" i="13"/>
  <c r="B465" i="13"/>
  <c r="C465" i="13"/>
  <c r="D465" i="13"/>
  <c r="E465" i="13"/>
  <c r="F465" i="13"/>
  <c r="A466" i="13"/>
  <c r="B466" i="13"/>
  <c r="C466" i="13"/>
  <c r="D466" i="13"/>
  <c r="E466" i="13"/>
  <c r="F466" i="13"/>
  <c r="A467" i="13"/>
  <c r="B467" i="13"/>
  <c r="C467" i="13"/>
  <c r="D467" i="13"/>
  <c r="E467" i="13"/>
  <c r="F467" i="13"/>
  <c r="A468" i="13"/>
  <c r="B468" i="13"/>
  <c r="C468" i="13"/>
  <c r="D468" i="13"/>
  <c r="E468" i="13"/>
  <c r="F468" i="13"/>
  <c r="A469" i="13"/>
  <c r="B469" i="13"/>
  <c r="C469" i="13"/>
  <c r="D469" i="13"/>
  <c r="E469" i="13"/>
  <c r="F469" i="13"/>
  <c r="A470" i="13"/>
  <c r="B470" i="13"/>
  <c r="C470" i="13"/>
  <c r="D470" i="13"/>
  <c r="E470" i="13"/>
  <c r="F470" i="13"/>
  <c r="A471" i="13"/>
  <c r="B471" i="13"/>
  <c r="C471" i="13"/>
  <c r="D471" i="13"/>
  <c r="E471" i="13"/>
  <c r="F471" i="13"/>
  <c r="A472" i="13"/>
  <c r="B472" i="13"/>
  <c r="C472" i="13"/>
  <c r="D472" i="13"/>
  <c r="E472" i="13"/>
  <c r="F472" i="13"/>
  <c r="A473" i="13"/>
  <c r="B473" i="13"/>
  <c r="C473" i="13"/>
  <c r="D473" i="13"/>
  <c r="E473" i="13"/>
  <c r="F473" i="13"/>
  <c r="A474" i="13"/>
  <c r="B474" i="13"/>
  <c r="C474" i="13"/>
  <c r="D474" i="13"/>
  <c r="E474" i="13"/>
  <c r="F474" i="13"/>
  <c r="A475" i="13"/>
  <c r="B475" i="13"/>
  <c r="C475" i="13"/>
  <c r="D475" i="13"/>
  <c r="E475" i="13"/>
  <c r="F475" i="13"/>
  <c r="A476" i="13"/>
  <c r="B476" i="13"/>
  <c r="C476" i="13"/>
  <c r="D476" i="13"/>
  <c r="E476" i="13"/>
  <c r="F476" i="13"/>
  <c r="A477" i="13"/>
  <c r="B477" i="13"/>
  <c r="C477" i="13"/>
  <c r="D477" i="13"/>
  <c r="E477" i="13"/>
  <c r="F477" i="13"/>
  <c r="A478" i="13"/>
  <c r="B478" i="13"/>
  <c r="C478" i="13"/>
  <c r="D478" i="13"/>
  <c r="E478" i="13"/>
  <c r="F478" i="13"/>
  <c r="A479" i="13"/>
  <c r="B479" i="13"/>
  <c r="C479" i="13"/>
  <c r="D479" i="13"/>
  <c r="E479" i="13"/>
  <c r="F479" i="13"/>
  <c r="A480" i="13"/>
  <c r="B480" i="13"/>
  <c r="C480" i="13"/>
  <c r="D480" i="13"/>
  <c r="E480" i="13"/>
  <c r="F480" i="13"/>
  <c r="A481" i="13"/>
  <c r="B481" i="13"/>
  <c r="C481" i="13"/>
  <c r="D481" i="13"/>
  <c r="E481" i="13"/>
  <c r="F481" i="13"/>
  <c r="A482" i="13"/>
  <c r="B482" i="13"/>
  <c r="C482" i="13"/>
  <c r="D482" i="13"/>
  <c r="E482" i="13"/>
  <c r="F482" i="13"/>
  <c r="A483" i="13"/>
  <c r="B483" i="13"/>
  <c r="C483" i="13"/>
  <c r="D483" i="13"/>
  <c r="E483" i="13"/>
  <c r="F483" i="13"/>
  <c r="A484" i="13"/>
  <c r="B484" i="13"/>
  <c r="C484" i="13"/>
  <c r="D484" i="13"/>
  <c r="E484" i="13"/>
  <c r="F484" i="13"/>
  <c r="A485" i="13"/>
  <c r="B485" i="13"/>
  <c r="C485" i="13"/>
  <c r="D485" i="13"/>
  <c r="E485" i="13"/>
  <c r="F485" i="13"/>
  <c r="A486" i="13"/>
  <c r="B486" i="13"/>
  <c r="C486" i="13"/>
  <c r="D486" i="13"/>
  <c r="E486" i="13"/>
  <c r="F486" i="13"/>
  <c r="A487" i="13"/>
  <c r="B487" i="13"/>
  <c r="C487" i="13"/>
  <c r="D487" i="13"/>
  <c r="E487" i="13"/>
  <c r="F487" i="13"/>
  <c r="A488" i="13"/>
  <c r="B488" i="13"/>
  <c r="C488" i="13"/>
  <c r="D488" i="13"/>
  <c r="E488" i="13"/>
  <c r="F488" i="13"/>
  <c r="A489" i="13"/>
  <c r="B489" i="13"/>
  <c r="C489" i="13"/>
  <c r="D489" i="13"/>
  <c r="E489" i="13"/>
  <c r="F489" i="13"/>
  <c r="A490" i="13"/>
  <c r="B490" i="13"/>
  <c r="C490" i="13"/>
  <c r="D490" i="13"/>
  <c r="E490" i="13"/>
  <c r="F490" i="13"/>
  <c r="A491" i="13"/>
  <c r="B491" i="13"/>
  <c r="C491" i="13"/>
  <c r="D491" i="13"/>
  <c r="E491" i="13"/>
  <c r="F491" i="13"/>
  <c r="A492" i="13"/>
  <c r="B492" i="13"/>
  <c r="C492" i="13"/>
  <c r="D492" i="13"/>
  <c r="E492" i="13"/>
  <c r="F492" i="13"/>
  <c r="A493" i="13"/>
  <c r="B493" i="13"/>
  <c r="C493" i="13"/>
  <c r="D493" i="13"/>
  <c r="E493" i="13"/>
  <c r="F493" i="13"/>
  <c r="A494" i="13"/>
  <c r="B494" i="13"/>
  <c r="C494" i="13"/>
  <c r="D494" i="13"/>
  <c r="E494" i="13"/>
  <c r="F494" i="13"/>
  <c r="A495" i="13"/>
  <c r="B495" i="13"/>
  <c r="C495" i="13"/>
  <c r="D495" i="13"/>
  <c r="E495" i="13"/>
  <c r="F495" i="13"/>
  <c r="A496" i="13"/>
  <c r="B496" i="13"/>
  <c r="C496" i="13"/>
  <c r="D496" i="13"/>
  <c r="E496" i="13"/>
  <c r="F496" i="13"/>
  <c r="A497" i="13"/>
  <c r="B497" i="13"/>
  <c r="C497" i="13"/>
  <c r="D497" i="13"/>
  <c r="E497" i="13"/>
  <c r="F497" i="13"/>
  <c r="A498" i="13"/>
  <c r="B498" i="13"/>
  <c r="C498" i="13"/>
  <c r="D498" i="13"/>
  <c r="E498" i="13"/>
  <c r="F498" i="13"/>
  <c r="A499" i="13"/>
  <c r="B499" i="13"/>
  <c r="C499" i="13"/>
  <c r="D499" i="13"/>
  <c r="E499" i="13"/>
  <c r="F499" i="13"/>
  <c r="A500" i="13"/>
  <c r="B500" i="13"/>
  <c r="C500" i="13"/>
  <c r="D500" i="13"/>
  <c r="E500" i="13"/>
  <c r="F500" i="13"/>
  <c r="A501" i="13"/>
  <c r="B501" i="13"/>
  <c r="C501" i="13"/>
  <c r="D501" i="13"/>
  <c r="E501" i="13"/>
  <c r="F501" i="13"/>
  <c r="A502" i="13"/>
  <c r="B502" i="13"/>
  <c r="C502" i="13"/>
  <c r="D502" i="13"/>
  <c r="E502" i="13"/>
  <c r="F502" i="13"/>
  <c r="A503" i="13"/>
  <c r="B503" i="13"/>
  <c r="C503" i="13"/>
  <c r="D503" i="13"/>
  <c r="E503" i="13"/>
  <c r="F503" i="13"/>
  <c r="A504" i="13"/>
  <c r="B504" i="13"/>
  <c r="C504" i="13"/>
  <c r="D504" i="13"/>
  <c r="E504" i="13"/>
  <c r="F504" i="13"/>
  <c r="A505" i="13"/>
  <c r="B505" i="13"/>
  <c r="C505" i="13"/>
  <c r="D505" i="13"/>
  <c r="E505" i="13"/>
  <c r="F505" i="13"/>
  <c r="A506" i="13"/>
  <c r="B506" i="13"/>
  <c r="C506" i="13"/>
  <c r="D506" i="13"/>
  <c r="E506" i="13"/>
  <c r="F506" i="13"/>
  <c r="A507" i="13"/>
  <c r="B507" i="13"/>
  <c r="C507" i="13"/>
  <c r="D507" i="13"/>
  <c r="E507" i="13"/>
  <c r="F507" i="13"/>
  <c r="A508" i="13"/>
  <c r="B508" i="13"/>
  <c r="C508" i="13"/>
  <c r="D508" i="13"/>
  <c r="E508" i="13"/>
  <c r="F508" i="13"/>
  <c r="A509" i="13"/>
  <c r="B509" i="13"/>
  <c r="C509" i="13"/>
  <c r="E509" i="13"/>
  <c r="F509" i="13"/>
  <c r="A510" i="13"/>
  <c r="B510" i="13"/>
  <c r="C510" i="13"/>
  <c r="E510" i="13"/>
  <c r="F510" i="13"/>
  <c r="A511" i="13"/>
  <c r="B511" i="13"/>
  <c r="C511" i="13"/>
  <c r="E511" i="13"/>
  <c r="F511" i="13"/>
  <c r="A512" i="13"/>
  <c r="B512" i="13"/>
  <c r="C512" i="13"/>
  <c r="E512" i="13"/>
  <c r="F512" i="13"/>
  <c r="A513" i="13"/>
  <c r="B513" i="13"/>
  <c r="C513" i="13"/>
  <c r="D513" i="13"/>
  <c r="E513" i="13"/>
  <c r="F513" i="13"/>
  <c r="A514" i="13"/>
  <c r="B514" i="13"/>
  <c r="C514" i="13"/>
  <c r="E514" i="13"/>
  <c r="F514" i="13"/>
  <c r="A515" i="13"/>
  <c r="B515" i="13"/>
  <c r="C515" i="13"/>
  <c r="D515" i="13"/>
  <c r="E515" i="13"/>
  <c r="F515" i="13"/>
  <c r="A516" i="13"/>
  <c r="B516" i="13"/>
  <c r="C516" i="13"/>
  <c r="E516" i="13"/>
  <c r="F516" i="13"/>
  <c r="A517" i="13"/>
  <c r="B517" i="13"/>
  <c r="C517" i="13"/>
  <c r="D517" i="13"/>
  <c r="E517" i="13"/>
  <c r="F517" i="13"/>
  <c r="A518" i="13"/>
  <c r="B518" i="13"/>
  <c r="C518" i="13"/>
  <c r="D518" i="13"/>
  <c r="E518" i="13"/>
  <c r="F518" i="13"/>
  <c r="A519" i="13"/>
  <c r="B519" i="13"/>
  <c r="C519" i="13"/>
  <c r="E519" i="13"/>
  <c r="F519" i="13"/>
  <c r="A520" i="13"/>
  <c r="B520" i="13"/>
  <c r="C520" i="13"/>
  <c r="E520" i="13"/>
  <c r="F520" i="13"/>
  <c r="A521" i="13"/>
  <c r="B521" i="13"/>
  <c r="C521" i="13"/>
  <c r="E521" i="13"/>
  <c r="F521" i="13"/>
  <c r="A522" i="13"/>
  <c r="B522" i="13"/>
  <c r="C522" i="13"/>
  <c r="D522" i="13"/>
  <c r="E522" i="13"/>
  <c r="F522" i="13"/>
  <c r="A523" i="13"/>
  <c r="B523" i="13"/>
  <c r="C523" i="13"/>
  <c r="E523" i="13"/>
  <c r="F523" i="13"/>
  <c r="A524" i="13"/>
  <c r="B524" i="13"/>
  <c r="C524" i="13"/>
  <c r="D524" i="13"/>
  <c r="E524" i="13"/>
  <c r="F524" i="13"/>
  <c r="A525" i="13"/>
  <c r="B525" i="13"/>
  <c r="C525" i="13"/>
  <c r="E525" i="13"/>
  <c r="F525" i="13"/>
  <c r="A526" i="13"/>
  <c r="B526" i="13"/>
  <c r="C526" i="13"/>
  <c r="D526" i="13"/>
  <c r="E526" i="13"/>
  <c r="F526" i="13"/>
  <c r="A527" i="13"/>
  <c r="B527" i="13"/>
  <c r="C527" i="13"/>
  <c r="D527" i="13"/>
  <c r="E527" i="13"/>
  <c r="F527" i="13"/>
  <c r="A528" i="13"/>
  <c r="B528" i="13"/>
  <c r="C528" i="13"/>
  <c r="D528" i="13"/>
  <c r="E528" i="13"/>
  <c r="F528" i="13"/>
  <c r="A529" i="13"/>
  <c r="B529" i="13"/>
  <c r="C529" i="13"/>
  <c r="D529" i="13"/>
  <c r="E529" i="13"/>
  <c r="F529" i="13"/>
  <c r="A530" i="13"/>
  <c r="B530" i="13"/>
  <c r="C530" i="13"/>
  <c r="D530" i="13"/>
  <c r="E530" i="13"/>
  <c r="F530" i="13"/>
  <c r="A531" i="13"/>
  <c r="B531" i="13"/>
  <c r="C531" i="13"/>
  <c r="D531" i="13"/>
  <c r="E531" i="13"/>
  <c r="F531" i="13"/>
  <c r="A532" i="13"/>
  <c r="B532" i="13"/>
  <c r="C532" i="13"/>
  <c r="D532" i="13"/>
  <c r="E532" i="13"/>
  <c r="F532" i="13"/>
  <c r="A533" i="13"/>
  <c r="B533" i="13"/>
  <c r="C533" i="13"/>
  <c r="D533" i="13"/>
  <c r="E533" i="13"/>
  <c r="F533" i="13"/>
  <c r="A534" i="13"/>
  <c r="B534" i="13"/>
  <c r="C534" i="13"/>
  <c r="D534" i="13"/>
  <c r="E534" i="13"/>
  <c r="F534" i="13"/>
  <c r="A535" i="13"/>
  <c r="B535" i="13"/>
  <c r="C535" i="13"/>
  <c r="E535" i="13"/>
  <c r="F535" i="13"/>
  <c r="A536" i="13"/>
  <c r="B536" i="13"/>
  <c r="C536" i="13"/>
  <c r="D536" i="13"/>
  <c r="E536" i="13"/>
  <c r="F536" i="13"/>
  <c r="A537" i="13"/>
  <c r="B537" i="13"/>
  <c r="C537" i="13"/>
  <c r="E537" i="13"/>
  <c r="F537" i="13"/>
  <c r="A538" i="13"/>
  <c r="B538" i="13"/>
  <c r="C538" i="13"/>
  <c r="D538" i="13"/>
  <c r="E538" i="13"/>
  <c r="F538" i="13"/>
  <c r="A539" i="13"/>
  <c r="B539" i="13"/>
  <c r="C539" i="13"/>
  <c r="D539" i="13"/>
  <c r="E539" i="13"/>
  <c r="F539" i="13"/>
  <c r="A540" i="13"/>
  <c r="B540" i="13"/>
  <c r="C540" i="13"/>
  <c r="D540" i="13"/>
  <c r="E540" i="13"/>
  <c r="F540" i="13"/>
  <c r="A541" i="13"/>
  <c r="B541" i="13"/>
  <c r="C541" i="13"/>
  <c r="E541" i="13"/>
  <c r="F541" i="13"/>
  <c r="A542" i="13"/>
  <c r="B542" i="13"/>
  <c r="C542" i="13"/>
  <c r="D542" i="13"/>
  <c r="E542" i="13"/>
  <c r="F542" i="13"/>
  <c r="A543" i="13"/>
  <c r="B543" i="13"/>
  <c r="C543" i="13"/>
  <c r="D543" i="13"/>
  <c r="E543" i="13"/>
  <c r="F543" i="13"/>
  <c r="A544" i="13"/>
  <c r="B544" i="13"/>
  <c r="C544" i="13"/>
  <c r="D544" i="13"/>
  <c r="E544" i="13"/>
  <c r="F544" i="13"/>
  <c r="A545" i="13"/>
  <c r="B545" i="13"/>
  <c r="C545" i="13"/>
  <c r="E545" i="13"/>
  <c r="F545" i="13"/>
  <c r="A546" i="13"/>
  <c r="B546" i="13"/>
  <c r="C546" i="13"/>
  <c r="D546" i="13"/>
  <c r="E546" i="13"/>
  <c r="F546" i="13"/>
  <c r="A547" i="13"/>
  <c r="B547" i="13"/>
  <c r="C547" i="13"/>
  <c r="D547" i="13"/>
  <c r="E547" i="13"/>
  <c r="F547" i="13"/>
  <c r="A548" i="13"/>
  <c r="B548" i="13"/>
  <c r="C548" i="13"/>
  <c r="D548" i="13"/>
  <c r="E548" i="13"/>
  <c r="F548" i="13"/>
  <c r="A549" i="13"/>
  <c r="B549" i="13"/>
  <c r="C549" i="13"/>
  <c r="E549" i="13"/>
  <c r="F549" i="13"/>
  <c r="A550" i="13"/>
  <c r="B550" i="13"/>
  <c r="C550" i="13"/>
  <c r="D550" i="13"/>
  <c r="E550" i="13"/>
  <c r="F550" i="13"/>
  <c r="A551" i="13"/>
  <c r="B551" i="13"/>
  <c r="C551" i="13"/>
  <c r="D551" i="13"/>
  <c r="E551" i="13"/>
  <c r="F551" i="13"/>
  <c r="A552" i="13"/>
  <c r="B552" i="13"/>
  <c r="C552" i="13"/>
  <c r="D552" i="13"/>
  <c r="E552" i="13"/>
  <c r="F552" i="13"/>
  <c r="A553" i="13"/>
  <c r="B553" i="13"/>
  <c r="C553" i="13"/>
  <c r="D553" i="13"/>
  <c r="E553" i="13"/>
  <c r="F553" i="13"/>
  <c r="A554" i="13"/>
  <c r="B554" i="13"/>
  <c r="C554" i="13"/>
  <c r="D554" i="13"/>
  <c r="E554" i="13"/>
  <c r="F554" i="13"/>
  <c r="A555" i="13"/>
  <c r="B555" i="13"/>
  <c r="C555" i="13"/>
  <c r="D555" i="13"/>
  <c r="E555" i="13"/>
  <c r="F555" i="13"/>
  <c r="A556" i="13"/>
  <c r="B556" i="13"/>
  <c r="C556" i="13"/>
  <c r="D556" i="13"/>
  <c r="E556" i="13"/>
  <c r="F556" i="13"/>
  <c r="A557" i="13"/>
  <c r="B557" i="13"/>
  <c r="C557" i="13"/>
  <c r="E557" i="13"/>
  <c r="F557" i="13"/>
  <c r="A558" i="13"/>
  <c r="B558" i="13"/>
  <c r="C558" i="13"/>
  <c r="D558" i="13"/>
  <c r="E558" i="13"/>
  <c r="F558" i="13"/>
  <c r="A559" i="13"/>
  <c r="B559" i="13"/>
  <c r="C559" i="13"/>
  <c r="D559" i="13"/>
  <c r="E559" i="13"/>
  <c r="F559" i="13"/>
  <c r="A560" i="13"/>
  <c r="B560" i="13"/>
  <c r="C560" i="13"/>
  <c r="D560" i="13"/>
  <c r="E560" i="13"/>
  <c r="F560" i="13"/>
  <c r="A561" i="13"/>
  <c r="B561" i="13"/>
  <c r="C561" i="13"/>
  <c r="D561" i="13"/>
  <c r="E561" i="13"/>
  <c r="F561" i="13"/>
  <c r="A562" i="13"/>
  <c r="B562" i="13"/>
  <c r="C562" i="13"/>
  <c r="D562" i="13"/>
  <c r="E562" i="13"/>
  <c r="F562" i="13"/>
  <c r="A563" i="13"/>
  <c r="B563" i="13"/>
  <c r="C563" i="13"/>
  <c r="D563" i="13"/>
  <c r="E563" i="13"/>
  <c r="F563" i="13"/>
  <c r="A564" i="13"/>
  <c r="B564" i="13"/>
  <c r="C564" i="13"/>
  <c r="D564" i="13"/>
  <c r="E564" i="13"/>
  <c r="F564" i="13"/>
  <c r="A565" i="13"/>
  <c r="B565" i="13"/>
  <c r="C565" i="13"/>
  <c r="E565" i="13"/>
  <c r="F565" i="13"/>
  <c r="A566" i="13"/>
  <c r="B566" i="13"/>
  <c r="C566" i="13"/>
  <c r="D566" i="13"/>
  <c r="E566" i="13"/>
  <c r="F566" i="13"/>
  <c r="A567" i="13"/>
  <c r="B567" i="13"/>
  <c r="C567" i="13"/>
  <c r="D567" i="13"/>
  <c r="E567" i="13"/>
  <c r="F567" i="13"/>
  <c r="A568" i="13"/>
  <c r="B568" i="13"/>
  <c r="C568" i="13"/>
  <c r="D568" i="13"/>
  <c r="E568" i="13"/>
  <c r="F568" i="13"/>
  <c r="A569" i="13"/>
  <c r="B569" i="13"/>
  <c r="C569" i="13"/>
  <c r="D569" i="13"/>
  <c r="E569" i="13"/>
  <c r="F569" i="13"/>
  <c r="A570" i="13"/>
  <c r="B570" i="13"/>
  <c r="C570" i="13"/>
  <c r="D570" i="13"/>
  <c r="E570" i="13"/>
  <c r="F570" i="13"/>
  <c r="A571" i="13"/>
  <c r="B571" i="13"/>
  <c r="C571" i="13"/>
  <c r="D571" i="13"/>
  <c r="E571" i="13"/>
  <c r="F571" i="13"/>
  <c r="A572" i="13"/>
  <c r="B572" i="13"/>
  <c r="C572" i="13"/>
  <c r="D572" i="13"/>
  <c r="E572" i="13"/>
  <c r="F572" i="13"/>
  <c r="A573" i="13"/>
  <c r="B573" i="13"/>
  <c r="C573" i="13"/>
  <c r="D573" i="13"/>
  <c r="E573" i="13"/>
  <c r="F573" i="13"/>
  <c r="A574" i="13"/>
  <c r="B574" i="13"/>
  <c r="C574" i="13"/>
  <c r="D574" i="13"/>
  <c r="E574" i="13"/>
  <c r="F574" i="13"/>
  <c r="A575" i="13"/>
  <c r="B575" i="13"/>
  <c r="C575" i="13"/>
  <c r="D575" i="13"/>
  <c r="E575" i="13"/>
  <c r="F575" i="13"/>
  <c r="A576" i="13"/>
  <c r="B576" i="13"/>
  <c r="C576" i="13"/>
  <c r="D576" i="13"/>
  <c r="E576" i="13"/>
  <c r="F576" i="13"/>
  <c r="A577" i="13"/>
  <c r="B577" i="13"/>
  <c r="C577" i="13"/>
  <c r="D577" i="13"/>
  <c r="E577" i="13"/>
  <c r="F577" i="13"/>
  <c r="A578" i="13"/>
  <c r="B578" i="13"/>
  <c r="C578" i="13"/>
  <c r="D578" i="13"/>
  <c r="E578" i="13"/>
  <c r="F578" i="13"/>
  <c r="A579" i="13"/>
  <c r="B579" i="13"/>
  <c r="C579" i="13"/>
  <c r="D579" i="13"/>
  <c r="E579" i="13"/>
  <c r="F579" i="13"/>
  <c r="A580" i="13"/>
  <c r="B580" i="13"/>
  <c r="C580" i="13"/>
  <c r="D580" i="13"/>
  <c r="E580" i="13"/>
  <c r="F580" i="13"/>
  <c r="A581" i="13"/>
  <c r="B581" i="13"/>
  <c r="C581" i="13"/>
  <c r="D581" i="13"/>
  <c r="E581" i="13"/>
  <c r="F581" i="13"/>
  <c r="A582" i="13"/>
  <c r="B582" i="13"/>
  <c r="C582" i="13"/>
  <c r="D582" i="13"/>
  <c r="E582" i="13"/>
  <c r="F582" i="13"/>
  <c r="A583" i="13"/>
  <c r="B583" i="13"/>
  <c r="C583" i="13"/>
  <c r="D583" i="13"/>
  <c r="E583" i="13"/>
  <c r="F583" i="13"/>
  <c r="A584" i="13"/>
  <c r="B584" i="13"/>
  <c r="C584" i="13"/>
  <c r="D584" i="13"/>
  <c r="E584" i="13"/>
  <c r="F584" i="13"/>
  <c r="A585" i="13"/>
  <c r="B585" i="13"/>
  <c r="C585" i="13"/>
  <c r="D585" i="13"/>
  <c r="E585" i="13"/>
  <c r="F585" i="13"/>
  <c r="A586" i="13"/>
  <c r="B586" i="13"/>
  <c r="C586" i="13"/>
  <c r="D586" i="13"/>
  <c r="E586" i="13"/>
  <c r="F586" i="13"/>
  <c r="A587" i="13"/>
  <c r="B587" i="13"/>
  <c r="C587" i="13"/>
  <c r="D587" i="13"/>
  <c r="E587" i="13"/>
  <c r="F587" i="13"/>
  <c r="A588" i="13"/>
  <c r="B588" i="13"/>
  <c r="C588" i="13"/>
  <c r="D588" i="13"/>
  <c r="E588" i="13"/>
  <c r="F588" i="13"/>
  <c r="A589" i="13"/>
  <c r="B589" i="13"/>
  <c r="C589" i="13"/>
  <c r="D589" i="13"/>
  <c r="E589" i="13"/>
  <c r="F589" i="13"/>
  <c r="A590" i="13"/>
  <c r="B590" i="13"/>
  <c r="C590" i="13"/>
  <c r="D590" i="13"/>
  <c r="E590" i="13"/>
  <c r="F590" i="13"/>
  <c r="A591" i="13"/>
  <c r="B591" i="13"/>
  <c r="C591" i="13"/>
  <c r="D591" i="13"/>
  <c r="E591" i="13"/>
  <c r="F591" i="13"/>
  <c r="A592" i="13"/>
  <c r="B592" i="13"/>
  <c r="C592" i="13"/>
  <c r="D592" i="13"/>
  <c r="E592" i="13"/>
  <c r="F592" i="13"/>
  <c r="A593" i="13"/>
  <c r="B593" i="13"/>
  <c r="C593" i="13"/>
  <c r="D593" i="13"/>
  <c r="E593" i="13"/>
  <c r="F593" i="13"/>
  <c r="A594" i="13"/>
  <c r="B594" i="13"/>
  <c r="C594" i="13"/>
  <c r="D594" i="13"/>
  <c r="E594" i="13"/>
  <c r="F594" i="13"/>
  <c r="A595" i="13"/>
  <c r="B595" i="13"/>
  <c r="C595" i="13"/>
  <c r="D595" i="13"/>
  <c r="E595" i="13"/>
  <c r="F595" i="13"/>
  <c r="A596" i="13"/>
  <c r="B596" i="13"/>
  <c r="C596" i="13"/>
  <c r="D596" i="13"/>
  <c r="E596" i="13"/>
  <c r="F596" i="13"/>
  <c r="A597" i="13"/>
  <c r="B597" i="13"/>
  <c r="C597" i="13"/>
  <c r="D597" i="13"/>
  <c r="E597" i="13"/>
  <c r="F597" i="13"/>
  <c r="A598" i="13"/>
  <c r="B598" i="13"/>
  <c r="C598" i="13"/>
  <c r="D598" i="13"/>
  <c r="E598" i="13"/>
  <c r="F598" i="13"/>
  <c r="A599" i="13"/>
  <c r="B599" i="13"/>
  <c r="C599" i="13"/>
  <c r="D599" i="13"/>
  <c r="E599" i="13"/>
  <c r="F599" i="13"/>
  <c r="A600" i="13"/>
  <c r="B600" i="13"/>
  <c r="C600" i="13"/>
  <c r="D600" i="13"/>
  <c r="E600" i="13"/>
  <c r="F600" i="13"/>
  <c r="A601" i="13"/>
  <c r="B601" i="13"/>
  <c r="C601" i="13"/>
  <c r="D601" i="13"/>
  <c r="E601" i="13"/>
  <c r="F601" i="13"/>
  <c r="A602" i="13"/>
  <c r="B602" i="13"/>
  <c r="C602" i="13"/>
  <c r="D602" i="13"/>
  <c r="E602" i="13"/>
  <c r="F602" i="13"/>
  <c r="A603" i="13"/>
  <c r="B603" i="13"/>
  <c r="C603" i="13"/>
  <c r="D603" i="13"/>
  <c r="E603" i="13"/>
  <c r="F603" i="13"/>
  <c r="A604" i="13"/>
  <c r="B604" i="13"/>
  <c r="C604" i="13"/>
  <c r="D604" i="13"/>
  <c r="E604" i="13"/>
  <c r="F604" i="13"/>
  <c r="A605" i="13"/>
  <c r="B605" i="13"/>
  <c r="C605" i="13"/>
  <c r="D605" i="13"/>
  <c r="E605" i="13"/>
  <c r="F605" i="13"/>
  <c r="A606" i="13"/>
  <c r="B606" i="13"/>
  <c r="C606" i="13"/>
  <c r="D606" i="13"/>
  <c r="E606" i="13"/>
  <c r="F606" i="13"/>
  <c r="A607" i="13"/>
  <c r="B607" i="13"/>
  <c r="C607" i="13"/>
  <c r="D607" i="13"/>
  <c r="E607" i="13"/>
  <c r="F607" i="13"/>
  <c r="A608" i="13"/>
  <c r="B608" i="13"/>
  <c r="C608" i="13"/>
  <c r="D608" i="13"/>
  <c r="E608" i="13"/>
  <c r="F608" i="13"/>
  <c r="A609" i="13"/>
  <c r="B609" i="13"/>
  <c r="C609" i="13"/>
  <c r="D609" i="13"/>
  <c r="E609" i="13"/>
  <c r="F609" i="13"/>
  <c r="A610" i="13"/>
  <c r="B610" i="13"/>
  <c r="C610" i="13"/>
  <c r="D610" i="13"/>
  <c r="E610" i="13"/>
  <c r="F610" i="13"/>
  <c r="A611" i="13"/>
  <c r="B611" i="13"/>
  <c r="C611" i="13"/>
  <c r="D611" i="13"/>
  <c r="E611" i="13"/>
  <c r="F611" i="13"/>
  <c r="A612" i="13"/>
  <c r="B612" i="13"/>
  <c r="C612" i="13"/>
  <c r="D612" i="13"/>
  <c r="E612" i="13"/>
  <c r="F612" i="13"/>
  <c r="A613" i="13"/>
  <c r="B613" i="13"/>
  <c r="C613" i="13"/>
  <c r="D613" i="13"/>
  <c r="E613" i="13"/>
  <c r="F613" i="13"/>
  <c r="A614" i="13"/>
  <c r="B614" i="13"/>
  <c r="C614" i="13"/>
  <c r="D614" i="13"/>
  <c r="E614" i="13"/>
  <c r="F614" i="13"/>
  <c r="A615" i="13"/>
  <c r="B615" i="13"/>
  <c r="C615" i="13"/>
  <c r="D615" i="13"/>
  <c r="E615" i="13"/>
  <c r="F615" i="13"/>
  <c r="A616" i="13"/>
  <c r="B616" i="13"/>
  <c r="C616" i="13"/>
  <c r="D616" i="13"/>
  <c r="E616" i="13"/>
  <c r="F616" i="13"/>
  <c r="A617" i="13"/>
  <c r="B617" i="13"/>
  <c r="C617" i="13"/>
  <c r="D617" i="13"/>
  <c r="E617" i="13"/>
  <c r="F617" i="13"/>
  <c r="A618" i="13"/>
  <c r="B618" i="13"/>
  <c r="C618" i="13"/>
  <c r="D618" i="13"/>
  <c r="E618" i="13"/>
  <c r="F618" i="13"/>
  <c r="A619" i="13"/>
  <c r="B619" i="13"/>
  <c r="C619" i="13"/>
  <c r="D619" i="13"/>
  <c r="E619" i="13"/>
  <c r="F619" i="13"/>
  <c r="A620" i="13"/>
  <c r="B620" i="13"/>
  <c r="C620" i="13"/>
  <c r="D620" i="13"/>
  <c r="E620" i="13"/>
  <c r="F620" i="13"/>
  <c r="A621" i="13"/>
  <c r="B621" i="13"/>
  <c r="C621" i="13"/>
  <c r="D621" i="13"/>
  <c r="E621" i="13"/>
  <c r="F621" i="13"/>
  <c r="A622" i="13"/>
  <c r="B622" i="13"/>
  <c r="C622" i="13"/>
  <c r="D622" i="13"/>
  <c r="E622" i="13"/>
  <c r="F622" i="13"/>
  <c r="A623" i="13"/>
  <c r="B623" i="13"/>
  <c r="C623" i="13"/>
  <c r="D623" i="13"/>
  <c r="E623" i="13"/>
  <c r="F623" i="13"/>
  <c r="A624" i="13"/>
  <c r="B624" i="13"/>
  <c r="C624" i="13"/>
  <c r="D624" i="13"/>
  <c r="E624" i="13"/>
  <c r="F624" i="13"/>
  <c r="A625" i="13"/>
  <c r="B625" i="13"/>
  <c r="C625" i="13"/>
  <c r="D625" i="13"/>
  <c r="E625" i="13"/>
  <c r="F625" i="13"/>
  <c r="A626" i="13"/>
  <c r="B626" i="13"/>
  <c r="C626" i="13"/>
  <c r="D626" i="13"/>
  <c r="E626" i="13"/>
  <c r="F626" i="13"/>
  <c r="A627" i="13"/>
  <c r="B627" i="13"/>
  <c r="C627" i="13"/>
  <c r="D627" i="13"/>
  <c r="E627" i="13"/>
  <c r="F627" i="13"/>
  <c r="A628" i="13"/>
  <c r="B628" i="13"/>
  <c r="C628" i="13"/>
  <c r="D628" i="13"/>
  <c r="E628" i="13"/>
  <c r="F628" i="13"/>
  <c r="A629" i="13"/>
  <c r="B629" i="13"/>
  <c r="C629" i="13"/>
  <c r="D629" i="13"/>
  <c r="E629" i="13"/>
  <c r="F629" i="13"/>
  <c r="A630" i="13"/>
  <c r="B630" i="13"/>
  <c r="C630" i="13"/>
  <c r="D630" i="13"/>
  <c r="E630" i="13"/>
  <c r="F630" i="13"/>
  <c r="A631" i="13"/>
  <c r="B631" i="13"/>
  <c r="C631" i="13"/>
  <c r="D631" i="13"/>
  <c r="E631" i="13"/>
  <c r="F631" i="13"/>
  <c r="A632" i="13"/>
  <c r="B632" i="13"/>
  <c r="C632" i="13"/>
  <c r="D632" i="13"/>
  <c r="E632" i="13"/>
  <c r="F632" i="13"/>
  <c r="A633" i="13"/>
  <c r="B633" i="13"/>
  <c r="C633" i="13"/>
  <c r="D633" i="13"/>
  <c r="E633" i="13"/>
  <c r="F633" i="13"/>
  <c r="A634" i="13"/>
  <c r="B634" i="13"/>
  <c r="C634" i="13"/>
  <c r="D634" i="13"/>
  <c r="E634" i="13"/>
  <c r="F634" i="13"/>
  <c r="A635" i="13"/>
  <c r="B635" i="13"/>
  <c r="C635" i="13"/>
  <c r="D635" i="13"/>
  <c r="E635" i="13"/>
  <c r="F635" i="13"/>
  <c r="A636" i="13"/>
  <c r="B636" i="13"/>
  <c r="C636" i="13"/>
  <c r="D636" i="13"/>
  <c r="E636" i="13"/>
  <c r="F636" i="13"/>
  <c r="A637" i="13"/>
  <c r="B637" i="13"/>
  <c r="C637" i="13"/>
  <c r="D637" i="13"/>
  <c r="E637" i="13"/>
  <c r="F637" i="13"/>
  <c r="A638" i="13"/>
  <c r="B638" i="13"/>
  <c r="C638" i="13"/>
  <c r="D638" i="13"/>
  <c r="E638" i="13"/>
  <c r="F638" i="13"/>
  <c r="A639" i="13"/>
  <c r="B639" i="13"/>
  <c r="C639" i="13"/>
  <c r="D639" i="13"/>
  <c r="E639" i="13"/>
  <c r="F639" i="13"/>
  <c r="A640" i="13"/>
  <c r="B640" i="13"/>
  <c r="C640" i="13"/>
  <c r="D640" i="13"/>
  <c r="E640" i="13"/>
  <c r="F640" i="13"/>
  <c r="A641" i="13"/>
  <c r="B641" i="13"/>
  <c r="C641" i="13"/>
  <c r="D641" i="13"/>
  <c r="E641" i="13"/>
  <c r="F641" i="13"/>
  <c r="A642" i="13"/>
  <c r="B642" i="13"/>
  <c r="C642" i="13"/>
  <c r="D642" i="13"/>
  <c r="E642" i="13"/>
  <c r="F642" i="13"/>
  <c r="A643" i="13"/>
  <c r="B643" i="13"/>
  <c r="C643" i="13"/>
  <c r="D643" i="13"/>
  <c r="E643" i="13"/>
  <c r="F643" i="13"/>
  <c r="A644" i="13"/>
  <c r="B644" i="13"/>
  <c r="C644" i="13"/>
  <c r="D644" i="13"/>
  <c r="E644" i="13"/>
  <c r="F644" i="13"/>
  <c r="A645" i="13"/>
  <c r="B645" i="13"/>
  <c r="C645" i="13"/>
  <c r="D645" i="13"/>
  <c r="E645" i="13"/>
  <c r="F645" i="13"/>
  <c r="A646" i="13"/>
  <c r="B646" i="13"/>
  <c r="C646" i="13"/>
  <c r="D646" i="13"/>
  <c r="E646" i="13"/>
  <c r="F646" i="13"/>
  <c r="A647" i="13"/>
  <c r="B647" i="13"/>
  <c r="C647" i="13"/>
  <c r="D647" i="13"/>
  <c r="E647" i="13"/>
  <c r="F647" i="13"/>
  <c r="A648" i="13"/>
  <c r="B648" i="13"/>
  <c r="C648" i="13"/>
  <c r="D648" i="13"/>
  <c r="E648" i="13"/>
  <c r="F648" i="13"/>
  <c r="A649" i="13"/>
  <c r="B649" i="13"/>
  <c r="C649" i="13"/>
  <c r="D649" i="13"/>
  <c r="E649" i="13"/>
  <c r="F649" i="13"/>
  <c r="A650" i="13"/>
  <c r="B650" i="13"/>
  <c r="C650" i="13"/>
  <c r="D650" i="13"/>
  <c r="E650" i="13"/>
  <c r="F650" i="13"/>
  <c r="A651" i="13"/>
  <c r="B651" i="13"/>
  <c r="C651" i="13"/>
  <c r="D651" i="13"/>
  <c r="E651" i="13"/>
  <c r="F651" i="13"/>
  <c r="A652" i="13"/>
  <c r="B652" i="13"/>
  <c r="C652" i="13"/>
  <c r="D652" i="13"/>
  <c r="E652" i="13"/>
  <c r="F652" i="13"/>
  <c r="A653" i="13"/>
  <c r="B653" i="13"/>
  <c r="C653" i="13"/>
  <c r="D653" i="13"/>
  <c r="E653" i="13"/>
  <c r="F653" i="13"/>
  <c r="A654" i="13"/>
  <c r="B654" i="13"/>
  <c r="C654" i="13"/>
  <c r="D654" i="13"/>
  <c r="E654" i="13"/>
  <c r="F654" i="13"/>
  <c r="A655" i="13"/>
  <c r="B655" i="13"/>
  <c r="C655" i="13"/>
  <c r="D655" i="13"/>
  <c r="E655" i="13"/>
  <c r="F655" i="13"/>
  <c r="A656" i="13"/>
  <c r="B656" i="13"/>
  <c r="C656" i="13"/>
  <c r="D656" i="13"/>
  <c r="E656" i="13"/>
  <c r="F656" i="13"/>
  <c r="A657" i="13"/>
  <c r="B657" i="13"/>
  <c r="C657" i="13"/>
  <c r="D657" i="13"/>
  <c r="E657" i="13"/>
  <c r="F657" i="13"/>
  <c r="A658" i="13"/>
  <c r="B658" i="13"/>
  <c r="C658" i="13"/>
  <c r="D658" i="13"/>
  <c r="E658" i="13"/>
  <c r="F658" i="13"/>
  <c r="A659" i="13"/>
  <c r="B659" i="13"/>
  <c r="C659" i="13"/>
  <c r="D659" i="13"/>
  <c r="E659" i="13"/>
  <c r="F659" i="13"/>
  <c r="A660" i="13"/>
  <c r="B660" i="13"/>
  <c r="C660" i="13"/>
  <c r="D660" i="13"/>
  <c r="E660" i="13"/>
  <c r="F660" i="13"/>
  <c r="A661" i="13"/>
  <c r="B661" i="13"/>
  <c r="C661" i="13"/>
  <c r="D661" i="13"/>
  <c r="E661" i="13"/>
  <c r="F661" i="13"/>
  <c r="A662" i="13"/>
  <c r="B662" i="13"/>
  <c r="C662" i="13"/>
  <c r="D662" i="13"/>
  <c r="E662" i="13"/>
  <c r="F662" i="13"/>
  <c r="A663" i="13"/>
  <c r="B663" i="13"/>
  <c r="C663" i="13"/>
  <c r="D663" i="13"/>
  <c r="E663" i="13"/>
  <c r="F663" i="13"/>
  <c r="A664" i="13"/>
  <c r="B664" i="13"/>
  <c r="C664" i="13"/>
  <c r="D664" i="13"/>
  <c r="E664" i="13"/>
  <c r="F664" i="13"/>
  <c r="A665" i="13"/>
  <c r="B665" i="13"/>
  <c r="C665" i="13"/>
  <c r="D665" i="13"/>
  <c r="E665" i="13"/>
  <c r="F665" i="13"/>
  <c r="A666" i="13"/>
  <c r="B666" i="13"/>
  <c r="C666" i="13"/>
  <c r="D666" i="13"/>
  <c r="E666" i="13"/>
  <c r="F666" i="13"/>
  <c r="A667" i="13"/>
  <c r="B667" i="13"/>
  <c r="C667" i="13"/>
  <c r="D667" i="13"/>
  <c r="E667" i="13"/>
  <c r="F667" i="13"/>
  <c r="A668" i="13"/>
  <c r="B668" i="13"/>
  <c r="C668" i="13"/>
  <c r="D668" i="13"/>
  <c r="E668" i="13"/>
  <c r="F668" i="13"/>
  <c r="A669" i="13"/>
  <c r="B669" i="13"/>
  <c r="C669" i="13"/>
  <c r="D669" i="13"/>
  <c r="E669" i="13"/>
  <c r="F669" i="13"/>
  <c r="A670" i="13"/>
  <c r="B670" i="13"/>
  <c r="C670" i="13"/>
  <c r="D670" i="13"/>
  <c r="E670" i="13"/>
  <c r="F670" i="13"/>
  <c r="A671" i="13"/>
  <c r="B671" i="13"/>
  <c r="C671" i="13"/>
  <c r="D671" i="13"/>
  <c r="E671" i="13"/>
  <c r="F671" i="13"/>
  <c r="A672" i="13"/>
  <c r="B672" i="13"/>
  <c r="C672" i="13"/>
  <c r="D672" i="13"/>
  <c r="E672" i="13"/>
  <c r="F672" i="13"/>
  <c r="A673" i="13"/>
  <c r="B673" i="13"/>
  <c r="C673" i="13"/>
  <c r="D673" i="13"/>
  <c r="E673" i="13"/>
  <c r="F673" i="13"/>
  <c r="A674" i="13"/>
  <c r="B674" i="13"/>
  <c r="C674" i="13"/>
  <c r="D674" i="13"/>
  <c r="E674" i="13"/>
  <c r="F674" i="13"/>
  <c r="A675" i="13"/>
  <c r="B675" i="13"/>
  <c r="C675" i="13"/>
  <c r="D675" i="13"/>
  <c r="E675" i="13"/>
  <c r="F675" i="13"/>
  <c r="A676" i="13"/>
  <c r="B676" i="13"/>
  <c r="C676" i="13"/>
  <c r="D676" i="13"/>
  <c r="E676" i="13"/>
  <c r="F676" i="13"/>
  <c r="A677" i="13"/>
  <c r="B677" i="13"/>
  <c r="C677" i="13"/>
  <c r="D677" i="13"/>
  <c r="E677" i="13"/>
  <c r="F677" i="13"/>
  <c r="A678" i="13"/>
  <c r="B678" i="13"/>
  <c r="C678" i="13"/>
  <c r="D678" i="13"/>
  <c r="E678" i="13"/>
  <c r="F678" i="13"/>
  <c r="A679" i="13"/>
  <c r="B679" i="13"/>
  <c r="C679" i="13"/>
  <c r="D679" i="13"/>
  <c r="E679" i="13"/>
  <c r="F679" i="13"/>
  <c r="A680" i="13"/>
  <c r="B680" i="13"/>
  <c r="C680" i="13"/>
  <c r="D680" i="13"/>
  <c r="E680" i="13"/>
  <c r="F680" i="13"/>
  <c r="A681" i="13"/>
  <c r="B681" i="13"/>
  <c r="C681" i="13"/>
  <c r="D681" i="13"/>
  <c r="E681" i="13"/>
  <c r="F681" i="13"/>
  <c r="A682" i="13"/>
  <c r="B682" i="13"/>
  <c r="C682" i="13"/>
  <c r="D682" i="13"/>
  <c r="E682" i="13"/>
  <c r="F682" i="13"/>
  <c r="A683" i="13"/>
  <c r="B683" i="13"/>
  <c r="C683" i="13"/>
  <c r="D683" i="13"/>
  <c r="E683" i="13"/>
  <c r="F683" i="13"/>
  <c r="A684" i="13"/>
  <c r="B684" i="13"/>
  <c r="C684" i="13"/>
  <c r="D684" i="13"/>
  <c r="E684" i="13"/>
  <c r="F684" i="13"/>
  <c r="A685" i="13"/>
  <c r="B685" i="13"/>
  <c r="C685" i="13"/>
  <c r="D685" i="13"/>
  <c r="E685" i="13"/>
  <c r="F685" i="13"/>
  <c r="A686" i="13"/>
  <c r="B686" i="13"/>
  <c r="C686" i="13"/>
  <c r="D686" i="13"/>
  <c r="E686" i="13"/>
  <c r="F686" i="13"/>
  <c r="A687" i="13"/>
  <c r="B687" i="13"/>
  <c r="C687" i="13"/>
  <c r="D687" i="13"/>
  <c r="E687" i="13"/>
  <c r="F687" i="13"/>
  <c r="A688" i="13"/>
  <c r="B688" i="13"/>
  <c r="C688" i="13"/>
  <c r="D688" i="13"/>
  <c r="E688" i="13"/>
  <c r="F688" i="13"/>
  <c r="A689" i="13"/>
  <c r="B689" i="13"/>
  <c r="C689" i="13"/>
  <c r="D689" i="13"/>
  <c r="E689" i="13"/>
  <c r="F689" i="13"/>
  <c r="A690" i="13"/>
  <c r="B690" i="13"/>
  <c r="C690" i="13"/>
  <c r="D690" i="13"/>
  <c r="E690" i="13"/>
  <c r="F690" i="13"/>
  <c r="A691" i="13"/>
  <c r="B691" i="13"/>
  <c r="C691" i="13"/>
  <c r="D691" i="13"/>
  <c r="E691" i="13"/>
  <c r="F691" i="13"/>
  <c r="A692" i="13"/>
  <c r="B692" i="13"/>
  <c r="C692" i="13"/>
  <c r="D692" i="13"/>
  <c r="E692" i="13"/>
  <c r="F692" i="13"/>
  <c r="A693" i="13"/>
  <c r="B693" i="13"/>
  <c r="C693" i="13"/>
  <c r="D693" i="13"/>
  <c r="E693" i="13"/>
  <c r="F693" i="13"/>
  <c r="A694" i="13"/>
  <c r="B694" i="13"/>
  <c r="C694" i="13"/>
  <c r="D694" i="13"/>
  <c r="E694" i="13"/>
  <c r="F694" i="13"/>
  <c r="A695" i="13"/>
  <c r="B695" i="13"/>
  <c r="C695" i="13"/>
  <c r="D695" i="13"/>
  <c r="E695" i="13"/>
  <c r="F695" i="13"/>
  <c r="A696" i="13"/>
  <c r="B696" i="13"/>
  <c r="C696" i="13"/>
  <c r="D696" i="13"/>
  <c r="E696" i="13"/>
  <c r="F696" i="13"/>
  <c r="A697" i="13"/>
  <c r="B697" i="13"/>
  <c r="C697" i="13"/>
  <c r="D697" i="13"/>
  <c r="E697" i="13"/>
  <c r="F697" i="13"/>
  <c r="A698" i="13"/>
  <c r="B698" i="13"/>
  <c r="C698" i="13"/>
  <c r="D698" i="13"/>
  <c r="E698" i="13"/>
  <c r="F698" i="13"/>
  <c r="A699" i="13"/>
  <c r="B699" i="13"/>
  <c r="C699" i="13"/>
  <c r="D699" i="13"/>
  <c r="E699" i="13"/>
  <c r="F699" i="13"/>
  <c r="A700" i="13"/>
  <c r="B700" i="13"/>
  <c r="C700" i="13"/>
  <c r="D700" i="13"/>
  <c r="E700" i="13"/>
  <c r="F700" i="13"/>
  <c r="A701" i="13"/>
  <c r="B701" i="13"/>
  <c r="C701" i="13"/>
  <c r="D701" i="13"/>
  <c r="E701" i="13"/>
  <c r="F701" i="13"/>
  <c r="A702" i="13"/>
  <c r="B702" i="13"/>
  <c r="C702" i="13"/>
  <c r="D702" i="13"/>
  <c r="E702" i="13"/>
  <c r="F702" i="13"/>
  <c r="A703" i="13"/>
  <c r="B703" i="13"/>
  <c r="C703" i="13"/>
  <c r="D703" i="13"/>
  <c r="E703" i="13"/>
  <c r="F703" i="13"/>
  <c r="A704" i="13"/>
  <c r="B704" i="13"/>
  <c r="C704" i="13"/>
  <c r="D704" i="13"/>
  <c r="E704" i="13"/>
  <c r="F704" i="13"/>
  <c r="A705" i="13"/>
  <c r="B705" i="13"/>
  <c r="C705" i="13"/>
  <c r="D705" i="13"/>
  <c r="E705" i="13"/>
  <c r="F705" i="13"/>
  <c r="A706" i="13"/>
  <c r="B706" i="13"/>
  <c r="C706" i="13"/>
  <c r="D706" i="13"/>
  <c r="E706" i="13"/>
  <c r="F706" i="13"/>
  <c r="A707" i="13"/>
  <c r="B707" i="13"/>
  <c r="C707" i="13"/>
  <c r="D707" i="13"/>
  <c r="E707" i="13"/>
  <c r="F707" i="13"/>
  <c r="A708" i="13"/>
  <c r="B708" i="13"/>
  <c r="C708" i="13"/>
  <c r="D708" i="13"/>
  <c r="E708" i="13"/>
  <c r="F708" i="13"/>
  <c r="A709" i="13"/>
  <c r="B709" i="13"/>
  <c r="C709" i="13"/>
  <c r="D709" i="13"/>
  <c r="E709" i="13"/>
  <c r="F709" i="13"/>
  <c r="A710" i="13"/>
  <c r="B710" i="13"/>
  <c r="C710" i="13"/>
  <c r="D710" i="13"/>
  <c r="E710" i="13"/>
  <c r="F710" i="13"/>
  <c r="A711" i="13"/>
  <c r="B711" i="13"/>
  <c r="C711" i="13"/>
  <c r="D711" i="13"/>
  <c r="E711" i="13"/>
  <c r="F711" i="13"/>
  <c r="A712" i="13"/>
  <c r="B712" i="13"/>
  <c r="C712" i="13"/>
  <c r="D712" i="13"/>
  <c r="E712" i="13"/>
  <c r="F712" i="13"/>
  <c r="A713" i="13"/>
  <c r="B713" i="13"/>
  <c r="C713" i="13"/>
  <c r="D713" i="13"/>
  <c r="E713" i="13"/>
  <c r="F713" i="13"/>
  <c r="A714" i="13"/>
  <c r="B714" i="13"/>
  <c r="C714" i="13"/>
  <c r="D714" i="13"/>
  <c r="E714" i="13"/>
  <c r="F714" i="13"/>
  <c r="A715" i="13"/>
  <c r="B715" i="13"/>
  <c r="C715" i="13"/>
  <c r="D715" i="13"/>
  <c r="E715" i="13"/>
  <c r="F715" i="13"/>
  <c r="A716" i="13"/>
  <c r="B716" i="13"/>
  <c r="C716" i="13"/>
  <c r="D716" i="13"/>
  <c r="E716" i="13"/>
  <c r="F716" i="13"/>
  <c r="A717" i="13"/>
  <c r="B717" i="13"/>
  <c r="C717" i="13"/>
  <c r="D717" i="13"/>
  <c r="E717" i="13"/>
  <c r="F717" i="13"/>
  <c r="A718" i="13"/>
  <c r="B718" i="13"/>
  <c r="C718" i="13"/>
  <c r="D718" i="13"/>
  <c r="E718" i="13"/>
  <c r="F718" i="13"/>
  <c r="A719" i="13"/>
  <c r="B719" i="13"/>
  <c r="C719" i="13"/>
  <c r="D719" i="13"/>
  <c r="E719" i="13"/>
  <c r="F719" i="13"/>
  <c r="A720" i="13"/>
  <c r="B720" i="13"/>
  <c r="C720" i="13"/>
  <c r="D720" i="13"/>
  <c r="E720" i="13"/>
  <c r="F720" i="13"/>
  <c r="K695" i="13"/>
  <c r="K694" i="13"/>
  <c r="K693" i="13"/>
  <c r="K692" i="13"/>
  <c r="K691" i="13"/>
  <c r="K690" i="13"/>
  <c r="K689" i="13"/>
  <c r="K688" i="13"/>
  <c r="K687" i="13"/>
  <c r="K686" i="13"/>
  <c r="K685" i="13"/>
  <c r="K684" i="13"/>
  <c r="K683" i="13"/>
  <c r="K682" i="13"/>
  <c r="K681" i="13"/>
  <c r="K680" i="13"/>
  <c r="K679" i="13"/>
  <c r="K678" i="13"/>
  <c r="K677" i="13"/>
  <c r="K676" i="13"/>
  <c r="K675" i="13"/>
  <c r="K674" i="13"/>
  <c r="K673" i="13"/>
  <c r="K622" i="13"/>
  <c r="K621" i="13"/>
  <c r="K620" i="13"/>
  <c r="K619" i="13"/>
  <c r="K618" i="13"/>
  <c r="K617" i="13"/>
  <c r="K616" i="13"/>
  <c r="K615" i="13"/>
  <c r="K614" i="13"/>
  <c r="K613" i="13"/>
  <c r="K612" i="13"/>
  <c r="K611" i="13"/>
  <c r="K610" i="13"/>
  <c r="K609" i="13"/>
  <c r="K608" i="13"/>
  <c r="K607" i="13"/>
  <c r="K606" i="13"/>
  <c r="K605" i="13"/>
  <c r="K604" i="13"/>
  <c r="K603" i="13"/>
  <c r="K602" i="13"/>
  <c r="K601" i="13"/>
  <c r="K600" i="13"/>
  <c r="K599" i="13"/>
  <c r="K598" i="13"/>
  <c r="K597" i="13"/>
  <c r="K596" i="13"/>
  <c r="K595" i="13"/>
  <c r="K594" i="13"/>
  <c r="K593" i="13"/>
  <c r="K592" i="13"/>
  <c r="K591" i="13"/>
  <c r="K590" i="13"/>
  <c r="K589" i="13"/>
  <c r="K588" i="13"/>
  <c r="K587" i="13"/>
  <c r="K586" i="13"/>
  <c r="K585" i="13"/>
  <c r="K584" i="13"/>
  <c r="K583" i="13"/>
  <c r="K582" i="13"/>
  <c r="K581" i="13"/>
  <c r="K580" i="13"/>
  <c r="K579" i="13"/>
  <c r="K578" i="13"/>
  <c r="K577" i="13"/>
  <c r="K576" i="13"/>
  <c r="K575" i="13"/>
  <c r="K574" i="13"/>
  <c r="K573" i="13"/>
  <c r="K572" i="13"/>
  <c r="K571" i="13"/>
  <c r="K570" i="13"/>
  <c r="K569" i="13"/>
  <c r="K568" i="13"/>
  <c r="K567" i="13"/>
  <c r="K566" i="13"/>
  <c r="K565" i="13"/>
  <c r="K564" i="13"/>
  <c r="K563" i="13"/>
  <c r="K562" i="13"/>
  <c r="K561" i="13"/>
  <c r="K560" i="13"/>
  <c r="K558" i="13"/>
  <c r="K557" i="13"/>
  <c r="K556" i="13"/>
  <c r="K555" i="13"/>
  <c r="K554" i="13"/>
  <c r="K553" i="13"/>
  <c r="K552" i="13"/>
  <c r="K549" i="13"/>
  <c r="K547" i="13"/>
  <c r="K545" i="13"/>
  <c r="K542" i="13"/>
  <c r="K540" i="13"/>
  <c r="K538" i="13"/>
  <c r="K535" i="13"/>
  <c r="K534" i="13"/>
  <c r="K533" i="13"/>
  <c r="K532" i="13"/>
  <c r="K531" i="13"/>
  <c r="K530" i="13"/>
  <c r="K528" i="13"/>
  <c r="K527" i="13"/>
  <c r="K526" i="13"/>
  <c r="K525" i="13"/>
  <c r="K521" i="13"/>
  <c r="K517" i="13"/>
  <c r="K513" i="13"/>
  <c r="K511" i="13"/>
  <c r="K506" i="13"/>
  <c r="K505" i="13"/>
  <c r="K504" i="13"/>
  <c r="K503" i="13"/>
  <c r="K502" i="13"/>
  <c r="K501" i="13"/>
  <c r="K500" i="13"/>
  <c r="K499" i="13"/>
  <c r="K498" i="13"/>
  <c r="K497" i="13"/>
  <c r="K496" i="13"/>
  <c r="K495" i="13"/>
  <c r="K494" i="13"/>
  <c r="K493" i="13"/>
  <c r="K492" i="13"/>
  <c r="K491" i="13"/>
  <c r="K490" i="13"/>
  <c r="K489" i="13"/>
  <c r="K488" i="13"/>
  <c r="K487" i="13"/>
  <c r="K486" i="13"/>
  <c r="K485" i="13"/>
  <c r="K484" i="13"/>
  <c r="K483" i="13"/>
  <c r="K482" i="13"/>
  <c r="K481" i="13"/>
  <c r="K480" i="13"/>
  <c r="K479" i="13"/>
  <c r="K478" i="13"/>
  <c r="K477" i="13"/>
  <c r="K476" i="13"/>
  <c r="K475" i="13"/>
  <c r="K474" i="13"/>
  <c r="K473" i="13"/>
  <c r="K472" i="13"/>
  <c r="K471" i="13"/>
  <c r="K470" i="13"/>
  <c r="K469" i="13"/>
  <c r="K468" i="13"/>
  <c r="K467" i="13"/>
  <c r="K466" i="13"/>
  <c r="K465" i="13"/>
  <c r="K464" i="13"/>
  <c r="K463" i="13"/>
  <c r="K462" i="13"/>
  <c r="K461" i="13"/>
  <c r="K460" i="13"/>
  <c r="K459" i="13"/>
  <c r="K458" i="13"/>
  <c r="K457" i="13"/>
  <c r="K456" i="13"/>
  <c r="K455" i="13"/>
  <c r="K454" i="13"/>
  <c r="K453" i="13"/>
  <c r="K452" i="13"/>
  <c r="K451" i="13"/>
  <c r="K450" i="13"/>
  <c r="K449" i="13"/>
  <c r="K448" i="13"/>
  <c r="K447" i="13"/>
  <c r="K446" i="13"/>
  <c r="K445" i="13"/>
  <c r="K444" i="13"/>
  <c r="K443" i="13"/>
  <c r="K442" i="13"/>
  <c r="K441" i="13"/>
  <c r="K440" i="13"/>
  <c r="K439" i="13"/>
  <c r="K438" i="13"/>
  <c r="K437" i="13"/>
  <c r="K436" i="13"/>
  <c r="K435" i="13"/>
  <c r="K434" i="13"/>
  <c r="K433" i="13"/>
  <c r="K432" i="13"/>
  <c r="K431" i="13"/>
  <c r="K430" i="13"/>
  <c r="K429" i="13"/>
  <c r="K428" i="13"/>
  <c r="K427" i="13"/>
  <c r="K426" i="13"/>
  <c r="K425" i="13"/>
  <c r="K424" i="13"/>
  <c r="K423" i="13"/>
  <c r="K422" i="13"/>
  <c r="K421" i="13"/>
  <c r="K420" i="13"/>
  <c r="K419" i="13"/>
  <c r="K418" i="13"/>
  <c r="K417" i="13"/>
  <c r="K416" i="13"/>
  <c r="K415" i="13"/>
  <c r="K414" i="13"/>
  <c r="K413" i="13"/>
  <c r="K412" i="13"/>
  <c r="K411" i="13"/>
  <c r="K410" i="13"/>
  <c r="K409" i="13"/>
  <c r="K408" i="13"/>
  <c r="K407" i="13"/>
  <c r="K406" i="13"/>
  <c r="K405" i="13"/>
  <c r="K404" i="13"/>
  <c r="K403" i="13"/>
  <c r="K402" i="13"/>
  <c r="K401" i="13"/>
  <c r="K400" i="13"/>
  <c r="K399" i="13"/>
  <c r="K398" i="13"/>
  <c r="K397" i="13"/>
  <c r="K396" i="13"/>
  <c r="K395" i="13"/>
  <c r="K394" i="13"/>
  <c r="K393" i="13"/>
  <c r="K392" i="13"/>
  <c r="K391" i="13"/>
  <c r="K390" i="13"/>
  <c r="K389" i="13"/>
  <c r="K388" i="13"/>
  <c r="K387" i="13"/>
  <c r="K386" i="13"/>
  <c r="K385" i="13"/>
  <c r="K384" i="13"/>
  <c r="K383" i="13"/>
  <c r="K382" i="13"/>
  <c r="K381" i="13"/>
  <c r="K380" i="13"/>
  <c r="K379" i="13"/>
  <c r="K378" i="13"/>
  <c r="K377" i="13"/>
  <c r="K376" i="13"/>
  <c r="K375" i="13"/>
  <c r="K374" i="13"/>
  <c r="K373" i="13"/>
  <c r="K372" i="13"/>
  <c r="K371" i="13"/>
  <c r="K370" i="13"/>
  <c r="K369" i="13"/>
  <c r="K368" i="13"/>
  <c r="K367" i="13"/>
  <c r="K366" i="13"/>
  <c r="K365" i="13"/>
  <c r="K364" i="13"/>
  <c r="K363" i="13"/>
  <c r="K362" i="13"/>
  <c r="K361" i="13"/>
  <c r="K360" i="13"/>
  <c r="K359" i="13"/>
  <c r="K358" i="13"/>
  <c r="K357" i="13"/>
  <c r="K356" i="13"/>
  <c r="K355" i="13"/>
  <c r="K354" i="13"/>
  <c r="K353" i="13"/>
  <c r="K352" i="13"/>
  <c r="K351" i="13"/>
  <c r="K350" i="13"/>
  <c r="K349" i="13"/>
  <c r="K348" i="13"/>
  <c r="K347" i="13"/>
  <c r="K346" i="13"/>
  <c r="K345" i="13"/>
  <c r="K344" i="13"/>
  <c r="K343" i="13"/>
  <c r="K342" i="13"/>
  <c r="K341" i="13"/>
  <c r="K340" i="13"/>
  <c r="K339" i="13"/>
  <c r="K338" i="13"/>
  <c r="K337" i="13"/>
  <c r="K336" i="13"/>
  <c r="K335" i="13"/>
  <c r="K334" i="13"/>
  <c r="K333" i="13"/>
  <c r="K332" i="13"/>
  <c r="K331" i="13"/>
  <c r="K330" i="13"/>
  <c r="K329" i="13"/>
  <c r="K328" i="13"/>
  <c r="K327" i="13"/>
  <c r="K326" i="13"/>
  <c r="K325" i="13"/>
  <c r="K324" i="13"/>
  <c r="K323" i="13"/>
  <c r="K322" i="13"/>
  <c r="K321" i="13"/>
  <c r="K320" i="13"/>
  <c r="K319" i="13"/>
  <c r="K318" i="13"/>
  <c r="K317" i="13"/>
  <c r="K316" i="13"/>
  <c r="K315" i="13"/>
  <c r="K314" i="13"/>
  <c r="K313" i="13"/>
  <c r="K312" i="13"/>
  <c r="K311" i="13"/>
  <c r="K310" i="13"/>
  <c r="K309" i="13"/>
  <c r="K308" i="13"/>
  <c r="K307" i="13"/>
  <c r="K306" i="13"/>
  <c r="K305" i="13"/>
  <c r="K304" i="13"/>
  <c r="K303" i="13"/>
  <c r="K302" i="13"/>
  <c r="K301" i="13"/>
  <c r="K300" i="13"/>
  <c r="K299" i="13"/>
  <c r="K298" i="13"/>
  <c r="K297" i="13"/>
  <c r="K296" i="13"/>
  <c r="K295" i="13"/>
  <c r="K294" i="13"/>
  <c r="K293" i="13"/>
  <c r="K292" i="13"/>
  <c r="K291" i="13"/>
  <c r="K290" i="13"/>
  <c r="K289" i="13"/>
  <c r="K288" i="13"/>
  <c r="K287" i="13"/>
  <c r="K286" i="13"/>
  <c r="K285" i="13"/>
  <c r="K284" i="13"/>
  <c r="K283" i="13"/>
  <c r="K282" i="13"/>
  <c r="K281" i="13"/>
  <c r="K280" i="13"/>
  <c r="K279" i="13"/>
  <c r="K278" i="13"/>
  <c r="K277" i="13"/>
  <c r="K276" i="13"/>
  <c r="K275" i="13"/>
  <c r="K274" i="13"/>
  <c r="K273" i="13"/>
  <c r="K272" i="13"/>
  <c r="K271" i="13"/>
  <c r="K270" i="13"/>
  <c r="K269" i="13"/>
  <c r="K268" i="13"/>
  <c r="K267" i="13"/>
  <c r="K266" i="13"/>
  <c r="K265" i="13"/>
  <c r="K264" i="13"/>
  <c r="K263" i="13"/>
  <c r="K262" i="13"/>
  <c r="K261" i="13"/>
  <c r="K260" i="13"/>
  <c r="K259" i="13"/>
  <c r="K258" i="13"/>
  <c r="K257" i="13"/>
  <c r="K256" i="13"/>
  <c r="K255" i="13"/>
  <c r="K254" i="13"/>
  <c r="K253" i="13"/>
  <c r="K252" i="13"/>
  <c r="K251" i="13"/>
  <c r="K250" i="13"/>
  <c r="K249" i="13"/>
  <c r="K248" i="13"/>
  <c r="K247" i="13"/>
  <c r="K246" i="13"/>
  <c r="K245" i="13"/>
  <c r="K244" i="13"/>
  <c r="K243" i="13"/>
  <c r="K242" i="13"/>
  <c r="K241" i="13"/>
  <c r="K240" i="13"/>
  <c r="K239" i="13"/>
  <c r="K238" i="13"/>
  <c r="K237" i="13"/>
  <c r="K236" i="13"/>
  <c r="K235" i="13"/>
  <c r="K234" i="13"/>
  <c r="K233" i="13"/>
  <c r="K232" i="13"/>
  <c r="K231" i="13"/>
  <c r="K230" i="13"/>
  <c r="K229" i="13"/>
  <c r="K228" i="13"/>
  <c r="K227" i="13"/>
  <c r="K226" i="13"/>
  <c r="K225" i="13"/>
  <c r="K224" i="13"/>
  <c r="K223" i="13"/>
  <c r="K222" i="13"/>
  <c r="K221" i="13"/>
  <c r="K220" i="13"/>
  <c r="K219" i="13"/>
  <c r="K218" i="13"/>
  <c r="K217" i="13"/>
  <c r="K216" i="13"/>
  <c r="K215" i="13"/>
  <c r="K214" i="13"/>
  <c r="K213" i="13"/>
  <c r="K212" i="13"/>
  <c r="K211" i="13"/>
  <c r="K210" i="13"/>
  <c r="K209" i="13"/>
  <c r="K208" i="13"/>
  <c r="K207" i="13"/>
  <c r="K206" i="13"/>
  <c r="K205" i="13"/>
  <c r="K204" i="13"/>
  <c r="K203" i="13"/>
  <c r="K202" i="13"/>
  <c r="K201" i="13"/>
  <c r="K200" i="13"/>
  <c r="K199" i="13"/>
  <c r="K198" i="13"/>
  <c r="K197" i="13"/>
  <c r="K196" i="13"/>
  <c r="K195" i="13"/>
  <c r="K194" i="13"/>
  <c r="K193" i="13"/>
  <c r="K192" i="13"/>
  <c r="K191" i="13"/>
  <c r="K190" i="13"/>
  <c r="K189" i="13"/>
  <c r="K188" i="13"/>
  <c r="K187" i="13"/>
  <c r="K186" i="13"/>
  <c r="K185" i="13"/>
  <c r="K184" i="13"/>
  <c r="K183" i="13"/>
  <c r="K182" i="13"/>
  <c r="K181" i="13"/>
  <c r="K180" i="13"/>
  <c r="K179" i="13"/>
  <c r="K178" i="13"/>
  <c r="K177" i="13"/>
  <c r="K176" i="13"/>
  <c r="K175" i="13"/>
  <c r="K174" i="13"/>
  <c r="K173" i="13"/>
  <c r="K172" i="13"/>
  <c r="K171" i="13"/>
  <c r="K170" i="13"/>
  <c r="K169" i="13"/>
  <c r="K168" i="13"/>
  <c r="K167" i="13"/>
  <c r="K166" i="13"/>
  <c r="K165" i="13"/>
  <c r="K164" i="13"/>
  <c r="K163" i="13"/>
  <c r="K162" i="13"/>
  <c r="K161" i="13"/>
  <c r="K160" i="13"/>
  <c r="K159" i="13"/>
  <c r="K158" i="13"/>
  <c r="K157" i="13"/>
  <c r="K156" i="13"/>
  <c r="K155" i="13"/>
  <c r="K154" i="13"/>
  <c r="K153" i="13"/>
  <c r="K152" i="13"/>
  <c r="K151" i="13"/>
  <c r="K150" i="13"/>
  <c r="K149" i="13"/>
  <c r="K148" i="13"/>
  <c r="K147" i="13"/>
  <c r="K146" i="13"/>
  <c r="K145" i="13"/>
  <c r="K144" i="13"/>
  <c r="K143" i="13"/>
  <c r="K142" i="13"/>
  <c r="K141" i="13"/>
  <c r="K140" i="13"/>
  <c r="K139" i="13"/>
  <c r="K138" i="13"/>
  <c r="K137" i="13"/>
  <c r="K136" i="13"/>
  <c r="K135" i="13"/>
  <c r="K134" i="13"/>
  <c r="K133" i="13"/>
  <c r="K132" i="13"/>
  <c r="K131" i="13"/>
  <c r="K130" i="13"/>
  <c r="K129" i="13"/>
  <c r="K128" i="13"/>
  <c r="K127" i="13"/>
  <c r="K126" i="13"/>
  <c r="K125" i="13"/>
  <c r="K124" i="13"/>
  <c r="K123" i="13"/>
  <c r="K122" i="13"/>
  <c r="K121" i="13"/>
  <c r="K120" i="13"/>
  <c r="K119" i="13"/>
  <c r="K118" i="13"/>
  <c r="K117" i="13"/>
  <c r="K116" i="13"/>
  <c r="K115" i="13"/>
  <c r="K114" i="13"/>
  <c r="K113" i="13"/>
  <c r="K112" i="13"/>
  <c r="K111" i="13"/>
  <c r="K110" i="13"/>
  <c r="K109" i="13"/>
  <c r="K108" i="13"/>
  <c r="K107" i="13"/>
  <c r="K106" i="13"/>
  <c r="K105" i="13"/>
  <c r="K104"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K6" i="13"/>
  <c r="K5" i="13"/>
  <c r="K4" i="13"/>
  <c r="K3" i="13"/>
  <c r="K2" i="13"/>
  <c r="J2" i="13"/>
  <c r="DS3" i="3"/>
  <c r="DR3" i="3"/>
  <c r="BA3" i="3"/>
  <c r="CH3" i="3"/>
  <c r="DN3" i="3"/>
  <c r="ES3" i="3"/>
  <c r="V3" i="3"/>
  <c r="B2" i="13"/>
  <c r="C2" i="13"/>
  <c r="D2" i="13"/>
  <c r="E2" i="13"/>
  <c r="F2" i="13"/>
  <c r="A2" i="13"/>
  <c r="B1" i="7"/>
  <c r="CN3" i="3"/>
  <c r="CM3" i="3"/>
  <c r="BH3" i="3"/>
  <c r="BG3" i="3"/>
  <c r="EW3" i="3"/>
  <c r="Z3" i="3"/>
  <c r="AA3" i="3"/>
  <c r="K520" i="12"/>
  <c r="J520" i="12"/>
  <c r="L520" i="12"/>
  <c r="D520" i="13"/>
  <c r="K514" i="12"/>
  <c r="L514" i="12"/>
  <c r="J514" i="12"/>
  <c r="D514" i="13"/>
  <c r="K522" i="12"/>
  <c r="L522" i="12"/>
  <c r="J528" i="12"/>
  <c r="K530" i="12"/>
  <c r="L530" i="12"/>
  <c r="K512" i="12"/>
  <c r="K538" i="12"/>
  <c r="L538" i="12"/>
  <c r="J538" i="12"/>
  <c r="K536" i="12"/>
  <c r="D523" i="13"/>
  <c r="D521" i="13"/>
  <c r="D512" i="13"/>
  <c r="D509" i="13"/>
  <c r="J519" i="12"/>
  <c r="J521" i="12"/>
  <c r="L523" i="12"/>
  <c r="J540" i="12"/>
  <c r="L545" i="12"/>
  <c r="L549" i="12"/>
  <c r="J553" i="12"/>
  <c r="L557" i="12"/>
  <c r="J561" i="12"/>
  <c r="L565" i="12"/>
  <c r="J536" i="12"/>
  <c r="D565" i="13"/>
  <c r="D557" i="13"/>
  <c r="D549" i="13"/>
  <c r="D545" i="13"/>
  <c r="D537" i="13"/>
  <c r="D525" i="13"/>
  <c r="J509" i="12"/>
  <c r="J515" i="12"/>
  <c r="J512" i="12"/>
  <c r="D516" i="13"/>
  <c r="L509" i="12"/>
  <c r="L519" i="12"/>
  <c r="K521" i="12"/>
  <c r="K523" i="12"/>
  <c r="J526" i="12"/>
  <c r="K545" i="12"/>
  <c r="J546" i="12"/>
  <c r="K549" i="12"/>
  <c r="J550" i="12"/>
  <c r="K557" i="12"/>
  <c r="J558" i="12"/>
  <c r="K565" i="12"/>
  <c r="D519" i="13"/>
  <c r="D743" i="13"/>
  <c r="D739" i="13"/>
  <c r="J510" i="12"/>
  <c r="K510" i="12"/>
  <c r="K511" i="12"/>
  <c r="J511" i="12"/>
  <c r="J518" i="12"/>
  <c r="K518" i="12"/>
  <c r="J513" i="12"/>
  <c r="L513" i="12"/>
  <c r="K513" i="12"/>
  <c r="K524" i="12"/>
  <c r="L524" i="12"/>
  <c r="J525" i="12"/>
  <c r="L525" i="12"/>
  <c r="D511" i="13"/>
  <c r="D510" i="13"/>
  <c r="J508" i="12"/>
  <c r="K508" i="12"/>
  <c r="L510" i="12"/>
  <c r="L511" i="12"/>
  <c r="K532" i="12"/>
  <c r="L532" i="12"/>
  <c r="J532" i="12"/>
  <c r="J535" i="12"/>
  <c r="K535" i="12"/>
  <c r="L535" i="12"/>
  <c r="L539" i="12"/>
  <c r="J539" i="12"/>
  <c r="K544" i="12"/>
  <c r="J544" i="12"/>
  <c r="J547" i="12"/>
  <c r="K547" i="12"/>
  <c r="L547" i="12"/>
  <c r="K548" i="12"/>
  <c r="J548" i="12"/>
  <c r="J551" i="12"/>
  <c r="K551" i="12"/>
  <c r="L551" i="12"/>
  <c r="L552" i="12"/>
  <c r="J552" i="12"/>
  <c r="L560" i="12"/>
  <c r="J560" i="12"/>
  <c r="K507" i="12"/>
  <c r="J507" i="12"/>
  <c r="K517" i="12"/>
  <c r="J517" i="12"/>
  <c r="K529" i="12"/>
  <c r="L529" i="12"/>
  <c r="J531" i="12"/>
  <c r="L531" i="12"/>
  <c r="K537" i="12"/>
  <c r="J537" i="12"/>
  <c r="L541" i="12"/>
  <c r="K541" i="12"/>
  <c r="J541" i="12"/>
  <c r="L554" i="12"/>
  <c r="K554" i="12"/>
  <c r="J554" i="12"/>
  <c r="L562" i="12"/>
  <c r="K562" i="12"/>
  <c r="J562" i="12"/>
  <c r="L534" i="12"/>
  <c r="K543" i="12"/>
  <c r="L546" i="12"/>
  <c r="L550" i="12"/>
  <c r="K556" i="12"/>
  <c r="K564" i="12"/>
</calcChain>
</file>

<file path=xl/sharedStrings.xml><?xml version="1.0" encoding="utf-8"?>
<sst xmlns="http://schemas.openxmlformats.org/spreadsheetml/2006/main" count="30503" uniqueCount="3315">
  <si>
    <t>&lt;2%</t>
  </si>
  <si>
    <t>pervasive</t>
  </si>
  <si>
    <t>Basalt</t>
  </si>
  <si>
    <t>Diabase</t>
  </si>
  <si>
    <t>Gabbro</t>
  </si>
  <si>
    <t>olivine gabbro</t>
  </si>
  <si>
    <t>Gabbronorite</t>
  </si>
  <si>
    <t>Troctolite</t>
  </si>
  <si>
    <t>Diorite</t>
  </si>
  <si>
    <t>Tonalite</t>
  </si>
  <si>
    <t>Trondjhemite</t>
  </si>
  <si>
    <t>Wehrlite</t>
  </si>
  <si>
    <t>Dunite</t>
  </si>
  <si>
    <t>Harzburgite</t>
  </si>
  <si>
    <t>Lherzolite</t>
  </si>
  <si>
    <t>ophicalcite</t>
  </si>
  <si>
    <t>listvenite</t>
  </si>
  <si>
    <t>serpentinite</t>
  </si>
  <si>
    <t>Not recovered</t>
  </si>
  <si>
    <t>foliated</t>
  </si>
  <si>
    <t>Grain size</t>
  </si>
  <si>
    <t>Modal</t>
  </si>
  <si>
    <t>Colour</t>
  </si>
  <si>
    <t>Sheared</t>
  </si>
  <si>
    <t>Tectonic</t>
  </si>
  <si>
    <t xml:space="preserve">Disseminated oxide </t>
  </si>
  <si>
    <t xml:space="preserve">Oxide </t>
  </si>
  <si>
    <t xml:space="preserve">Olivine-bearing </t>
  </si>
  <si>
    <t xml:space="preserve">Orthopyroxene-bearing </t>
  </si>
  <si>
    <t xml:space="preserve">Troctolitic </t>
  </si>
  <si>
    <t xml:space="preserve">Olivine-rich </t>
  </si>
  <si>
    <t xml:space="preserve">Anorthositic </t>
  </si>
  <si>
    <t>Glassy</t>
  </si>
  <si>
    <t>ICDP Exp/Hole number</t>
  </si>
  <si>
    <t>Chikyu Exp/Hole number</t>
  </si>
  <si>
    <t>Core</t>
  </si>
  <si>
    <t>Section</t>
  </si>
  <si>
    <t>Interval top (cm)</t>
  </si>
  <si>
    <t>Interval bottom (cm)</t>
  </si>
  <si>
    <t>Top depth (m downhole)</t>
  </si>
  <si>
    <t>Bottom depth (m downhole)</t>
  </si>
  <si>
    <t>Texture</t>
  </si>
  <si>
    <t>Background alteration color</t>
  </si>
  <si>
    <t>Background alteration texture</t>
  </si>
  <si>
    <t>Background alteration intensity</t>
  </si>
  <si>
    <t>Background alteration rank</t>
  </si>
  <si>
    <t>recrystallized</t>
  </si>
  <si>
    <t>patchy</t>
  </si>
  <si>
    <t>Patch alteration color</t>
  </si>
  <si>
    <t>Patch shape</t>
  </si>
  <si>
    <t>Alteration in patch (%)</t>
  </si>
  <si>
    <t>Halo alteration colour</t>
  </si>
  <si>
    <t>Halo alteration %</t>
  </si>
  <si>
    <t>patch alteration intensity</t>
  </si>
  <si>
    <t>patch alteration rank</t>
  </si>
  <si>
    <t>Halo alteration intensity</t>
  </si>
  <si>
    <t>Halo alteration rank</t>
  </si>
  <si>
    <t>EXPEDITION</t>
  </si>
  <si>
    <t>SITE</t>
  </si>
  <si>
    <t>HOLE</t>
  </si>
  <si>
    <t>CORE</t>
  </si>
  <si>
    <t>SECTION</t>
  </si>
  <si>
    <t>A</t>
  </si>
  <si>
    <t>Core-Section</t>
  </si>
  <si>
    <t>chlorite</t>
  </si>
  <si>
    <t>epidote</t>
  </si>
  <si>
    <t>prehnite</t>
  </si>
  <si>
    <t>zeolite (undefined)</t>
  </si>
  <si>
    <t>laumontite</t>
  </si>
  <si>
    <t>calcite</t>
  </si>
  <si>
    <t>quartz</t>
  </si>
  <si>
    <t>pyrite</t>
  </si>
  <si>
    <t>chalcopyrite</t>
  </si>
  <si>
    <t>iron oxy-hydroxides</t>
  </si>
  <si>
    <t>serpentine</t>
  </si>
  <si>
    <t>Check total alteration 100%</t>
  </si>
  <si>
    <t>Secondary mineral assemblage BGD</t>
  </si>
  <si>
    <t>Secondary mineral assemblage PATCH</t>
  </si>
  <si>
    <t>Secondary mineral assemblage HALO</t>
  </si>
  <si>
    <t>Background Comments</t>
  </si>
  <si>
    <t>Deformation alteration colour</t>
  </si>
  <si>
    <t>Deformation alteration rank</t>
  </si>
  <si>
    <t>Secondary mineral assemblage DEF</t>
  </si>
  <si>
    <t>Cryptocrystalline &lt;0.1mm</t>
  </si>
  <si>
    <t>Microcrystalline 0.1-0.2mm</t>
  </si>
  <si>
    <t>Fine grained 0.2-1mm</t>
  </si>
  <si>
    <t>Medium grained 1-5mm</t>
  </si>
  <si>
    <t>Coarse grained 5-30mm</t>
  </si>
  <si>
    <t>Pegmatitic &gt;30mm</t>
  </si>
  <si>
    <t>Equigranular</t>
  </si>
  <si>
    <t>Seriate</t>
  </si>
  <si>
    <t>Varitextured</t>
  </si>
  <si>
    <t>Poikilitic</t>
  </si>
  <si>
    <t>Granular</t>
  </si>
  <si>
    <t>Intergranular</t>
  </si>
  <si>
    <t>Intersertal</t>
  </si>
  <si>
    <t>Subophitic</t>
  </si>
  <si>
    <t>Ophitic</t>
  </si>
  <si>
    <t>Porphyritic</t>
  </si>
  <si>
    <t>Comb structure</t>
  </si>
  <si>
    <t>Skeletal</t>
  </si>
  <si>
    <t>Dendritic</t>
  </si>
  <si>
    <t>GS_distribution</t>
  </si>
  <si>
    <t>Grain_size</t>
  </si>
  <si>
    <t>Habit</t>
  </si>
  <si>
    <t>Euhedral</t>
  </si>
  <si>
    <t>Subhedral</t>
  </si>
  <si>
    <t>Anhedral</t>
  </si>
  <si>
    <t>Shape</t>
  </si>
  <si>
    <t>Equant</t>
  </si>
  <si>
    <t>Subequant</t>
  </si>
  <si>
    <t>Tabular</t>
  </si>
  <si>
    <t>Elongate</t>
  </si>
  <si>
    <t>Interstitial</t>
  </si>
  <si>
    <t>3-10%</t>
  </si>
  <si>
    <t>11-30%</t>
  </si>
  <si>
    <t>31-60%</t>
  </si>
  <si>
    <t>61-90%</t>
  </si>
  <si>
    <t>&gt;91%</t>
  </si>
  <si>
    <t>Total alteration intensity %</t>
  </si>
  <si>
    <t>Total alteration intensity rank</t>
  </si>
  <si>
    <t>Total alteration intensity rank number</t>
  </si>
  <si>
    <t>BGD_type</t>
  </si>
  <si>
    <t>fresh</t>
  </si>
  <si>
    <t>slight</t>
  </si>
  <si>
    <t>moderate</t>
  </si>
  <si>
    <t>complete</t>
  </si>
  <si>
    <t>Contacts</t>
  </si>
  <si>
    <t>Lithology</t>
  </si>
  <si>
    <t>Modifier</t>
  </si>
  <si>
    <t>CORE_TYPE</t>
  </si>
  <si>
    <t>Z</t>
  </si>
  <si>
    <t>M</t>
  </si>
  <si>
    <t>sharp</t>
  </si>
  <si>
    <t>diffuse</t>
  </si>
  <si>
    <t>branched</t>
  </si>
  <si>
    <t>combined grain size and modal boundary/contact</t>
  </si>
  <si>
    <t xml:space="preserve"> irregular</t>
  </si>
  <si>
    <t xml:space="preserve"> planar</t>
  </si>
  <si>
    <t xml:space="preserve"> curved</t>
  </si>
  <si>
    <t xml:space="preserve"> anastomosing</t>
  </si>
  <si>
    <t>Boundary_layer</t>
  </si>
  <si>
    <t>Nature_layer</t>
  </si>
  <si>
    <t>Intensity_layer</t>
  </si>
  <si>
    <t>weak</t>
  </si>
  <si>
    <t>strong</t>
  </si>
  <si>
    <t>n/a</t>
  </si>
  <si>
    <t>Alteration intensity rank table</t>
  </si>
  <si>
    <t>modal</t>
  </si>
  <si>
    <t>grain size</t>
  </si>
  <si>
    <t>linear</t>
  </si>
  <si>
    <t>MF_geometry</t>
  </si>
  <si>
    <t>anastomosing/irregular</t>
  </si>
  <si>
    <t>planar-linear</t>
  </si>
  <si>
    <t>planar</t>
  </si>
  <si>
    <t>isotropic</t>
  </si>
  <si>
    <t>MF intensity rank table</t>
  </si>
  <si>
    <t>Layer intensity rank table</t>
  </si>
  <si>
    <t>CP_geometry</t>
  </si>
  <si>
    <t>CP intensity rank table</t>
  </si>
  <si>
    <t>gradational</t>
  </si>
  <si>
    <t>undeformed</t>
  </si>
  <si>
    <t>weakly foliated</t>
  </si>
  <si>
    <t>mylonite</t>
  </si>
  <si>
    <t>ultramylonite</t>
  </si>
  <si>
    <t>CP_boundary</t>
  </si>
  <si>
    <t>fault gouge</t>
  </si>
  <si>
    <t>Fault_type</t>
  </si>
  <si>
    <t>Fault rock cohesion table</t>
  </si>
  <si>
    <t>incohesive</t>
  </si>
  <si>
    <t>semicohesive</t>
  </si>
  <si>
    <t>cohesive</t>
  </si>
  <si>
    <t>fault breccia</t>
  </si>
  <si>
    <t>cataclasite</t>
  </si>
  <si>
    <t>hydrothermal breccia</t>
  </si>
  <si>
    <t>BD intensity rank table</t>
  </si>
  <si>
    <t>minor fracturing</t>
  </si>
  <si>
    <t>moderate fracturing</t>
  </si>
  <si>
    <t>Fracture_type</t>
  </si>
  <si>
    <t>curved</t>
  </si>
  <si>
    <t>irregular</t>
  </si>
  <si>
    <t>none</t>
  </si>
  <si>
    <t>Fracture_network</t>
  </si>
  <si>
    <t>stepped</t>
  </si>
  <si>
    <t>splayed</t>
  </si>
  <si>
    <t>anastomosing</t>
  </si>
  <si>
    <t>Fracture intensity rank table</t>
  </si>
  <si>
    <t>no open fractures</t>
  </si>
  <si>
    <t>&lt;1/10cm</t>
  </si>
  <si>
    <t>1-5/10cm</t>
  </si>
  <si>
    <t>&gt;5/10cm</t>
  </si>
  <si>
    <t>pseudotachylite</t>
  </si>
  <si>
    <t>Vein_texture</t>
  </si>
  <si>
    <t>massive</t>
  </si>
  <si>
    <t>cross fiber</t>
  </si>
  <si>
    <t>vuggy</t>
  </si>
  <si>
    <t>polycrystalline</t>
  </si>
  <si>
    <t>crack seal</t>
  </si>
  <si>
    <t>sheared</t>
  </si>
  <si>
    <t>overgrowth</t>
  </si>
  <si>
    <t>brecciated</t>
  </si>
  <si>
    <t>Vein_connectivity</t>
  </si>
  <si>
    <t>isolated</t>
  </si>
  <si>
    <t>single</t>
  </si>
  <si>
    <t>network</t>
  </si>
  <si>
    <t>en enchelon</t>
  </si>
  <si>
    <t>cross cutting</t>
  </si>
  <si>
    <t>ribbon</t>
  </si>
  <si>
    <t>parallel</t>
  </si>
  <si>
    <t>overlapping</t>
  </si>
  <si>
    <t>slip fiber</t>
  </si>
  <si>
    <t>continuous</t>
  </si>
  <si>
    <t>Vein summary for VCD</t>
  </si>
  <si>
    <t>Alteration Summary for VCD</t>
  </si>
  <si>
    <t>Patch size</t>
  </si>
  <si>
    <t>round</t>
  </si>
  <si>
    <t>elongate</t>
  </si>
  <si>
    <t>Date Stamp</t>
  </si>
  <si>
    <t>Scientist Initials</t>
  </si>
  <si>
    <t>Vein_morph</t>
  </si>
  <si>
    <t>Quality_name</t>
  </si>
  <si>
    <t>uncertain</t>
  </si>
  <si>
    <t>likely</t>
  </si>
  <si>
    <t>certain</t>
  </si>
  <si>
    <t>Alluvium</t>
  </si>
  <si>
    <t>gypsum</t>
  </si>
  <si>
    <t>pull-apart</t>
  </si>
  <si>
    <t>fault vein</t>
  </si>
  <si>
    <t>&lt;3cm</t>
  </si>
  <si>
    <t>3-6cm</t>
  </si>
  <si>
    <t>&gt;6cm</t>
  </si>
  <si>
    <t>contact_geom</t>
  </si>
  <si>
    <t>contact_nature</t>
  </si>
  <si>
    <t>sutured</t>
  </si>
  <si>
    <t>n</t>
  </si>
  <si>
    <t>r</t>
  </si>
  <si>
    <t>d</t>
  </si>
  <si>
    <t>s</t>
  </si>
  <si>
    <t>nd</t>
  </si>
  <si>
    <t>ns</t>
  </si>
  <si>
    <t>rd</t>
  </si>
  <si>
    <t>rs</t>
  </si>
  <si>
    <t>unknown</t>
  </si>
  <si>
    <t>sense_shear</t>
  </si>
  <si>
    <t>olivine</t>
  </si>
  <si>
    <t>plagioclase</t>
  </si>
  <si>
    <t>pyroxene</t>
  </si>
  <si>
    <t>oxide</t>
  </si>
  <si>
    <t>other</t>
  </si>
  <si>
    <t>SPO_phase</t>
  </si>
  <si>
    <t>Sharp</t>
  </si>
  <si>
    <t>Planar</t>
  </si>
  <si>
    <t>Gradational</t>
  </si>
  <si>
    <t>Curved</t>
  </si>
  <si>
    <t>Sutured</t>
  </si>
  <si>
    <t>Irregular</t>
  </si>
  <si>
    <t>Other</t>
  </si>
  <si>
    <t>mag_vein</t>
  </si>
  <si>
    <t>mag_vein_con</t>
  </si>
  <si>
    <t>mag_vein_geom</t>
  </si>
  <si>
    <t>fracture_type</t>
  </si>
  <si>
    <t xml:space="preserve">slickenside </t>
  </si>
  <si>
    <t>fault zone</t>
  </si>
  <si>
    <t xml:space="preserve"> cataclastic zone</t>
  </si>
  <si>
    <t xml:space="preserve"> shear vein</t>
  </si>
  <si>
    <t xml:space="preserve"> Hydrothermal breccia vein</t>
  </si>
  <si>
    <t xml:space="preserve"> joint</t>
  </si>
  <si>
    <t>fracturing with incipient grain size reduction and rotation</t>
  </si>
  <si>
    <t>well-developed cataclasis</t>
  </si>
  <si>
    <t>Ultracataclasite (or fault gouge)</t>
  </si>
  <si>
    <t>moderately foliated</t>
  </si>
  <si>
    <t>Protomylonite</t>
  </si>
  <si>
    <t>low-T protomylonite</t>
  </si>
  <si>
    <t>Valid interval bottom?</t>
  </si>
  <si>
    <t>Background alteration %</t>
  </si>
  <si>
    <t>CHECK</t>
  </si>
  <si>
    <t>Proportion of background alteration</t>
  </si>
  <si>
    <t>Proportion of patch alteration</t>
  </si>
  <si>
    <t>Proportion of halo alteration</t>
  </si>
  <si>
    <t>Proportion of deformation related alteration</t>
  </si>
  <si>
    <t>localised</t>
  </si>
  <si>
    <t>high</t>
  </si>
  <si>
    <t>very high</t>
  </si>
  <si>
    <t>amphibole</t>
  </si>
  <si>
    <t>secondary plagioclase</t>
  </si>
  <si>
    <t>clinozoisite/zoisite</t>
  </si>
  <si>
    <t>magnetite</t>
  </si>
  <si>
    <t>clay</t>
  </si>
  <si>
    <t>anhydrite</t>
  </si>
  <si>
    <t>magnesite</t>
  </si>
  <si>
    <t>brucite</t>
  </si>
  <si>
    <t>talc</t>
  </si>
  <si>
    <t>garnet/hydrogarnet</t>
  </si>
  <si>
    <t>Patch Comment</t>
  </si>
  <si>
    <t>Type of halo</t>
  </si>
  <si>
    <t>vein</t>
  </si>
  <si>
    <t>lithological contact</t>
  </si>
  <si>
    <t>Halo Comment</t>
  </si>
  <si>
    <t>Deformation alteration %</t>
  </si>
  <si>
    <t>Deformation alteration intensity</t>
  </si>
  <si>
    <t>Deformation Comment</t>
  </si>
  <si>
    <t>Curated
length (m)                   CCSL</t>
  </si>
  <si>
    <t>Top depth
[m CSF-A]        CCD</t>
  </si>
  <si>
    <t>1-1</t>
  </si>
  <si>
    <t>C5707A-1Z-1</t>
  </si>
  <si>
    <t>2-1</t>
  </si>
  <si>
    <t>C5707A-2Z-1</t>
  </si>
  <si>
    <t>2-2</t>
  </si>
  <si>
    <t>C5707A-2Z-2</t>
  </si>
  <si>
    <t>3-1</t>
  </si>
  <si>
    <t>C5707A-3M-1</t>
  </si>
  <si>
    <t>3-2</t>
  </si>
  <si>
    <t>C5707A-3M-2</t>
  </si>
  <si>
    <t>4-1</t>
  </si>
  <si>
    <t>C5707A-4Z-1</t>
  </si>
  <si>
    <t>4-2</t>
  </si>
  <si>
    <t>C5707A-4Z-2</t>
  </si>
  <si>
    <t>4-3</t>
  </si>
  <si>
    <t>C5707A-4Z-3</t>
  </si>
  <si>
    <t>5-1</t>
  </si>
  <si>
    <t>C5707A-5Z-1</t>
  </si>
  <si>
    <t>5-2</t>
  </si>
  <si>
    <t>C5707A-5Z-2</t>
  </si>
  <si>
    <t>6-1</t>
  </si>
  <si>
    <t>C5707A-6Z-1</t>
  </si>
  <si>
    <t>6-2</t>
  </si>
  <si>
    <t>C5707A-6Z-2</t>
  </si>
  <si>
    <t>6-3</t>
  </si>
  <si>
    <t>C5707A-6Z-3</t>
  </si>
  <si>
    <t>6-4</t>
  </si>
  <si>
    <t>C5707A-6Z-4</t>
  </si>
  <si>
    <t>7-1</t>
  </si>
  <si>
    <t>C5707A-7Z-1</t>
  </si>
  <si>
    <t>7-2</t>
  </si>
  <si>
    <t>C5707A-7Z-2</t>
  </si>
  <si>
    <t>7-3</t>
  </si>
  <si>
    <t>C5707A-7Z-3</t>
  </si>
  <si>
    <t>7-4</t>
  </si>
  <si>
    <t>C5707A-7Z-4</t>
  </si>
  <si>
    <t>8-1</t>
  </si>
  <si>
    <t>C5707A-8Z-1</t>
  </si>
  <si>
    <t>8-2</t>
  </si>
  <si>
    <t>C5707A-8Z-2</t>
  </si>
  <si>
    <t>8-3</t>
  </si>
  <si>
    <t>C5707A-8Z-3</t>
  </si>
  <si>
    <t>8-4</t>
  </si>
  <si>
    <t>C5707A-8Z-4</t>
  </si>
  <si>
    <t>8-5</t>
  </si>
  <si>
    <t>C5707A-8Z-5</t>
  </si>
  <si>
    <t>9-1</t>
  </si>
  <si>
    <t>C5707A-9Z-1</t>
  </si>
  <si>
    <t>9-2</t>
  </si>
  <si>
    <t>C5707A-9Z-2</t>
  </si>
  <si>
    <t>9-3</t>
  </si>
  <si>
    <t>C5707A-9Z-3</t>
  </si>
  <si>
    <t>9-4</t>
  </si>
  <si>
    <t>C5707A-9Z-4</t>
  </si>
  <si>
    <t>10-1</t>
  </si>
  <si>
    <t>C5707A-10Z-1</t>
  </si>
  <si>
    <t>10-2</t>
  </si>
  <si>
    <t>C5707A-10Z-2</t>
  </si>
  <si>
    <t>10-3</t>
  </si>
  <si>
    <t>C5707A-10Z-3</t>
  </si>
  <si>
    <t>10-4</t>
  </si>
  <si>
    <t>C5707A-10Z-4</t>
  </si>
  <si>
    <t>11-1</t>
  </si>
  <si>
    <t>C5707A-11Z-1</t>
  </si>
  <si>
    <t>11-2</t>
  </si>
  <si>
    <t>C5707A-11Z-2</t>
  </si>
  <si>
    <t>11-3</t>
  </si>
  <si>
    <t>C5707A-11Z-3</t>
  </si>
  <si>
    <t>11-4</t>
  </si>
  <si>
    <t>C5707A-11Z-4</t>
  </si>
  <si>
    <t>12-1</t>
  </si>
  <si>
    <t>C5707A-12Z-1</t>
  </si>
  <si>
    <t>12-2</t>
  </si>
  <si>
    <t>C5707A-12Z-2</t>
  </si>
  <si>
    <t>12-3</t>
  </si>
  <si>
    <t>C5707A-12Z-3</t>
  </si>
  <si>
    <t>12-4</t>
  </si>
  <si>
    <t>C5707A-12Z-4</t>
  </si>
  <si>
    <t>13-1</t>
  </si>
  <si>
    <t>C5707A-13Z-1</t>
  </si>
  <si>
    <t>13-2</t>
  </si>
  <si>
    <t>C5707A-13Z-2</t>
  </si>
  <si>
    <t>13-3</t>
  </si>
  <si>
    <t>C5707A-13Z-3</t>
  </si>
  <si>
    <t>13-4</t>
  </si>
  <si>
    <t>C5707A-13Z-4</t>
  </si>
  <si>
    <t>14-1</t>
  </si>
  <si>
    <t>C5707A-14Z-1</t>
  </si>
  <si>
    <t>14-2</t>
  </si>
  <si>
    <t>C5707A-14Z-2</t>
  </si>
  <si>
    <t>14-3</t>
  </si>
  <si>
    <t>C5707A-14Z-3</t>
  </si>
  <si>
    <t>14-4</t>
  </si>
  <si>
    <t>C5707A-14Z-4</t>
  </si>
  <si>
    <t>15-1</t>
  </si>
  <si>
    <t>C5707A-15Z-1</t>
  </si>
  <si>
    <t>15-2</t>
  </si>
  <si>
    <t>C5707A-15Z-2</t>
  </si>
  <si>
    <t>15-3</t>
  </si>
  <si>
    <t>C5707A-15Z-3</t>
  </si>
  <si>
    <t>15-4</t>
  </si>
  <si>
    <t>C5707A-15Z-4</t>
  </si>
  <si>
    <t>16-1</t>
  </si>
  <si>
    <t>C5707A-16Z-1</t>
  </si>
  <si>
    <t>16-2</t>
  </si>
  <si>
    <t>C5707A-16Z-2</t>
  </si>
  <si>
    <t>16-3</t>
  </si>
  <si>
    <t>C5707A-16Z-3</t>
  </si>
  <si>
    <t>17-1</t>
  </si>
  <si>
    <t>C5707A-17Z-1</t>
  </si>
  <si>
    <t>18-1</t>
  </si>
  <si>
    <t>C5707A-18Z-1</t>
  </si>
  <si>
    <t>18-2</t>
  </si>
  <si>
    <t>C5707A-18Z-2</t>
  </si>
  <si>
    <t>18-3</t>
  </si>
  <si>
    <t>C5707A-18Z-3</t>
  </si>
  <si>
    <t>18-4</t>
  </si>
  <si>
    <t>C5707A-18Z-4</t>
  </si>
  <si>
    <t>19-1</t>
  </si>
  <si>
    <t>C5707A-19Z-1</t>
  </si>
  <si>
    <t>19-2</t>
  </si>
  <si>
    <t>C5707A-19Z-2</t>
  </si>
  <si>
    <t>19-3</t>
  </si>
  <si>
    <t>C5707A-19Z-3</t>
  </si>
  <si>
    <t>19-4</t>
  </si>
  <si>
    <t>C5707A-19Z-4</t>
  </si>
  <si>
    <t>20-1</t>
  </si>
  <si>
    <t>C5707A-20Z-1</t>
  </si>
  <si>
    <t>20-2</t>
  </si>
  <si>
    <t>C5707A-20Z-2</t>
  </si>
  <si>
    <t>20-3</t>
  </si>
  <si>
    <t>C5707A-20Z-3</t>
  </si>
  <si>
    <t>20-4</t>
  </si>
  <si>
    <t>C5707A-20Z-4</t>
  </si>
  <si>
    <t>21-1</t>
  </si>
  <si>
    <t>C5707A-21Z-1</t>
  </si>
  <si>
    <t>21-2</t>
  </si>
  <si>
    <t>C5707A-21Z-2</t>
  </si>
  <si>
    <t>21-3</t>
  </si>
  <si>
    <t>C5707A-21Z-3</t>
  </si>
  <si>
    <t>22-1</t>
  </si>
  <si>
    <t>C5707A-22Z-1</t>
  </si>
  <si>
    <t>23-1</t>
  </si>
  <si>
    <t>C5707A-23Z-1</t>
  </si>
  <si>
    <t>23-2</t>
  </si>
  <si>
    <t>C5707A-23Z-2</t>
  </si>
  <si>
    <t>23-3</t>
  </si>
  <si>
    <t>C5707A-23Z-3</t>
  </si>
  <si>
    <t>23-4</t>
  </si>
  <si>
    <t>C5707A-23Z-4</t>
  </si>
  <si>
    <t>24-1</t>
  </si>
  <si>
    <t>C5707A-24Z-1</t>
  </si>
  <si>
    <t>24-2</t>
  </si>
  <si>
    <t>C5707A-24Z-2</t>
  </si>
  <si>
    <t>24-3</t>
  </si>
  <si>
    <t>C5707A-24Z-3</t>
  </si>
  <si>
    <t>24-4</t>
  </si>
  <si>
    <t>C5707A-24Z-4</t>
  </si>
  <si>
    <t>25-1</t>
  </si>
  <si>
    <t>C5707A-25Z-1</t>
  </si>
  <si>
    <t>25-2</t>
  </si>
  <si>
    <t>C5707A-25Z-2</t>
  </si>
  <si>
    <t>25-3</t>
  </si>
  <si>
    <t>C5707A-25Z-3</t>
  </si>
  <si>
    <t>25-4</t>
  </si>
  <si>
    <t>C5707A-25Z-4</t>
  </si>
  <si>
    <t>26-1</t>
  </si>
  <si>
    <t>C5707A-26Z-1</t>
  </si>
  <si>
    <t>26-2</t>
  </si>
  <si>
    <t>C5707A-26Z-2</t>
  </si>
  <si>
    <t>26-3</t>
  </si>
  <si>
    <t>C5707A-26Z-3</t>
  </si>
  <si>
    <t>26-4</t>
  </si>
  <si>
    <t>C5707A-26Z-4</t>
  </si>
  <si>
    <t>27-1</t>
  </si>
  <si>
    <t>C5707A-27Z-1</t>
  </si>
  <si>
    <t>27-2</t>
  </si>
  <si>
    <t>C5707A-27Z-2</t>
  </si>
  <si>
    <t>27-3</t>
  </si>
  <si>
    <t>C5707A-27Z-3</t>
  </si>
  <si>
    <t>27-4</t>
  </si>
  <si>
    <t>C5707A-27Z-4</t>
  </si>
  <si>
    <t>28-1</t>
  </si>
  <si>
    <t>C5707A-28Z-1</t>
  </si>
  <si>
    <t>28-2</t>
  </si>
  <si>
    <t>C5707A-28Z-2</t>
  </si>
  <si>
    <t>28-3</t>
  </si>
  <si>
    <t>C5707A-28Z-3</t>
  </si>
  <si>
    <t>28-4</t>
  </si>
  <si>
    <t>C5707A-28Z-4</t>
  </si>
  <si>
    <t>29-1</t>
  </si>
  <si>
    <t>C5707A-29Z-1</t>
  </si>
  <si>
    <t>29-2</t>
  </si>
  <si>
    <t>C5707A-29Z-2</t>
  </si>
  <si>
    <t>29-3</t>
  </si>
  <si>
    <t>C5707A-29Z-3</t>
  </si>
  <si>
    <t>29-4</t>
  </si>
  <si>
    <t>C5707A-29Z-4</t>
  </si>
  <si>
    <t>30-1</t>
  </si>
  <si>
    <t>C5707A-30Z-1</t>
  </si>
  <si>
    <t>30-2</t>
  </si>
  <si>
    <t>C5707A-30Z-2</t>
  </si>
  <si>
    <t>30-3</t>
  </si>
  <si>
    <t>C5707A-30Z-3</t>
  </si>
  <si>
    <t>31-1</t>
  </si>
  <si>
    <t>C5707A-31Z-1</t>
  </si>
  <si>
    <t>31-2</t>
  </si>
  <si>
    <t>C5707A-31Z-2</t>
  </si>
  <si>
    <t>32-1</t>
  </si>
  <si>
    <t>C5707A-32Z-1</t>
  </si>
  <si>
    <t>32-2</t>
  </si>
  <si>
    <t>C5707A-32Z-2</t>
  </si>
  <si>
    <t>32-3</t>
  </si>
  <si>
    <t>C5707A-32Z-3</t>
  </si>
  <si>
    <t>32-4</t>
  </si>
  <si>
    <t>C5707A-32Z-4</t>
  </si>
  <si>
    <t>33-1</t>
  </si>
  <si>
    <t>C5707A-33Z-1</t>
  </si>
  <si>
    <t>33-2</t>
  </si>
  <si>
    <t>C5707A-33Z-2</t>
  </si>
  <si>
    <t>33-3</t>
  </si>
  <si>
    <t>C5707A-33Z-3</t>
  </si>
  <si>
    <t>33-4</t>
  </si>
  <si>
    <t>C5707A-33Z-4</t>
  </si>
  <si>
    <t>34-1</t>
  </si>
  <si>
    <t>C5707A-34Z-1</t>
  </si>
  <si>
    <t>34-2</t>
  </si>
  <si>
    <t>C5707A-34Z-2</t>
  </si>
  <si>
    <t>34-3</t>
  </si>
  <si>
    <t>C5707A-34Z-3</t>
  </si>
  <si>
    <t>34-4</t>
  </si>
  <si>
    <t>C5707A-34Z-4</t>
  </si>
  <si>
    <t>35-1</t>
  </si>
  <si>
    <t>C5707A-35Z-1</t>
  </si>
  <si>
    <t>35-2</t>
  </si>
  <si>
    <t>C5707A-35Z-2</t>
  </si>
  <si>
    <t>35-3</t>
  </si>
  <si>
    <t>C5707A-35Z-3</t>
  </si>
  <si>
    <t>35-4</t>
  </si>
  <si>
    <t>C5707A-35Z-4</t>
  </si>
  <si>
    <t>36-1</t>
  </si>
  <si>
    <t>C5707A-36Z-1</t>
  </si>
  <si>
    <t>36-2</t>
  </si>
  <si>
    <t>C5707A-36Z-2</t>
  </si>
  <si>
    <t>36-3</t>
  </si>
  <si>
    <t>C5707A-36Z-3</t>
  </si>
  <si>
    <t>36-4</t>
  </si>
  <si>
    <t>C5707A-36Z-4</t>
  </si>
  <si>
    <t>37-1</t>
  </si>
  <si>
    <t>C5707A-37Z-1</t>
  </si>
  <si>
    <t>37-2</t>
  </si>
  <si>
    <t>C5707A-37Z-2</t>
  </si>
  <si>
    <t>37-3</t>
  </si>
  <si>
    <t>C5707A-37Z-3</t>
  </si>
  <si>
    <t>37-4</t>
  </si>
  <si>
    <t>C5707A-37Z-4</t>
  </si>
  <si>
    <t>38-1</t>
  </si>
  <si>
    <t>C5707A-38Z-1</t>
  </si>
  <si>
    <t>38-2</t>
  </si>
  <si>
    <t>C5707A-38Z-2</t>
  </si>
  <si>
    <t>38-3</t>
  </si>
  <si>
    <t>C5707A-38Z-3</t>
  </si>
  <si>
    <t>38-4</t>
  </si>
  <si>
    <t>C5707A-38Z-4</t>
  </si>
  <si>
    <t>39-1</t>
  </si>
  <si>
    <t>C5707A-39Z-1</t>
  </si>
  <si>
    <t>39-2</t>
  </si>
  <si>
    <t>C5707A-39Z-2</t>
  </si>
  <si>
    <t>39-3</t>
  </si>
  <si>
    <t>C5707A-39Z-3</t>
  </si>
  <si>
    <t>39-4</t>
  </si>
  <si>
    <t>C5707A-39Z-4</t>
  </si>
  <si>
    <t>40-1</t>
  </si>
  <si>
    <t>C5707A-40Z-1</t>
  </si>
  <si>
    <t>40-2</t>
  </si>
  <si>
    <t>C5707A-40Z-2</t>
  </si>
  <si>
    <t>40-3</t>
  </si>
  <si>
    <t>C5707A-40Z-3</t>
  </si>
  <si>
    <t>40-4</t>
  </si>
  <si>
    <t>C5707A-40Z-4</t>
  </si>
  <si>
    <t>41-1</t>
  </si>
  <si>
    <t>C5707A-41Z-1</t>
  </si>
  <si>
    <t>41-2</t>
  </si>
  <si>
    <t>C5707A-41Z-2</t>
  </si>
  <si>
    <t>41-3</t>
  </si>
  <si>
    <t>C5707A-41Z-3</t>
  </si>
  <si>
    <t>41-4</t>
  </si>
  <si>
    <t>C5707A-41Z-4</t>
  </si>
  <si>
    <t>42-1</t>
  </si>
  <si>
    <t>C5707A-42Z-1</t>
  </si>
  <si>
    <t>42-2</t>
  </si>
  <si>
    <t>C5707A-42Z-2</t>
  </si>
  <si>
    <t>42-3</t>
  </si>
  <si>
    <t>C5707A-42Z-3</t>
  </si>
  <si>
    <t>42-4</t>
  </si>
  <si>
    <t>C5707A-42Z-4</t>
  </si>
  <si>
    <t>43-1</t>
  </si>
  <si>
    <t>C5707A-43Z-1</t>
  </si>
  <si>
    <t>43-2</t>
  </si>
  <si>
    <t>C5707A-43Z-2</t>
  </si>
  <si>
    <t>43-3</t>
  </si>
  <si>
    <t>C5707A-43Z-3</t>
  </si>
  <si>
    <t>43-4</t>
  </si>
  <si>
    <t>C5707A-43Z-4</t>
  </si>
  <si>
    <t>44-1</t>
  </si>
  <si>
    <t>C5707A-44Z-1</t>
  </si>
  <si>
    <t>45-1</t>
  </si>
  <si>
    <t>C5707A-45Z-1</t>
  </si>
  <si>
    <t>45-2</t>
  </si>
  <si>
    <t>C5707A-45Z-2</t>
  </si>
  <si>
    <t>45-3</t>
  </si>
  <si>
    <t>C5707A-45Z-3</t>
  </si>
  <si>
    <t>45-4</t>
  </si>
  <si>
    <t>C5707A-45Z-4</t>
  </si>
  <si>
    <t>46-1</t>
  </si>
  <si>
    <t>C5707A-46Z-1</t>
  </si>
  <si>
    <t>46-2</t>
  </si>
  <si>
    <t>C5707A-46Z-2</t>
  </si>
  <si>
    <t>46-3</t>
  </si>
  <si>
    <t>C5707A-46Z-3</t>
  </si>
  <si>
    <t>46-4</t>
  </si>
  <si>
    <t>C5707A-46Z-4</t>
  </si>
  <si>
    <t>47-1</t>
  </si>
  <si>
    <t>C5707A-47Z-1</t>
  </si>
  <si>
    <t>47-2</t>
  </si>
  <si>
    <t>C5707A-47Z-2</t>
  </si>
  <si>
    <t>47-3</t>
  </si>
  <si>
    <t>C5707A-47Z-3</t>
  </si>
  <si>
    <t>47-4</t>
  </si>
  <si>
    <t>C5707A-47Z-4</t>
  </si>
  <si>
    <t>48-1</t>
  </si>
  <si>
    <t>C5707A-48Z-1</t>
  </si>
  <si>
    <t>48-2</t>
  </si>
  <si>
    <t>C5707A-48Z-2</t>
  </si>
  <si>
    <t>48-3</t>
  </si>
  <si>
    <t>C5707A-48Z-3</t>
  </si>
  <si>
    <t>49-1</t>
  </si>
  <si>
    <t>C5707A-49Z-1</t>
  </si>
  <si>
    <t>49-2</t>
  </si>
  <si>
    <t>C5707A-49Z-2</t>
  </si>
  <si>
    <t>50-1</t>
  </si>
  <si>
    <t>C5707A-50Z-1</t>
  </si>
  <si>
    <t>50-2</t>
  </si>
  <si>
    <t>C5707A-50Z-2</t>
  </si>
  <si>
    <t>50-3</t>
  </si>
  <si>
    <t>C5707A-50Z-3</t>
  </si>
  <si>
    <t>50-4</t>
  </si>
  <si>
    <t>C5707A-50Z-4</t>
  </si>
  <si>
    <t>51-1</t>
  </si>
  <si>
    <t>C5707A-51Z-1</t>
  </si>
  <si>
    <t>51-2</t>
  </si>
  <si>
    <t>C5707A-51Z-2</t>
  </si>
  <si>
    <t>51-3</t>
  </si>
  <si>
    <t>C5707A-51Z-3</t>
  </si>
  <si>
    <t>51-4</t>
  </si>
  <si>
    <t>C5707A-51Z-4</t>
  </si>
  <si>
    <t>52-1</t>
  </si>
  <si>
    <t>C5707A-52Z-1</t>
  </si>
  <si>
    <t>52-2</t>
  </si>
  <si>
    <t>C5707A-52Z-2</t>
  </si>
  <si>
    <t>52-3</t>
  </si>
  <si>
    <t>C5707A-52Z-3</t>
  </si>
  <si>
    <t>52-4</t>
  </si>
  <si>
    <t>C5707A-52Z-4</t>
  </si>
  <si>
    <t>53-1</t>
  </si>
  <si>
    <t>C5707A-53Z-1</t>
  </si>
  <si>
    <t>53-2</t>
  </si>
  <si>
    <t>C5707A-53Z-2</t>
  </si>
  <si>
    <t>53-3</t>
  </si>
  <si>
    <t>C5707A-53Z-3</t>
  </si>
  <si>
    <t>53-4</t>
  </si>
  <si>
    <t>C5707A-53Z-4</t>
  </si>
  <si>
    <t>54-1</t>
  </si>
  <si>
    <t>C5707A-54Z-1</t>
  </si>
  <si>
    <t>54-2</t>
  </si>
  <si>
    <t>C5707A-54Z-2</t>
  </si>
  <si>
    <t>54-3</t>
  </si>
  <si>
    <t>C5707A-54Z-3</t>
  </si>
  <si>
    <t>54-4</t>
  </si>
  <si>
    <t>C5707A-54Z-4</t>
  </si>
  <si>
    <t>55-1</t>
  </si>
  <si>
    <t>C5707A-55Z-1</t>
  </si>
  <si>
    <t>55-2</t>
  </si>
  <si>
    <t>C5707A-55Z-2</t>
  </si>
  <si>
    <t>55-3</t>
  </si>
  <si>
    <t>C5707A-55Z-3</t>
  </si>
  <si>
    <t>56-1</t>
  </si>
  <si>
    <t>C5707A-56Z-1</t>
  </si>
  <si>
    <t>57-1</t>
  </si>
  <si>
    <t>C5707A-57Z-1</t>
  </si>
  <si>
    <t>57-2</t>
  </si>
  <si>
    <t>C5707A-57Z-2</t>
  </si>
  <si>
    <t>57-3</t>
  </si>
  <si>
    <t>C5707A-57Z-3</t>
  </si>
  <si>
    <t>57-4</t>
  </si>
  <si>
    <t>C5707A-57Z-4</t>
  </si>
  <si>
    <t>58-1</t>
  </si>
  <si>
    <t>C5707A-58Z-1</t>
  </si>
  <si>
    <t>58-2</t>
  </si>
  <si>
    <t>C5707A-58Z-2</t>
  </si>
  <si>
    <t>58-3</t>
  </si>
  <si>
    <t>C5707A-58Z-3</t>
  </si>
  <si>
    <t>58-4</t>
  </si>
  <si>
    <t>C5707A-58Z-4</t>
  </si>
  <si>
    <t>59-1</t>
  </si>
  <si>
    <t>C5707A-59Z-1</t>
  </si>
  <si>
    <t>59-2</t>
  </si>
  <si>
    <t>C5707A-59Z-2</t>
  </si>
  <si>
    <t>59-3</t>
  </si>
  <si>
    <t>C5707A-59Z-3</t>
  </si>
  <si>
    <t>59-4</t>
  </si>
  <si>
    <t>C5707A-59Z-4</t>
  </si>
  <si>
    <t>60-1</t>
  </si>
  <si>
    <t>C5707A-60Z-1</t>
  </si>
  <si>
    <t>60-2</t>
  </si>
  <si>
    <t>C5707A-60Z-2</t>
  </si>
  <si>
    <t>60-3</t>
  </si>
  <si>
    <t>C5707A-60Z-3</t>
  </si>
  <si>
    <t>60-4</t>
  </si>
  <si>
    <t>C5707A-60Z-4</t>
  </si>
  <si>
    <t>61-1</t>
  </si>
  <si>
    <t>C5707A-61Z-1</t>
  </si>
  <si>
    <t>61-2</t>
  </si>
  <si>
    <t>C5707A-61Z-2</t>
  </si>
  <si>
    <t>61-3</t>
  </si>
  <si>
    <t>C5707A-61Z-3</t>
  </si>
  <si>
    <t>61-4</t>
  </si>
  <si>
    <t>C5707A-61Z-4</t>
  </si>
  <si>
    <t>62-1</t>
  </si>
  <si>
    <t>C5707A-62Z-1</t>
  </si>
  <si>
    <t>62-2</t>
  </si>
  <si>
    <t>C5707A-62Z-2</t>
  </si>
  <si>
    <t>62-3</t>
  </si>
  <si>
    <t>C5707A-62Z-3</t>
  </si>
  <si>
    <t>62-4</t>
  </si>
  <si>
    <t>C5707A-62Z-4</t>
  </si>
  <si>
    <t>63-1</t>
  </si>
  <si>
    <t>C5707A-63Z-1</t>
  </si>
  <si>
    <t>63-2</t>
  </si>
  <si>
    <t>C5707A-63Z-2</t>
  </si>
  <si>
    <t>63-3</t>
  </si>
  <si>
    <t>C5707A-63Z-3</t>
  </si>
  <si>
    <t>63-4</t>
  </si>
  <si>
    <t>C5707A-63Z-4</t>
  </si>
  <si>
    <t>63-5</t>
  </si>
  <si>
    <t>C5707A-63Z-5</t>
  </si>
  <si>
    <t>64-1</t>
  </si>
  <si>
    <t>C5707A-64Z-1</t>
  </si>
  <si>
    <t>65-1</t>
  </si>
  <si>
    <t>C5707A-65Z-1</t>
  </si>
  <si>
    <t>65-2</t>
  </si>
  <si>
    <t>C5707A-65Z-2</t>
  </si>
  <si>
    <t>66-1</t>
  </si>
  <si>
    <t>C5707A-66Z-1</t>
  </si>
  <si>
    <t>66-2</t>
  </si>
  <si>
    <t>C5707A-66Z-2</t>
  </si>
  <si>
    <t>66-3</t>
  </si>
  <si>
    <t>C5707A-66Z-3</t>
  </si>
  <si>
    <t>67-1</t>
  </si>
  <si>
    <t>C5707A-67Z-1</t>
  </si>
  <si>
    <t>67-2</t>
  </si>
  <si>
    <t>C5707A-67Z-2</t>
  </si>
  <si>
    <t>67-3</t>
  </si>
  <si>
    <t>C5707A-67Z-3</t>
  </si>
  <si>
    <t>68-1</t>
  </si>
  <si>
    <t>C5707A-68Z-1</t>
  </si>
  <si>
    <t>68-2</t>
  </si>
  <si>
    <t>C5707A-68Z-2</t>
  </si>
  <si>
    <t>69-1</t>
  </si>
  <si>
    <t>C5707A-69Z-1</t>
  </si>
  <si>
    <t>69-2</t>
  </si>
  <si>
    <t>C5707A-69Z-2</t>
  </si>
  <si>
    <t>69-3</t>
  </si>
  <si>
    <t>C5707A-69Z-3</t>
  </si>
  <si>
    <t>70-1</t>
  </si>
  <si>
    <t>C5707A-70Z-1</t>
  </si>
  <si>
    <t>70-2</t>
  </si>
  <si>
    <t>C5707A-70Z-2</t>
  </si>
  <si>
    <t>71-1</t>
  </si>
  <si>
    <t>C5707A-71Z-1</t>
  </si>
  <si>
    <t>71-2</t>
  </si>
  <si>
    <t>C5707A-71Z-2</t>
  </si>
  <si>
    <t>72-1</t>
  </si>
  <si>
    <t>C5707A-72Z-1</t>
  </si>
  <si>
    <t>72-2</t>
  </si>
  <si>
    <t>C5707A-72Z-2</t>
  </si>
  <si>
    <t>72-3</t>
  </si>
  <si>
    <t>C5707A-72Z-3</t>
  </si>
  <si>
    <t>73-1</t>
  </si>
  <si>
    <t>C5707A-73Z-1</t>
  </si>
  <si>
    <t>73-2</t>
  </si>
  <si>
    <t>C5707A-73Z-2</t>
  </si>
  <si>
    <t>73-3</t>
  </si>
  <si>
    <t>C5707A-73Z-3</t>
  </si>
  <si>
    <t>73-4</t>
  </si>
  <si>
    <t>C5707A-73Z-4</t>
  </si>
  <si>
    <t>74-1</t>
  </si>
  <si>
    <t>C5707A-74Z-1</t>
  </si>
  <si>
    <t>75-1</t>
  </si>
  <si>
    <t>C5707A-75Z-1</t>
  </si>
  <si>
    <t>75-2</t>
  </si>
  <si>
    <t>C5707A-75Z-2</t>
  </si>
  <si>
    <t>75-3</t>
  </si>
  <si>
    <t>C5707A-75Z-3</t>
  </si>
  <si>
    <t>75-4</t>
  </si>
  <si>
    <t>C5707A-75Z-4</t>
  </si>
  <si>
    <t>76-1</t>
  </si>
  <si>
    <t>C5707A-76Z-1</t>
  </si>
  <si>
    <t>76-2</t>
  </si>
  <si>
    <t>C5707A-76Z-2</t>
  </si>
  <si>
    <t>76-3</t>
  </si>
  <si>
    <t>C5707A-76Z-3</t>
  </si>
  <si>
    <t>76-4</t>
  </si>
  <si>
    <t>C5707A-76Z-4</t>
  </si>
  <si>
    <t>77-1</t>
  </si>
  <si>
    <t>C5707A-77Z-1</t>
  </si>
  <si>
    <t>77-2</t>
  </si>
  <si>
    <t>C5707A-77Z-2</t>
  </si>
  <si>
    <t>78-1</t>
  </si>
  <si>
    <t>C5707A-78Z-1</t>
  </si>
  <si>
    <t>78-2</t>
  </si>
  <si>
    <t>C5707A-78Z-2</t>
  </si>
  <si>
    <t>79-1</t>
  </si>
  <si>
    <t>C5707A-79Z-1</t>
  </si>
  <si>
    <t>79-2</t>
  </si>
  <si>
    <t>C5707A-79Z-2</t>
  </si>
  <si>
    <t>79-3</t>
  </si>
  <si>
    <t>C5707A-79Z-3</t>
  </si>
  <si>
    <t>79-4</t>
  </si>
  <si>
    <t>C5707A-79Z-4</t>
  </si>
  <si>
    <t>80-1</t>
  </si>
  <si>
    <t>C5707A-80Z-1</t>
  </si>
  <si>
    <t>80-2</t>
  </si>
  <si>
    <t>C5707A-80Z-2</t>
  </si>
  <si>
    <t>80-3</t>
  </si>
  <si>
    <t>C5707A-80Z-3</t>
  </si>
  <si>
    <t>80-4</t>
  </si>
  <si>
    <t>C5707A-80Z-4</t>
  </si>
  <si>
    <t>81-1</t>
  </si>
  <si>
    <t>C5707A-81Z-1</t>
  </si>
  <si>
    <t>82-1</t>
  </si>
  <si>
    <t>C5707A-82Z-1</t>
  </si>
  <si>
    <t>82-2</t>
  </si>
  <si>
    <t>C5707A-82Z-2</t>
  </si>
  <si>
    <t>83-1</t>
  </si>
  <si>
    <t>C5707A-83Z-1</t>
  </si>
  <si>
    <t>83-2</t>
  </si>
  <si>
    <t>C5707A-83Z-2</t>
  </si>
  <si>
    <t>84-1</t>
  </si>
  <si>
    <t>C5707A-84Z-1</t>
  </si>
  <si>
    <t>85-1</t>
  </si>
  <si>
    <t>C5707A-85Z-1</t>
  </si>
  <si>
    <t>85-2</t>
  </si>
  <si>
    <t>C5707A-85Z-2</t>
  </si>
  <si>
    <t>85-3</t>
  </si>
  <si>
    <t>C5707A-85Z-3</t>
  </si>
  <si>
    <t>86-1</t>
  </si>
  <si>
    <t>C5707A-86Z-1</t>
  </si>
  <si>
    <t>87-1</t>
  </si>
  <si>
    <t>C5707A-87Z-1</t>
  </si>
  <si>
    <t>87-2</t>
  </si>
  <si>
    <t>C5707A-87Z-2</t>
  </si>
  <si>
    <t>87-3</t>
  </si>
  <si>
    <t>C5707A-87Z-3</t>
  </si>
  <si>
    <t>88-1</t>
  </si>
  <si>
    <t>C5707A-88Z-1</t>
  </si>
  <si>
    <t>89-1</t>
  </si>
  <si>
    <t>C5707A-89Z-1</t>
  </si>
  <si>
    <t>89-2</t>
  </si>
  <si>
    <t>C5707A-89Z-2</t>
  </si>
  <si>
    <t>89-3</t>
  </si>
  <si>
    <t>C5707A-89Z-3</t>
  </si>
  <si>
    <t>89-4</t>
  </si>
  <si>
    <t>C5707A-89Z-4</t>
  </si>
  <si>
    <t>90-1</t>
  </si>
  <si>
    <t>C5707A-90Z-1</t>
  </si>
  <si>
    <t>90-2</t>
  </si>
  <si>
    <t>C5707A-90Z-2</t>
  </si>
  <si>
    <t>90-3</t>
  </si>
  <si>
    <t>C5707A-90Z-3</t>
  </si>
  <si>
    <t>90-4</t>
  </si>
  <si>
    <t>C5707A-90Z-4</t>
  </si>
  <si>
    <t>91-1</t>
  </si>
  <si>
    <t>C5707A-91Z-1</t>
  </si>
  <si>
    <t>91-2</t>
  </si>
  <si>
    <t>C5707A-91Z-2</t>
  </si>
  <si>
    <t>91-3</t>
  </si>
  <si>
    <t>C5707A-91Z-3</t>
  </si>
  <si>
    <t>91-4</t>
  </si>
  <si>
    <t>C5707A-91Z-4</t>
  </si>
  <si>
    <t>92-1</t>
  </si>
  <si>
    <t>C5707A-92Z-1</t>
  </si>
  <si>
    <t>92-2</t>
  </si>
  <si>
    <t>C5707A-92Z-2</t>
  </si>
  <si>
    <t>92-3</t>
  </si>
  <si>
    <t>C5707A-92Z-3</t>
  </si>
  <si>
    <t>92-4</t>
  </si>
  <si>
    <t>C5707A-92Z-4</t>
  </si>
  <si>
    <t>93-1</t>
  </si>
  <si>
    <t>C5707A-93Z-1</t>
  </si>
  <si>
    <t>93-2</t>
  </si>
  <si>
    <t>C5707A-93Z-2</t>
  </si>
  <si>
    <t>93-3</t>
  </si>
  <si>
    <t>C5707A-93Z-3</t>
  </si>
  <si>
    <t>93-4</t>
  </si>
  <si>
    <t>C5707A-93Z-4</t>
  </si>
  <si>
    <t>94-1</t>
  </si>
  <si>
    <t>C5707A-94Z-1</t>
  </si>
  <si>
    <t>94-2</t>
  </si>
  <si>
    <t>C5707A-94Z-2</t>
  </si>
  <si>
    <t>94-3</t>
  </si>
  <si>
    <t>C5707A-94Z-3</t>
  </si>
  <si>
    <t>94-4</t>
  </si>
  <si>
    <t>C5707A-94Z-4</t>
  </si>
  <si>
    <t>95-1</t>
  </si>
  <si>
    <t>C5707A-95Z-1</t>
  </si>
  <si>
    <t>95-2</t>
  </si>
  <si>
    <t>C5707A-95Z-2</t>
  </si>
  <si>
    <t>95-3</t>
  </si>
  <si>
    <t>C5707A-95Z-3</t>
  </si>
  <si>
    <t>95-4</t>
  </si>
  <si>
    <t>C5707A-95Z-4</t>
  </si>
  <si>
    <t>96-1</t>
  </si>
  <si>
    <t>C5707A-96Z-1</t>
  </si>
  <si>
    <t>96-2</t>
  </si>
  <si>
    <t>C5707A-96Z-2</t>
  </si>
  <si>
    <t>96-3</t>
  </si>
  <si>
    <t>C5707A-96Z-3</t>
  </si>
  <si>
    <t>96-4</t>
  </si>
  <si>
    <t>C5707A-96Z-4</t>
  </si>
  <si>
    <t>97-1</t>
  </si>
  <si>
    <t>C5707A-97Z-1</t>
  </si>
  <si>
    <t>97-2</t>
  </si>
  <si>
    <t>C5707A-97Z-2</t>
  </si>
  <si>
    <t>97-3</t>
  </si>
  <si>
    <t>C5707A-97Z-3</t>
  </si>
  <si>
    <t>97-4</t>
  </si>
  <si>
    <t>C5707A-97Z-4</t>
  </si>
  <si>
    <t>98-1</t>
  </si>
  <si>
    <t>C5707A-98Z-1</t>
  </si>
  <si>
    <t>98-2</t>
  </si>
  <si>
    <t>C5707A-98Z-2</t>
  </si>
  <si>
    <t>98-3</t>
  </si>
  <si>
    <t>C5707A-98Z-3</t>
  </si>
  <si>
    <t>98-4</t>
  </si>
  <si>
    <t>C5707A-98Z-4</t>
  </si>
  <si>
    <t>99-1</t>
  </si>
  <si>
    <t>C5707A-99Z-1</t>
  </si>
  <si>
    <t>99-2</t>
  </si>
  <si>
    <t>C5707A-99Z-2</t>
  </si>
  <si>
    <t>99-3</t>
  </si>
  <si>
    <t>C5707A-99Z-3</t>
  </si>
  <si>
    <t>99-4</t>
  </si>
  <si>
    <t>C5707A-99Z-4</t>
  </si>
  <si>
    <t>100-1</t>
  </si>
  <si>
    <t>C5707A-100Z-1</t>
  </si>
  <si>
    <t>100-2</t>
  </si>
  <si>
    <t>C5707A-100Z-2</t>
  </si>
  <si>
    <t>100-3</t>
  </si>
  <si>
    <t>C5707A-100Z-3</t>
  </si>
  <si>
    <t>100-4</t>
  </si>
  <si>
    <t>C5707A-100Z-4</t>
  </si>
  <si>
    <t>101-1</t>
  </si>
  <si>
    <t>C5707A-101Z-1</t>
  </si>
  <si>
    <t>101-2</t>
  </si>
  <si>
    <t>C5707A-101Z-2</t>
  </si>
  <si>
    <t>101-3</t>
  </si>
  <si>
    <t>C5707A-101Z-3</t>
  </si>
  <si>
    <t>101-4</t>
  </si>
  <si>
    <t>C5707A-101Z-4</t>
  </si>
  <si>
    <t>102-1</t>
  </si>
  <si>
    <t>C5707A-102Z-1</t>
  </si>
  <si>
    <t>102-2</t>
  </si>
  <si>
    <t>C5707A-102Z-2</t>
  </si>
  <si>
    <t>102-3</t>
  </si>
  <si>
    <t>C5707A-102Z-3</t>
  </si>
  <si>
    <t>102-4</t>
  </si>
  <si>
    <t>C5707A-102Z-4</t>
  </si>
  <si>
    <t>103-1</t>
  </si>
  <si>
    <t>C5707A-103Z-1</t>
  </si>
  <si>
    <t>103-2</t>
  </si>
  <si>
    <t>C5707A-103Z-2</t>
  </si>
  <si>
    <t>103-3</t>
  </si>
  <si>
    <t>C5707A-103Z-3</t>
  </si>
  <si>
    <t>104-1</t>
  </si>
  <si>
    <t>C5707A-104Z-1</t>
  </si>
  <si>
    <t>105-1</t>
  </si>
  <si>
    <t>C5707A-105Z-1</t>
  </si>
  <si>
    <t>105-2</t>
  </si>
  <si>
    <t>C5707A-105Z-2</t>
  </si>
  <si>
    <t>105-3</t>
  </si>
  <si>
    <t>C5707A-105Z-3</t>
  </si>
  <si>
    <t>105-4</t>
  </si>
  <si>
    <t>C5707A-105Z-4</t>
  </si>
  <si>
    <t>106-1</t>
  </si>
  <si>
    <t>C5707A-106Z-1</t>
  </si>
  <si>
    <t>107-1</t>
  </si>
  <si>
    <t>C5707A-107Z-1</t>
  </si>
  <si>
    <t>107-2</t>
  </si>
  <si>
    <t>C5707A-107Z-2</t>
  </si>
  <si>
    <t>107-3</t>
  </si>
  <si>
    <t>C5707A-107Z-3</t>
  </si>
  <si>
    <t>108-1</t>
  </si>
  <si>
    <t>C5707A-108Z-1</t>
  </si>
  <si>
    <t>109-1</t>
  </si>
  <si>
    <t>C5707A-109Z-1</t>
  </si>
  <si>
    <t>109-2</t>
  </si>
  <si>
    <t>C5707A-109Z-2</t>
  </si>
  <si>
    <t>110-1</t>
  </si>
  <si>
    <t>C5707A-110Z-1</t>
  </si>
  <si>
    <t>110-2</t>
  </si>
  <si>
    <t>C5707A-110Z-2</t>
  </si>
  <si>
    <t>111-1</t>
  </si>
  <si>
    <t>C5707A-111Z-1</t>
  </si>
  <si>
    <t>111-2</t>
  </si>
  <si>
    <t>C5707A-111Z-2</t>
  </si>
  <si>
    <t>111-3</t>
  </si>
  <si>
    <t>C5707A-111Z-3</t>
  </si>
  <si>
    <t>112-1</t>
  </si>
  <si>
    <t>C5707A-112Z-1</t>
  </si>
  <si>
    <t>113-1</t>
  </si>
  <si>
    <t>C5707A-113Z-1</t>
  </si>
  <si>
    <t>113-2</t>
  </si>
  <si>
    <t>C5707A-113Z-2</t>
  </si>
  <si>
    <t>113-3</t>
  </si>
  <si>
    <t>C5707A-113Z-3</t>
  </si>
  <si>
    <t>113-4</t>
  </si>
  <si>
    <t>C5707A-113Z-4</t>
  </si>
  <si>
    <t>114-1</t>
  </si>
  <si>
    <t>C5707A-114Z-1</t>
  </si>
  <si>
    <t>114-2</t>
  </si>
  <si>
    <t>C5707A-114Z-2</t>
  </si>
  <si>
    <t>115-1</t>
  </si>
  <si>
    <t>C5707A-115Z-1</t>
  </si>
  <si>
    <t>115-2</t>
  </si>
  <si>
    <t>C5707A-115Z-2</t>
  </si>
  <si>
    <t>116-1</t>
  </si>
  <si>
    <t>C5707A-116Z-1</t>
  </si>
  <si>
    <t>116-2</t>
  </si>
  <si>
    <t>C5707A-116Z-2</t>
  </si>
  <si>
    <t>116-3</t>
  </si>
  <si>
    <t>C5707A-116Z-3</t>
  </si>
  <si>
    <t>117-1</t>
  </si>
  <si>
    <t>C5707A-117Z-1</t>
  </si>
  <si>
    <t>118-1</t>
  </si>
  <si>
    <t>C5707A-118Z-1</t>
  </si>
  <si>
    <t>118-2</t>
  </si>
  <si>
    <t>C5707A-118Z-2</t>
  </si>
  <si>
    <t>118-3</t>
  </si>
  <si>
    <t>C5707A-118Z-3</t>
  </si>
  <si>
    <t>118-4</t>
  </si>
  <si>
    <t>C5707A-118Z-4</t>
  </si>
  <si>
    <t>119-1</t>
  </si>
  <si>
    <t>C5707A-119Z-1</t>
  </si>
  <si>
    <t>119-2</t>
  </si>
  <si>
    <t>C5707A-119Z-2</t>
  </si>
  <si>
    <t>119-3</t>
  </si>
  <si>
    <t>C5707A-119Z-3</t>
  </si>
  <si>
    <t>120-1</t>
  </si>
  <si>
    <t>C5707A-120Z-1</t>
  </si>
  <si>
    <t>121-1</t>
  </si>
  <si>
    <t>C5707A-121Z-1</t>
  </si>
  <si>
    <t>121-2</t>
  </si>
  <si>
    <t>C5707A-121Z-2</t>
  </si>
  <si>
    <t>122-1</t>
  </si>
  <si>
    <t>C5707A-122Z-1</t>
  </si>
  <si>
    <t>123-1</t>
  </si>
  <si>
    <t>C5707A-123Z-1</t>
  </si>
  <si>
    <t>123-2</t>
  </si>
  <si>
    <t>C5707A-123Z-2</t>
  </si>
  <si>
    <t>124-1</t>
  </si>
  <si>
    <t>C5707A-124Z-1</t>
  </si>
  <si>
    <t>125-1</t>
  </si>
  <si>
    <t>C5707A-125Z-1</t>
  </si>
  <si>
    <t>125-2</t>
  </si>
  <si>
    <t>C5707A-125Z-2</t>
  </si>
  <si>
    <t>125-3</t>
  </si>
  <si>
    <t>C5707A-125Z-3</t>
  </si>
  <si>
    <t>126-1</t>
  </si>
  <si>
    <t>C5707A-126Z-1</t>
  </si>
  <si>
    <t>126-2</t>
  </si>
  <si>
    <t>C5707A-126Z-2</t>
  </si>
  <si>
    <t>126-3</t>
  </si>
  <si>
    <t>C5707A-126Z-3</t>
  </si>
  <si>
    <t>127-1</t>
  </si>
  <si>
    <t>C5707A-127Z-1</t>
  </si>
  <si>
    <t>127-2</t>
  </si>
  <si>
    <t>C5707A-127Z-2</t>
  </si>
  <si>
    <t>128-1</t>
  </si>
  <si>
    <t>C5707A-128Z-1</t>
  </si>
  <si>
    <t>128-2</t>
  </si>
  <si>
    <t>C5707A-128Z-2</t>
  </si>
  <si>
    <t>129-1</t>
  </si>
  <si>
    <t>C5707A-129Z-1</t>
  </si>
  <si>
    <t>129-2</t>
  </si>
  <si>
    <t>C5707A-129Z-2</t>
  </si>
  <si>
    <t>130-1</t>
  </si>
  <si>
    <t>C5707A-130Z-1</t>
  </si>
  <si>
    <t>130-2</t>
  </si>
  <si>
    <t>C5707A-130Z-2</t>
  </si>
  <si>
    <t>131-1</t>
  </si>
  <si>
    <t>C5707A-131Z-1</t>
  </si>
  <si>
    <t>132-1</t>
  </si>
  <si>
    <t>C5707A-132Z-1</t>
  </si>
  <si>
    <t>132-2</t>
  </si>
  <si>
    <t>C5707A-132Z-2</t>
  </si>
  <si>
    <t>133-1</t>
  </si>
  <si>
    <t>C5707A-133Z-1</t>
  </si>
  <si>
    <t>133-2</t>
  </si>
  <si>
    <t>C5707A-133Z-2</t>
  </si>
  <si>
    <t>133-3</t>
  </si>
  <si>
    <t>C5707A-133Z-3</t>
  </si>
  <si>
    <t>133-4</t>
  </si>
  <si>
    <t>C5707A-133Z-4</t>
  </si>
  <si>
    <t>134-1</t>
  </si>
  <si>
    <t>C5707A-134Z-1</t>
  </si>
  <si>
    <t>134-2</t>
  </si>
  <si>
    <t>C5707A-134Z-2</t>
  </si>
  <si>
    <t>135-1</t>
  </si>
  <si>
    <t>C5707A-135Z-1</t>
  </si>
  <si>
    <t>135-2</t>
  </si>
  <si>
    <t>C5707A-135Z-2</t>
  </si>
  <si>
    <t>136-1</t>
  </si>
  <si>
    <t>C5707A-136Z-1</t>
  </si>
  <si>
    <t>137-1</t>
  </si>
  <si>
    <t>C5707A-137Z-1</t>
  </si>
  <si>
    <t>137-2</t>
  </si>
  <si>
    <t>C5707A-137Z-2</t>
  </si>
  <si>
    <t>137-3</t>
  </si>
  <si>
    <t>C5707A-137Z-3</t>
  </si>
  <si>
    <t>137-4</t>
  </si>
  <si>
    <t>C5707A-137Z-4</t>
  </si>
  <si>
    <t>138-1</t>
  </si>
  <si>
    <t>C5707A-138Z-1</t>
  </si>
  <si>
    <t>138-2</t>
  </si>
  <si>
    <t>C5707A-138Z-2</t>
  </si>
  <si>
    <t>139-1</t>
  </si>
  <si>
    <t>C5707A-139Z-1</t>
  </si>
  <si>
    <t>139-2</t>
  </si>
  <si>
    <t>C5707A-139Z-2</t>
  </si>
  <si>
    <t>140-1</t>
  </si>
  <si>
    <t>C5707A-140Z-1</t>
  </si>
  <si>
    <t>140-2</t>
  </si>
  <si>
    <t>C5707A-140Z-2</t>
  </si>
  <si>
    <t>140-3</t>
  </si>
  <si>
    <t>C5707A-140Z-3</t>
  </si>
  <si>
    <t>140-4</t>
  </si>
  <si>
    <t>C5707A-140Z-4</t>
  </si>
  <si>
    <t>141-1</t>
  </si>
  <si>
    <t>C5707A-141Z-1</t>
  </si>
  <si>
    <t>141-2</t>
  </si>
  <si>
    <t>C5707A-141Z-2</t>
  </si>
  <si>
    <t>141-3</t>
  </si>
  <si>
    <t>C5707A-141Z-3</t>
  </si>
  <si>
    <t>141-4</t>
  </si>
  <si>
    <t>C5707A-141Z-4</t>
  </si>
  <si>
    <t>142-1</t>
  </si>
  <si>
    <t>C5707A-142Z-1</t>
  </si>
  <si>
    <t>142-2</t>
  </si>
  <si>
    <t>C5707A-142Z-2</t>
  </si>
  <si>
    <t>142-3</t>
  </si>
  <si>
    <t>C5707A-142Z-3</t>
  </si>
  <si>
    <t>142-4</t>
  </si>
  <si>
    <t>C5707A-142Z-4</t>
  </si>
  <si>
    <t>143-1</t>
  </si>
  <si>
    <t>C5707A-143Z-1</t>
  </si>
  <si>
    <t>143-2</t>
  </si>
  <si>
    <t>C5707A-143Z-2</t>
  </si>
  <si>
    <t>143-3</t>
  </si>
  <si>
    <t>C5707A-143Z-3</t>
  </si>
  <si>
    <t>143-4</t>
  </si>
  <si>
    <t>C5707A-143Z-4</t>
  </si>
  <si>
    <t>144-1</t>
  </si>
  <si>
    <t>C5707A-144Z-1</t>
  </si>
  <si>
    <t>144-2</t>
  </si>
  <si>
    <t>C5707A-144Z-2</t>
  </si>
  <si>
    <t>144-3</t>
  </si>
  <si>
    <t>C5707A-144Z-3</t>
  </si>
  <si>
    <t>144-4</t>
  </si>
  <si>
    <t>C5707A-144Z-4</t>
  </si>
  <si>
    <t>145-1</t>
  </si>
  <si>
    <t>C5707A-145Z-1</t>
  </si>
  <si>
    <t>145-2</t>
  </si>
  <si>
    <t>C5707A-145Z-2</t>
  </si>
  <si>
    <t>145-3</t>
  </si>
  <si>
    <t>C5707A-145Z-3</t>
  </si>
  <si>
    <t>145-4</t>
  </si>
  <si>
    <t>C5707A-145Z-4</t>
  </si>
  <si>
    <t>146-1</t>
  </si>
  <si>
    <t>C5707A-146Z-1</t>
  </si>
  <si>
    <t>146-2</t>
  </si>
  <si>
    <t>C5707A-146Z-2</t>
  </si>
  <si>
    <t>146-3</t>
  </si>
  <si>
    <t>C5707A-146Z-3</t>
  </si>
  <si>
    <t>146-4</t>
  </si>
  <si>
    <t>C5707A-146Z-4</t>
  </si>
  <si>
    <t>147-1</t>
  </si>
  <si>
    <t>C5707A-147Z-1</t>
  </si>
  <si>
    <t>147-2</t>
  </si>
  <si>
    <t>C5707A-147Z-2</t>
  </si>
  <si>
    <t>147-3</t>
  </si>
  <si>
    <t>C5707A-147Z-3</t>
  </si>
  <si>
    <t>147-4</t>
  </si>
  <si>
    <t>C5707A-147Z-4</t>
  </si>
  <si>
    <t>148-1</t>
  </si>
  <si>
    <t>C5707A-148Z-1</t>
  </si>
  <si>
    <t>148-2</t>
  </si>
  <si>
    <t>C5707A-148Z-2</t>
  </si>
  <si>
    <t>148-3</t>
  </si>
  <si>
    <t>C5707A-148Z-3</t>
  </si>
  <si>
    <t>148-4</t>
  </si>
  <si>
    <t>C5707A-148Z-4</t>
  </si>
  <si>
    <t>149-1</t>
  </si>
  <si>
    <t>C5707A-149Z-1</t>
  </si>
  <si>
    <t>149-2</t>
  </si>
  <si>
    <t>C5707A-149Z-2</t>
  </si>
  <si>
    <t>149-3</t>
  </si>
  <si>
    <t>C5707A-149Z-3</t>
  </si>
  <si>
    <t>149-4</t>
  </si>
  <si>
    <t>C5707A-149Z-4</t>
  </si>
  <si>
    <t>150-1</t>
  </si>
  <si>
    <t>C5707A-150Z-1</t>
  </si>
  <si>
    <t>150-2</t>
  </si>
  <si>
    <t>C5707A-150Z-2</t>
  </si>
  <si>
    <t>150-3</t>
  </si>
  <si>
    <t>C5707A-150Z-3</t>
  </si>
  <si>
    <t>150-4</t>
  </si>
  <si>
    <t>C5707A-150Z-4</t>
  </si>
  <si>
    <t>151-1</t>
  </si>
  <si>
    <t>C5707A-151Z-1</t>
  </si>
  <si>
    <t>151-2</t>
  </si>
  <si>
    <t>C5707A-151Z-2</t>
  </si>
  <si>
    <t>151-3</t>
  </si>
  <si>
    <t>C5707A-151Z-3</t>
  </si>
  <si>
    <t>151-4</t>
  </si>
  <si>
    <t>C5707A-151Z-4</t>
  </si>
  <si>
    <t>152-1</t>
  </si>
  <si>
    <t>C5707A-152Z-1</t>
  </si>
  <si>
    <t>152-2</t>
  </si>
  <si>
    <t>C5707A-152Z-2</t>
  </si>
  <si>
    <t>152-3</t>
  </si>
  <si>
    <t>C5707A-152Z-3</t>
  </si>
  <si>
    <t>152-4</t>
  </si>
  <si>
    <t>C5707A-152Z-4</t>
  </si>
  <si>
    <t>153-1</t>
  </si>
  <si>
    <t>C5707A-153Z-1</t>
  </si>
  <si>
    <t>153-2</t>
  </si>
  <si>
    <t>C5707A-153Z-2</t>
  </si>
  <si>
    <t>153-3</t>
  </si>
  <si>
    <t>C5707A-153Z-3</t>
  </si>
  <si>
    <t>153-4</t>
  </si>
  <si>
    <t>C5707A-153Z-4</t>
  </si>
  <si>
    <t>154-1</t>
  </si>
  <si>
    <t>C5707A-154Z-1</t>
  </si>
  <si>
    <t>154-2</t>
  </si>
  <si>
    <t>C5707A-154Z-2</t>
  </si>
  <si>
    <t>154-3</t>
  </si>
  <si>
    <t>C5707A-154Z-3</t>
  </si>
  <si>
    <t>154-4</t>
  </si>
  <si>
    <t>C5707A-154Z-4</t>
  </si>
  <si>
    <t>155-1</t>
  </si>
  <si>
    <t>C5707A-155Z-1</t>
  </si>
  <si>
    <t>155-2</t>
  </si>
  <si>
    <t>C5707A-155Z-2</t>
  </si>
  <si>
    <t>155-3</t>
  </si>
  <si>
    <t>C5707A-155Z-3</t>
  </si>
  <si>
    <t>155-4</t>
  </si>
  <si>
    <t>C5707A-155Z-4</t>
  </si>
  <si>
    <t>156-1</t>
  </si>
  <si>
    <t>C5707A-156Z-1</t>
  </si>
  <si>
    <t>156-2</t>
  </si>
  <si>
    <t>C5707A-156Z-2</t>
  </si>
  <si>
    <t>156-3</t>
  </si>
  <si>
    <t>C5707A-156Z-3</t>
  </si>
  <si>
    <t>156-4</t>
  </si>
  <si>
    <t>C5707A-156Z-4</t>
  </si>
  <si>
    <t>157-1</t>
  </si>
  <si>
    <t>C5707A-157Z-1</t>
  </si>
  <si>
    <t>157-2</t>
  </si>
  <si>
    <t>C5707A-157Z-2</t>
  </si>
  <si>
    <t>157-3</t>
  </si>
  <si>
    <t>C5707A-157Z-3</t>
  </si>
  <si>
    <t>157-4</t>
  </si>
  <si>
    <t>C5707A-157Z-4</t>
  </si>
  <si>
    <t>158-1</t>
  </si>
  <si>
    <t>C5707A-158Z-1</t>
  </si>
  <si>
    <t>158-2</t>
  </si>
  <si>
    <t>C5707A-158Z-2</t>
  </si>
  <si>
    <t>159-1</t>
  </si>
  <si>
    <t>C5707A-159Z-1</t>
  </si>
  <si>
    <t>159-2</t>
  </si>
  <si>
    <t>C5707A-159Z-2</t>
  </si>
  <si>
    <t>160-1</t>
  </si>
  <si>
    <t>C5707A-160Z-1</t>
  </si>
  <si>
    <t>160-2</t>
  </si>
  <si>
    <t>C5707A-160Z-2</t>
  </si>
  <si>
    <t>160-3</t>
  </si>
  <si>
    <t>C5707A-160Z-3</t>
  </si>
  <si>
    <t>160-4</t>
  </si>
  <si>
    <t>C5707A-160Z-4</t>
  </si>
  <si>
    <t>161-1</t>
  </si>
  <si>
    <t>C5707A-161Z-1</t>
  </si>
  <si>
    <t>161-2</t>
  </si>
  <si>
    <t>C5707A-161Z-2</t>
  </si>
  <si>
    <t>161-3</t>
  </si>
  <si>
    <t>C5707A-161Z-3</t>
  </si>
  <si>
    <t>161-4</t>
  </si>
  <si>
    <t>C5707A-161Z-4</t>
  </si>
  <si>
    <t>162-1</t>
  </si>
  <si>
    <t>C5707A-162Z-1</t>
  </si>
  <si>
    <t>163-1</t>
  </si>
  <si>
    <t>C5707A-163Z-1</t>
  </si>
  <si>
    <t>163-2</t>
  </si>
  <si>
    <t>C5707A-163Z-2</t>
  </si>
  <si>
    <t>163-3</t>
  </si>
  <si>
    <t>C5707A-163Z-3</t>
  </si>
  <si>
    <t>163-4</t>
  </si>
  <si>
    <t>C5707A-163Z-4</t>
  </si>
  <si>
    <t>164-1</t>
  </si>
  <si>
    <t>C5707A-164Z-1</t>
  </si>
  <si>
    <t>164-2</t>
  </si>
  <si>
    <t>C5707A-164Z-2</t>
  </si>
  <si>
    <t>164-3</t>
  </si>
  <si>
    <t>C5707A-164Z-3</t>
  </si>
  <si>
    <t>164-4</t>
  </si>
  <si>
    <t>C5707A-164Z-4</t>
  </si>
  <si>
    <t>165-1</t>
  </si>
  <si>
    <t>C5707A-165Z-1</t>
  </si>
  <si>
    <t>166-1</t>
  </si>
  <si>
    <t>C5707A-166Z-1</t>
  </si>
  <si>
    <t>166-2</t>
  </si>
  <si>
    <t>C5707A-166Z-2</t>
  </si>
  <si>
    <t>166-3</t>
  </si>
  <si>
    <t>C5707A-166Z-3</t>
  </si>
  <si>
    <t>166-4</t>
  </si>
  <si>
    <t>C5707A-166Z-4</t>
  </si>
  <si>
    <t>167-1</t>
  </si>
  <si>
    <t>C5707A-167Z-1</t>
  </si>
  <si>
    <t>167-2</t>
  </si>
  <si>
    <t>C5707A-167Z-2</t>
  </si>
  <si>
    <t>167-3</t>
  </si>
  <si>
    <t>C5707A-167Z-3</t>
  </si>
  <si>
    <t>167-4</t>
  </si>
  <si>
    <t>C5707A-167Z-4</t>
  </si>
  <si>
    <t>168-1</t>
  </si>
  <si>
    <t>C5707A-168Z-1</t>
  </si>
  <si>
    <t>168-2</t>
  </si>
  <si>
    <t>C5707A-168Z-2</t>
  </si>
  <si>
    <t>168-3</t>
  </si>
  <si>
    <t>C5707A-168Z-3</t>
  </si>
  <si>
    <t>169-1</t>
  </si>
  <si>
    <t>C5707A-169Z-1</t>
  </si>
  <si>
    <t>169-2</t>
  </si>
  <si>
    <t>C5707A-169Z-2</t>
  </si>
  <si>
    <t>169-3</t>
  </si>
  <si>
    <t>C5707A-169Z-3</t>
  </si>
  <si>
    <t>169-4</t>
  </si>
  <si>
    <t>C5707A-169Z-4</t>
  </si>
  <si>
    <t>170-1</t>
  </si>
  <si>
    <t>C5707A-170Z-1</t>
  </si>
  <si>
    <t>171-1</t>
  </si>
  <si>
    <t>C5707A-171Z-1</t>
  </si>
  <si>
    <t>171-2</t>
  </si>
  <si>
    <t>C5707A-171Z-2</t>
  </si>
  <si>
    <t>171-3</t>
  </si>
  <si>
    <t>C5707A-171Z-3</t>
  </si>
  <si>
    <t>172-1</t>
  </si>
  <si>
    <t>C5707A-172Z-1</t>
  </si>
  <si>
    <t>173-1</t>
  </si>
  <si>
    <t>C5707A-173Z-1</t>
  </si>
  <si>
    <t>173-2</t>
  </si>
  <si>
    <t>C5707A-173Z-2</t>
  </si>
  <si>
    <t>173-3</t>
  </si>
  <si>
    <t>C5707A-173Z-3</t>
  </si>
  <si>
    <t>173-4</t>
  </si>
  <si>
    <t>C5707A-173Z-4</t>
  </si>
  <si>
    <t>174-1</t>
  </si>
  <si>
    <t>C5707A-174Z-1</t>
  </si>
  <si>
    <t>174-2</t>
  </si>
  <si>
    <t>C5707A-174Z-2</t>
  </si>
  <si>
    <t>174-3</t>
  </si>
  <si>
    <t>C5707A-174Z-3</t>
  </si>
  <si>
    <t>174-4</t>
  </si>
  <si>
    <t>C5707A-174Z-4</t>
  </si>
  <si>
    <t>175-1</t>
  </si>
  <si>
    <t>C5707A-175Z-1</t>
  </si>
  <si>
    <t>175-2</t>
  </si>
  <si>
    <t>C5707A-175Z-2</t>
  </si>
  <si>
    <t>175-3</t>
  </si>
  <si>
    <t>C5707A-175Z-3</t>
  </si>
  <si>
    <t>175-4</t>
  </si>
  <si>
    <t>C5707A-175Z-4</t>
  </si>
  <si>
    <t>176-1</t>
  </si>
  <si>
    <t>C5707A-176Z-1</t>
  </si>
  <si>
    <t>177-1</t>
  </si>
  <si>
    <t>C5707A-177Z-1</t>
  </si>
  <si>
    <t>177-2</t>
  </si>
  <si>
    <t>C5707A-177Z-2</t>
  </si>
  <si>
    <t>177-3</t>
  </si>
  <si>
    <t>C5707A-177Z-3</t>
  </si>
  <si>
    <t>177-4</t>
  </si>
  <si>
    <t>C5707A-177Z-4</t>
  </si>
  <si>
    <t>178-1</t>
  </si>
  <si>
    <t>C5707A-178Z-1</t>
  </si>
  <si>
    <t>178-2</t>
  </si>
  <si>
    <t>C5707A-178Z-2</t>
  </si>
  <si>
    <t>178-3</t>
  </si>
  <si>
    <t>C5707A-178Z-3</t>
  </si>
  <si>
    <t>178-4</t>
  </si>
  <si>
    <t>C5707A-178Z-4</t>
  </si>
  <si>
    <t>179-1</t>
  </si>
  <si>
    <t>C5707A-179Z-1</t>
  </si>
  <si>
    <t>179-2</t>
  </si>
  <si>
    <t>C5707A-179Z-2</t>
  </si>
  <si>
    <t>179-3</t>
  </si>
  <si>
    <t>C5707A-179Z-3</t>
  </si>
  <si>
    <t>179-4</t>
  </si>
  <si>
    <t>C5707A-179Z-4</t>
  </si>
  <si>
    <t>Unit/subunit</t>
  </si>
  <si>
    <t>Pieces in unit</t>
  </si>
  <si>
    <t>Unit lithology modifier</t>
  </si>
  <si>
    <t>Unit principal lithology</t>
  </si>
  <si>
    <t>Unit lithology name</t>
  </si>
  <si>
    <t>Top contact</t>
  </si>
  <si>
    <t>Lower contact</t>
  </si>
  <si>
    <t>Top Contact qualifier</t>
  </si>
  <si>
    <t>Top contact geometry</t>
  </si>
  <si>
    <t>General grain size</t>
  </si>
  <si>
    <t>Grain size Distribution</t>
  </si>
  <si>
    <t>Texture Comment</t>
  </si>
  <si>
    <t>Nature of layering</t>
  </si>
  <si>
    <t>Nature of contacts within layering</t>
  </si>
  <si>
    <t>Geometry of layering</t>
  </si>
  <si>
    <t>Layering intensity name</t>
  </si>
  <si>
    <t>Layering intensity rank</t>
  </si>
  <si>
    <t>Layering quality name</t>
  </si>
  <si>
    <t>Comments (layering/ banding)</t>
  </si>
  <si>
    <t>OL (%)</t>
  </si>
  <si>
    <t>OL size MAX (mm)</t>
  </si>
  <si>
    <t>OL size MODE (mm)</t>
  </si>
  <si>
    <t>OL habit</t>
  </si>
  <si>
    <t>OL shape</t>
  </si>
  <si>
    <t>OL comments</t>
  </si>
  <si>
    <t>PLAG (%)</t>
  </si>
  <si>
    <t>PLAG size MAX (mm)</t>
  </si>
  <si>
    <t>PLAG size MODE (mm)</t>
  </si>
  <si>
    <t>PLAG habit</t>
  </si>
  <si>
    <t>PLAG shape</t>
  </si>
  <si>
    <t>PLAG comments</t>
  </si>
  <si>
    <t>CPX (%)</t>
  </si>
  <si>
    <t>CPX size MAX (mm)</t>
  </si>
  <si>
    <t>CPX size MODE (mm)</t>
  </si>
  <si>
    <t>CPX habit</t>
  </si>
  <si>
    <t>CPX shape</t>
  </si>
  <si>
    <t>CPX comments</t>
  </si>
  <si>
    <t>OPX (%)</t>
  </si>
  <si>
    <t>OPX size MAX (mm)</t>
  </si>
  <si>
    <t>OPX size MODE (mm)</t>
  </si>
  <si>
    <t>OPX habit</t>
  </si>
  <si>
    <t>OPX shape</t>
  </si>
  <si>
    <t>OPX comments</t>
  </si>
  <si>
    <t>AMPH (%)</t>
  </si>
  <si>
    <t>AMPH size MAX (mm)</t>
  </si>
  <si>
    <t>AMPH size MODE (mm)</t>
  </si>
  <si>
    <t>AMPH habit</t>
  </si>
  <si>
    <t>AMPH shape</t>
  </si>
  <si>
    <t>AMPH comments</t>
  </si>
  <si>
    <t>SPIN (%)</t>
  </si>
  <si>
    <t>SPIN size MAX (mm)</t>
  </si>
  <si>
    <t>SPIN size MODE (mm)</t>
  </si>
  <si>
    <t>SPIN habit</t>
  </si>
  <si>
    <t>SPIN shape</t>
  </si>
  <si>
    <t>SPIN comments</t>
  </si>
  <si>
    <t>QTZ (%)</t>
  </si>
  <si>
    <t>QTZ  size MAX (mm)</t>
  </si>
  <si>
    <t>QTZ size MODE (mm)</t>
  </si>
  <si>
    <t>QTZ habit</t>
  </si>
  <si>
    <t>QTZ shape</t>
  </si>
  <si>
    <t>QTZ comments</t>
  </si>
  <si>
    <t>SULF size MAX (mm)</t>
  </si>
  <si>
    <t>SULF size MODE (mm)</t>
  </si>
  <si>
    <t>SULF habit</t>
  </si>
  <si>
    <t>SULF shape</t>
  </si>
  <si>
    <t>SULF comments</t>
  </si>
  <si>
    <t>Additional comments</t>
  </si>
  <si>
    <t>Summary for VCD</t>
  </si>
  <si>
    <t>Olivine gabbro</t>
  </si>
  <si>
    <t>Foliated</t>
  </si>
  <si>
    <t>Plagioclase-bearing</t>
  </si>
  <si>
    <t>Porphyroclastic</t>
  </si>
  <si>
    <t>Clinopyroxene and plagioclase-bearing</t>
  </si>
  <si>
    <t>Clinopyroxene-bearing</t>
  </si>
  <si>
    <t>7/7/2018</t>
  </si>
  <si>
    <t>BP-NG-JG-MP</t>
  </si>
  <si>
    <t>807-C5707A</t>
  </si>
  <si>
    <t>1a</t>
  </si>
  <si>
    <t>multiple</t>
  </si>
  <si>
    <t xml:space="preserve"> Alluvium</t>
  </si>
  <si>
    <t>Fine</t>
  </si>
  <si>
    <t>Gravels recovered at the top of the core. Mainly fine grained gabbro pieces</t>
  </si>
  <si>
    <t>Fine grained gabbro gravels</t>
  </si>
  <si>
    <t>1b</t>
  </si>
  <si>
    <t xml:space="preserve"> Gabbro</t>
  </si>
  <si>
    <t>Fresh gabbro with some olivine</t>
  </si>
  <si>
    <t>1c</t>
  </si>
  <si>
    <t>1d</t>
  </si>
  <si>
    <t>Medium</t>
  </si>
  <si>
    <t>Scarce presence of subophitic Cpx</t>
  </si>
  <si>
    <t>Coarser grain at the bottom of the section. Increased mafic mineral abundance from the top to the bottom</t>
  </si>
  <si>
    <t>Serpentinised</t>
  </si>
  <si>
    <t>At the bottom of the core, subophitic texture can be observed.</t>
  </si>
  <si>
    <t>Banded olivine gabbro with variable modal composition</t>
  </si>
  <si>
    <t>1e</t>
  </si>
  <si>
    <t>Anorthosite</t>
  </si>
  <si>
    <t>Olivine-bearing  Anorthosite</t>
  </si>
  <si>
    <t>Layers are marked by disseminated olivine</t>
  </si>
  <si>
    <t>Chloritized</t>
  </si>
  <si>
    <t>Bottom layer has coarser grained plagioclase</t>
  </si>
  <si>
    <t>Weakly banded anorthosite</t>
  </si>
  <si>
    <t>1f</t>
  </si>
  <si>
    <t xml:space="preserve"> Olivine gabbro</t>
  </si>
  <si>
    <t>Modal layering showing variation in plagioclase abundance</t>
  </si>
  <si>
    <t>One big sulfide grain</t>
  </si>
  <si>
    <t>Layered olivine gabbro with band of anorthosite and dunite</t>
  </si>
  <si>
    <t>1g</t>
  </si>
  <si>
    <t>1h</t>
  </si>
  <si>
    <t>Plagioclase rich at the top and olivine rich in the bottom</t>
  </si>
  <si>
    <t>Poikilitic texture is observed at the top of the section in the plagioclase rich part. Modal abundance of clinopyroxene is rather homogeneous from top to bottom.</t>
  </si>
  <si>
    <t>Banded olivine gabbro which is plagioclase rich at the top and olivine rich at the bottom</t>
  </si>
  <si>
    <t>1i</t>
  </si>
  <si>
    <t>1j</t>
  </si>
  <si>
    <t>Mostly subhedral but anhedral in plagioclase rich layer</t>
  </si>
  <si>
    <t>Strongly layered olivine gabbro</t>
  </si>
  <si>
    <t>1k</t>
  </si>
  <si>
    <t>1l</t>
  </si>
  <si>
    <t>Moderately layered olivine gabbro</t>
  </si>
  <si>
    <t>1m</t>
  </si>
  <si>
    <t>1n</t>
  </si>
  <si>
    <t>No layers</t>
  </si>
  <si>
    <t>Associated with olivine</t>
  </si>
  <si>
    <t>Non-layered olivine gabbro</t>
  </si>
  <si>
    <t>1o</t>
  </si>
  <si>
    <t>1p</t>
  </si>
  <si>
    <t>1q</t>
  </si>
  <si>
    <t>1r</t>
  </si>
  <si>
    <t>1s</t>
  </si>
  <si>
    <t>1t</t>
  </si>
  <si>
    <t>1u</t>
  </si>
  <si>
    <t>1v</t>
  </si>
  <si>
    <t>Strongly altered layered olivine gabbro</t>
  </si>
  <si>
    <t>1w</t>
  </si>
  <si>
    <t>Grains are elongated parallel to the layering</t>
  </si>
  <si>
    <t>Layered olivine gabbro with grain elongation parallel to layering</t>
  </si>
  <si>
    <t>1x</t>
  </si>
  <si>
    <t>1y</t>
  </si>
  <si>
    <t>Variable thickness of layers and well-developed magmatic texture</t>
  </si>
  <si>
    <t>Interstitial in olivine rich layer and tabular in plagioclase rich layer</t>
  </si>
  <si>
    <t>Very few spinel even in the olivine rich layers</t>
  </si>
  <si>
    <t>Varitextured layered gabbro with grain elongation parallel to the layering</t>
  </si>
  <si>
    <t>1z</t>
  </si>
  <si>
    <t>1aa</t>
  </si>
  <si>
    <t>Plagioclase-bearing Wehrlite</t>
  </si>
  <si>
    <t>Strongly foliated</t>
  </si>
  <si>
    <t>Ultramafic layer</t>
  </si>
  <si>
    <t>Strongly foliated olivine gabbro</t>
  </si>
  <si>
    <t>1ab</t>
  </si>
  <si>
    <t>Coarse</t>
  </si>
  <si>
    <t>Porphyroclasts of clinopyroxene</t>
  </si>
  <si>
    <t>No layers but clinopyroxene porphyroclasts are oriented parallel to the foliation of the previous sub-unit</t>
  </si>
  <si>
    <t>Porphyroclastic and foliated wehrlite</t>
  </si>
  <si>
    <t>1ac</t>
  </si>
  <si>
    <t>Foliation is parallel to the layering</t>
  </si>
  <si>
    <t>Foliated and layered olivine gabbro</t>
  </si>
  <si>
    <t>1ad</t>
  </si>
  <si>
    <t>Foliated olivine-bearing anorthosite</t>
  </si>
  <si>
    <t>1ae</t>
  </si>
  <si>
    <t>Clinopyroxene and plagioclase-bearing Dunite</t>
  </si>
  <si>
    <t>Foliation is outlined by elongated clinopyroxenes</t>
  </si>
  <si>
    <t>Very few spinel even in the olivine rich layer</t>
  </si>
  <si>
    <t>Strongly foliated clinopyroxene and plagioclase-bearing dunite</t>
  </si>
  <si>
    <t>1af</t>
  </si>
  <si>
    <t>Foliation is outlined by elongated clinopyroxenes and olivine</t>
  </si>
  <si>
    <t>Foliation is parallel to layering</t>
  </si>
  <si>
    <t>Strongly foliated layered olivine gabbro</t>
  </si>
  <si>
    <t>1ag</t>
  </si>
  <si>
    <t xml:space="preserve"> Dunite</t>
  </si>
  <si>
    <t>Very few spinel</t>
  </si>
  <si>
    <t>1ah</t>
  </si>
  <si>
    <t>Variable degree of foliation with porphyritic layer at the bottom of the unit</t>
  </si>
  <si>
    <t>1ai</t>
  </si>
  <si>
    <t>Contact with previous sub-unit is modal and due to grain size. The grains are coarser in this unit.</t>
  </si>
  <si>
    <t>Porphyroclastic, plagioclase-bearing and coarse-grained wehrlite</t>
  </si>
  <si>
    <t>1aj</t>
  </si>
  <si>
    <t>Foliation is parallel to the layers</t>
  </si>
  <si>
    <t>Within the olivine rich layer, curved boundaries can be observed.</t>
  </si>
  <si>
    <t>1ak</t>
  </si>
  <si>
    <t>Modal variation in clinopyroxene</t>
  </si>
  <si>
    <t>Layered plagioclase-bearing wehrlite</t>
  </si>
  <si>
    <t>1al</t>
  </si>
  <si>
    <t>1 cm thick layer of anorthosite</t>
  </si>
  <si>
    <t>Layered olivine gabbro</t>
  </si>
  <si>
    <t>1am</t>
  </si>
  <si>
    <t>Variable modal composition from anorthositic to dunitic layers</t>
  </si>
  <si>
    <t>1an</t>
  </si>
  <si>
    <t>No layers but foliated</t>
  </si>
  <si>
    <t>1ao</t>
  </si>
  <si>
    <t xml:space="preserve"> Wehrlite</t>
  </si>
  <si>
    <t>Composed of dunitic and wehrlitic layer</t>
  </si>
  <si>
    <t>Dunite to wehrlite layers</t>
  </si>
  <si>
    <t>1ap</t>
  </si>
  <si>
    <t>Thin layer of anorthosite and 15 cm thick ultramafic layer</t>
  </si>
  <si>
    <t>1aq</t>
  </si>
  <si>
    <t>Clinopyroxene-bearing Dunite</t>
  </si>
  <si>
    <t>Dunite layer above wehrlite</t>
  </si>
  <si>
    <t>Dunite-wehrlite layer</t>
  </si>
  <si>
    <t>1ar</t>
  </si>
  <si>
    <t>1as</t>
  </si>
  <si>
    <t>1at</t>
  </si>
  <si>
    <t>1au</t>
  </si>
  <si>
    <t>1av</t>
  </si>
  <si>
    <t>1ax</t>
  </si>
  <si>
    <t>1ay</t>
  </si>
  <si>
    <t>1az</t>
  </si>
  <si>
    <t>hematite</t>
  </si>
  <si>
    <t>undefined</t>
  </si>
  <si>
    <t>Dark bluish gray</t>
  </si>
  <si>
    <t>Dark olive gray</t>
  </si>
  <si>
    <t>oxidation along cracks and veins</t>
  </si>
  <si>
    <t>Rusty brown</t>
  </si>
  <si>
    <t>Alteration intensity greater on fracture surface</t>
  </si>
  <si>
    <t>Dark red</t>
  </si>
  <si>
    <t>Alteration intensity higher in ol-rich intervals from 47 to 66 cm</t>
  </si>
  <si>
    <t>Black</t>
  </si>
  <si>
    <t>Olivine-rich layer</t>
  </si>
  <si>
    <t>Bluish gray</t>
  </si>
  <si>
    <t>Oxidation along crack</t>
  </si>
  <si>
    <t>Greenish black</t>
  </si>
  <si>
    <t>Oxidatio along cracks</t>
  </si>
  <si>
    <t>Olive gray</t>
  </si>
  <si>
    <t>Greenish gray</t>
  </si>
  <si>
    <t>Light gray</t>
  </si>
  <si>
    <t>Plagioclase-ich layer</t>
  </si>
  <si>
    <t>Alteration intensity higher in milky colored plagioclase-rich layer from 26 to 28 cm</t>
  </si>
  <si>
    <t>plagiclaser-rich layer from 20 to 21 cm, 29 to 32 cm, and alteration intensity higher in olivine-rich layer from 33 to 39 cm</t>
  </si>
  <si>
    <t>Dark green</t>
  </si>
  <si>
    <t>Plagioclase-rich layer from 76 to 76.5 cm, 82 to 83 cm, and alteration intensity higher in olivine-rich layer from 84 to 86</t>
  </si>
  <si>
    <t>Dark greenish gray</t>
  </si>
  <si>
    <t>White</t>
  </si>
  <si>
    <t>Light greenish gray</t>
  </si>
  <si>
    <t>Bluish black</t>
  </si>
  <si>
    <t>Greenish white</t>
  </si>
  <si>
    <t>Bright yellowish brown</t>
  </si>
  <si>
    <t>Olive black</t>
  </si>
  <si>
    <t>Layering is marked by differences in olivine and clinopyroxene abundance</t>
  </si>
  <si>
    <t>Plagioclase-bearing wehrlite layer</t>
  </si>
  <si>
    <t>Foliation is outlined by elongated olivine and clinopyroxene.</t>
  </si>
  <si>
    <t>Weakly layered olivine gabbro with foliation parallel to the layers</t>
  </si>
  <si>
    <t>Foliation is outlined by grains aligned in the same plane</t>
  </si>
  <si>
    <t>Thin layer of wehrlite with variable clinopyroxene content</t>
  </si>
  <si>
    <t>Weak foliation parallel to the layers</t>
  </si>
  <si>
    <t>Weakly layered olivine gabbro</t>
  </si>
  <si>
    <t>One thin layer of dunite with a thin plagioclase layer</t>
  </si>
  <si>
    <t>One single layer of dunite</t>
  </si>
  <si>
    <t>Slightly foliated and layered olivine gabbro with coarser grains at the bottom of the unit</t>
  </si>
  <si>
    <t>1ba</t>
  </si>
  <si>
    <t>Plagioclase-bearing Dunite</t>
  </si>
  <si>
    <t>Included in plagioclase</t>
  </si>
  <si>
    <t>Thick layer of dunite with bands of plagioclase and clinopyroxene</t>
  </si>
  <si>
    <t>1bb</t>
  </si>
  <si>
    <t>Weak foliation is outlined by weak olivine</t>
  </si>
  <si>
    <t>Variation in grain size can be observed along with curved boundaries</t>
  </si>
  <si>
    <t>Thick section of layered olivine gabbro with anorthositic to olivine-rich layer</t>
  </si>
  <si>
    <t>Very weak foliation</t>
  </si>
  <si>
    <t>Very weak foliation marked by the variation in olivine content</t>
  </si>
  <si>
    <t>Thick section of weakly layered olivine gabbro</t>
  </si>
  <si>
    <t>Weak foliation and minerals are elongated</t>
  </si>
  <si>
    <t>Lower boundary is sharp and upper boundary is gradational with progressive decrease in the modal proportion of olivine and increase in the grain size</t>
  </si>
  <si>
    <t>Coarse-grained layer of olivine gabbro with grain size and modal variation</t>
  </si>
  <si>
    <t>4a</t>
  </si>
  <si>
    <t>Weak foliation</t>
  </si>
  <si>
    <t>Layering is oblique to the cross section</t>
  </si>
  <si>
    <t>Medium grained olivine gabbro with modal layer oblique to the cross section</t>
  </si>
  <si>
    <t>4b</t>
  </si>
  <si>
    <t>Same as above but with presence of coarse-grained plagioclase rich veins associated with alteration</t>
  </si>
  <si>
    <t>4c</t>
  </si>
  <si>
    <t>Moderate foliation is parallel to the layers</t>
  </si>
  <si>
    <t>Coarse-grained layer of olivine gabbro with interstitial grains of oxides</t>
  </si>
  <si>
    <t>Medium grained olivine gabbro with weak layering and foliation marked by olivine elongation</t>
  </si>
  <si>
    <t>Strongly foliated with elongated coarse grains</t>
  </si>
  <si>
    <t>Coarse-grained weakly foliated layered olivine gabbro</t>
  </si>
  <si>
    <t>Alteration intensity higher in olivine-rich layer from 20 to 21 cm.</t>
  </si>
  <si>
    <t>Dark gray</t>
  </si>
  <si>
    <t>Alteration intensity higher in olivine-rich layer from 13 to 15</t>
  </si>
  <si>
    <t>Gray</t>
  </si>
  <si>
    <t>plagioclase-rich layers from 32 to 34 cm, 48.5 to 50 cm</t>
  </si>
  <si>
    <t>10 %, blown-colored,  undefined phase, probably after pyroxene</t>
  </si>
  <si>
    <t>15 %, blown-colored,  undefeined phase, probably after pyroxene</t>
  </si>
  <si>
    <t>alteration intensity higher in olivine-rich layers from 13 to 14 cm, and 23 to 23.5 cm</t>
  </si>
  <si>
    <t>alteration intensity higher in olivine-rich layers from 17.5 to 22 cm, and 23.5 to 27 cm</t>
  </si>
  <si>
    <t>Alteration intensity higher in olivine-rich layers from 8 to 10 cm, from 11 to 12.5 cm, 32 to 33.5 cm, and 38 to 60 cm</t>
  </si>
  <si>
    <t>Alteration intensity higher in olivine-rich layers from 19 to 23 cm, from 46.5 to 48 cm, and 49 to 50 cm</t>
  </si>
  <si>
    <t>Light olive gray</t>
  </si>
  <si>
    <t>Alteration intensity higher in ol-rich interval from 22 to 30 cm</t>
  </si>
  <si>
    <t>Light graynish gray</t>
  </si>
  <si>
    <t>Alteration intensity higher in ol-rich interval from 0 to 5 cm</t>
  </si>
  <si>
    <t xml:space="preserve">Alteration intensity lower in olivine-poor interval from 75 to 79 cm where vein halo occurs. </t>
  </si>
  <si>
    <t>Alternation intensity higher in olivine-rich upper half than lower half where halo occurs</t>
  </si>
  <si>
    <t>Olive  gray</t>
  </si>
  <si>
    <t xml:space="preserve">High alteration with high alteration on fracture surface </t>
    <phoneticPr fontId="17"/>
  </si>
  <si>
    <t>Moderate alteration with increasing intensity in halo</t>
    <phoneticPr fontId="17"/>
  </si>
  <si>
    <t>807-C5707A</t>
    <phoneticPr fontId="17"/>
  </si>
  <si>
    <t>8/7/2018</t>
    <phoneticPr fontId="17"/>
  </si>
  <si>
    <t>Pegmatitic</t>
  </si>
  <si>
    <t>Olivine-bearing  Gabbro</t>
  </si>
  <si>
    <t xml:space="preserve"> Gabbronorite</t>
  </si>
  <si>
    <t>15a</t>
  </si>
  <si>
    <t>15b</t>
  </si>
  <si>
    <t>Clinopyroxene-bearing Troctolite</t>
  </si>
  <si>
    <t>15c</t>
  </si>
  <si>
    <t>17a</t>
  </si>
  <si>
    <t>Pegmatitic Gabbro</t>
  </si>
  <si>
    <t>17b</t>
  </si>
  <si>
    <t>17c</t>
  </si>
  <si>
    <t>24a</t>
  </si>
  <si>
    <t>24b</t>
  </si>
  <si>
    <t>Dark bluish gray</t>
    <phoneticPr fontId="17"/>
  </si>
  <si>
    <t>Bluish gray</t>
    <phoneticPr fontId="17"/>
  </si>
  <si>
    <t xml:space="preserve">Uniform slight alteration with increasing intensity in halo. </t>
    <phoneticPr fontId="17"/>
  </si>
  <si>
    <t>Uniform slight alteration</t>
    <phoneticPr fontId="17"/>
  </si>
  <si>
    <t>olive gray</t>
    <phoneticPr fontId="17"/>
  </si>
  <si>
    <t>Light olive gray</t>
    <phoneticPr fontId="17"/>
  </si>
  <si>
    <t xml:space="preserve">Uniform slight alteration with increasing intensity in relatively thick halo. </t>
    <phoneticPr fontId="17"/>
  </si>
  <si>
    <t>Olive  gray</t>
    <phoneticPr fontId="17"/>
  </si>
  <si>
    <t>Uniform slight alteration with increasing intensity in relatively thick halo, probably related to deformation</t>
    <phoneticPr fontId="17"/>
  </si>
  <si>
    <t>Olive gray</t>
    <phoneticPr fontId="17"/>
  </si>
  <si>
    <t>Deformation related very high alteration</t>
    <phoneticPr fontId="17"/>
  </si>
  <si>
    <t>Greenish gray</t>
    <phoneticPr fontId="17"/>
  </si>
  <si>
    <t>Should be confirmed by XRD or other method</t>
    <phoneticPr fontId="17"/>
  </si>
  <si>
    <t>Uniform moderate alteration background with deformation related alteration interval and halo along vein</t>
    <phoneticPr fontId="17"/>
  </si>
  <si>
    <t>Dark greenish gray</t>
    <phoneticPr fontId="17"/>
  </si>
  <si>
    <t>Vein with halo of the bottom of the unit might be related to brittle defromation of the former unit</t>
    <phoneticPr fontId="17"/>
  </si>
  <si>
    <t>Vein with halo of the bottom of the unit might be related to brittle defromation of the next unit</t>
    <phoneticPr fontId="17"/>
  </si>
  <si>
    <t>Uniform moderate alteration background with deformation related alteration</t>
    <phoneticPr fontId="17"/>
  </si>
  <si>
    <t>Uniform moderate alteration background</t>
    <phoneticPr fontId="17"/>
  </si>
  <si>
    <t>Light greenish gray</t>
    <phoneticPr fontId="17"/>
  </si>
  <si>
    <t>Uniform slight alteration background with increasing intensity in halo</t>
    <phoneticPr fontId="17"/>
  </si>
  <si>
    <t>Uniform very high alteration background</t>
    <phoneticPr fontId="17"/>
  </si>
  <si>
    <t>Dark olive gray</t>
    <phoneticPr fontId="17"/>
  </si>
  <si>
    <t>Uniform high alteration background</t>
    <phoneticPr fontId="17"/>
  </si>
  <si>
    <t>Uniform moderate alteration background with increasing internsity in halo</t>
    <phoneticPr fontId="17"/>
  </si>
  <si>
    <t>Grayish white</t>
    <phoneticPr fontId="17"/>
  </si>
  <si>
    <t>Greenish black</t>
    <phoneticPr fontId="17"/>
  </si>
  <si>
    <t>High alteration in olivine-rich matrix</t>
    <phoneticPr fontId="17"/>
  </si>
  <si>
    <t>Light gray</t>
    <phoneticPr fontId="17"/>
  </si>
  <si>
    <t>Very high alteration in olivine-rich matrix with halo of the former igneous unit</t>
    <phoneticPr fontId="17"/>
  </si>
  <si>
    <t xml:space="preserve">Very high alteration in olivine-rich </t>
    <phoneticPr fontId="17"/>
  </si>
  <si>
    <t>Modelate alteration with  irregular patch and halo</t>
    <phoneticPr fontId="17"/>
  </si>
  <si>
    <t>Chlorite-rich layer from 16 to 20 cm</t>
    <phoneticPr fontId="17"/>
  </si>
  <si>
    <t>localised</t>
    <phoneticPr fontId="17"/>
  </si>
  <si>
    <t xml:space="preserve">50 % modelate alteration background with chlorite-rich interval from 16 to 20cm, and 50 % high alteration halo </t>
    <phoneticPr fontId="17"/>
  </si>
  <si>
    <t>Uniform moderate alteration background with patchy-like halo at the bottom, which continues to the next section</t>
    <phoneticPr fontId="17"/>
  </si>
  <si>
    <t>pervasive</t>
    <phoneticPr fontId="17"/>
  </si>
  <si>
    <t>Local deformation from 20 to 30 cm</t>
    <phoneticPr fontId="17"/>
  </si>
  <si>
    <t>55 %  high alteration halo with deformation interaval from 20 to 30 cm, and 45 % high alteratio background</t>
    <phoneticPr fontId="17"/>
  </si>
  <si>
    <t>Olive yellow</t>
    <phoneticPr fontId="17"/>
  </si>
  <si>
    <t>Uniform modelate alteration with  irregular patchy-like halo (30 %)</t>
    <phoneticPr fontId="17"/>
  </si>
  <si>
    <t>Uniform modelate alteration with increasing intensity in halo, and deformation-related alteration 4cm from the bottom of the section, which continues to the next section</t>
    <phoneticPr fontId="17"/>
  </si>
  <si>
    <t>Grayish olive</t>
    <phoneticPr fontId="17"/>
  </si>
  <si>
    <t>The bottom of the setion from 47 cm 52 cm</t>
    <phoneticPr fontId="17"/>
  </si>
  <si>
    <t>The top of the section from 0 to 10 cm, which is conitued from the former section</t>
    <phoneticPr fontId="17"/>
  </si>
  <si>
    <t>Uniform modelate alteration with increasing intensity in halo, and deformation-related alteration 10 cm from the Top of the section, which is continued from the former  section</t>
    <phoneticPr fontId="17"/>
  </si>
  <si>
    <t>Uniform high alteration olivine-rich layer</t>
    <phoneticPr fontId="17"/>
  </si>
  <si>
    <t>Unifform slight alteration background</t>
    <phoneticPr fontId="17"/>
  </si>
  <si>
    <t>Uniform modelate alteration background with increasing intensity in halo</t>
    <phoneticPr fontId="17"/>
  </si>
  <si>
    <t>vein</t>
    <phoneticPr fontId="17"/>
  </si>
  <si>
    <t>55 % uniform moderate alteration background with 45 % halo</t>
    <phoneticPr fontId="17"/>
  </si>
  <si>
    <t>Uniform modelate alteration background with increasing intensity in halo (45 %)</t>
    <phoneticPr fontId="17"/>
  </si>
  <si>
    <t>Grayish yellow</t>
    <phoneticPr fontId="17"/>
  </si>
  <si>
    <t>Wide halo along vin might be related to this deformation interval from 42 to 72 cm</t>
    <phoneticPr fontId="17"/>
  </si>
  <si>
    <t>10 % Uniform modelate alteration background with wide alteration halo related to defromation interval from 42 to 72 cm</t>
    <phoneticPr fontId="17"/>
  </si>
  <si>
    <t xml:space="preserve">Uniform modelate alteration background with increasing intensity in halo </t>
    <phoneticPr fontId="17"/>
  </si>
  <si>
    <t>Uniform modelate alteration background with increasing intensity in halo related to deformation at the bottomo of the section from 55 to 64 cm contuning to the next section</t>
    <phoneticPr fontId="17"/>
  </si>
  <si>
    <t>Greenish oilve</t>
    <phoneticPr fontId="17"/>
  </si>
  <si>
    <t>Deformation interval From 0 to 28</t>
    <phoneticPr fontId="17"/>
  </si>
  <si>
    <t>Deformation related halo From 55 cm to 64 cm related to deformation in the next section</t>
    <phoneticPr fontId="17"/>
  </si>
  <si>
    <t>Uniform modelate alteration background with  deformation halo related deformation from 0 to 28 cm</t>
    <phoneticPr fontId="17"/>
  </si>
  <si>
    <t>Uniform modelate alteration background with  increasing intensity in halo</t>
    <phoneticPr fontId="17"/>
  </si>
  <si>
    <t>Light greeish gray</t>
    <phoneticPr fontId="17"/>
  </si>
  <si>
    <t>Uniform slight alteration background</t>
    <phoneticPr fontId="17"/>
  </si>
  <si>
    <t>Uniform slight alteration background with  increasing intensity in halo</t>
    <phoneticPr fontId="17"/>
  </si>
  <si>
    <t>Light graynish gray</t>
    <phoneticPr fontId="17"/>
  </si>
  <si>
    <t>Dark gray</t>
    <phoneticPr fontId="17"/>
  </si>
  <si>
    <t>Uniform slight alteration background with  increasing intensity in halo (45 %)</t>
    <phoneticPr fontId="17"/>
  </si>
  <si>
    <t>Gray</t>
    <phoneticPr fontId="17"/>
  </si>
  <si>
    <t>Foliation parallel to the layers with strongly elongated clinopyroxene</t>
  </si>
  <si>
    <t>Plagioclase and amphibole bearing vein cutting layers</t>
  </si>
  <si>
    <t xml:space="preserve">There is an alteration front coming from the coarse grained unit at the top. </t>
  </si>
  <si>
    <t>Alternating olivine gabbro and gabbro crosscut by plagioclase and amphibole bearing veins.</t>
  </si>
  <si>
    <t>Foliation parallel to the layers but the layers are curved. The foliation is defined by elongated olivine and clinopyroxene.</t>
  </si>
  <si>
    <t>The layering is curved and the modal composition varies perpendicular to the foliation.</t>
  </si>
  <si>
    <t>Presence of disseminated oxides (&lt;1%)</t>
  </si>
  <si>
    <t>Olivine gabbro with curved foliation parallel to layering</t>
  </si>
  <si>
    <t>24c</t>
  </si>
  <si>
    <t>Foliation and layering become progressively planar at the boundary of the two subunits</t>
  </si>
  <si>
    <t>Layering is parallel to the foliation which is marked by elongated olivine</t>
  </si>
  <si>
    <t>Presence of hydrothermal amphibole vein</t>
  </si>
  <si>
    <t>Olivine gabbro with cryptic variation in olivine content</t>
  </si>
  <si>
    <t>Presence of hydrothermal amphibole vein and a coarse grained patch at 32-35 cm interval</t>
  </si>
  <si>
    <t xml:space="preserve">Uniform moderate alteration background with  increasing intensity in halo </t>
    <phoneticPr fontId="17"/>
  </si>
  <si>
    <t>Olive green</t>
    <phoneticPr fontId="17"/>
  </si>
  <si>
    <t xml:space="preserve">Uniform moderate alteration background </t>
    <phoneticPr fontId="17"/>
  </si>
  <si>
    <t xml:space="preserve">Uniform slight alteration background with  increasing intensity in halo </t>
    <phoneticPr fontId="17"/>
  </si>
  <si>
    <t xml:space="preserve">Uniform slight alteration background with increasing intensity in halo. </t>
    <phoneticPr fontId="17"/>
  </si>
  <si>
    <t>Uniform moderate alteration backgroud</t>
    <phoneticPr fontId="17"/>
  </si>
  <si>
    <t>Uniform  moderate alteration background</t>
    <phoneticPr fontId="17"/>
  </si>
  <si>
    <t>Uniform moderate alteration back</t>
    <phoneticPr fontId="17"/>
  </si>
  <si>
    <t xml:space="preserve">Uniform moderate alteration background with increasing  intensity in halo </t>
    <phoneticPr fontId="17"/>
  </si>
  <si>
    <t>Uniform moderate alteration background with increasing intensity in  halo</t>
    <phoneticPr fontId="17"/>
  </si>
  <si>
    <t>Uniform high alteration background with oxidation in halo, and alteration intensity higher in plagioclase-rich layer</t>
    <phoneticPr fontId="17"/>
  </si>
  <si>
    <t>Uniform very high alteration of olivine-rich layer with oxidation halo along crack</t>
    <phoneticPr fontId="17"/>
  </si>
  <si>
    <t>Uniform moderate alteration with oxidation halo along crack</t>
    <phoneticPr fontId="17"/>
  </si>
  <si>
    <t>Uniform moderate alteration bcwith increasing intensity in halo</t>
    <phoneticPr fontId="17"/>
  </si>
  <si>
    <t>Uniform slight alteration background with local oxidation along micro-cracks and veins</t>
    <phoneticPr fontId="17"/>
  </si>
  <si>
    <t>Uniform high alteration of olivine-rich layer</t>
    <phoneticPr fontId="17"/>
  </si>
  <si>
    <t>Uniform moderate alteration background with increasing intensity in halo</t>
    <phoneticPr fontId="17"/>
  </si>
  <si>
    <t>Unform highly alteration background</t>
    <phoneticPr fontId="17"/>
  </si>
  <si>
    <t>Very high alteration in olivine matrix of ultramafic layer</t>
    <phoneticPr fontId="17"/>
  </si>
  <si>
    <t>High alteration in olivine-rich layer</t>
    <phoneticPr fontId="17"/>
  </si>
  <si>
    <t>Univorm very high alteration background</t>
    <phoneticPr fontId="17"/>
  </si>
  <si>
    <t>High alteration in olivine matrix of ultramafic layer</t>
    <phoneticPr fontId="17"/>
  </si>
  <si>
    <t>Uniform high alteration background with increasing intensity in halo</t>
    <phoneticPr fontId="17"/>
  </si>
  <si>
    <t>Uniform mderate alteration background with increasing intensitzy in halo</t>
    <phoneticPr fontId="17"/>
  </si>
  <si>
    <t>High alteration of olivine-rich layer</t>
    <phoneticPr fontId="17"/>
  </si>
  <si>
    <t>Very highly alateration in olivine matrix of ultramafic layer</t>
    <phoneticPr fontId="17"/>
  </si>
  <si>
    <t>High alteration in olivine-rich layer with increasing intensity in halo</t>
    <phoneticPr fontId="17"/>
  </si>
  <si>
    <t xml:space="preserve">Uniform high alteration background with increasing  intensity in halo </t>
    <phoneticPr fontId="17"/>
  </si>
  <si>
    <t xml:space="preserve">High alteration in olivine-rich layer </t>
    <phoneticPr fontId="17"/>
  </si>
  <si>
    <t xml:space="preserve">Unform slight alteration background with increasing intensity in halo. </t>
    <phoneticPr fontId="17"/>
  </si>
  <si>
    <t>Uniform moderate alteration background with irregular-shaped patchy high alteration portion</t>
    <phoneticPr fontId="17"/>
  </si>
  <si>
    <t>Unifrom moderate alteration background with increasing intensity in halo</t>
    <phoneticPr fontId="17"/>
  </si>
  <si>
    <t>High alteration Halo dominated</t>
    <phoneticPr fontId="17"/>
  </si>
  <si>
    <t>Uniform moderate alteration with increasing intensity in halo</t>
    <phoneticPr fontId="17"/>
  </si>
  <si>
    <t>Uniform high alteration background with oxidation in halo, and high alteration in olivine-rich layer</t>
    <phoneticPr fontId="17"/>
  </si>
  <si>
    <t>Uniform high alteration of olivine-rich layer with oxidation halo along cracks</t>
    <phoneticPr fontId="17"/>
  </si>
  <si>
    <t>Uniform moderate alteration background with increasing intensity in halo, high alteration of olivine-rich layer</t>
    <phoneticPr fontId="17"/>
  </si>
  <si>
    <t>Very high altered dunitic layer</t>
    <phoneticPr fontId="17"/>
  </si>
  <si>
    <t>Uniform slight aleration background with  high intenstity in  olivine-rich layer</t>
    <phoneticPr fontId="17"/>
  </si>
  <si>
    <t>Very high alteration in olivine matrix of ultramafic layer, 10 % of undefined phase</t>
    <phoneticPr fontId="17"/>
  </si>
  <si>
    <t>10 %, blown-colored,  undefined phase, probably after pyroxene</t>
    <phoneticPr fontId="17"/>
  </si>
  <si>
    <t>No visible veins</t>
  </si>
  <si>
    <t>Thin (&lt;1mm) white pannar veins</t>
  </si>
  <si>
    <t xml:space="preserve">Black  vein network </t>
  </si>
  <si>
    <t>Thin greenish and white veins</t>
  </si>
  <si>
    <t>Black vein networks, with brecciated calcite vein with hala</t>
  </si>
  <si>
    <t>Black vein networks</t>
  </si>
  <si>
    <t xml:space="preserve">millimetric black-grey vens with  black vein netoworks </t>
  </si>
  <si>
    <t>Millimetric calcite vens some perpendicular to layering</t>
  </si>
  <si>
    <t>Millimertric greenish white vein</t>
  </si>
  <si>
    <t>Millimetric greenish-white calcite-bearing veins</t>
  </si>
  <si>
    <t>Black vein network and millimtetirc calcite veins</t>
  </si>
  <si>
    <t>Millimetric brown vein perpendicular to layering</t>
  </si>
  <si>
    <t>Millimetric dark and white vein</t>
  </si>
  <si>
    <t>Black vein networks, Thin (&lt;1mm)calcite vein</t>
  </si>
  <si>
    <t>Millimetric greenish-white and yellowish-white veins</t>
  </si>
  <si>
    <t>Black vein networks in olivine-rich layers, Thin (&lt;~1mm) calcite veins</t>
  </si>
  <si>
    <t>Black vein networks in olivine-rich layers, Vertical thin (&lt;~1mm) calcite veins</t>
  </si>
  <si>
    <t>Thin (&lt;~1mm) calcite vein</t>
  </si>
  <si>
    <t>Black vein network</t>
  </si>
  <si>
    <t>White veins (~1 mm), Black vein network</t>
  </si>
  <si>
    <t>Black vein network, millimetric orrangey-white calcite veins</t>
  </si>
  <si>
    <t>Millimetric planar black veins</t>
  </si>
  <si>
    <t>Black vein network , millimetric white veins</t>
  </si>
  <si>
    <t>Blanched greenish-white vein 1 mm width</t>
  </si>
  <si>
    <t>Thin (&lt;1mm) Orangy-white calcite vein</t>
  </si>
  <si>
    <t>Black vein network, Thin (&lt;1mm)dark green vein</t>
  </si>
  <si>
    <t>Grayish green en enchelon vein (each 1mm width)</t>
  </si>
  <si>
    <t>millimetric irregular white-grey-green-black vein that cut several layers</t>
  </si>
  <si>
    <t xml:space="preserve"> millimetric  planar green vein</t>
  </si>
  <si>
    <t>Black vein networks, Light to dark green veins with 1 mm thick</t>
  </si>
  <si>
    <t>Black vein networks, thin white to dark green veins parpendicular to the layering</t>
  </si>
  <si>
    <t>Black vein networks,millimetric  dark green veins perpendicular to the layering</t>
  </si>
  <si>
    <t>Black vein network, millimetroic black-green-white vein</t>
  </si>
  <si>
    <t>Black vein networks, millimetric green-white veins perpenticular to the layers</t>
  </si>
  <si>
    <t>Black vein networks,  milimetric light green to black vein</t>
  </si>
  <si>
    <t>Black vein networks,  millimetric green-black-white white vein which cut different layers</t>
  </si>
  <si>
    <t>Black vein network, Thin (&lt;1mm) greenish white vein</t>
  </si>
  <si>
    <t>Black vein networks, millimetric greenish white vein, thin calcite veins</t>
  </si>
  <si>
    <t>millimetric greenish white vein</t>
  </si>
  <si>
    <t>Black vein networks, millimetric white, white to green veins</t>
  </si>
  <si>
    <t>White-green -oragne diffusive vein with hlalo with thickness 20 mm , Black vein network</t>
  </si>
  <si>
    <t>black vein network, millimetric green-black vein</t>
  </si>
  <si>
    <t>Black vein networks, millimetric greenish white veins perpendicular to the layers</t>
  </si>
  <si>
    <t>Black vein networks, thin greenish white vein</t>
  </si>
  <si>
    <t>Black vein networks, thin greenish white and grayish green  veins</t>
  </si>
  <si>
    <t>Black vein networks, thin grayish green vein</t>
  </si>
  <si>
    <t>Black vein network, millimetric green veins</t>
  </si>
  <si>
    <t>Black vein network, ireggular millimetric greenish gray vein network,</t>
  </si>
  <si>
    <t>Millimetric gray to green vein with halo, Black vein network,</t>
  </si>
  <si>
    <t>Black vein networks, millimetric green to white vein</t>
  </si>
  <si>
    <t>Millimetric greenish grey vein</t>
  </si>
  <si>
    <t>Millimetric calcite vein, centimetric greenish grey vein with halo</t>
  </si>
  <si>
    <t>Millimetric greenish-grey vein networks</t>
  </si>
  <si>
    <t>Black vein network, millimetric greenish rgey to white veins</t>
  </si>
  <si>
    <t>Millimetric greyish green veins</t>
  </si>
  <si>
    <t>White to grey0sh green vein network with millimetric thickness</t>
  </si>
  <si>
    <t>Millimetric dark green veins</t>
  </si>
  <si>
    <t>Millimetric greenish grey veins</t>
  </si>
  <si>
    <t>Millimetric white-yellowish geren vein networks</t>
  </si>
  <si>
    <t>thin white-grey-green vein</t>
  </si>
  <si>
    <t>few milimetric veins</t>
  </si>
  <si>
    <t>few milimetric veins with wide halos apparently associated with late magmatic intrusions, one carbonate-oxyhydroxide vein parallel to foliation</t>
  </si>
  <si>
    <t>cm-sized vein networks associate with igneous intrusions</t>
  </si>
  <si>
    <t>network of milimiteric veins</t>
  </si>
  <si>
    <t>no visible macroscopic veins</t>
  </si>
  <si>
    <t>no visible veins</t>
  </si>
  <si>
    <t>mesh textured vein network</t>
  </si>
  <si>
    <t>isolated milimetric veins</t>
  </si>
  <si>
    <t xml:space="preserve">milimetric vein network, late carbonate vein </t>
  </si>
  <si>
    <t>networks of milimetric veins throughout unit, halos common</t>
  </si>
  <si>
    <t>network of mm-wide veins</t>
  </si>
  <si>
    <t>vein network in Ol-rich domains</t>
  </si>
  <si>
    <t>few mm-wide veins</t>
  </si>
  <si>
    <t>multiple 1mm veins in the upper part, while in the center part a major brecciated vein network is present, followed by a 1mm vein networks in the lowermost part of the section</t>
  </si>
  <si>
    <t xml:space="preserve">network of cm-size consisting mainly of prehnite asssosiated with cm-sized halo along a fault zone </t>
  </si>
  <si>
    <t>network of mm veins throughout the subunit</t>
  </si>
  <si>
    <t>network of mm veins surrounded by cm halos, with abundant prehnite, chlorite and possibly another unidentified minerals</t>
  </si>
  <si>
    <t>no veins</t>
  </si>
  <si>
    <t>network of vein possibly related to the pegmatite intrusion in the upper part of the section, lower part of the section contains a network of and isolated mm veins</t>
  </si>
  <si>
    <t>mm-scale white to greenish-white veins, mm-scale dark green networks, locally veins with halos</t>
  </si>
  <si>
    <t>9/7/2018</t>
  </si>
  <si>
    <t>9/7/2018</t>
    <phoneticPr fontId="17"/>
  </si>
  <si>
    <t>Foliated with elongated olivine and clinopyroxene</t>
  </si>
  <si>
    <t>Alternating anorthositic and gabbroic layers</t>
  </si>
  <si>
    <t>Presence of thin white alteration veins</t>
  </si>
  <si>
    <t>Medium grained gabbro with thin anorthosite veins</t>
  </si>
  <si>
    <t>26a</t>
  </si>
  <si>
    <t>Intrusive</t>
  </si>
  <si>
    <t>Foliated with elongated olivine and clinopyroxene. Foliation is parallel to layering.</t>
  </si>
  <si>
    <t>Layered medium grained olivine gabbro intruded by amphibole gabbro (unit 26b)</t>
  </si>
  <si>
    <t>26b</t>
  </si>
  <si>
    <t>Intrusion with variable grain size. The center of the intrusion is pegmatitic.</t>
  </si>
  <si>
    <t>Presence of oxides associated with amphibole</t>
  </si>
  <si>
    <t>Intrusion of subpegmatitic amphibole gabbronorite</t>
  </si>
  <si>
    <t>No foliation</t>
  </si>
  <si>
    <t>Alternating layers of olivine gabbro and gabbro</t>
  </si>
  <si>
    <t>Alternating layers of olivine rich gabbro and olivine gabbro</t>
  </si>
  <si>
    <t>30a</t>
  </si>
  <si>
    <t>Alternating layers of olivine gabbro and wehrlite</t>
  </si>
  <si>
    <t>In the wehrlitic layer, olivine is completely serpentinized with crystallization of sulfides.</t>
  </si>
  <si>
    <t>30b</t>
  </si>
  <si>
    <t>Pegmatitic intrusion</t>
  </si>
  <si>
    <t>Included in amphibole</t>
  </si>
  <si>
    <t>Intrusion of pegmatitic amphibole gabbro</t>
  </si>
  <si>
    <t>30c</t>
  </si>
  <si>
    <t>Strong foliation in the olivine rich layers</t>
  </si>
  <si>
    <t>At the top and base of the subunit, alteration front can be observed from the coarse grained amphibole gabbro.</t>
  </si>
  <si>
    <t>30d</t>
  </si>
  <si>
    <t>Formed from alteration</t>
  </si>
  <si>
    <t>30e</t>
  </si>
  <si>
    <t>Slightly foliated with elongated clinopyroxene</t>
  </si>
  <si>
    <t>Alternating layers of wehrlite and olivine gabbro</t>
  </si>
  <si>
    <t>Spinifex texture</t>
  </si>
  <si>
    <t>Present in the wehrlite layer</t>
  </si>
  <si>
    <t>Massive hydrothermal sulfides in the wehrlite</t>
  </si>
  <si>
    <t>Foliation parallel to the layering with elongated clinopyroxene and olivine</t>
  </si>
  <si>
    <t>Layering is outlined by the variable proportion of olivine</t>
  </si>
  <si>
    <t>Presence of late intrusion of gabbro (vein and patches)</t>
  </si>
  <si>
    <t>Alternating layers of olivine rich gabbro and olivine gabbro crosscut by intrusion of gabbro veins</t>
  </si>
  <si>
    <t>The contact with the previous unit is combined modal and grain size. The foliation in this unit is strong in the fine grained layer but absent in the coarse grained layer.</t>
  </si>
  <si>
    <t>Alternating layers of coarse grained wehrlite and fine grained olivine rich gabbro</t>
  </si>
  <si>
    <t>Completely serpentinized</t>
  </si>
  <si>
    <t>Included in olivine</t>
  </si>
  <si>
    <t>Present in serpentine</t>
  </si>
  <si>
    <t>Alternating layers of coarse grained plagioclase bearing wehrlite and fine grained olivine gabbro with secondary sulfides</t>
  </si>
  <si>
    <t>Weak foliation with elongated clinopyroxene and olivine</t>
  </si>
  <si>
    <t>Abundant hydrothermal sulfides in olivine rich layers</t>
  </si>
  <si>
    <t>From 36 cm to the bottom of the core, completely altered with preserved texture</t>
  </si>
  <si>
    <t>The contact with unit 34 is oblique and cutting the layering</t>
  </si>
  <si>
    <t>Weak foliation with elongated clinopyroxene</t>
  </si>
  <si>
    <t xml:space="preserve">Presence of oxides </t>
  </si>
  <si>
    <t xml:space="preserve">Thick layer of medium grained isotropic gabbro </t>
  </si>
  <si>
    <t xml:space="preserve">Weak foliation </t>
  </si>
  <si>
    <t>Almost isotropic gabbro with 5 mm thick olivine rich layer</t>
  </si>
  <si>
    <t>Present in olivine free layers</t>
  </si>
  <si>
    <t>Alternating layers of olivine gabbro and gabbro with weak layering</t>
  </si>
  <si>
    <t>The contact with unit 36a is oblique and cutting the layering</t>
  </si>
  <si>
    <t>36a</t>
  </si>
  <si>
    <t>Presence of interstitial oxides possibly magnetite</t>
  </si>
  <si>
    <t xml:space="preserve">Medium grained isotropic gabbro </t>
  </si>
  <si>
    <t>36b</t>
  </si>
  <si>
    <t>Corona around clinopyroxene</t>
  </si>
  <si>
    <t>Coarse grained isotropic gabbro</t>
  </si>
  <si>
    <t>36c</t>
  </si>
  <si>
    <t>37a</t>
  </si>
  <si>
    <t>Weak foliation with elongated olivine</t>
  </si>
  <si>
    <t>Layers are marked by variations in olivine content</t>
  </si>
  <si>
    <t>Presence of interstitial oxides possibly magnetite (~1%)</t>
  </si>
  <si>
    <t>Medium grained layered olivine gabbro with variable olivine content</t>
  </si>
  <si>
    <t>37b</t>
  </si>
  <si>
    <t>Alternating layers of clinopyroxene rich and plagioclase rich gabbro</t>
  </si>
  <si>
    <t>Presence of magnetite</t>
  </si>
  <si>
    <t xml:space="preserve">Coarse grained gabbro </t>
  </si>
  <si>
    <t>37c</t>
  </si>
  <si>
    <t>Layering is marked by variations of olivine content</t>
  </si>
  <si>
    <t>Alternating layers of olivine gabbro (~5 cm thick) and gabbro (~35 cm thick)</t>
  </si>
  <si>
    <t>37d</t>
  </si>
  <si>
    <t>Foliation parallel to layering and marked by elongated clinopyroxene and amphibole</t>
  </si>
  <si>
    <t>Layering marked by the alternating coarse grained amphibole gabbro and amphibole free fine grained layer</t>
  </si>
  <si>
    <t>Alternating layers of coarse grained amphibole gabbro and fine grained gabbro</t>
  </si>
  <si>
    <t>37e</t>
  </si>
  <si>
    <t>5 cm thick olivine bearing layer and 30 cm free gabbro layer</t>
  </si>
  <si>
    <t>Alternating layers of olivine bearing gabbro and gabbro</t>
  </si>
  <si>
    <t>37f</t>
  </si>
  <si>
    <t>No layers but the contact between 37e and 37f cut the layering in 37e</t>
  </si>
  <si>
    <t>Layer of medium grained olivine gabbro with contact to the other unit cutting the layering</t>
  </si>
  <si>
    <t>37g</t>
  </si>
  <si>
    <t>Presence of magnetite (&lt;1%)</t>
  </si>
  <si>
    <t>Medium grained isotropic gabbro</t>
  </si>
  <si>
    <t>37h</t>
  </si>
  <si>
    <t>Weak foliation marked by elongated clinopyroxene</t>
  </si>
  <si>
    <t>Presence of hydrothermal sulfides</t>
  </si>
  <si>
    <t>Coarse grained olivine gabbro</t>
  </si>
  <si>
    <t>37i</t>
  </si>
  <si>
    <t>37j</t>
  </si>
  <si>
    <t>37k</t>
  </si>
  <si>
    <t>38a</t>
  </si>
  <si>
    <t>38b</t>
  </si>
  <si>
    <t>38c</t>
  </si>
  <si>
    <t>38d</t>
  </si>
  <si>
    <t>38e</t>
  </si>
  <si>
    <t>Pegmatitic patch</t>
    <phoneticPr fontId="17"/>
  </si>
  <si>
    <t xml:space="preserve">Uniform high alteration background with  increasing intensity in halo </t>
    <phoneticPr fontId="17"/>
  </si>
  <si>
    <t>Pegmattitic patch</t>
    <phoneticPr fontId="17"/>
  </si>
  <si>
    <t>Uniform high alteration in pegmatitic patch</t>
    <phoneticPr fontId="17"/>
  </si>
  <si>
    <t>Very high alteration</t>
    <phoneticPr fontId="17"/>
  </si>
  <si>
    <t>Uniform high alteration background in relatively olivine-rich gabbro</t>
    <phoneticPr fontId="17"/>
  </si>
  <si>
    <t>Olive black</t>
    <phoneticPr fontId="17"/>
  </si>
  <si>
    <t>High alteration in olivine-rich interval</t>
    <phoneticPr fontId="17"/>
  </si>
  <si>
    <t>Could be olivine-rich interval</t>
    <phoneticPr fontId="17"/>
  </si>
  <si>
    <t>olivine-rich interaval from 12 to 25 cm</t>
    <phoneticPr fontId="17"/>
  </si>
  <si>
    <t>High alteration in olivine-rich interval from 12 to 25 cm, with increasing intensity in halo</t>
    <phoneticPr fontId="17"/>
  </si>
  <si>
    <t>High alteration background in pegmatitic gabbro</t>
    <phoneticPr fontId="17"/>
  </si>
  <si>
    <t>Uniform high alteration background in pegmatitic interaval with increasing intensity in halo</t>
    <phoneticPr fontId="17"/>
  </si>
  <si>
    <t>Black</t>
    <phoneticPr fontId="17"/>
  </si>
  <si>
    <t>High alteration background in olivine-rich interaval</t>
    <phoneticPr fontId="17"/>
  </si>
  <si>
    <t>Olivine-ridh layer</t>
    <phoneticPr fontId="17"/>
  </si>
  <si>
    <t>Uniform very high alteration in olivine-rich interaval</t>
    <phoneticPr fontId="17"/>
  </si>
  <si>
    <t>Wehrlitic interaval from 55 to 62 cm, Sulfide-rich</t>
    <phoneticPr fontId="17"/>
  </si>
  <si>
    <t>Uniform slight alteration with &gt; 6m high alteration patche along the section wall  , and with increasing intensity in halo</t>
    <phoneticPr fontId="17"/>
  </si>
  <si>
    <t>Uniform slight alteration with increasing intensity in halo</t>
    <phoneticPr fontId="17"/>
  </si>
  <si>
    <t>Light yellow</t>
    <phoneticPr fontId="17"/>
  </si>
  <si>
    <t>Uniform slight alteration backgroundwith increasing intensity in halo</t>
    <phoneticPr fontId="17"/>
  </si>
  <si>
    <t>Uniform slight alteration background with sharp high alteration related to deformation</t>
    <phoneticPr fontId="17"/>
  </si>
  <si>
    <t xml:space="preserve">High alteration Upper section from 0 to 20 related to deformation 0 to 20 cm </t>
    <phoneticPr fontId="17"/>
  </si>
  <si>
    <t>High alteration background, especially upper part of the section related to deformation</t>
    <phoneticPr fontId="17"/>
  </si>
  <si>
    <t>Prenite?</t>
    <phoneticPr fontId="17"/>
  </si>
  <si>
    <t>High alteration background halo</t>
    <phoneticPr fontId="17"/>
  </si>
  <si>
    <t>Uniform moderate alteration with increasing intensity in two generation halos</t>
    <phoneticPr fontId="17"/>
  </si>
  <si>
    <t>High alteration background with high alteration in halos</t>
    <phoneticPr fontId="17"/>
  </si>
  <si>
    <t>Modelate alteration of layered gabbro with increasing intesity in halo</t>
    <phoneticPr fontId="17"/>
  </si>
  <si>
    <t>Uniform modelate alteration of layered gabbro with increasing intesity in halo</t>
    <phoneticPr fontId="17"/>
  </si>
  <si>
    <t xml:space="preserve">Presence of magnetite </t>
  </si>
  <si>
    <t>Medium grained foliated gabbro</t>
  </si>
  <si>
    <t>Concentrated at the upper and bottom ends of the subunit</t>
  </si>
  <si>
    <t>Medium grained olivine gabbro</t>
  </si>
  <si>
    <t>Only two layers in the unit</t>
  </si>
  <si>
    <t>One layer of medium grained olivine gabbro and one layer of plagioclase rich gabbro</t>
  </si>
  <si>
    <t>Coarse grained olivine gabbro with foliation parallel to unit boundary</t>
  </si>
  <si>
    <t>Weak foliation with elongated olivine parallel to the unit boundary</t>
  </si>
  <si>
    <t>Presence of oxides possibly magnetite (&lt;1%)</t>
  </si>
  <si>
    <t>Medium grained foliated olivine gabbro</t>
  </si>
  <si>
    <t>Medium grained wehrlite</t>
  </si>
  <si>
    <t>Weak foliation with elongated olivine and foliation is parallel to unit boundary</t>
  </si>
  <si>
    <t>No layers but alteration veins are present parallel to the foliation</t>
  </si>
  <si>
    <t>From alteration of olivine</t>
  </si>
  <si>
    <t>Medium grained isotropic olivine gabbro</t>
  </si>
  <si>
    <t>Weak foliation parallel to the layers with elongated olivine and clinopyroxene</t>
  </si>
  <si>
    <t>Medium grained weakly foliated olivine gabbro</t>
  </si>
  <si>
    <t>Uniform slight alteration background with increasng intensity in halo</t>
    <phoneticPr fontId="17"/>
  </si>
  <si>
    <t>Light olivne gray</t>
    <phoneticPr fontId="17"/>
  </si>
  <si>
    <t>Uniform moderate alteration background with increasng intensity in halo</t>
    <phoneticPr fontId="17"/>
  </si>
  <si>
    <t>Extensive alteratin in olivine matrix in wehrlite</t>
    <phoneticPr fontId="17"/>
  </si>
  <si>
    <t>Dak greenish gray</t>
    <phoneticPr fontId="17"/>
  </si>
  <si>
    <t>High alteration halo dominated, uniform moderate alteratin background</t>
    <phoneticPr fontId="17"/>
  </si>
  <si>
    <t>Uniform moderate alteration with increasing intensity in hao</t>
    <phoneticPr fontId="17"/>
  </si>
  <si>
    <t>High alteration halo dominated, uniform high alteratin background</t>
    <phoneticPr fontId="17"/>
  </si>
  <si>
    <t>Olivne gray</t>
    <phoneticPr fontId="17"/>
  </si>
  <si>
    <t>High alteration halos  dominated, uniform moderate alteratin background</t>
    <phoneticPr fontId="17"/>
  </si>
  <si>
    <t>Uniform slight alteration background with increasing intensity in hao</t>
    <phoneticPr fontId="17"/>
  </si>
  <si>
    <t>High alteration in olivine matrix with increasing intensity in halo</t>
    <phoneticPr fontId="17"/>
  </si>
  <si>
    <t>Uniform modelate alteration background with increasing intesity in halo</t>
    <phoneticPr fontId="17"/>
  </si>
  <si>
    <t>Greeish gray</t>
    <phoneticPr fontId="17"/>
  </si>
  <si>
    <t>Cpx-rich interval from 57 to 67 cm</t>
    <phoneticPr fontId="17"/>
  </si>
  <si>
    <t>High alteration in upper plaigoclase-rich layer from 57 to 60 cm</t>
    <phoneticPr fontId="17"/>
  </si>
  <si>
    <t>Grenish gray</t>
    <phoneticPr fontId="17"/>
  </si>
  <si>
    <t>Uniform slight alteration background with increasing intesity in halo</t>
    <phoneticPr fontId="17"/>
  </si>
  <si>
    <t>Uniform moderate alteration background with  increasing intensity in halo</t>
    <phoneticPr fontId="17"/>
  </si>
  <si>
    <t>Dark gary</t>
    <phoneticPr fontId="17"/>
  </si>
  <si>
    <t>High alteration in olivine matrix of olivine-rich layer</t>
    <phoneticPr fontId="17"/>
  </si>
  <si>
    <t>Uniform slight alteration background with increasng intensity in halo, and high alteration interval related to deformation</t>
    <phoneticPr fontId="17"/>
  </si>
  <si>
    <t>High alteration in olivine matrix, increasing internsity in halo</t>
    <phoneticPr fontId="17"/>
  </si>
  <si>
    <t>black</t>
    <phoneticPr fontId="17"/>
  </si>
  <si>
    <t>network of milimiteric prehnite-rich veins, some of which are brecciated, vuggy, or kinked. Calcite follows pre-exisiting prehnite veins</t>
  </si>
  <si>
    <t>network of  milimetric veins dominated by prehnite. Veins appear massive or brecciated</t>
  </si>
  <si>
    <t>network of milimitric, fractured prehnite-rich veins</t>
  </si>
  <si>
    <t>no macroscopic veins</t>
  </si>
  <si>
    <t>network of milimetric chlorite-rich veins,  prehnite veins crossing into subunit 30D</t>
  </si>
  <si>
    <t>network of milimiteric prehnite-rich veins</t>
  </si>
  <si>
    <t>network of milimetric chlorite-rich massive veins</t>
  </si>
  <si>
    <t>network of milimiteric prehnite-rich veins, some of which are up to 5mm wide. Some chlorite-rich veins</t>
  </si>
  <si>
    <t>mm-wide chlotie rich veins, mm-wide prehnite rich veins, calcite and iron-oxyhydroxide veins follow pre-existing prehnite and chlorite veins</t>
  </si>
  <si>
    <t>network of mm-wide chlorite rich veins with halos of black amphibole (?), some mm-wide prehnite-rich veins that contain minor chlorite, late vuggy calcite and iron oxyhydroxide</t>
  </si>
  <si>
    <t>network of mm-wide chlorite rich veins with halos of black amphibole (?), some mm-wide prehnite-rich veins that contain minor chlorite</t>
  </si>
  <si>
    <t>mm-wide  prehnite-rich veins, network of wider (up to 1cm) prehnite(?)-rich veins, few mm-wide black amphible(?) rich veins</t>
  </si>
  <si>
    <t>cm-wide vuggy vein rich in calcite</t>
  </si>
  <si>
    <t>mm-wide veins containing black amphibole(?), mm-wide veins containing prehnite</t>
  </si>
  <si>
    <t>cm-wide brecciated chlorite / prehnite vein with late iron oxyhydroxide , few mm-wide chlorite-rich veins</t>
  </si>
  <si>
    <t>network of milimiteric prehnite-rich veins with faint halo</t>
  </si>
  <si>
    <t>network of milimiteric prehnite-rich veins and prehnite-chlorite rich veins</t>
  </si>
  <si>
    <t>mm-wide vein containing black amphibole(?)</t>
  </si>
  <si>
    <t>network of mm-wide zoisite-rich veins with centimetric  halo cut by prehnite veins</t>
  </si>
  <si>
    <t>diffuse network of mm-wide prehnite rich veins</t>
  </si>
  <si>
    <t>mm-vide chlorite-rich veins with late iron-oxyhydroxide</t>
  </si>
  <si>
    <t>mm-wide prehnite rich veins</t>
  </si>
  <si>
    <t xml:space="preserve">cm-wide prehnite veins cut by milimetric light pink zoisite veins </t>
  </si>
  <si>
    <t>mm-wide chlorite vein</t>
  </si>
  <si>
    <t>network of mm to cm prehnite zoisite cover more than 1m of core, deeper part contains mm-wide prehnite veins</t>
  </si>
  <si>
    <t>fractured vein</t>
  </si>
  <si>
    <t>network of mm-wide prehnite-rich veins some of which contain late calcite where parallel to foliation</t>
  </si>
  <si>
    <t>black mm-wide chlorite-rich veins with minor black amphibole(?), calcite and iron-oxyhydroxide present in some veins</t>
  </si>
  <si>
    <t>individual and networks of milimetric and centimetric prehnite-chlorite veins</t>
  </si>
  <si>
    <t>10/7/2018</t>
  </si>
  <si>
    <t>Continuous</t>
  </si>
  <si>
    <t>The same as unit 40 but completely altered. The contact with unit 40 is the progressive alteration front.</t>
  </si>
  <si>
    <t>Strong foliation parallel to the layers with elongated clinopyroxene and olivine</t>
  </si>
  <si>
    <t xml:space="preserve">Completely altered </t>
  </si>
  <si>
    <t>Moderate foliation with elongated olivine parallel to the layering</t>
  </si>
  <si>
    <t>Alternating olivine rich layer and olivine poor layer</t>
  </si>
  <si>
    <t>Completely altered with carbonates</t>
  </si>
  <si>
    <t>Unit 45 is altered and carbonated</t>
  </si>
  <si>
    <t>46a</t>
  </si>
  <si>
    <t>Moderate to strong foliation with elongated clinopyroxene and oxides parallel to the layering</t>
  </si>
  <si>
    <t>Tends to be stronger at the botton at the unit and weaker at the top. At the bottom of the section, there are some 1 cm thick coarse grained layers.</t>
  </si>
  <si>
    <t>Present only in the olivine rich layers</t>
  </si>
  <si>
    <t>Presence of magnetite especially at the top of the unit</t>
  </si>
  <si>
    <t>Alternating olivine rich layer and olivine devoid layer</t>
  </si>
  <si>
    <t>46b</t>
  </si>
  <si>
    <t>Clinopyroxene present in layers</t>
  </si>
  <si>
    <t>Presence of clinopyroxene layers</t>
  </si>
  <si>
    <t>Present only in the clinopyroxene layer</t>
  </si>
  <si>
    <t>Dunite with clinopyroxenite layer</t>
  </si>
  <si>
    <t>46c</t>
  </si>
  <si>
    <t>Foliation is parallel to the layers. There is 1 cm thick coarse grained layer at the top of the section.</t>
  </si>
  <si>
    <t>Alternating layers of 1 cm thick plagioclase rich gabbro and 40 cm thick olivine gabbro</t>
  </si>
  <si>
    <t>Alternating thick layer olivine gabbro and thin gabbro</t>
  </si>
  <si>
    <t>Foliation is marked by elongated clinopyroxene</t>
  </si>
  <si>
    <t>Alternating layers of 2 cm thick plagioclase rich gabbro and 35 cm thick olivine gabbro</t>
  </si>
  <si>
    <t>Layers are marked by the presence or absence of olivine</t>
  </si>
  <si>
    <t>In olivine rich layer only</t>
  </si>
  <si>
    <t>Pegmatitic olivine gabbro containing large patches of olivine</t>
  </si>
  <si>
    <t>Weak foliation with elongated plagioclase and olivine</t>
  </si>
  <si>
    <t>Layers are marked by plagioclase rich thin layers and olivine rich thick layers</t>
  </si>
  <si>
    <t>Alternating thick layer olivine gabbro and thin plagioclase rich gabbro</t>
  </si>
  <si>
    <t>50a</t>
  </si>
  <si>
    <t>Presence of clinopyroxene rich layer</t>
  </si>
  <si>
    <t>Altered clinopyroxene bearing dunite with contact outline by black chlorite</t>
  </si>
  <si>
    <t>50b</t>
  </si>
  <si>
    <t>Moderate foliation outlined by elongated olivine</t>
  </si>
  <si>
    <t>Presence of 0.5 cm thick olivine rich layer</t>
  </si>
  <si>
    <t>Olivine poor layers are coarse grained than olivine poor layers</t>
  </si>
  <si>
    <t>Altered medium grained olivine gabbro</t>
  </si>
  <si>
    <t>50c</t>
  </si>
  <si>
    <t>Altered dunite</t>
  </si>
  <si>
    <t>50d</t>
  </si>
  <si>
    <t>Strong foliation with elongated olivine</t>
  </si>
  <si>
    <t>Marked by impregnated layers with plagioclase and clinopyroxene in dunite</t>
  </si>
  <si>
    <t>Layer of plagioclase bearing wehrlite and dunite with increasing olivine proportion from the top to the bottom</t>
  </si>
  <si>
    <t>50e</t>
  </si>
  <si>
    <t>Strongly foliated and all minerals are elongated</t>
  </si>
  <si>
    <t>Marked by the presence or absence of olivine</t>
  </si>
  <si>
    <t xml:space="preserve">Layer of medium grained olivine gabbro </t>
  </si>
  <si>
    <t>50f</t>
  </si>
  <si>
    <t>Impregnation or intrusion of plagioclase and clinopyroxene in dunite</t>
  </si>
  <si>
    <t>Some wehrlitic layer with poikilitic clinopyroxene</t>
  </si>
  <si>
    <t>Present in olivine rich layer</t>
  </si>
  <si>
    <t xml:space="preserve">Wehrlite intruded by gabbroic band </t>
  </si>
  <si>
    <t>50g</t>
  </si>
  <si>
    <t>Strongly foliated with elongated clinopyroxene</t>
  </si>
  <si>
    <t>Parallel to foliation</t>
  </si>
  <si>
    <t>Layered medium grained olivine gabbro</t>
  </si>
  <si>
    <t>50h</t>
  </si>
  <si>
    <t>Various fabric including layering</t>
  </si>
  <si>
    <t>50i</t>
  </si>
  <si>
    <t>Strongly foliated with elongated olivine and clinopyroxene</t>
  </si>
  <si>
    <t>Elongated lens of olivine</t>
  </si>
  <si>
    <t>Medium grained layered olivine gabbro</t>
  </si>
  <si>
    <t>50j</t>
  </si>
  <si>
    <t>Present next to the unit boundary</t>
  </si>
  <si>
    <t>50k</t>
  </si>
  <si>
    <t xml:space="preserve">Weak foliation with elongated olivine </t>
  </si>
  <si>
    <t>Gabbro containing thin olivine rich layer</t>
  </si>
  <si>
    <t>50l</t>
  </si>
  <si>
    <t>50m</t>
  </si>
  <si>
    <t>Strongly foliated with elongated olivine</t>
  </si>
  <si>
    <t>Alternating olivine rich  layer and olivine devoid gabbro</t>
  </si>
  <si>
    <t>Moderately foliated with elongated olivine</t>
  </si>
  <si>
    <t>Marked by olivine modal abundance</t>
  </si>
  <si>
    <t>No obvious foliation</t>
  </si>
  <si>
    <t>Marked by absence or presence of clinopyroxene</t>
  </si>
  <si>
    <t>Fine grained layered gabbro</t>
  </si>
  <si>
    <t>53a</t>
  </si>
  <si>
    <t>Marked by modal abundance of plagioclase with 1 cm thick plagioclase rich layer and 30 cm thick plagioclase poor layer</t>
  </si>
  <si>
    <t>Wehrlitic medium grained olivine gabbro with cryptic variation of plagioclase abundance</t>
  </si>
  <si>
    <t>53b</t>
  </si>
  <si>
    <t>Websterite</t>
  </si>
  <si>
    <t>Layer of plagioclase bearing websterite in olivine gabbro</t>
  </si>
  <si>
    <t>53c</t>
  </si>
  <si>
    <t>Alternating coarse grained plagioclase rich layer and 30 cm thick fine grained plagioclase poor layer</t>
  </si>
  <si>
    <t>Big grain in plagioclase rich layer</t>
  </si>
  <si>
    <t>Associated with big grains of orthopyroxene</t>
  </si>
  <si>
    <t>Wehrlitic medium grained olivine gabbro with coarse grained gabbronorite thin layer</t>
  </si>
  <si>
    <t>10/7/2018</t>
    <phoneticPr fontId="17"/>
  </si>
  <si>
    <t>Uniform slight alteration background with increasing in halo</t>
    <phoneticPr fontId="17"/>
  </si>
  <si>
    <t>Uniform slight alteration background with increasng intensity intensity in halo</t>
    <phoneticPr fontId="17"/>
  </si>
  <si>
    <t>Uniform slight alteration background, high alteration interval related to deformation in the next section</t>
    <phoneticPr fontId="17"/>
  </si>
  <si>
    <t>High alteration relted to deformation</t>
    <phoneticPr fontId="17"/>
  </si>
  <si>
    <t>Grayish olivne</t>
    <phoneticPr fontId="17"/>
  </si>
  <si>
    <t>Very high alteration related to deformation</t>
    <phoneticPr fontId="17"/>
  </si>
  <si>
    <t>Moderate alteration, high alteration in olivine matrix in  background, high alteration interaval related to deformation in the fomer section</t>
    <phoneticPr fontId="17"/>
  </si>
  <si>
    <t>No meaning</t>
    <phoneticPr fontId="17"/>
  </si>
  <si>
    <t>High alteration in olivine matrix of  background</t>
    <phoneticPr fontId="17"/>
  </si>
  <si>
    <t>pegmatitic</t>
    <phoneticPr fontId="17"/>
  </si>
  <si>
    <t>Uniform high alteration</t>
    <phoneticPr fontId="17"/>
  </si>
  <si>
    <t>Zoningchlorite-rich at gabbro, white-color at ultramafic</t>
    <phoneticPr fontId="17"/>
  </si>
  <si>
    <t>Dunite</t>
    <phoneticPr fontId="17"/>
  </si>
  <si>
    <t>Very high alteration in olivine with realction halo of chl-rich layer between gabbro and ultramafic</t>
    <phoneticPr fontId="17"/>
  </si>
  <si>
    <t>Slight alteration background with increasing intensity in halo, and high alteration related to deformation</t>
    <phoneticPr fontId="17"/>
  </si>
  <si>
    <t>High alteration related to deformation</t>
    <phoneticPr fontId="17"/>
  </si>
  <si>
    <t>Uniform sligh alteration background with &gt; 6 cm high alteration patch, and high alteration realated to deformation from the former section</t>
    <phoneticPr fontId="17"/>
  </si>
  <si>
    <t>Highly alteration dunite</t>
    <phoneticPr fontId="17"/>
  </si>
  <si>
    <t>Clinopyroxene-plagioclase are heterogeneously distribute, and aggregate of undefined brown phase from 83 to 86 cm</t>
    <phoneticPr fontId="17"/>
  </si>
  <si>
    <t>Overalll high alteration, high alteration in olivine matrix in ultramafic interaval</t>
    <phoneticPr fontId="17"/>
  </si>
  <si>
    <t>Pervasive</t>
    <phoneticPr fontId="17"/>
  </si>
  <si>
    <t>Uniform high alteration bakground</t>
    <phoneticPr fontId="17"/>
  </si>
  <si>
    <t>Uniform slight alteration background with increasing intensty in halo</t>
    <phoneticPr fontId="17"/>
  </si>
  <si>
    <t>Uniform moderate alteration background with increasing intensty in halo</t>
    <phoneticPr fontId="17"/>
  </si>
  <si>
    <t>pevasive</t>
    <phoneticPr fontId="17"/>
  </si>
  <si>
    <t>Undefined bronwn phase</t>
    <phoneticPr fontId="17"/>
  </si>
  <si>
    <t>Uniform very high alteration background with increasing intensity in halo</t>
    <phoneticPr fontId="17"/>
  </si>
  <si>
    <t>Uniform  high alteration background with increasing intensity in halo</t>
    <phoneticPr fontId="17"/>
  </si>
  <si>
    <t>Uniform very high alteration interval of ultramafic layer</t>
    <phoneticPr fontId="17"/>
  </si>
  <si>
    <t>Olive ray</t>
    <phoneticPr fontId="17"/>
  </si>
  <si>
    <t>Relatively high alteration interval from 71 to 77 cm</t>
    <phoneticPr fontId="17"/>
  </si>
  <si>
    <t>Bluish black</t>
    <phoneticPr fontId="17"/>
  </si>
  <si>
    <t>Olivine-rich gabbro from 0 to 9 cm</t>
    <phoneticPr fontId="17"/>
  </si>
  <si>
    <t>olivine-rich interaval from  38 to 41 cm</t>
    <phoneticPr fontId="17"/>
  </si>
  <si>
    <t xml:space="preserve">Uniform very high  alteration </t>
    <phoneticPr fontId="17"/>
  </si>
  <si>
    <t xml:space="preserve">Amphibole patch from 41 to 45 cm </t>
    <phoneticPr fontId="17"/>
  </si>
  <si>
    <t>Olivine rich interval from 46 to 48 cm</t>
    <phoneticPr fontId="17"/>
  </si>
  <si>
    <t>Uniform moderate alteration</t>
    <phoneticPr fontId="17"/>
  </si>
  <si>
    <t>pyroxenite</t>
    <phoneticPr fontId="17"/>
  </si>
  <si>
    <t xml:space="preserve">Moderate alteration </t>
    <phoneticPr fontId="17"/>
  </si>
  <si>
    <t>Unit/ subunit</t>
  </si>
  <si>
    <t>Grain Size rank</t>
  </si>
  <si>
    <t>SULF (%)</t>
  </si>
  <si>
    <t>% minerals total</t>
  </si>
  <si>
    <t>There is an alteration front along a fracture at the bottom of the section.</t>
  </si>
  <si>
    <t>Weakly foliated and layered medium grained olivine gabbro</t>
  </si>
  <si>
    <t>Same lithology as unit 8 but altered and partially transformed to cataclastite</t>
  </si>
  <si>
    <t>Completely altered</t>
  </si>
  <si>
    <t>Strongly altered</t>
  </si>
  <si>
    <t>Partially altered, less altered compared to other minerals</t>
  </si>
  <si>
    <t>The lithology in unit 8 is fractured and partially transformed to cataclasite. Presence of whitish alteration vein.</t>
  </si>
  <si>
    <t>Presence of pegmatitic patches</t>
  </si>
  <si>
    <t>Big elongated patch of olivine</t>
  </si>
  <si>
    <t>Big patch of clinopyroxene</t>
  </si>
  <si>
    <t>Occur around the big patch of clinopyroxene</t>
  </si>
  <si>
    <t>In association with olivine patch</t>
  </si>
  <si>
    <t>Coarse grained olivine bearing gabbro containing some orthopyroxene</t>
  </si>
  <si>
    <t>Oxides are present in association with amphibole</t>
  </si>
  <si>
    <t>Present in the alteration veins</t>
  </si>
  <si>
    <t>Gabbronorite layer containing amphibole and very few olivine</t>
  </si>
  <si>
    <t>Some of the olivine show spinifex texture</t>
  </si>
  <si>
    <t>Some grains show spinifex texture</t>
  </si>
  <si>
    <t>Associated with olivine serpentinization</t>
  </si>
  <si>
    <t>Coarse grained olivine gabbro with spinifex olivine and poikilitic clinopyroxene</t>
  </si>
  <si>
    <t>Altered</t>
  </si>
  <si>
    <t>Possible presence of magnetite</t>
  </si>
  <si>
    <t>Poikilitic rounded patches of plagioclase and clinopyroxene</t>
  </si>
  <si>
    <t>Layering is marked by aligned clinopyroxene and plagioclase patches</t>
  </si>
  <si>
    <t xml:space="preserve">Poikilitic </t>
  </si>
  <si>
    <t>Amphibole bearing vein at interval of 30-40 cm</t>
  </si>
  <si>
    <t>Plagioclase rich layer occurs below the previous unit</t>
  </si>
  <si>
    <t>Possible presence of magnetite within altered olivine</t>
  </si>
  <si>
    <t>Poikilitic patches of plagioclase and clinopyroxene</t>
  </si>
  <si>
    <t>Clusters of spinel</t>
  </si>
  <si>
    <t>There is an alteration front at the contact with the previous unit.</t>
  </si>
  <si>
    <t>Clinopyroxene and plagioclase bearing dunite with patches of poikilitic clinopyroxene and plagioclase</t>
  </si>
  <si>
    <t>Possible presence of a thin orthopyroxene vein at interval 17 cm</t>
  </si>
  <si>
    <t>Presence of coarse grained plagioclase patch at 19-01 (15 cm), 20-01 (20 cm) and 20-03 (77 cm)</t>
  </si>
  <si>
    <t>Absent from the coarse grained plagioclase rich zone</t>
  </si>
  <si>
    <t>Medium grained layered olivine gabbro containing large patches of coarse grained plagioclase rich gabbro and associated with high alteration</t>
  </si>
  <si>
    <t>Elongated olivine outlining foliation which is parallel to the previous unit</t>
  </si>
  <si>
    <t>Almost all the olivine is concentrated at the top of the layer</t>
  </si>
  <si>
    <t>Strongly foliated gabbro containing olivine at the top 1 cm of the layer</t>
  </si>
  <si>
    <t>Strongly foliated with elongated clinopyroxene and foliation parallel to the layering</t>
  </si>
  <si>
    <t>Unit formed by a succession of norite and gabbro layer</t>
  </si>
  <si>
    <t>Strongly foliated with elongated clinopyroxene parallel to the layering</t>
  </si>
  <si>
    <t>Very large layers with olivine rich layer at the top of the unit</t>
  </si>
  <si>
    <t>Only present in the altered zones</t>
  </si>
  <si>
    <t>Unit formed by a succession of olivine gabbro and gabbro layers. Orthopyroxene bearing gabbro zones are associated with alteration and crosscut the layering.</t>
  </si>
  <si>
    <t>In the middle of the unit, there is a stongly fractured, cataclastic zone.</t>
  </si>
  <si>
    <t>Below the cataclastic zone, presence of a 6 cm thick anorthositic layer at 23-03 (28-34 cm)</t>
  </si>
  <si>
    <t>Subcataclastic gabbronorite containing an anorthositic layer associated to the cataclastic zone</t>
  </si>
  <si>
    <t>Foliation parallel to the layer</t>
  </si>
  <si>
    <t>Alternating of olivine gabbro and gabbro</t>
  </si>
  <si>
    <t>Few oxides are present. Presence of plagioclase veins which crosscut the layers and associated with alteration.</t>
  </si>
  <si>
    <t>Medium grained alternating gabbro and olivine gabbro</t>
  </si>
  <si>
    <t>Presence of plagioclase rich layer which is crosscut by plagioclase veins. Plagioclase rich veins are possibly associated with alteration</t>
  </si>
  <si>
    <t>Nonlayered medium grained gabbro containing patches of olivine gabbro</t>
  </si>
  <si>
    <t>Partially replaced by amphibole</t>
  </si>
  <si>
    <t>Intrusion of pegmatitic gabbro</t>
  </si>
  <si>
    <t>807-C5708A</t>
  </si>
  <si>
    <t>53d</t>
  </si>
  <si>
    <t>53e</t>
  </si>
  <si>
    <t>53f</t>
  </si>
  <si>
    <t>53g</t>
  </si>
  <si>
    <t>53h</t>
  </si>
  <si>
    <t>54a</t>
  </si>
  <si>
    <t>54b</t>
  </si>
  <si>
    <t>54c</t>
  </si>
  <si>
    <t>55a</t>
  </si>
  <si>
    <t>55b</t>
  </si>
  <si>
    <t>55c</t>
  </si>
  <si>
    <t>55d</t>
  </si>
  <si>
    <t>55e</t>
  </si>
  <si>
    <t>mm-scale prehnite veins, rare anastomosing veins with chlorite grains</t>
  </si>
  <si>
    <t>cm-wide brecciatedprehnite veins containing late calcite</t>
  </si>
  <si>
    <t>mm-wide massive  prehnite vein network in upper part and calcite pyrite in lower part of this sub-unit</t>
  </si>
  <si>
    <t>strongly sheared network of mm-wide pull apart veins containing prehnite, chlorite, and late calcite</t>
  </si>
  <si>
    <t>cm-wide vuggy calcite veins</t>
  </si>
  <si>
    <t>networks of mm-wide prehnite veins, some of which have no sharp boundaries, some but not all veins have halos</t>
  </si>
  <si>
    <t>network of milimiteric prehnite-rich veins, locally pull apart</t>
  </si>
  <si>
    <t>network of milimiteric prehnite-rich veins, locally pull apart, veins concentrated in central of unite 46C</t>
  </si>
  <si>
    <t>few mm-wide prehnite-rich veins, some chlorite rich veins</t>
  </si>
  <si>
    <t>few mm-wide prehnite-rich veins,</t>
  </si>
  <si>
    <t>mm-wide prehnite vein in lower part crossing into serpentinite</t>
  </si>
  <si>
    <t>mm-wide parallel,  nearly vertical prehnite veins</t>
  </si>
  <si>
    <t>network of prehnite veins, some of which are up to 5mm wide. Some veins show no sharp contact with host</t>
  </si>
  <si>
    <t>mm-wide prehnite and chlorite rich veins</t>
  </si>
  <si>
    <t>mm-wide prehnite and chlorite rich veins, cm-wide prehnite-chlorite vein with cm-wide halo, vuggy</t>
  </si>
  <si>
    <t>irregular prehnite- and chlorite-rich mm- to cm-wide veins. Some veins have cm-wide halos</t>
  </si>
  <si>
    <t>irregular prehnite- and chlorite-rich mm- to cm-wide veins. Some veins have cm-wide halos, late quartz vein cuts prehnite vein, sheared</t>
  </si>
  <si>
    <t>serpentine-chlorite-calcite veins, mm-wide, one pyrite-calcite parallel to foliation</t>
  </si>
  <si>
    <t>prominent cm-wide sheared prehnite-chlorite vein with patchy calcite in central part</t>
  </si>
  <si>
    <t>11/7/2018</t>
    <phoneticPr fontId="17"/>
  </si>
  <si>
    <t>High alteration in olivine matrix of background with increasing intensity in halo</t>
    <phoneticPr fontId="17"/>
  </si>
  <si>
    <t>Sulfide-rich ultramafic intervals from 70 to 97 cm</t>
    <phoneticPr fontId="17"/>
  </si>
  <si>
    <t>High alteration in olivine matrix of background with increasing intensity in halo, and sulfide-rich ultramafic intervals from 70 to 97 cm</t>
    <phoneticPr fontId="17"/>
  </si>
  <si>
    <t>Very high alteration from 37 to 47 cm</t>
    <phoneticPr fontId="17"/>
  </si>
  <si>
    <t>Darkgreenish gray</t>
    <phoneticPr fontId="17"/>
  </si>
  <si>
    <t>High ateration background, locally very high alteration interval from 37 to 47 cm, with increasing internsity in halo</t>
    <phoneticPr fontId="17"/>
  </si>
  <si>
    <t>Sulfide-rich ultramafic interval from 8 to 13 cm</t>
    <phoneticPr fontId="17"/>
  </si>
  <si>
    <t>Very high alteration background</t>
    <phoneticPr fontId="17"/>
  </si>
  <si>
    <t xml:space="preserve">Uniform high alteration background with thick high alterlation halo </t>
    <phoneticPr fontId="17"/>
  </si>
  <si>
    <t>Ultramafic interval from 29 to 32 cm</t>
    <phoneticPr fontId="17"/>
  </si>
  <si>
    <t>Very high alteration of ultramafic interaval</t>
    <phoneticPr fontId="17"/>
  </si>
  <si>
    <t>Multiple sulfides occur in veins</t>
    <phoneticPr fontId="17"/>
  </si>
  <si>
    <t>Ultramafic intervals from 43 cm to 50 cm, from 69 cm to 82 cm</t>
    <phoneticPr fontId="17"/>
  </si>
  <si>
    <t>Very high ateration background, locally very high alteration intervals of ultramafic intervals, with increasing internsity in halo</t>
    <phoneticPr fontId="17"/>
  </si>
  <si>
    <t>Ultramafic interval from 47 to 58 cm</t>
    <phoneticPr fontId="17"/>
  </si>
  <si>
    <t>Very high alteration background with increasing intensity in halo</t>
    <phoneticPr fontId="17"/>
  </si>
  <si>
    <t>Very high alteration in olivine matrix of background</t>
    <phoneticPr fontId="17"/>
  </si>
  <si>
    <t>Multiple sulfides-rich interval from 51 to 61 cm</t>
    <phoneticPr fontId="17"/>
  </si>
  <si>
    <t>Very high alteration in olivine matrix of background, sulfide-rich interval from 51 to 61 cm</t>
    <phoneticPr fontId="17"/>
  </si>
  <si>
    <t>Unifom high alteration background with increasing intensity in halo</t>
    <phoneticPr fontId="17"/>
  </si>
  <si>
    <t>Sulfide-rich</t>
    <phoneticPr fontId="17"/>
  </si>
  <si>
    <t>Uniform very high alteration of ultramafic interaval</t>
    <phoneticPr fontId="17"/>
  </si>
  <si>
    <t>Uniform moderate alteration background with thick high alteration halo</t>
    <phoneticPr fontId="17"/>
  </si>
  <si>
    <t>Uniform high alteration with thick halo</t>
    <phoneticPr fontId="17"/>
  </si>
  <si>
    <t>Uniform  high alteration background</t>
    <phoneticPr fontId="17"/>
  </si>
  <si>
    <t>Moderate alteration with multiple high alteration halos</t>
    <phoneticPr fontId="17"/>
  </si>
  <si>
    <t>High alteration halo</t>
    <phoneticPr fontId="17"/>
  </si>
  <si>
    <t>Uniform high alteration background with multiple high alteration halo</t>
    <phoneticPr fontId="17"/>
  </si>
  <si>
    <t>Upper half is uniformely higher in alteration degree than lower half.</t>
    <phoneticPr fontId="17"/>
  </si>
  <si>
    <t>Higher upper half alteration, lower moderate alteration with increasing intensity in halo</t>
    <phoneticPr fontId="17"/>
  </si>
  <si>
    <t>Uniform moderate alteration background wit increasing intensity in halo</t>
    <phoneticPr fontId="17"/>
  </si>
  <si>
    <t>round</t>
    <phoneticPr fontId="17"/>
  </si>
  <si>
    <t xml:space="preserve">Uniform moderate alteration background with increasing intensity in halo, with &lt; 3cm high alteration patch </t>
    <phoneticPr fontId="17"/>
  </si>
  <si>
    <t xml:space="preserve">Uniform moderate alteration background with increasing intensity in halo, with &lt; 3-6 cm high alteration patch </t>
    <phoneticPr fontId="17"/>
  </si>
  <si>
    <t>Cm thik prenite (+ epidote) veins from 53 cm to 71 cm, which continues to the next contact wiith peridotite</t>
    <phoneticPr fontId="17"/>
  </si>
  <si>
    <t>This interval mainly consists of veins with small amount of gabbro halo</t>
    <phoneticPr fontId="17"/>
  </si>
  <si>
    <t>Pale yellow</t>
    <phoneticPr fontId="17"/>
  </si>
  <si>
    <t xml:space="preserve">Rounded </t>
    <phoneticPr fontId="17"/>
  </si>
  <si>
    <t>Serpentinized dunite</t>
    <phoneticPr fontId="17"/>
  </si>
  <si>
    <t>Broken blocks from 0 to 64 cm</t>
    <phoneticPr fontId="17"/>
  </si>
  <si>
    <t>Broken blocks from 0 to 28 cm</t>
    <phoneticPr fontId="17"/>
  </si>
  <si>
    <t xml:space="preserve">Serpentinized dunite with chlorite-rich halo at contact with veins, both chl-rich reaction zone and dunite are deformed. </t>
    <phoneticPr fontId="17"/>
  </si>
  <si>
    <t>Massive serpentinized dunite</t>
    <phoneticPr fontId="17"/>
  </si>
  <si>
    <t>Massive serpentinized dunite intervals from 17 to 40, and from 51 to 62 cm</t>
    <phoneticPr fontId="17"/>
  </si>
  <si>
    <t>Massive serpentinized dunite intervals</t>
    <phoneticPr fontId="17"/>
  </si>
  <si>
    <t>Broken blocks</t>
    <phoneticPr fontId="17"/>
  </si>
  <si>
    <t>Serpentinized dunite  (bloken blocks)</t>
    <phoneticPr fontId="17"/>
  </si>
  <si>
    <t>Masssive from 19 to 36 cm</t>
    <phoneticPr fontId="17"/>
  </si>
  <si>
    <t>Serpentinized dunite, massive interval from 19 to 36 cm</t>
    <phoneticPr fontId="17"/>
  </si>
  <si>
    <t>Cataclasitic interval from 73 to 90 cm</t>
    <phoneticPr fontId="17"/>
  </si>
  <si>
    <t>Serpentiized dunite with cataclastic interval from 73 to 90 cm</t>
    <phoneticPr fontId="17"/>
  </si>
  <si>
    <t>network of mm-wide serpentine and chlorite veins, mm- to cm-prehnite-chlorite-calcite veins, mm-wide calcite-pyrite veins in ultramafic layers, diffuse epidote in veins / background.</t>
  </si>
  <si>
    <t>mm-wide calcite-pyrite and chlorite-serpentine vein networks</t>
  </si>
  <si>
    <t xml:space="preserve">mm-wide prehnite-chlorite veins in Ol-gabbro, mm-wide calcite-pyrite veins in ultramafic layers </t>
  </si>
  <si>
    <t>mm-wide serpentine-magnetite veins (predominantly vertical), and late calcite-pyrite veins</t>
  </si>
  <si>
    <t>network of mm-wide prehnite-chlorite veins</t>
  </si>
  <si>
    <t>submillimetric black serpentine-magnetite veins in mesh texture, late calcite -pyrite veins</t>
  </si>
  <si>
    <t>cm-wide prehnite rich veins becoming smaller downcore</t>
  </si>
  <si>
    <t>mm- to cm- wide prehnite / epidote veins networks, some veins are brecciated, mm-wide planar amphibole veins</t>
  </si>
  <si>
    <t>mm-wide planar amphibole veins with cm-wide halos grading into background alteration</t>
  </si>
  <si>
    <t>mm-wide planar amphibole veins with cm-wide halos grading into background alteration cut by mm-scale prehnite vein</t>
  </si>
  <si>
    <t>mm-wide planar amphibole veins with cm-wide halos grading into background alteration  in upper part of subunit</t>
  </si>
  <si>
    <t>cm-wide prehnite-epidote vein, strongly brecciated, alternate layering, vein contains pathches of calcite, in contact with serpentinized dunite. Prehnite-Moho</t>
  </si>
  <si>
    <t>serpentine-magnetite veins in mesh texture, , later crosscutting serpentine veins (likely chrysotile), at least two vein generations, the latest serpentine vein generation is typically slip fiber, late calcite veins</t>
  </si>
  <si>
    <t>Fractured and altered homogeneous dunite</t>
  </si>
  <si>
    <t>Fragile from 43 to 84 cm</t>
    <phoneticPr fontId="17"/>
  </si>
  <si>
    <t>Fragile interaval from 25 to 50</t>
    <phoneticPr fontId="17"/>
  </si>
  <si>
    <t>High CT number at left part of the section, but the difference in the section is not recognized. Coarse-grained outline is observed.</t>
    <phoneticPr fontId="17"/>
  </si>
  <si>
    <t>Shiny, coarse-grained outline is observed.</t>
    <phoneticPr fontId="17"/>
  </si>
  <si>
    <t>Massive intervals from 0 to 18 cm, from 51 to 70 cm</t>
    <phoneticPr fontId="17"/>
  </si>
  <si>
    <t>Serpentinized dunite, massive interval from 0 to 18, 51 to 70</t>
    <phoneticPr fontId="17"/>
  </si>
  <si>
    <t>Relativel masssive</t>
    <phoneticPr fontId="17"/>
  </si>
  <si>
    <t>Undefined transpalent phases occur in parallel veins from 53 to 69 cm, Chlorite-clots, presumably former plag, occur 71 to 91 cm</t>
    <phoneticPr fontId="17"/>
  </si>
  <si>
    <t>Serpentinizd dunite</t>
    <phoneticPr fontId="17"/>
  </si>
  <si>
    <t>Serpetinized dunite with high altered gabbro veins, undefined phase layer from 41 to 47 cm</t>
    <phoneticPr fontId="17"/>
  </si>
  <si>
    <t>Former 1 mm gabbro layer from 26 to 34 cm</t>
    <phoneticPr fontId="17"/>
  </si>
  <si>
    <t>Serpetinized dunite with high altered 1 mm gabbro vein</t>
    <phoneticPr fontId="17"/>
  </si>
  <si>
    <t>chlorite (?) 1 mm layer from 55 to 65 cm (1 mm thick)</t>
    <phoneticPr fontId="17"/>
  </si>
  <si>
    <t>Serpetinized dunite with 1 mm chlorite layer (?)</t>
    <phoneticPr fontId="17"/>
  </si>
  <si>
    <t>Fragile intrval from 0 to 45 cm</t>
    <phoneticPr fontId="17"/>
  </si>
  <si>
    <t>Serpentinized dnite</t>
    <phoneticPr fontId="17"/>
  </si>
  <si>
    <t>Serpentinized dunite: coarse-grained outline cut by black colored veins</t>
    <phoneticPr fontId="17"/>
  </si>
  <si>
    <t>Serpentinized dunite: black-colored background is cut by olive gray veins</t>
    <phoneticPr fontId="17"/>
  </si>
  <si>
    <t>Milimeter thick chromitite layers from 21 to 23.5 cm</t>
    <phoneticPr fontId="17"/>
  </si>
  <si>
    <t>Serpentinized dunite with mm thick chromitite layers</t>
    <phoneticPr fontId="17"/>
  </si>
  <si>
    <t>Serpentinized dunite with 3-6 cm white-colored patch</t>
    <phoneticPr fontId="17"/>
  </si>
  <si>
    <t>Serpentinized dunite wth mm thick white-colored alteration related to the next section</t>
    <phoneticPr fontId="17"/>
  </si>
  <si>
    <t>Milimeter thick white alteration at the bottom, which continues to the next section</t>
    <phoneticPr fontId="17"/>
  </si>
  <si>
    <t>Serpentinied dunite: olive black background cut by black-colored veins</t>
    <phoneticPr fontId="17"/>
  </si>
  <si>
    <t>Fragile interval from 50 to 79 cm</t>
    <phoneticPr fontId="17"/>
  </si>
  <si>
    <t>Serpentinied dunite:</t>
    <phoneticPr fontId="17"/>
  </si>
  <si>
    <t>Fragile section, now completely broken</t>
    <phoneticPr fontId="17"/>
  </si>
  <si>
    <t>Serpentinied dunite</t>
    <phoneticPr fontId="17"/>
  </si>
  <si>
    <t>Fragile interval from 81 to 91 cm</t>
    <phoneticPr fontId="17"/>
  </si>
  <si>
    <t>Freagile interval from 0 to 24 cm</t>
    <phoneticPr fontId="17"/>
  </si>
  <si>
    <t>serpentinized dunite</t>
    <phoneticPr fontId="17"/>
  </si>
  <si>
    <t>Serpentinized dunite with olive dark serpentine vein, 1 cm thick, from top to 65 cm, parallel to the section</t>
    <phoneticPr fontId="17"/>
  </si>
  <si>
    <t>Serpentinized dunite dominant, undefined phase layers from 53 to 6 cm, and serpentinized troctolite (?) from 71 to 91 cm</t>
    <phoneticPr fontId="17"/>
  </si>
  <si>
    <t>Coarse-grained outlie is well visible from 0 to 45 cm. Fragile intrval from 45 to bottom</t>
    <phoneticPr fontId="17"/>
  </si>
  <si>
    <t>Olivine gabbro</t>
    <phoneticPr fontId="17"/>
  </si>
  <si>
    <t>Serpentinzed dunite</t>
    <phoneticPr fontId="17"/>
  </si>
  <si>
    <t>56a</t>
  </si>
  <si>
    <t>56c</t>
  </si>
  <si>
    <t>56b</t>
  </si>
  <si>
    <t>56d</t>
  </si>
  <si>
    <t>56e</t>
  </si>
  <si>
    <t>56f</t>
  </si>
  <si>
    <t>56g</t>
  </si>
  <si>
    <t>Poikilitic plagioclase-bearing</t>
  </si>
  <si>
    <t xml:space="preserve">Hornblende-bearing </t>
  </si>
  <si>
    <t>Presence of abundant hydrothermal sulfides</t>
  </si>
  <si>
    <t>Clinopyroxene and plagioclase bearing dunite with high degree of alteration</t>
  </si>
  <si>
    <t>Strongly foliated with all minerals elongated</t>
  </si>
  <si>
    <t>Presence of abundant hydrothermal sulfides. The contact with the previous unit is outlined by the highly altered zone.</t>
  </si>
  <si>
    <t>Medium grained strongly foliated olivine gabbro</t>
  </si>
  <si>
    <t>Weak foliation associated to the clinopyroxene and plagioclase impregnation in the dunite</t>
  </si>
  <si>
    <t>Veins with abundant sulfides</t>
  </si>
  <si>
    <t>Very heterogeneous lithology with gabbroic bands alternating with dunitic bands</t>
  </si>
  <si>
    <t>Layers are parallel to the foliation</t>
  </si>
  <si>
    <t>Strongly altered olivine gabbro</t>
  </si>
  <si>
    <t>Two layer like modal gradation from olivine gabbro at the bottom to dunite at the top</t>
  </si>
  <si>
    <t>Very heterogeneous lithology with progressive variation from dunite to poikilitic clinopyroxene and plagioclase bearing gabbro</t>
  </si>
  <si>
    <t>Strong foliation with all minerals are elongated</t>
  </si>
  <si>
    <t>Strongly foliated and even deformed and highly sheared with augen shaped minerals</t>
  </si>
  <si>
    <t>If present, erased by deformation</t>
  </si>
  <si>
    <t>Highly deformed coarse grained olivine gabbro</t>
  </si>
  <si>
    <t>3 cm thick olivine rich bands</t>
  </si>
  <si>
    <t>Foliation is marked by subelongated grains</t>
  </si>
  <si>
    <t>At the bottom of the unit, appearance of olivine rich layer but non-layered at the top.</t>
  </si>
  <si>
    <t>Fine grained weakly layered olivine bearing gabbro</t>
  </si>
  <si>
    <t xml:space="preserve">Layers are parallel to foliation </t>
  </si>
  <si>
    <t>Presence of magnetite. The previous unit is richer in olivine at the bottom so that the boundary between these two units is marked by grain size variation.</t>
  </si>
  <si>
    <t>Foliation is marked by subelongated grains. Grains are bigger at the bottom of the section (medium grained)</t>
  </si>
  <si>
    <t>Layers are marked by a few olivine rich layers</t>
  </si>
  <si>
    <t>Foliation is marked by elongated grains</t>
  </si>
  <si>
    <t>Weak foliation is marked by elongated grains</t>
  </si>
  <si>
    <t>Medium grained weakly layered olivine bearing gabbro</t>
  </si>
  <si>
    <t>12/7/2018</t>
    <phoneticPr fontId="17"/>
  </si>
  <si>
    <t>Four generations of vein networks dominated by serpentine and magnetite, and minor calcite</t>
  </si>
  <si>
    <t>Two vein generations dominated by serpentine and magnetite</t>
  </si>
  <si>
    <t>Three vein generations dominated by serpentine and magnetite</t>
  </si>
  <si>
    <t>four generations of vein networks dominated by serpentine and magnetite, and minor calcite</t>
  </si>
  <si>
    <t>Chrysotile veins on slickensides</t>
  </si>
  <si>
    <t>three vein generations dominated by serpentine and magnetite</t>
  </si>
  <si>
    <t>serpentine-magnetite veins in mesh texture,</t>
  </si>
  <si>
    <t>Network of mm-wide chlorite veins chrossing  intoserpentinized dunite</t>
  </si>
  <si>
    <t>Network of mm-wide chlorite veins chrossing into serpentinized dunite</t>
  </si>
  <si>
    <t>three vein generations dominated by serpentine and magnetite, late calcite vein cuts serpentine veins</t>
  </si>
  <si>
    <t>Good</t>
  </si>
  <si>
    <t>No layering</t>
  </si>
  <si>
    <t>1aw</t>
  </si>
  <si>
    <t>1bc</t>
  </si>
  <si>
    <t>Poikilitic plagioclase-bearing Dunite</t>
  </si>
  <si>
    <t>Clinopyroxene and plagioclase bearing dunite with poikilitic patches of clinopyroxene and plagioclase. The contact with the previous unit starts at the appearance of large clinopyroxene patch within the previous unit lithology.</t>
  </si>
  <si>
    <t>One thin layer of poikilitic plagioclase and clinopyroxene bearing dunite</t>
  </si>
  <si>
    <t>Poikilitic plagioclase-bearing Wehrlite</t>
  </si>
  <si>
    <t>Poikilitic plagioclase-bearing wehrlite layer</t>
  </si>
  <si>
    <t>Hornblende-bearing  Gabbronorite</t>
  </si>
  <si>
    <t>26c</t>
  </si>
  <si>
    <t>26d</t>
  </si>
  <si>
    <t>Hornblende-bearing  Gabbro</t>
  </si>
  <si>
    <t>Pegmatitic Olivine gabbro</t>
  </si>
  <si>
    <t>Equant and granular in plagioclase-rich band</t>
  </si>
  <si>
    <t>Impregnation of plagioclase and clinopyroxene in dunite</t>
  </si>
  <si>
    <t>Dunite impregnated by clinopyroxne and plagioclase</t>
  </si>
  <si>
    <t>Intrusion of medium grained olivine gabbro in dunite</t>
  </si>
  <si>
    <t>Dunite with intrusive contact to the olivine gabbro</t>
  </si>
  <si>
    <t>50n</t>
  </si>
  <si>
    <t>Dunite contqining interstitial plagioclase and clinopyroxene close to the unit boundary</t>
  </si>
  <si>
    <t>50o</t>
  </si>
  <si>
    <t>50p</t>
  </si>
  <si>
    <t>Presence of intruded olivine gabbro bands</t>
  </si>
  <si>
    <t xml:space="preserve">Present in gabbroic layers </t>
  </si>
  <si>
    <t>Serpentinised dunite with bands of olivine gabbro</t>
  </si>
  <si>
    <t>50q</t>
  </si>
  <si>
    <t>Plagioclase-bearing Websterite</t>
  </si>
  <si>
    <t>Highly alterred gabbroic patch in dunite</t>
  </si>
  <si>
    <t>Vein in dunite. Highly altered.</t>
  </si>
  <si>
    <t>Gabbroic irregular vein in dunite</t>
  </si>
  <si>
    <t>Olivine gabbro vein in dunite</t>
  </si>
  <si>
    <t>Presence of 2 ~5mm thick anastomosing chromitite veins at 76 and 78.5 cm</t>
  </si>
  <si>
    <t>56h</t>
  </si>
  <si>
    <t>Chromitite</t>
  </si>
  <si>
    <t xml:space="preserve"> Chromitite</t>
  </si>
  <si>
    <t>Chromitite band</t>
  </si>
  <si>
    <t>56i</t>
  </si>
  <si>
    <t>56j</t>
  </si>
  <si>
    <t>56k</t>
  </si>
  <si>
    <t>Presence of a chromite-rich band at 44 cm</t>
  </si>
  <si>
    <t>56l</t>
  </si>
  <si>
    <t>Anorthositic  Gabbro</t>
  </si>
  <si>
    <t>Completely altered gabbroic vein</t>
  </si>
  <si>
    <t>56m</t>
  </si>
  <si>
    <t>56n</t>
  </si>
  <si>
    <t>56o</t>
  </si>
  <si>
    <t>56p</t>
  </si>
  <si>
    <t>56q</t>
  </si>
  <si>
    <t>Presence of chromite-rich patch at 17 cm</t>
  </si>
  <si>
    <t>56r</t>
  </si>
  <si>
    <t>56s</t>
  </si>
  <si>
    <t>56t</t>
  </si>
  <si>
    <t>56u</t>
  </si>
  <si>
    <t xml:space="preserve"> </t>
  </si>
  <si>
    <t xml:space="preserve">Serpentinizd dunite </t>
    <phoneticPr fontId="17"/>
  </si>
  <si>
    <t>Serpentinizd  chromitite</t>
    <phoneticPr fontId="17"/>
  </si>
  <si>
    <t>Serpentinizd chromitite</t>
    <phoneticPr fontId="17"/>
  </si>
  <si>
    <t>altered plagioclase-bearing vein from 13.5 to 17.3</t>
    <phoneticPr fontId="17"/>
  </si>
  <si>
    <t>Coarse-grained outline is well observed</t>
    <phoneticPr fontId="17"/>
  </si>
  <si>
    <t>Serpentinized dunite with coarse-grained outline</t>
    <phoneticPr fontId="17"/>
  </si>
  <si>
    <t>Former mm gabbroic vein from 61 to 68 cm</t>
    <phoneticPr fontId="17"/>
  </si>
  <si>
    <t>Serpentinized dunite with 1 mm former gabbroic  vein</t>
    <phoneticPr fontId="17"/>
  </si>
  <si>
    <t>Serpentinized dunite with 1 mm former plag-bearing  vein</t>
    <phoneticPr fontId="17"/>
  </si>
  <si>
    <t>Serpentinized dunite, massive less veined interval from 50 to 75 cm</t>
    <phoneticPr fontId="17"/>
  </si>
  <si>
    <t>massive less veined interval from 50 to 75 cm</t>
  </si>
  <si>
    <t>High CL number network from 14 to 18 cm</t>
    <phoneticPr fontId="17"/>
  </si>
  <si>
    <t>Serpentinized dunite with high CL netwok from 14 to 18 cm</t>
    <phoneticPr fontId="17"/>
  </si>
  <si>
    <t>1mm thick former gabbroic veins from 23 to 24 cm, and from 33 to 34.5 cm</t>
    <phoneticPr fontId="17"/>
  </si>
  <si>
    <t>Serpentinized dunite with 1 mm former gabbroic veins</t>
    <phoneticPr fontId="17"/>
  </si>
  <si>
    <t>Massive interval from 21 to 30 cm</t>
    <phoneticPr fontId="17"/>
  </si>
  <si>
    <t>1 mm former gabbroic patch 27 to 28.5 cm</t>
    <phoneticPr fontId="17"/>
  </si>
  <si>
    <t>Serpentinized dunite with 1mm former gabbroic patch</t>
    <phoneticPr fontId="17"/>
  </si>
  <si>
    <t>Massive interval from 63 to 79 cm (Thin section)</t>
    <phoneticPr fontId="17"/>
  </si>
  <si>
    <t>Serpentinized dunite with massive interval from 63 to 79 cm</t>
    <phoneticPr fontId="17"/>
  </si>
  <si>
    <t>Complete alteration</t>
    <phoneticPr fontId="17"/>
  </si>
  <si>
    <t>Oxidation front is observed at boundary with peridotite</t>
    <phoneticPr fontId="17"/>
  </si>
  <si>
    <t>&lt; 1 cm chromitite patch at 48 cm</t>
    <phoneticPr fontId="17"/>
  </si>
  <si>
    <t>Fragile interval from 36 to 47 cm</t>
    <phoneticPr fontId="17"/>
  </si>
  <si>
    <t>Fragaile interaval from 11 to 24 cm</t>
    <phoneticPr fontId="17"/>
  </si>
  <si>
    <t>Fragaile interaval from 30 to 46 cm</t>
    <phoneticPr fontId="17"/>
  </si>
  <si>
    <t>Chromite-rich ptach at 20 cm</t>
    <phoneticPr fontId="17"/>
  </si>
  <si>
    <t>Serpentinized chromitite</t>
    <phoneticPr fontId="17"/>
  </si>
  <si>
    <t>Distinctive light colored mesh strcutre  fro 29 to 32 cm</t>
    <phoneticPr fontId="17"/>
  </si>
  <si>
    <t>This interval might not be chromitite</t>
    <phoneticPr fontId="17"/>
  </si>
  <si>
    <t>???</t>
    <phoneticPr fontId="17"/>
  </si>
  <si>
    <t>Mgt-rich grain boundary?? from 50 to 60</t>
    <phoneticPr fontId="17"/>
  </si>
  <si>
    <t>Massive interval from 40 to 50</t>
    <phoneticPr fontId="17"/>
  </si>
  <si>
    <t>1 mm thick former gabbro vein from 34 to 41 cm. Mgt-rich grain boundary?? from 33 to 38</t>
    <phoneticPr fontId="17"/>
  </si>
  <si>
    <t>chromitite???</t>
    <phoneticPr fontId="17"/>
  </si>
  <si>
    <t>Fragile interval from 10 to 20 cm and 30 to 45 cm</t>
    <phoneticPr fontId="17"/>
  </si>
  <si>
    <t xml:space="preserve"> Chromitite layer is cut by white  ptach, and chromitite micropod is observed in white patch. </t>
    <phoneticPr fontId="17"/>
  </si>
  <si>
    <t>Undefined phase layer from  41 to 47, former gabbro layers from 46 to 49 cm (2 mm thick) Mineral proportion of altered gabbroic layer is described in Patch.</t>
    <phoneticPr fontId="17"/>
  </si>
  <si>
    <t>13/7/2018</t>
    <phoneticPr fontId="17"/>
  </si>
  <si>
    <t>14/7/2018</t>
    <phoneticPr fontId="17"/>
  </si>
  <si>
    <t>Serpentinized dunite, fragile interval from 25 to 75 cm</t>
    <phoneticPr fontId="17"/>
  </si>
  <si>
    <t>Fragile interval from 25 to 75 cm</t>
    <phoneticPr fontId="17"/>
  </si>
  <si>
    <t>Discontinuity interval 43  to 50.5 cm</t>
    <phoneticPr fontId="17"/>
  </si>
  <si>
    <t>Serpentinized dunite, gragile</t>
    <phoneticPr fontId="17"/>
  </si>
  <si>
    <t xml:space="preserve">Serpentinized dunite, </t>
    <phoneticPr fontId="17"/>
  </si>
  <si>
    <t>Serpentinized dunite, fragile</t>
    <phoneticPr fontId="17"/>
  </si>
  <si>
    <t>Serpentinized dunite, fragile, with 2mm gabbro vein</t>
    <phoneticPr fontId="17"/>
  </si>
  <si>
    <t>2mm thick former gabbro vein from 73 to 78.5, 2mm</t>
    <phoneticPr fontId="17"/>
  </si>
  <si>
    <t>Massive serpentinized dunite with plag-bearing interval from 7 to 21 cm</t>
    <phoneticPr fontId="17"/>
  </si>
  <si>
    <t>Plag-bearin interval from 7 to 21 cm</t>
    <phoneticPr fontId="17"/>
  </si>
  <si>
    <t>From 19 to 34 cm</t>
    <phoneticPr fontId="17"/>
  </si>
  <si>
    <t>56v</t>
  </si>
  <si>
    <t>Diopsidite related halo of serpentinized dunite</t>
    <phoneticPr fontId="17"/>
  </si>
  <si>
    <t>Diposidite dyke from 34 to the bottom (85 cm), continuing to the next section</t>
    <phoneticPr fontId="17"/>
  </si>
  <si>
    <t xml:space="preserve">Serpetinized duntie breccia in diopsidite </t>
    <phoneticPr fontId="17"/>
  </si>
  <si>
    <t>Serpentine breccia in diopsidite</t>
    <phoneticPr fontId="17"/>
  </si>
  <si>
    <t>56w</t>
  </si>
  <si>
    <t>56x</t>
  </si>
  <si>
    <t>Serpentinized dunite and halo</t>
    <phoneticPr fontId="17"/>
  </si>
  <si>
    <t>Dark olive</t>
    <phoneticPr fontId="17"/>
  </si>
  <si>
    <t>Could be related to diopsidite formation</t>
    <phoneticPr fontId="17"/>
  </si>
  <si>
    <t>56y</t>
  </si>
  <si>
    <t>High alteration in olivine of serpentinized wehlrite</t>
    <phoneticPr fontId="17"/>
  </si>
  <si>
    <t xml:space="preserve">with 7 mm gabbroic vein </t>
    <phoneticPr fontId="17"/>
  </si>
  <si>
    <t>56z</t>
  </si>
  <si>
    <t>High alteration in olivine of serpentinized wehlrite in diopside</t>
    <phoneticPr fontId="17"/>
  </si>
  <si>
    <t>In dipsidite</t>
    <phoneticPr fontId="17"/>
  </si>
  <si>
    <t>56aa</t>
  </si>
  <si>
    <t>Orthopyroxene-bearing  Dunite</t>
  </si>
  <si>
    <t>Serpentinized dunite with undefined phase-bearing interval</t>
    <phoneticPr fontId="17"/>
  </si>
  <si>
    <t>Undefined phase -bearing interval from 38 to 49 cm</t>
    <phoneticPr fontId="17"/>
  </si>
  <si>
    <t>Fragile interval from 0 to 83 cm</t>
    <phoneticPr fontId="17"/>
  </si>
  <si>
    <t>undefined phase -bearing</t>
    <phoneticPr fontId="17"/>
  </si>
  <si>
    <t>56ab</t>
  </si>
  <si>
    <t>Serpentinized troctolite</t>
    <phoneticPr fontId="17"/>
  </si>
  <si>
    <t>56ac</t>
  </si>
  <si>
    <t>Serpentinized dunite, fragile interval</t>
    <phoneticPr fontId="17"/>
  </si>
  <si>
    <t>Fragile interval from 27 to 64 cm</t>
    <phoneticPr fontId="17"/>
  </si>
  <si>
    <t>56ad</t>
  </si>
  <si>
    <t>High alteration background gabbro</t>
    <phoneticPr fontId="17"/>
  </si>
  <si>
    <t>56ae</t>
  </si>
  <si>
    <t xml:space="preserve">Slight alteration backgound with high alteration interval from 0 to 20 cm </t>
    <phoneticPr fontId="17"/>
  </si>
  <si>
    <t>Moderalte alteration background gabbro</t>
    <phoneticPr fontId="17"/>
  </si>
  <si>
    <t>58a</t>
  </si>
  <si>
    <t>Serpentinized plag-bearing dunite</t>
    <phoneticPr fontId="17"/>
  </si>
  <si>
    <t>Serpentinized plag-bearing dunite, fragile interval from 38 to 74 cm</t>
    <phoneticPr fontId="17"/>
  </si>
  <si>
    <t>Blaeck</t>
    <phoneticPr fontId="17"/>
  </si>
  <si>
    <t>Fragile interval from 38 to 74 cm</t>
    <phoneticPr fontId="17"/>
  </si>
  <si>
    <t>Serpentinized plag-bearing dunite, fragile</t>
    <phoneticPr fontId="17"/>
  </si>
  <si>
    <t>Fragile interval from 12 to the bottom</t>
    <phoneticPr fontId="17"/>
  </si>
  <si>
    <t>58b</t>
  </si>
  <si>
    <t>Serpentinized dunite with fragile interval</t>
    <phoneticPr fontId="17"/>
  </si>
  <si>
    <t>Fragile interval from 55 to 75 cm</t>
    <phoneticPr fontId="17"/>
  </si>
  <si>
    <t>Serpentinized dunite with fragile intervals</t>
    <phoneticPr fontId="17"/>
  </si>
  <si>
    <t>Fragile intervals from 42 to 52 cm, and 65 to 85 cm</t>
    <phoneticPr fontId="17"/>
  </si>
  <si>
    <t>Fragile interval from 43 to 80 cm</t>
    <phoneticPr fontId="17"/>
  </si>
  <si>
    <t>Fragile interval from 20 to 80 cm</t>
    <phoneticPr fontId="17"/>
  </si>
  <si>
    <t>Serpentinized dunite with high alteration gabbroic intervals</t>
    <phoneticPr fontId="17"/>
  </si>
  <si>
    <t>Gabbroic intervals from 38 to 43 cm, 45.5 to 46. 5 cm, 55 to 77 cm, and 84 to 87.5 cm</t>
    <phoneticPr fontId="17"/>
  </si>
  <si>
    <t>Serpentinized dunite with high alteration gabbroic intervals and diposidite interval</t>
    <phoneticPr fontId="17"/>
  </si>
  <si>
    <t>Gabbroic interval from 0 to 15 cm, and from 20 to 26.5 cm. Dipsidite interval from 27.5 to 36 cm</t>
    <phoneticPr fontId="17"/>
  </si>
  <si>
    <t>Serpentinized dunite with high alteration gabbroic veins</t>
    <phoneticPr fontId="17"/>
  </si>
  <si>
    <t>Grenish black</t>
    <phoneticPr fontId="17"/>
  </si>
  <si>
    <t>Gabbroic intervals from 11 to 18 cm, and from 42 to 43 .5 cm</t>
    <phoneticPr fontId="17"/>
  </si>
  <si>
    <t>Serpentinized dunite with high altereation gabbro interval</t>
    <phoneticPr fontId="17"/>
  </si>
  <si>
    <t>Gabbroic interval from 29 to 43 cm</t>
    <phoneticPr fontId="17"/>
  </si>
  <si>
    <t>Serpentinizd dunite with plagioclase-bearing interval</t>
    <phoneticPr fontId="17"/>
  </si>
  <si>
    <t>localized</t>
    <phoneticPr fontId="17"/>
  </si>
  <si>
    <t>Plag-bearing interval from 41 to 59 cm</t>
    <phoneticPr fontId="17"/>
  </si>
  <si>
    <t>Serpentinized dunite with high alteration gabbroic vein</t>
    <phoneticPr fontId="17"/>
  </si>
  <si>
    <t>Undefined phase-bearing layerr, Gabbroic 44.5 tp 49.5 cm</t>
    <phoneticPr fontId="17"/>
  </si>
  <si>
    <t>Very high alteraation backgroud gabbro</t>
    <phoneticPr fontId="17"/>
  </si>
  <si>
    <t>four generations of vein networks dominated by serpentine and magnetite, and minor calcite, one v4 vein consists of lizardite</t>
  </si>
  <si>
    <t>network of millimetric chlorite veins</t>
  </si>
  <si>
    <t>four generations of vein networks dominated by serpentine and magnetite, and minor calcite, v2 veins barely visible macroscopically</t>
  </si>
  <si>
    <t>four generations of vein networks dominated by serpentine and magnetite, and minor calcite, v2 veins barely visible macroscopically, v3 veins become difficult to recognize</t>
  </si>
  <si>
    <t>four generations of vein networks dominated by serpentine and magnetite, and minor calcite, large v4 vein</t>
  </si>
  <si>
    <t>four generations of vein networks dominated by serpentine and magnetite, and minor calcite, v3 parallel to foliation</t>
  </si>
  <si>
    <t>four generations of vein networks dominated by serpentine and magnetite, and minor calcite, steeply dipping v4 veins connected by vertical veins</t>
  </si>
  <si>
    <t>four generations of vein networks dominated by serpentine and magnetite, and minor calcite, slickensides on rubble</t>
  </si>
  <si>
    <t>four generations of vein networks dominated by serpentine and magnetite, and minor calcite, v3 veins hardly visible</t>
  </si>
  <si>
    <t>four generations of vein networks dominated by serpentine and magnetite, and minor calcite, v4 closely spaced</t>
  </si>
  <si>
    <t>four generations of vein networks dominated by serpentine and magnetite, and minor calcite, v3 not well developed</t>
  </si>
  <si>
    <t>four generations of vein networks dominated by serpentine and magnetite, and minor calcite, one unusually thick v4 vein</t>
  </si>
  <si>
    <t>four generations of vein networks dominated by serpentine and magnetite, and minor calcite, v4 not showing well</t>
  </si>
  <si>
    <t>four generations of vein networks dominated by serpentine and magnetite, and minor calcite, v4 veins are thin and difficult to recognize</t>
  </si>
  <si>
    <t>four generations of vein networks dominated by serpentine and magnetite, and minor calcite, v4 veins are sub-parallel</t>
  </si>
  <si>
    <t>four generations of vein networks dominated by serpentine and magnetite, and minor calcite, subparallel v4 veins</t>
  </si>
  <si>
    <t>four generations of vein networks dominated by serpentine and magnetite, and minor calcite, slickensides on rubble, v2 sub-parallel</t>
  </si>
  <si>
    <t>Four generations of vein networks dominated by serpentine and magnetite, and minor calcite, v2 and v4 veins are mostly sub-parallel</t>
  </si>
  <si>
    <t>Four generations of vein networks dominated by serpentine and magnetite, and minor calcite, v2 veins are mostly sub-parallel</t>
  </si>
  <si>
    <t>Four generations of vein networks dominated by serpentine and magnetite, and minor calcite, v2 veins are mostly sub-parallel, v2 veins become somewhat difficult to recognize</t>
  </si>
  <si>
    <t>Four generations of vein networks dominated by serpentine and magnetite, and minor calcite, v2 and v4 veins are mostly sub-parallel. V4 veins are strongly fractured</t>
  </si>
  <si>
    <t>Four generations of vein networks dominated by serpentine and magnetite, and minor calcite, v2 veins are mostly sub-parallel, v2 veins become somewhat difficult to recognize, the connectivity of v3 network "subsets" is not clear</t>
  </si>
  <si>
    <t>Four generations of vein networks dominated by serpentine and magnetite, and minor calcite, v2 veins are mostly sub-parallel, v2 veins become somewhat difficult to recognize, the connectivity of v3 network "subsets" is not clear, One cm-wide v4 slipfiber vein</t>
  </si>
  <si>
    <t xml:space="preserve">Uniform high alteration background </t>
    <phoneticPr fontId="17"/>
  </si>
  <si>
    <t>four generations of veins dominated by serpentine and magnetite, and minor calcite. Only one v4 vein</t>
  </si>
  <si>
    <t>Three vein generations dominated by serpentine and magnetite, v4 probably contains lizardite instead of slip fiber chrysotile</t>
  </si>
  <si>
    <t>four generations of vein networks dominated by serpentine and magnetite, and minor calcite, mostly rublle covered in slickensides</t>
  </si>
  <si>
    <t>Three vein generations dominated by serpentine and magnetite in the upper part of the section, deeper part of section contains four vein generations</t>
  </si>
  <si>
    <t>Top of section contains three vein generations dominated by serpentine and magnetite,</t>
  </si>
  <si>
    <t>tremolite veins between serpentinite and diopsidite, diopside veins in diopsidite</t>
  </si>
  <si>
    <t>diopside and chlorite veins in diopsidite, three generation of serpentine-magnetite in serpentinite and additional chlorite veins cutting from diopsidite into serpentinite.</t>
  </si>
  <si>
    <t>four generations of vein networks dominated by serpentine and magnetite, and minor calcite in serpentinite, diopside veins in diopsidite</t>
  </si>
  <si>
    <t>20 mm wide chlorite serpentine vein</t>
  </si>
  <si>
    <t>two generations chiefly containing prehnite and chlorite</t>
  </si>
  <si>
    <t>diopside veins in diopsidite</t>
  </si>
  <si>
    <t>serpentine-magnetite veins cutting into olivine gabbro</t>
  </si>
  <si>
    <t>prehnite epidote vein network</t>
  </si>
  <si>
    <t>amphibole veins cut prehnite veins</t>
  </si>
  <si>
    <t>prehnite vein network</t>
  </si>
  <si>
    <t>five vein generations chiefly consisting of serpentine and magnetite</t>
  </si>
  <si>
    <t>only v4 veins visible on rubble</t>
  </si>
  <si>
    <t>serpentine veins</t>
  </si>
  <si>
    <t>four vein generations chiefly consisting of serpentine and magnetite in ultramafic sections, prehnite epidotite veins in gabbroic sections</t>
  </si>
  <si>
    <t>Equigranular</t>
    <phoneticPr fontId="17"/>
  </si>
  <si>
    <t>Granular</t>
    <phoneticPr fontId="17"/>
  </si>
  <si>
    <t>Weak foliation parallel to the contact</t>
    <phoneticPr fontId="17"/>
  </si>
  <si>
    <t>n/a</t>
    <phoneticPr fontId="17"/>
  </si>
  <si>
    <t>No layering</t>
    <phoneticPr fontId="28"/>
  </si>
  <si>
    <t>Equant</t>
    <phoneticPr fontId="17"/>
  </si>
  <si>
    <t>Euhedral</t>
    <phoneticPr fontId="17"/>
  </si>
  <si>
    <t>Including xenoliths of dunite</t>
    <phoneticPr fontId="17"/>
  </si>
  <si>
    <t xml:space="preserve">Medium grained gabbro </t>
    <phoneticPr fontId="17"/>
  </si>
  <si>
    <t>61a</t>
    <phoneticPr fontId="17"/>
  </si>
  <si>
    <t>multiple</t>
    <phoneticPr fontId="17"/>
  </si>
  <si>
    <t>Medium</t>
    <phoneticPr fontId="17"/>
  </si>
  <si>
    <t>No foliation</t>
    <phoneticPr fontId="17"/>
  </si>
  <si>
    <t>Homogeneous dunite</t>
    <phoneticPr fontId="17"/>
  </si>
  <si>
    <t>61b</t>
    <phoneticPr fontId="17"/>
  </si>
  <si>
    <t>Rodingitised</t>
  </si>
  <si>
    <t>Cataclastic</t>
  </si>
  <si>
    <t>Rodingitised coarse grained gabbro</t>
    <phoneticPr fontId="17"/>
  </si>
  <si>
    <t>61c</t>
    <phoneticPr fontId="17"/>
  </si>
  <si>
    <t>Interstitial</t>
    <phoneticPr fontId="17"/>
  </si>
  <si>
    <t>Coarse</t>
    <phoneticPr fontId="17"/>
  </si>
  <si>
    <t>Strongly deformed. The contact with the host is mylonitic and the dike contained mylonitic dunite.</t>
    <phoneticPr fontId="17"/>
  </si>
  <si>
    <t>Strongly deformed and rodingitised coarse grained gabbro</t>
    <phoneticPr fontId="17"/>
  </si>
  <si>
    <t>63a</t>
    <phoneticPr fontId="17"/>
  </si>
  <si>
    <t>Presence of orthopyroxene reaction wall in the contact with the previous unit. This is transformed into a chlorite black wall due to rodingitisation.</t>
    <phoneticPr fontId="17"/>
  </si>
  <si>
    <t>Plagioclase-bearing dunite containing a few gabbroic layers</t>
    <phoneticPr fontId="17"/>
  </si>
  <si>
    <t>Continuous</t>
    <phoneticPr fontId="17"/>
  </si>
  <si>
    <t>63b</t>
    <phoneticPr fontId="17"/>
  </si>
  <si>
    <t>gradational</t>
    <phoneticPr fontId="17"/>
  </si>
  <si>
    <t>Strong foliation marked by elongated clinopyroxene and plagioclase</t>
    <phoneticPr fontId="17"/>
  </si>
  <si>
    <t>In clusters</t>
    <phoneticPr fontId="17"/>
  </si>
  <si>
    <t>Dunite with gabbroic bands</t>
    <phoneticPr fontId="17"/>
  </si>
  <si>
    <t>63c</t>
    <phoneticPr fontId="17"/>
  </si>
  <si>
    <t>Weak foliation</t>
    <phoneticPr fontId="17"/>
  </si>
  <si>
    <t>Anhedral</t>
    <phoneticPr fontId="17"/>
  </si>
  <si>
    <t xml:space="preserve">Dunite with impregnation of plagioclase </t>
    <phoneticPr fontId="17"/>
  </si>
  <si>
    <t>64a</t>
    <phoneticPr fontId="17"/>
  </si>
  <si>
    <t>Strongly foliated. All minerals except spinel are elongated.</t>
    <phoneticPr fontId="17"/>
  </si>
  <si>
    <t xml:space="preserve">Plagioclase-bearing dunite </t>
    <phoneticPr fontId="17"/>
  </si>
  <si>
    <t>64b</t>
    <phoneticPr fontId="17"/>
  </si>
  <si>
    <t>Strongly deformed</t>
    <phoneticPr fontId="17"/>
  </si>
  <si>
    <t>Banded dunite with plagioclase rich band and rich in spinel</t>
    <phoneticPr fontId="17"/>
  </si>
  <si>
    <t>64c</t>
    <phoneticPr fontId="17"/>
  </si>
  <si>
    <t>sharp</t>
    <phoneticPr fontId="17"/>
  </si>
  <si>
    <t>Dunite with harzburgite band</t>
    <phoneticPr fontId="17"/>
  </si>
  <si>
    <t>64d</t>
    <phoneticPr fontId="17"/>
  </si>
  <si>
    <t>Orthopyroxene bearing dunite</t>
    <phoneticPr fontId="17"/>
  </si>
  <si>
    <t>61a</t>
  </si>
  <si>
    <t>61b</t>
  </si>
  <si>
    <t>Rodingitised Gabbro</t>
  </si>
  <si>
    <t>61c</t>
  </si>
  <si>
    <t>63a</t>
  </si>
  <si>
    <t>63b</t>
  </si>
  <si>
    <t>63c</t>
  </si>
  <si>
    <t>64a</t>
  </si>
  <si>
    <t>64b</t>
  </si>
  <si>
    <t>64c</t>
  </si>
  <si>
    <t xml:space="preserve"> Harzburgite</t>
  </si>
  <si>
    <t>64d</t>
  </si>
  <si>
    <t>15/7/2018</t>
  </si>
  <si>
    <t>15/7/2018</t>
    <phoneticPr fontId="17"/>
  </si>
  <si>
    <t>Dunitic layer from 57.5 to 61, and is described in patch</t>
    <phoneticPr fontId="17"/>
  </si>
  <si>
    <t>Second minerals in dunitic layer is here, Olive black</t>
    <phoneticPr fontId="17"/>
  </si>
  <si>
    <t>Gabbroic layer only mineralogy is here</t>
    <phoneticPr fontId="17"/>
  </si>
  <si>
    <t>Very high alteraation backgroud gabbro with dunitic interval</t>
    <phoneticPr fontId="17"/>
  </si>
  <si>
    <t>Dunitic patch from 35.5 to 36.5</t>
    <phoneticPr fontId="17"/>
  </si>
  <si>
    <t>Dunitic patch is here, olive black</t>
    <phoneticPr fontId="17"/>
  </si>
  <si>
    <t>gabbroic interval 56 to 57 cm</t>
    <phoneticPr fontId="17"/>
  </si>
  <si>
    <t>Very high alteraation backgroud and high halo proportion with dunitic patch, &lt; 3 cm</t>
    <phoneticPr fontId="17"/>
  </si>
  <si>
    <t>&lt; 3 cm</t>
    <phoneticPr fontId="17"/>
  </si>
  <si>
    <t>Serpentinized dunite with gabbroic interval</t>
    <phoneticPr fontId="17"/>
  </si>
  <si>
    <t>Dull reddish brown</t>
    <phoneticPr fontId="17"/>
  </si>
  <si>
    <t>Dull orange</t>
    <phoneticPr fontId="17"/>
  </si>
  <si>
    <t>Diopsidite, dark greenish interval from 8 to 13 m, undefined reddish phase is observed</t>
    <phoneticPr fontId="17"/>
  </si>
  <si>
    <t>Diopsidite, dark greenish interval from 43 to 6 m, undefined reddish phase is observed</t>
    <phoneticPr fontId="17"/>
  </si>
  <si>
    <t>Diopsidite patch from 11 to 27 cm</t>
    <phoneticPr fontId="17"/>
  </si>
  <si>
    <t>irregular</t>
    <phoneticPr fontId="17"/>
  </si>
  <si>
    <t>diopsidite</t>
    <phoneticPr fontId="17"/>
  </si>
  <si>
    <t>White patch is here, Light gray</t>
    <phoneticPr fontId="17"/>
  </si>
  <si>
    <t>Upper dark greenish interval from top to 16, white interval from 11 to 27 cm</t>
    <phoneticPr fontId="17"/>
  </si>
  <si>
    <t>Plagocolase-bearing interval from 30 to 35 cm, White-colored interval from 46 to 51 cm</t>
    <phoneticPr fontId="17"/>
  </si>
  <si>
    <t>Serpentinized dunite with plagoclase-bearing interval and white-colored interval</t>
    <phoneticPr fontId="17"/>
  </si>
  <si>
    <t>Gabbroic interval is here: Greenish gray</t>
    <phoneticPr fontId="17"/>
  </si>
  <si>
    <t>Massive serpentine interval from 40 to 45 cm</t>
    <phoneticPr fontId="17"/>
  </si>
  <si>
    <t>Massive serpentine interval from 35 to 40 cm</t>
    <phoneticPr fontId="17"/>
  </si>
  <si>
    <t xml:space="preserve">0.5 mm gabbroic 17 to 19.5 cm, from 23 to 26 cm </t>
    <phoneticPr fontId="17"/>
  </si>
  <si>
    <t>Plagioclase-bearing interval from 36 to 39 cm</t>
    <phoneticPr fontId="17"/>
  </si>
  <si>
    <t>Serpentinized dunite with plagioclase-bearing interval</t>
    <phoneticPr fontId="17"/>
  </si>
  <si>
    <t>Plagioclase-bearing intervals from 9 to 15.5 cm, and 53 to 55 cm</t>
    <phoneticPr fontId="17"/>
  </si>
  <si>
    <t>Plagioclase-bearing interval 85 to 91 cm</t>
    <phoneticPr fontId="17"/>
  </si>
  <si>
    <t>plagioclase-bearing interval from 28.5 to 33.5 cm, gabbroic interval 1mm 34.5 to 41.5 cm, 1mm 41.5 to 48 cm, and 4 cm 63 to 73 cm. 4cm gabbroic interval goes in ptach</t>
    <phoneticPr fontId="17"/>
  </si>
  <si>
    <t>Massive interval from 12 to 20 cm</t>
    <phoneticPr fontId="17"/>
  </si>
  <si>
    <t>Serpentinized dunite with massive interval from 12 to 20 cm</t>
    <phoneticPr fontId="17"/>
  </si>
  <si>
    <t>Serpentiized dunite</t>
    <phoneticPr fontId="17"/>
  </si>
  <si>
    <t>Serpentiized dunite, fragile</t>
    <phoneticPr fontId="17"/>
  </si>
  <si>
    <t>Serpentiized dunite, fragile from 52 to 85 cm</t>
    <phoneticPr fontId="17"/>
  </si>
  <si>
    <t>Serpentiized dunite, fragile intervals</t>
    <phoneticPr fontId="17"/>
  </si>
  <si>
    <t>Serpentiized dunite, fragile from 25 to 45 cm</t>
    <phoneticPr fontId="17"/>
  </si>
  <si>
    <t>Light greenish reaction zone at serpentinite sides at contacting with diopsidite. Chromitite micropods (&lt; 1cm ) in diopsidite, 10 % undefined phase</t>
    <phoneticPr fontId="17"/>
  </si>
  <si>
    <t>Diopsidite with light colored serpentinite halo</t>
    <phoneticPr fontId="17"/>
  </si>
  <si>
    <t>Diopsidite</t>
    <phoneticPr fontId="17"/>
  </si>
  <si>
    <t>Plagioclase-bearing interal from the top to 55 cm</t>
    <phoneticPr fontId="17"/>
  </si>
  <si>
    <t>Highly serpentinized dunite</t>
    <phoneticPr fontId="17"/>
  </si>
  <si>
    <t>Highly Serpentinized dunite</t>
    <phoneticPr fontId="17"/>
  </si>
  <si>
    <t>Highly  serpentinized dunite with plagioclase-bearing interval and 4 cm thick gabbroic interval</t>
    <phoneticPr fontId="17"/>
  </si>
  <si>
    <t>Highly serpentinized dunite with massive interval from 40 to 45 cm</t>
    <phoneticPr fontId="17"/>
  </si>
  <si>
    <t>Highly serpentinized dunite with massve interval from 35 to 40 cm</t>
    <phoneticPr fontId="17"/>
  </si>
  <si>
    <t>Moderate serpentinized dunite interval from 0 to 45 cm, with &lt; 0.5 mm gabbroic intervals</t>
    <phoneticPr fontId="17"/>
  </si>
  <si>
    <t>Highly serpentinized Dunite with plagioclase-bearing interval from 85 to 91</t>
    <phoneticPr fontId="17"/>
  </si>
  <si>
    <t>Highly serpentinized dunite with plagioclase-bearing intervals</t>
    <phoneticPr fontId="17"/>
  </si>
  <si>
    <t>Highly serpentinized plagioclase-bearing dunite and -free dunite</t>
    <phoneticPr fontId="17"/>
  </si>
  <si>
    <t>Moderately serpentinized dunite</t>
    <phoneticPr fontId="17"/>
  </si>
  <si>
    <t>3 mm gabbroic intervals from 14 to 6 cm, and 1mm from 57.5 to 58 cm</t>
    <phoneticPr fontId="17"/>
  </si>
  <si>
    <t>Highly serpentinized dunite with mm gabbroic intervals</t>
    <phoneticPr fontId="17"/>
  </si>
  <si>
    <t>Gabbroic intervals from 21.5 to 24 cm, and 29.5 to 30.5 cm</t>
    <phoneticPr fontId="17"/>
  </si>
  <si>
    <t>Moderate serpentinized dunite with mm gabbroic intervals</t>
    <phoneticPr fontId="17"/>
  </si>
  <si>
    <t>1mm gabbroic (?) interval from 52 to 59 cm</t>
    <phoneticPr fontId="17"/>
  </si>
  <si>
    <t>Moderate serpentinized dunite</t>
    <phoneticPr fontId="17"/>
  </si>
  <si>
    <t>Highly serpentinized plagioclase-bearing dunite</t>
    <phoneticPr fontId="17"/>
  </si>
  <si>
    <t>Massie moderate serpentinized dunite from 43 to 58 cm</t>
    <phoneticPr fontId="17"/>
  </si>
  <si>
    <t>Hihly serpentiniaed with massie moderate serpentinized dunite interval from 43 to 58 cm</t>
  </si>
  <si>
    <t>Highly serpentinized plagioclase-bearing peridotite</t>
    <phoneticPr fontId="17"/>
  </si>
  <si>
    <t>High alteraciton bckground interval from 9.5 to 39 with slight altertation background gabbro</t>
    <phoneticPr fontId="17"/>
  </si>
  <si>
    <t>Rodingitised Dunite</t>
  </si>
  <si>
    <t>Rodingitised Wehrlite</t>
  </si>
  <si>
    <t>Secondary minerals in gabbroic rock are here, and 60 alteration %</t>
    <phoneticPr fontId="17"/>
  </si>
  <si>
    <t>Secondary minerals in gabbroic rock are here, and 55 alteration %</t>
    <phoneticPr fontId="17"/>
  </si>
  <si>
    <t>Secondary minerals in gabbroic rock are here, and 80 alteration %</t>
    <phoneticPr fontId="17"/>
  </si>
  <si>
    <t>TM-KK-AO-MG-FK</t>
  </si>
  <si>
    <t>Two generations of milllimetric veins chiefly containing prehnite and minor calcite</t>
  </si>
  <si>
    <t>Two generations of milllimetric to centimetric veins chiefly containing prehnite and minor calcite.</t>
  </si>
  <si>
    <t>four generations of vein networks dominated by serpentine and magnetite, and minor calcite, rubble</t>
  </si>
  <si>
    <t xml:space="preserve">millimetric prehnite-epidote veins </t>
  </si>
  <si>
    <t xml:space="preserve">millimetric prehnite-veins in altered gabbro, prehnite-serpentine veins between gabbro and serpentinite </t>
  </si>
  <si>
    <t>two generations of veins dominated by prehnite</t>
  </si>
  <si>
    <t>two millimetric veins, mineralogy to be determined</t>
  </si>
  <si>
    <t>four generations of vein networks dominated by serpentine and magnetite, and minor calcite, serpentine-chlorite vein in gabbroic patch</t>
  </si>
  <si>
    <t>Three generations, slickensides on rubble</t>
  </si>
  <si>
    <t>four generations of vein networks dominated by serpentine and magnetite, and minor calcite, v2 veins with crss-cutting morphology</t>
  </si>
  <si>
    <t>Three vein generations dominated by serpentine and magnetite, v2 veins with cross-cutting morphology</t>
  </si>
  <si>
    <t>two generations chiefly containing serpentine and magnetite</t>
  </si>
  <si>
    <t>In clusters</t>
  </si>
  <si>
    <t>Orthopyroxene bearing dunite</t>
  </si>
  <si>
    <t>Opx-b</t>
  </si>
  <si>
    <t>64e</t>
  </si>
  <si>
    <t>Mantle harzburgite</t>
  </si>
  <si>
    <t>64f</t>
  </si>
  <si>
    <t>Clinopyroxene and plagioclase-bearing Harzburgite</t>
  </si>
  <si>
    <t>Elongated plagioclases</t>
  </si>
  <si>
    <t>Gabbroic impregnation in harzburgite</t>
  </si>
  <si>
    <t>Cpx-Pl-b</t>
  </si>
  <si>
    <t>64g</t>
  </si>
  <si>
    <t>Presence of plagioclase near the gabbroic bands</t>
  </si>
  <si>
    <t>64h</t>
  </si>
  <si>
    <t>64i</t>
  </si>
  <si>
    <t>Band of orthopyroxene bearing dunite in harzburgite</t>
  </si>
  <si>
    <t>64j</t>
  </si>
  <si>
    <t>64k</t>
  </si>
  <si>
    <t>Clinopyroxene-bearing Harzburgite</t>
  </si>
  <si>
    <t>Present only in the gabbroic band</t>
  </si>
  <si>
    <t>Harzburgite with gabbroic bands</t>
  </si>
  <si>
    <t>Cpx-b</t>
  </si>
  <si>
    <t>64l</t>
  </si>
  <si>
    <t>Mantle dunite</t>
  </si>
  <si>
    <t>64m</t>
  </si>
  <si>
    <t>Spinel-rich</t>
  </si>
  <si>
    <t>Spinel-rich Troctolite</t>
  </si>
  <si>
    <t>Spinel rich troctolite vein</t>
  </si>
  <si>
    <t>Spl-r</t>
  </si>
  <si>
    <t>64n</t>
  </si>
  <si>
    <t>64o</t>
  </si>
  <si>
    <t>Plagioclase bearing dunite</t>
  </si>
  <si>
    <t>Pl-b</t>
  </si>
  <si>
    <t>64p</t>
  </si>
  <si>
    <t>About 20% plagioclase in the gabbroic patches</t>
  </si>
  <si>
    <t>Mantle harzburgite with gabbroic patches</t>
  </si>
  <si>
    <t>64q</t>
  </si>
  <si>
    <t>64r</t>
  </si>
  <si>
    <t>64s</t>
  </si>
  <si>
    <t>Present only in the gabbroic patch</t>
  </si>
  <si>
    <t>Mantle harzburgite with gabbroic patch</t>
  </si>
  <si>
    <t>64t</t>
  </si>
  <si>
    <t>64u</t>
  </si>
  <si>
    <t>Presence of gabbroic bands with dunitic margin</t>
  </si>
  <si>
    <t>64v</t>
  </si>
  <si>
    <t xml:space="preserve"> Anorthosite</t>
  </si>
  <si>
    <t>Cutting the gabbroic band in the harzburgite</t>
  </si>
  <si>
    <t>Presence of iron oxide corona around sulfides</t>
  </si>
  <si>
    <t>Gabbroic vein in mantle harzburgite</t>
  </si>
  <si>
    <t>64w</t>
  </si>
  <si>
    <t>40% plagioclase in the troctolitic bands</t>
  </si>
  <si>
    <t>Mantle harzburgite with troctolitic bands</t>
  </si>
  <si>
    <t>64x</t>
  </si>
  <si>
    <t>Presence of very few interstitial plagioclase</t>
  </si>
  <si>
    <t>Orthopyroxene bearing mantle dunite</t>
  </si>
  <si>
    <t>64y</t>
  </si>
  <si>
    <t>Pagioclase bearing mantle dunite with troctolitic bands</t>
  </si>
  <si>
    <t>64z</t>
  </si>
  <si>
    <t>64aa</t>
  </si>
  <si>
    <t>64ab</t>
  </si>
  <si>
    <t>Plagioclase bearing mantle dunite</t>
  </si>
  <si>
    <t>64ac</t>
  </si>
  <si>
    <t>64ad</t>
  </si>
  <si>
    <t>Presence of 5 mm wide gabbroic patch</t>
  </si>
  <si>
    <t>64ae</t>
  </si>
  <si>
    <t>64af</t>
  </si>
  <si>
    <t>64ag</t>
  </si>
  <si>
    <t>64ah</t>
  </si>
  <si>
    <t>64ai</t>
  </si>
  <si>
    <t>64aj</t>
  </si>
  <si>
    <t>64ak</t>
  </si>
  <si>
    <t>Mantle harzburgite with pyroxene band</t>
  </si>
  <si>
    <t>64al</t>
  </si>
  <si>
    <t>Gabbronorite vein in mantle harzburgite</t>
  </si>
  <si>
    <t>64am</t>
  </si>
  <si>
    <t>64an</t>
  </si>
  <si>
    <t>64ao</t>
  </si>
  <si>
    <t>Presence of troctolitic patches</t>
  </si>
  <si>
    <t>64ap</t>
  </si>
  <si>
    <t>64aq</t>
  </si>
  <si>
    <t>64ar</t>
  </si>
  <si>
    <t>64as</t>
  </si>
  <si>
    <t>64at</t>
  </si>
  <si>
    <t>64au</t>
  </si>
  <si>
    <t>64av</t>
  </si>
  <si>
    <t>64aw</t>
  </si>
  <si>
    <t>64ax</t>
  </si>
  <si>
    <t>64ay</t>
  </si>
  <si>
    <t>64az</t>
  </si>
  <si>
    <t>64ba</t>
  </si>
  <si>
    <t>64bb</t>
  </si>
  <si>
    <t>64bc</t>
  </si>
  <si>
    <t>64bd</t>
  </si>
  <si>
    <t>64be</t>
  </si>
  <si>
    <t>64bf</t>
  </si>
  <si>
    <t>64bg</t>
  </si>
  <si>
    <t>64bh</t>
  </si>
  <si>
    <t>64bi</t>
  </si>
  <si>
    <t>64bj</t>
  </si>
  <si>
    <t>64bk</t>
  </si>
  <si>
    <t>64bl</t>
  </si>
  <si>
    <t>64bm</t>
  </si>
  <si>
    <t>16/7/2018</t>
  </si>
  <si>
    <t>16/7/2018</t>
    <phoneticPr fontId="17"/>
  </si>
  <si>
    <t>5 mm Gabbroic interval from 1 to 2 cm</t>
    <phoneticPr fontId="17"/>
  </si>
  <si>
    <t>Highly serpentinized plagioclase-bearing ultramafic rock</t>
    <phoneticPr fontId="17"/>
  </si>
  <si>
    <t>Highly serpentinized peridotite with high propotion of 5 mm gabbro (inteval from 1 to 2 cm)</t>
    <phoneticPr fontId="17"/>
  </si>
  <si>
    <t>Highly serpentinized plagioclase-rich peridotite</t>
    <phoneticPr fontId="17"/>
  </si>
  <si>
    <t>Upper serpentinized dunite from 36.5 to 46 cm with  highly serpentinized dunite</t>
    <phoneticPr fontId="17"/>
  </si>
  <si>
    <t>Very high altereation from 36.5 to 46 cm</t>
    <phoneticPr fontId="17"/>
  </si>
  <si>
    <t>Plagioclase-rich intervals from 32 to 36 cm, and from 49.5 to 51.5 cm</t>
    <phoneticPr fontId="17"/>
  </si>
  <si>
    <t>Serpentinized dunite with plagioclase-bearing intervals</t>
    <phoneticPr fontId="17"/>
  </si>
  <si>
    <t>Dunitic interval from 32 to 36 cm, plagioclase-bearing interaval 40 to 41.5 cm, and 57.5 to 58 cm</t>
    <phoneticPr fontId="17"/>
  </si>
  <si>
    <t xml:space="preserve">Modertely serpentinized harzburgite with 3cm  duntic interval and plagioclase impregnation </t>
    <phoneticPr fontId="17"/>
  </si>
  <si>
    <t>Highly serpentinized plagioclase-beraing peridotite</t>
    <phoneticPr fontId="17"/>
  </si>
  <si>
    <t>Very high alteration background gabbro</t>
    <phoneticPr fontId="17"/>
  </si>
  <si>
    <t>Very high serpentinized dunite</t>
    <phoneticPr fontId="17"/>
  </si>
  <si>
    <t>Very high serpentinized plagioclase dunite</t>
    <phoneticPr fontId="17"/>
  </si>
  <si>
    <t>Moderately serpentinized plagioclase-bearing peridotite</t>
    <phoneticPr fontId="17"/>
  </si>
  <si>
    <t xml:space="preserve">Plagioclase interval from 20 to 22cm, serpentinized interval from 25 to 30 cm </t>
    <phoneticPr fontId="17"/>
  </si>
  <si>
    <t>Very high serpentinized peridotite, especially lower interval</t>
    <phoneticPr fontId="17"/>
  </si>
  <si>
    <t>Very high serpentinized dunite, especially lower interval</t>
    <phoneticPr fontId="17"/>
  </si>
  <si>
    <t>Harzburgite alternating with &lt; 5 cm plagioclase-rich intervals</t>
    <phoneticPr fontId="17"/>
  </si>
  <si>
    <t>Very high serpentinized plagiocalse-bearing harzburgite</t>
    <phoneticPr fontId="17"/>
  </si>
  <si>
    <t>Alternating with plagioclase-rich intervals</t>
    <phoneticPr fontId="17"/>
  </si>
  <si>
    <t>Moderate serpentinized harzburgite alternating with plagioclase-rich intervals</t>
    <phoneticPr fontId="17"/>
  </si>
  <si>
    <t>Oiive black</t>
    <phoneticPr fontId="17"/>
  </si>
  <si>
    <t>High serpentinized dunite with plagioclase-rich intervals</t>
    <phoneticPr fontId="17"/>
  </si>
  <si>
    <t>Very high serpentinized dunite with plagioclase-rich intervals</t>
    <phoneticPr fontId="17"/>
  </si>
  <si>
    <t>1 cm gabbroic interval 27.5 to 285 cm</t>
    <phoneticPr fontId="17"/>
  </si>
  <si>
    <t>High serpentinized harzburgite with 1cm gabbroic interval</t>
    <phoneticPr fontId="17"/>
  </si>
  <si>
    <t>&lt; 0.5 cm plagioclaser patch</t>
    <phoneticPr fontId="17"/>
  </si>
  <si>
    <t>Very high serpentinized harzburgite</t>
    <phoneticPr fontId="17"/>
  </si>
  <si>
    <t>Massie very highly serpentinized dunite</t>
    <phoneticPr fontId="17"/>
  </si>
  <si>
    <t>Plag-cpx impregnated interval</t>
    <phoneticPr fontId="17"/>
  </si>
  <si>
    <t>Serpentinized plagioclase-bearing dunite</t>
    <phoneticPr fontId="17"/>
  </si>
  <si>
    <t>Highly serpentized harzburgite</t>
    <phoneticPr fontId="17"/>
  </si>
  <si>
    <t>Gabbroic interval from 46 to 47.5 cm</t>
    <phoneticPr fontId="17"/>
  </si>
  <si>
    <t>Very high serpentinized dunite with gabbroic interval</t>
    <phoneticPr fontId="17"/>
  </si>
  <si>
    <t>Highly serpentinized harzburgite alternating with plagioclase-rich intervals</t>
    <phoneticPr fontId="17"/>
  </si>
  <si>
    <t>Dark gray colored interval (undefined phase)  in the middle of  the unit and Dark greenish gray-colored alteration in the both ends</t>
    <phoneticPr fontId="17"/>
  </si>
  <si>
    <t>Very high alteration backgroudn gabbro: dark gray colored interval (undefined phase)  in the middle of  the unit and Dark greenish gray-colored alteration intervals at  the both ends</t>
    <phoneticPr fontId="17"/>
  </si>
  <si>
    <t>Gabbroic interval from 49 to 51.5 cm</t>
    <phoneticPr fontId="17"/>
  </si>
  <si>
    <t>Very highly serpentinized harzburgite with increasing internsity along vein</t>
    <phoneticPr fontId="17"/>
  </si>
  <si>
    <t>50 modal % of undefined greyish phase</t>
    <phoneticPr fontId="17"/>
  </si>
  <si>
    <t xml:space="preserve">Very highly serpentinized harzburgite </t>
    <phoneticPr fontId="17"/>
  </si>
  <si>
    <t>Thick grain boundary is observed from 59 to 74 cm</t>
    <phoneticPr fontId="17"/>
  </si>
  <si>
    <t>Very highly serpentinized ultramafic rock with pervasive undefined network (hydrogarnet?) along grain boundary</t>
    <phoneticPr fontId="17"/>
  </si>
  <si>
    <t>Hydrogarnet (?) networks around gabbroic patch interval from 2 to 9.5 cm</t>
    <phoneticPr fontId="17"/>
  </si>
  <si>
    <t>Olivine-bearing  Websterite</t>
  </si>
  <si>
    <t xml:space="preserve">Very highly serpentinized ultramafic rock </t>
    <phoneticPr fontId="17"/>
  </si>
  <si>
    <t>Massive highly serpentinized dunite</t>
    <phoneticPr fontId="17"/>
  </si>
  <si>
    <t>Diopsidite??</t>
    <phoneticPr fontId="17"/>
  </si>
  <si>
    <t>Diopsidite vein at the top of the unit, and gabbroic interval from 47 to 51 cm</t>
    <phoneticPr fontId="17"/>
  </si>
  <si>
    <t>Hydrogarnet patch? 90 to 90.5 cm</t>
    <phoneticPr fontId="17"/>
  </si>
  <si>
    <t>Very highly serpentinized dunite</t>
    <phoneticPr fontId="17"/>
  </si>
  <si>
    <t>Massive very highly serpentinized dunite</t>
    <phoneticPr fontId="17"/>
  </si>
  <si>
    <t>Light colored network (amphibole in the secondary mineral assemblage) at grain boundary from 50 to 53 cm</t>
    <phoneticPr fontId="17"/>
  </si>
  <si>
    <t>Very highly serpentinied dunite with light colored network interval</t>
    <phoneticPr fontId="17"/>
  </si>
  <si>
    <t>Harzburgite inteval from 59 to 65.5 cm</t>
    <phoneticPr fontId="17"/>
  </si>
  <si>
    <t>Massive very highly serpentinized dunite with harzbugite interval from 59 to 65.5 cm</t>
    <phoneticPr fontId="17"/>
  </si>
  <si>
    <t>Black olive gray</t>
    <phoneticPr fontId="17"/>
  </si>
  <si>
    <t>20 % light grey undefined phase</t>
    <phoneticPr fontId="17"/>
  </si>
  <si>
    <t>Very highly serpentinized perridotite with increasing intensity along vein</t>
    <phoneticPr fontId="17"/>
  </si>
  <si>
    <t>Massie very highly serpentinized perridotite with increasing intensity along vein</t>
    <phoneticPr fontId="17"/>
  </si>
  <si>
    <t>Massive very high serpentinized dunite</t>
    <phoneticPr fontId="17"/>
  </si>
  <si>
    <t>Highly serpentinized harzburgite with increasing alteration in halo</t>
    <phoneticPr fontId="17"/>
  </si>
  <si>
    <t>Gabbroic patches from 49 to 52.5 cm, and from 62 to 63.5 cm, are included in background</t>
    <phoneticPr fontId="17"/>
  </si>
  <si>
    <t>Very highly serpentinized harzburgite</t>
    <phoneticPr fontId="17"/>
  </si>
  <si>
    <t>pervaive</t>
    <phoneticPr fontId="17"/>
  </si>
  <si>
    <t xml:space="preserve">&lt; 2cm irregular shapes white-colored patches from 24 to 31, 63.5 to 65 cm, 68, 69.5, 71, 72 to 74, 75.5 to 76.5, and 82 to 83 cm </t>
    <phoneticPr fontId="17"/>
  </si>
  <si>
    <t>Very highly serpentinized dunite with increasing intensity in halo</t>
    <phoneticPr fontId="17"/>
  </si>
  <si>
    <t>White-colored patch from 46.5 to 48.5 cm</t>
    <phoneticPr fontId="17"/>
  </si>
  <si>
    <t>Very highly serpentinized dunite-harzburgite with increasing intensity in halo</t>
    <phoneticPr fontId="17"/>
  </si>
  <si>
    <t>white-colored patch from 33 to 36 cm, 7 mm thick gabbroic vein from 62.5 to 68.5 cm</t>
    <phoneticPr fontId="17"/>
  </si>
  <si>
    <t>White colored patches from 1 to 4 cm, 19 to 20.5, 27.5 to 33, and 39 to 44 cm</t>
    <phoneticPr fontId="17"/>
  </si>
  <si>
    <t>Highly serpentinized dunite with increasing intensity in halo</t>
    <phoneticPr fontId="17"/>
  </si>
  <si>
    <t>Massive modeately serpentinized dunite</t>
    <phoneticPr fontId="17"/>
  </si>
  <si>
    <t>Massive modeately serpentinized harzburgite</t>
    <phoneticPr fontId="17"/>
  </si>
  <si>
    <t>Patch intevals from 36 to 36.5, and 39.5 to 40.5cm, and diffuse patch from 77 to 89 cm</t>
    <phoneticPr fontId="17"/>
  </si>
  <si>
    <t>Likely diposidite, 80 % diopside</t>
    <phoneticPr fontId="17"/>
  </si>
  <si>
    <t>Very highly alterad background, likely diopsidite</t>
    <phoneticPr fontId="17"/>
  </si>
  <si>
    <t>Many diopside ptaches and veins from 22 to 46 cm, likely harzburgite</t>
    <phoneticPr fontId="17"/>
  </si>
  <si>
    <t>Highly serpentinized peridotite with  patches</t>
    <phoneticPr fontId="17"/>
  </si>
  <si>
    <t>Highly serpentinized harzburgite</t>
    <phoneticPr fontId="17"/>
  </si>
  <si>
    <t>Massive highly serpentinized harzburgite</t>
    <phoneticPr fontId="17"/>
  </si>
  <si>
    <t>Highly serpentinized peridotite with several diposidite/hydrogarnet patches, alteratio intensity increased in halo</t>
    <phoneticPr fontId="17"/>
  </si>
  <si>
    <t xml:space="preserve"> diopsidite network from 7 to 12 cm</t>
    <phoneticPr fontId="17"/>
  </si>
  <si>
    <t>Diopsidite network from 52 to 66 cm</t>
    <phoneticPr fontId="17"/>
  </si>
  <si>
    <t>Many 2-3 cm long diopsidite patches</t>
  </si>
  <si>
    <t>pervasie</t>
    <phoneticPr fontId="17"/>
  </si>
  <si>
    <t xml:space="preserve"> 8 gabbroic intervals (&lt; 1cm thick) at 6, 10, 11.5 14, 20, 24, 26 and 35.5 cm</t>
    <phoneticPr fontId="17"/>
  </si>
  <si>
    <t>Massive highly altered dunite/harzburgite with multiple gabbroic intervals (&lt; 1cm thick)</t>
    <phoneticPr fontId="17"/>
  </si>
  <si>
    <t>Massive highly altered dunite/harzburgite with multiple gabbroic patches</t>
    <phoneticPr fontId="17"/>
  </si>
  <si>
    <t>preasive</t>
    <phoneticPr fontId="17"/>
  </si>
  <si>
    <t>veins in mesh texture</t>
  </si>
  <si>
    <t>no alteration veins</t>
  </si>
  <si>
    <t>no macroscopic alteration veins</t>
  </si>
  <si>
    <t>millimetric prehnite-epidote vein network</t>
  </si>
  <si>
    <t>millimetric chlorite veins</t>
  </si>
  <si>
    <t>chlorite vein network</t>
  </si>
  <si>
    <t>serpentine network</t>
  </si>
  <si>
    <t>Mantle dunite containing leucocratic patches</t>
  </si>
  <si>
    <t>64bn</t>
  </si>
  <si>
    <t>Chromitite patch in mantle dunite</t>
  </si>
  <si>
    <t>64bo</t>
  </si>
  <si>
    <t>Orthopyroxene bearing dunite with leucocratic patches</t>
  </si>
  <si>
    <t>64bp</t>
  </si>
  <si>
    <t>Mantle harzburgite with leucocratic patches</t>
  </si>
  <si>
    <t>64bq</t>
  </si>
  <si>
    <t>64br</t>
  </si>
  <si>
    <t>64bs</t>
  </si>
  <si>
    <t>64bt</t>
  </si>
  <si>
    <t>64bu</t>
  </si>
  <si>
    <t>64bv</t>
  </si>
  <si>
    <t>Mantle harzburgite with orthopyroxene poor patches</t>
  </si>
  <si>
    <t>64bw</t>
  </si>
  <si>
    <t>Orthopyroxene is present in orthopyroxene rich patches</t>
  </si>
  <si>
    <t>64bx</t>
  </si>
  <si>
    <t>Presence of leucocratic vein</t>
  </si>
  <si>
    <t>64by</t>
  </si>
  <si>
    <t>64bz</t>
  </si>
  <si>
    <t>64ca</t>
  </si>
  <si>
    <t>64cb</t>
  </si>
  <si>
    <t>64cc</t>
  </si>
  <si>
    <t>64cd</t>
  </si>
  <si>
    <t>64ce</t>
  </si>
  <si>
    <t>Rodingitized gabbro</t>
    <phoneticPr fontId="17"/>
  </si>
  <si>
    <t>10 % diopside</t>
    <phoneticPr fontId="17"/>
  </si>
  <si>
    <t>10 cm</t>
    <phoneticPr fontId="17"/>
  </si>
  <si>
    <t>3cm, 10 cm</t>
    <phoneticPr fontId="17"/>
  </si>
  <si>
    <t>Vein</t>
    <phoneticPr fontId="17"/>
  </si>
  <si>
    <t>inclined vein</t>
    <phoneticPr fontId="17"/>
  </si>
  <si>
    <t>3 cm thick</t>
    <phoneticPr fontId="17"/>
  </si>
  <si>
    <t>vein, rounded</t>
    <phoneticPr fontId="17"/>
  </si>
  <si>
    <t>1cm, 3 cm</t>
    <phoneticPr fontId="17"/>
  </si>
  <si>
    <t>3cm thick</t>
    <phoneticPr fontId="17"/>
  </si>
  <si>
    <t>Light greenis gra</t>
    <phoneticPr fontId="17"/>
  </si>
  <si>
    <t>3cm</t>
    <phoneticPr fontId="17"/>
  </si>
  <si>
    <t>light greenish gray</t>
    <phoneticPr fontId="17"/>
  </si>
  <si>
    <t>3 cm</t>
    <phoneticPr fontId="17"/>
  </si>
  <si>
    <t>20 % diopside?</t>
    <phoneticPr fontId="17"/>
  </si>
  <si>
    <t>Irregular</t>
    <phoneticPr fontId="17"/>
  </si>
  <si>
    <t>2cm, 3cm</t>
    <phoneticPr fontId="17"/>
  </si>
  <si>
    <t>1cm</t>
    <phoneticPr fontId="17"/>
  </si>
  <si>
    <t>Vein, irregular</t>
    <phoneticPr fontId="17"/>
  </si>
  <si>
    <t>2cm, 1cm thick</t>
    <phoneticPr fontId="17"/>
  </si>
  <si>
    <t>3cm, 2 cm, 2cm, 5 cm</t>
    <phoneticPr fontId="17"/>
  </si>
  <si>
    <t>Light greenish vein</t>
    <phoneticPr fontId="17"/>
  </si>
  <si>
    <t>1 cm thick, &lt; 1cm</t>
    <phoneticPr fontId="17"/>
  </si>
  <si>
    <t>30 % diopside?</t>
    <phoneticPr fontId="17"/>
  </si>
  <si>
    <t>Very highly serpentinized dunite/harzburgite withseveral 2-5 cm long rodingite patches</t>
    <phoneticPr fontId="17"/>
  </si>
  <si>
    <t>Very highly serpentinized dunite/harzburgite with many 2-3 cm long rodingite patches</t>
    <phoneticPr fontId="17"/>
  </si>
  <si>
    <t xml:space="preserve">Highly serpentinized dunite/harzburgite with rodingite patches in the upper section </t>
    <phoneticPr fontId="17"/>
  </si>
  <si>
    <t>Very highly serpentinized dunite/harzburgite with many 2-3 cm long rodingite patches and networks</t>
    <phoneticPr fontId="17"/>
  </si>
  <si>
    <t>&lt; 1 cm</t>
    <phoneticPr fontId="17"/>
  </si>
  <si>
    <t>irregular, vein</t>
    <phoneticPr fontId="17"/>
  </si>
  <si>
    <t>2cm thick</t>
    <phoneticPr fontId="17"/>
  </si>
  <si>
    <t xml:space="preserve">Highly serpentinized dunite/harzburgite with rodingite network in the upper section </t>
    <phoneticPr fontId="17"/>
  </si>
  <si>
    <t>irregular, network</t>
    <phoneticPr fontId="17"/>
  </si>
  <si>
    <t>5cm</t>
    <phoneticPr fontId="17"/>
  </si>
  <si>
    <t>&lt;  1cm</t>
    <phoneticPr fontId="17"/>
  </si>
  <si>
    <t xml:space="preserve">Massive highly serpentinized dunite </t>
    <phoneticPr fontId="17"/>
  </si>
  <si>
    <t>1 cm thick</t>
    <phoneticPr fontId="17"/>
  </si>
  <si>
    <t>Highly serpentinized peridotite with several rodingite patches, alteratio intensity increased in halo</t>
    <phoneticPr fontId="17"/>
  </si>
  <si>
    <t>Highly serpentinized peridotite with many rodingite patches, alteratio intensity increased in halo</t>
    <phoneticPr fontId="17"/>
  </si>
  <si>
    <t>&lt; 1cm</t>
    <phoneticPr fontId="17"/>
  </si>
  <si>
    <t>Highly serpentinized peridotite with many rodingite  patches</t>
    <phoneticPr fontId="17"/>
  </si>
  <si>
    <t>&lt; 1 cm thick</t>
    <phoneticPr fontId="17"/>
  </si>
  <si>
    <t>Highly serpentinized dunite/harzburgite with several rodingite /gabbroic patches</t>
    <phoneticPr fontId="17"/>
  </si>
  <si>
    <t>17/7/2018</t>
    <phoneticPr fontId="17"/>
  </si>
  <si>
    <t>Likely diposidite, 60 % diopside</t>
    <phoneticPr fontId="17"/>
  </si>
  <si>
    <t>2cm thick, 1 cm thick</t>
    <phoneticPr fontId="17"/>
  </si>
  <si>
    <t>Greenish 0-11 cm (diopsidite?), 17 to 28.5 cm</t>
    <phoneticPr fontId="17"/>
  </si>
  <si>
    <t>Very highly serpentinized peridotite with several rodingite patches</t>
    <phoneticPr fontId="17"/>
  </si>
  <si>
    <t>Uvarovite vein</t>
    <phoneticPr fontId="17"/>
  </si>
  <si>
    <t>Chlorite networks in chromitite with uvarovite vein</t>
    <phoneticPr fontId="17"/>
  </si>
  <si>
    <t xml:space="preserve"> </t>
    <phoneticPr fontId="17"/>
  </si>
  <si>
    <t>Very highly serpentinized peridotite with several rodingite patches (&lt; 1cm)</t>
    <phoneticPr fontId="17"/>
  </si>
  <si>
    <t>Massive highly serpentinized peridotite with small rodingite patches</t>
    <phoneticPr fontId="17"/>
  </si>
  <si>
    <t>Massive highly serpentinized peridotite with increading intensity in halo,   small rodingite patches</t>
    <phoneticPr fontId="17"/>
  </si>
  <si>
    <t xml:space="preserve">Very highly serpentinize peridotite </t>
    <phoneticPr fontId="17"/>
  </si>
  <si>
    <t>Large patch from 1.5 to 11 cm</t>
    <phoneticPr fontId="17"/>
  </si>
  <si>
    <t>Massive very highly serpentinized peridotite with several &gt; 5cm rodingite patches</t>
    <phoneticPr fontId="17"/>
  </si>
  <si>
    <t>&lt; 1 cm - 2cm</t>
    <phoneticPr fontId="17"/>
  </si>
  <si>
    <t>Massive very highly serpentinized peridotite with several small rodingite patches (&lt; 2 cm)</t>
    <phoneticPr fontId="17"/>
  </si>
  <si>
    <t xml:space="preserve"> chromitite interval 66 to  70.5 cm</t>
    <phoneticPr fontId="17"/>
  </si>
  <si>
    <t>mm network to 15cm</t>
    <phoneticPr fontId="17"/>
  </si>
  <si>
    <t>Large patch from 14 to 31 cm, deformed interval from 27 to 31</t>
    <phoneticPr fontId="17"/>
  </si>
  <si>
    <t>Highly serpentinized peridotite and chromitite interval with abundant rodingite patches (&gt; 10 cm) and networks</t>
    <phoneticPr fontId="17"/>
  </si>
  <si>
    <t>&lt; 1cm to 3cm</t>
    <phoneticPr fontId="17"/>
  </si>
  <si>
    <t>Along black vein</t>
    <phoneticPr fontId="17"/>
  </si>
  <si>
    <t>Highly serpentinized peridotite with increasing intensity in halo, many 1-3 cm rodingite pathces</t>
    <phoneticPr fontId="17"/>
  </si>
  <si>
    <t>irregular, deformed</t>
    <phoneticPr fontId="17"/>
  </si>
  <si>
    <t>Deformed interval from 30 to 59 cm</t>
    <phoneticPr fontId="17"/>
  </si>
  <si>
    <t>&gt; 20 cm, &lt; 3 cm</t>
    <phoneticPr fontId="17"/>
  </si>
  <si>
    <t>Highly serpetinized peridotite with deformed rodingite interval and &lt;  3cm patches</t>
    <phoneticPr fontId="17"/>
  </si>
  <si>
    <t>white in center and green margin</t>
    <phoneticPr fontId="17"/>
  </si>
  <si>
    <t>Serpentinized harzburgite with rodingite vein</t>
    <phoneticPr fontId="17"/>
  </si>
  <si>
    <t>Irregular, network</t>
    <phoneticPr fontId="17"/>
  </si>
  <si>
    <t>1 cm  thick</t>
    <phoneticPr fontId="17"/>
  </si>
  <si>
    <t>Network or peridotite blocks in matrix interval from 63 to 76 cm</t>
    <phoneticPr fontId="17"/>
  </si>
  <si>
    <t>Highly serpentinized harzburgite with rodingite network</t>
    <phoneticPr fontId="17"/>
  </si>
  <si>
    <t>Irregular/network</t>
    <phoneticPr fontId="17"/>
  </si>
  <si>
    <t>Dense netwrok interval from 28 to 72 cm, deformed interval from 60 to 71 cm</t>
    <phoneticPr fontId="17"/>
  </si>
  <si>
    <t>Highly serpentinized peridotite with densely networked rodingite interval from 28 to the bottom including deformed interval from 60 to the bottom</t>
    <phoneticPr fontId="17"/>
  </si>
  <si>
    <t>Irregular to network</t>
    <phoneticPr fontId="17"/>
  </si>
  <si>
    <t>Highly serpentinized peridotite with rodingite network</t>
    <phoneticPr fontId="17"/>
  </si>
  <si>
    <t xml:space="preserve">Large ptach from 7 to 19 </t>
    <phoneticPr fontId="17"/>
  </si>
  <si>
    <t>Serpentinized dunite with large rodingite patch</t>
    <phoneticPr fontId="17"/>
  </si>
  <si>
    <t>Serpentinized dunite with small rodingite patches (&lt; 1 cm)</t>
    <phoneticPr fontId="17"/>
  </si>
  <si>
    <t>Fragile</t>
    <phoneticPr fontId="17"/>
  </si>
  <si>
    <t>rounded to irregular</t>
    <phoneticPr fontId="17"/>
  </si>
  <si>
    <t>&gt; 10 cm</t>
    <phoneticPr fontId="17"/>
  </si>
  <si>
    <t>1cm thick</t>
    <phoneticPr fontId="17"/>
  </si>
  <si>
    <t>Hydrogarnet vein at 67, 5 mm thick</t>
    <phoneticPr fontId="17"/>
  </si>
  <si>
    <t>Serpentinized peridotite with small rodingite pathes (&lt; 1 cm)</t>
    <phoneticPr fontId="17"/>
  </si>
  <si>
    <t>&lt; 1cm to 5 cm</t>
    <phoneticPr fontId="17"/>
  </si>
  <si>
    <t>Serpentinized peridotite with several rodingite patches (1 to 5 cm size)</t>
    <phoneticPr fontId="17"/>
  </si>
  <si>
    <t>Crack filling along highly serpentinized vein, 1 cm thick</t>
    <phoneticPr fontId="17"/>
  </si>
  <si>
    <t>Massive highly serpentinized dunite with rodingite network</t>
    <phoneticPr fontId="17"/>
  </si>
  <si>
    <t>Massive highly serpentinized harzburgite with crack-filling rodingite along serpentinite vein</t>
    <phoneticPr fontId="17"/>
  </si>
  <si>
    <t>network</t>
    <phoneticPr fontId="17"/>
  </si>
  <si>
    <t>Highly serpentinized peridotite with increasing intensity in halo</t>
    <phoneticPr fontId="17"/>
  </si>
  <si>
    <t>&lt; 7 mm</t>
    <phoneticPr fontId="17"/>
  </si>
  <si>
    <t>vein-network</t>
    <phoneticPr fontId="17"/>
  </si>
  <si>
    <t>2 cm</t>
    <phoneticPr fontId="17"/>
  </si>
  <si>
    <t>Highly serpentinized peridotite with increasing intensity in halo, 2 cm rodingite patch</t>
    <phoneticPr fontId="17"/>
  </si>
  <si>
    <t>chromitite interval 42 to 52 cm</t>
    <phoneticPr fontId="17"/>
  </si>
  <si>
    <t>Highly serpentinized dunite with 3 cm thick chromitite interval, fragile</t>
    <phoneticPr fontId="17"/>
  </si>
  <si>
    <t>Highly altered harzburgite with increasing intensity in halo</t>
    <phoneticPr fontId="17"/>
  </si>
  <si>
    <t xml:space="preserve">Highly altered harzburgite </t>
    <phoneticPr fontId="17"/>
  </si>
  <si>
    <t>Massive highly serpentinized dunite with crack-filling rodingite along serpentinite vein</t>
    <phoneticPr fontId="17"/>
  </si>
  <si>
    <t>Massive moderately serpentinized harzburgite</t>
    <phoneticPr fontId="17"/>
  </si>
  <si>
    <t>Massive moderate serpentinized harzburgite in the upper half and   fractured highly serpentinized harzburgite in the lower half</t>
    <phoneticPr fontId="17"/>
  </si>
  <si>
    <t xml:space="preserve">Massive highly altered harzburgite, locally less serpentinized </t>
    <phoneticPr fontId="17"/>
  </si>
  <si>
    <t>Highly serpentinized peridotite with increasing intensity in halo, 3cm size rodingite patch</t>
    <phoneticPr fontId="17"/>
  </si>
  <si>
    <t>Serpentinied harzburgite</t>
    <phoneticPr fontId="17"/>
  </si>
  <si>
    <t xml:space="preserve">Fragile intervals  0 to 14 cm, 35 to 41 </t>
    <phoneticPr fontId="17"/>
  </si>
  <si>
    <t>Highly serpentinized harzburgite with increasing alteration in halo and lower 20 cm is moderate serpentinization, 1 cm thick rodingite vein</t>
    <phoneticPr fontId="17"/>
  </si>
  <si>
    <t>Massive moderate serpentized harzburgite</t>
    <phoneticPr fontId="17"/>
  </si>
  <si>
    <t>1.5 cm thick</t>
    <phoneticPr fontId="17"/>
  </si>
  <si>
    <t>Highly serpentinized harzburgite with 1.5 cm thick rodingite vein</t>
    <phoneticPr fontId="17"/>
  </si>
  <si>
    <t>Highly serpentinized peridotite</t>
    <phoneticPr fontId="17"/>
  </si>
  <si>
    <t>Fragile interval 75 to 96 cm</t>
    <phoneticPr fontId="17"/>
  </si>
  <si>
    <t>Very highly serpentinized peridotite, fragile interval from 75 to the bottom</t>
    <phoneticPr fontId="17"/>
  </si>
  <si>
    <t>Very highly serpentinized peridotite</t>
    <phoneticPr fontId="17"/>
  </si>
  <si>
    <t>Very highly serpentinized harzburgite with 5 cm size rodingite patch</t>
    <phoneticPr fontId="17"/>
  </si>
  <si>
    <t>Fragaile interval from 61 to 96</t>
    <phoneticPr fontId="17"/>
  </si>
  <si>
    <t>Very highly serpentinized peridotite, fragile interval from 61 to 96 cm</t>
    <phoneticPr fontId="17"/>
  </si>
  <si>
    <t>Fragaile intervasl from 44.5 to 58, and from 73 to 81 cm</t>
    <phoneticPr fontId="17"/>
  </si>
  <si>
    <t>Very highly serpentinized peridotite, fragile intervals</t>
    <phoneticPr fontId="17"/>
  </si>
  <si>
    <t>Chromite-rich!</t>
    <phoneticPr fontId="17"/>
  </si>
  <si>
    <t>Greenish green</t>
    <phoneticPr fontId="17"/>
  </si>
  <si>
    <t xml:space="preserve">4 cm </t>
    <phoneticPr fontId="17"/>
  </si>
  <si>
    <t>Highly serpentinized peridotite with 4 cm size rodingite patches</t>
    <phoneticPr fontId="17"/>
  </si>
  <si>
    <t>&lt; 2 cm</t>
    <phoneticPr fontId="17"/>
  </si>
  <si>
    <t>Highly serpentinized peridotite with several small rodingite patches (&lt; 2 cm)</t>
    <phoneticPr fontId="17"/>
  </si>
  <si>
    <t xml:space="preserve">two generations (v3 &amp; v4) chiefly containing serpentine </t>
  </si>
  <si>
    <t>four generations of vein networks dominated by serpentine and magnetite, and minor calcite, millimetric serpentine veins cut mafic patch</t>
  </si>
  <si>
    <t>four generations of vein networks dominated by serpentine and magnetite, and minor calcite, strongly fractured</t>
  </si>
  <si>
    <t>three vein generations dominated by serpentine and magnetite, v2 veins with cross-cutting connectivity</t>
  </si>
  <si>
    <t>four generations of vein networks dominated by serpentine and magnetite, and minor calcite, v2 veins with cross-cutting connectivity, centimetric slickenside</t>
  </si>
  <si>
    <t>two vein generations (v1, v3) dominated by serpentine and magnetite</t>
  </si>
  <si>
    <t>three vein generations (v1,, v2, v4) dominated by serpentine and magnetite</t>
  </si>
  <si>
    <t>four generations of vein networks dominated by serpentine and magnetite, and minor calcite, v2 show cross-cutting connectivity</t>
  </si>
  <si>
    <t>four generations of vein networks dominated by serpentine and magnetite, and minor calcite, v2 veins show cross-cutting connectivity</t>
  </si>
  <si>
    <t>four generations of vein networks dominated by serpentine and magnetite, minor calcite, and Cpx</t>
  </si>
  <si>
    <t>Mantle dunite with leucocratic patches</t>
  </si>
  <si>
    <t>64cf</t>
  </si>
  <si>
    <t>64cg</t>
  </si>
  <si>
    <t>64ch</t>
  </si>
  <si>
    <t>Presence of carbonate veins more and more abundant to the bottom</t>
  </si>
  <si>
    <t>Mantle harzburgite with abundant carbonate veins and fractures</t>
  </si>
  <si>
    <t>END</t>
  </si>
  <si>
    <t>807-C5709A</t>
  </si>
  <si>
    <t>807-C5710A</t>
  </si>
  <si>
    <t>807-C5711A</t>
  </si>
  <si>
    <t>807-C5712A</t>
  </si>
  <si>
    <t>807-C5713A</t>
  </si>
  <si>
    <t>807-C5714A</t>
  </si>
  <si>
    <t>807-C5715A</t>
  </si>
  <si>
    <t>807-C5716A</t>
  </si>
  <si>
    <t>807-C5717A</t>
  </si>
  <si>
    <t>807-C5718A</t>
  </si>
  <si>
    <t>807-C5719A</t>
  </si>
  <si>
    <t>807-C5720A</t>
  </si>
  <si>
    <t>807-C5721A</t>
  </si>
  <si>
    <t>807-C5722A</t>
  </si>
  <si>
    <t>807-C5723A</t>
  </si>
  <si>
    <t>807-C5724A</t>
  </si>
  <si>
    <t>1cm, &lt; 1cm thick</t>
    <phoneticPr fontId="17"/>
  </si>
  <si>
    <t>30 %diopside?</t>
    <phoneticPr fontId="17"/>
  </si>
  <si>
    <t>Chromite-rich interval from 4.5 to 13 cm</t>
    <phoneticPr fontId="17"/>
  </si>
  <si>
    <t>Large patch from 2 to 17.5 cm, 18 to 19, 35 to 38, and 44 to 49.5 cm. 5 % diopside?</t>
    <phoneticPr fontId="17"/>
  </si>
  <si>
    <t>3cm thick, 5 cm thick</t>
    <phoneticPr fontId="17"/>
  </si>
  <si>
    <t>2 cm thick, 1 cm thick</t>
    <phoneticPr fontId="17"/>
  </si>
  <si>
    <t>locally less serpentinized patch from 34 to 42 cm</t>
    <phoneticPr fontId="17"/>
  </si>
  <si>
    <t>irregular, crack filling along altration vein</t>
    <phoneticPr fontId="17"/>
  </si>
  <si>
    <t>&lt; 0.5 cm</t>
    <phoneticPr fontId="17"/>
  </si>
  <si>
    <t xml:space="preserve">Crack-filling along vein, many tiny pathces </t>
    <phoneticPr fontId="17"/>
  </si>
  <si>
    <t>Highly serpentinized dunite with less serpentinited patch, many tiniy rodingite patches</t>
    <phoneticPr fontId="17"/>
  </si>
  <si>
    <t>Highly serpentinzed dunite with rodingite paches (&lt; 2cm thick)</t>
    <phoneticPr fontId="17"/>
  </si>
  <si>
    <t>Massive very highly serpentinized peridotite with chromite-rich interval, 30 % rodingaite patch proportion</t>
    <phoneticPr fontId="17"/>
  </si>
  <si>
    <t>Massive very highly serpentinized peridotite with many small (&lt; 1cm) rodingite patches</t>
    <phoneticPr fontId="17"/>
  </si>
  <si>
    <t>irregular/vein</t>
    <phoneticPr fontId="17"/>
  </si>
  <si>
    <t>2 cm thick</t>
    <phoneticPr fontId="17"/>
  </si>
  <si>
    <t>Very serpentinized harzburgite with 2cm size rodingite patch</t>
    <phoneticPr fontId="17"/>
  </si>
  <si>
    <t>Serpentinized peridotite with crysotile veins (mm thick)</t>
    <phoneticPr fontId="17"/>
  </si>
  <si>
    <t>Serpentinized peridotite</t>
    <phoneticPr fontId="17"/>
  </si>
  <si>
    <t>Less serpentinized patchs with oxidized, greenish, and black with crysotile zoning, intervals are form 3 to 6.5, 10.5 to 16.5 and 63.5 to 66.5 cm</t>
    <phoneticPr fontId="17"/>
  </si>
  <si>
    <t>Serpentinized harzburgite with less serpentinized patches having oxidized, green colored and black with crysolite veins zoning, with dense &lt; 1mm thick cyrsotile veins</t>
    <phoneticPr fontId="17"/>
  </si>
  <si>
    <t>Very highly serpentinized harzburgite with thick serpentine veins and crysotile veins</t>
    <phoneticPr fontId="17"/>
  </si>
  <si>
    <t>Highly serpentinized harzburgite with &lt; mm crysotile vein network intervals</t>
    <phoneticPr fontId="17"/>
  </si>
  <si>
    <t>Highly serpentinized harzburgite with two generations of &lt; mm crysotile vein network intervals</t>
    <phoneticPr fontId="17"/>
  </si>
  <si>
    <t>Serpentinized harzburgite with two generations of &lt; mm crysotile vein network intervals and higly serpentinzied harzburgite in the half bottom</t>
    <phoneticPr fontId="17"/>
  </si>
  <si>
    <t xml:space="preserve">Zoneed opx pseudomorph s visible. </t>
    <phoneticPr fontId="17"/>
  </si>
  <si>
    <t>localized</t>
  </si>
  <si>
    <t>Crysotile-carbonate vein netwrok, 5 cm thick</t>
    <phoneticPr fontId="17"/>
  </si>
  <si>
    <t>Highly serpentinized harzburgite with 5 cm thick crysoile-carbonate vein network</t>
    <phoneticPr fontId="17"/>
  </si>
  <si>
    <t>Crysotile  vein netwrok, 5 cm thick</t>
    <phoneticPr fontId="17"/>
  </si>
  <si>
    <t>Highly serpentinized harzburgite with 5 cm thick crysoile vein network at both top and bottom of the section</t>
    <phoneticPr fontId="17"/>
  </si>
  <si>
    <t>paervasive</t>
    <phoneticPr fontId="17"/>
  </si>
  <si>
    <t>Crysotile vein network</t>
    <phoneticPr fontId="17"/>
  </si>
  <si>
    <t>Interval from 66 to 83 cm is oxidized along veins</t>
    <phoneticPr fontId="17"/>
  </si>
  <si>
    <t>Very highly serpentinized harzburgite with crysotile vein network, and oxdized intrval at the bottom</t>
    <phoneticPr fontId="17"/>
  </si>
  <si>
    <t>Carbonate patches and oxidized interval from 0 to 53 cm</t>
    <phoneticPr fontId="17"/>
  </si>
  <si>
    <t>Brownish black</t>
    <phoneticPr fontId="17"/>
  </si>
  <si>
    <t>Serpentinized/oxidized harzburgite related to many cm scale carbonate-bearing patches, and highly serpentinized harzburgite from 53 to 67 cm</t>
    <phoneticPr fontId="17"/>
  </si>
  <si>
    <t>Serpentinized/oxidized harzburgite with carbonate</t>
    <phoneticPr fontId="17"/>
  </si>
  <si>
    <t>Fragile inerval 0 to 23 cm</t>
    <phoneticPr fontId="17"/>
  </si>
  <si>
    <t xml:space="preserve">&lt; 1cm </t>
    <phoneticPr fontId="17"/>
  </si>
  <si>
    <t xml:space="preserve">Highly serpentinized harzburgite with fragile interval </t>
    <phoneticPr fontId="17"/>
  </si>
  <si>
    <t>Fragile interval from 53 t 63 cm</t>
    <phoneticPr fontId="17"/>
  </si>
  <si>
    <t xml:space="preserve">Highly serpentinized harzburgite with fragile-oxidized interval </t>
    <phoneticPr fontId="17"/>
  </si>
  <si>
    <t>Fragile interval from 0 to 10 cm</t>
    <phoneticPr fontId="17"/>
  </si>
  <si>
    <t>Very highly serpentinized harzburgite with fragile-oxidized interval from 20 to 94</t>
    <phoneticPr fontId="17"/>
  </si>
  <si>
    <t>Fragile interval from 20 to 94 cm</t>
    <phoneticPr fontId="17"/>
  </si>
  <si>
    <t>Carbonate patches</t>
    <phoneticPr fontId="17"/>
  </si>
  <si>
    <t>Serpentinized harzburgite related to many cm scale carbonate-bearing dark colored patches</t>
    <phoneticPr fontId="17"/>
  </si>
  <si>
    <t>Highly serpentinized harzburgite with oxidation along cracks/fractures</t>
    <phoneticPr fontId="17"/>
  </si>
  <si>
    <t>Very highly serpentinized harzburgite with oxidation along cracks/fractures</t>
    <phoneticPr fontId="17"/>
  </si>
  <si>
    <t>Plagioclase-bearing interval? from 58 to 86 cm</t>
    <phoneticPr fontId="17"/>
  </si>
  <si>
    <t>Very highly serpentinized harzburgite with oxidation along cracks/fractures, and with plagioclase-bearing (?) interval from 56 to 86 cm</t>
    <phoneticPr fontId="17"/>
  </si>
  <si>
    <t>Very highly serpentinized harzburgite with dense &lt; 1mm thick cyrsotile veins</t>
    <phoneticPr fontId="17"/>
  </si>
  <si>
    <t>Less serpentinized patchs with oxidized, greenish, and black with crysotile zoning, intervals are form 4.5 to 7, and 17.5 to 31.5 cm</t>
    <phoneticPr fontId="17"/>
  </si>
  <si>
    <t>Ultramafic layer from 84 to 87.5 cm, 5 % undefined reddish phase, 50 % diopside</t>
    <phoneticPr fontId="17"/>
  </si>
  <si>
    <t>Dark greenish gray interval from 8 to 13 cm , undefined reddish (+ opaque)  phase goes to undefined proportion, lest 60 % diopside</t>
    <phoneticPr fontId="17"/>
  </si>
  <si>
    <t>Dark greenish interval from 43 to 63 cm, undefined reddish phase 5 %, 80% diopside</t>
    <phoneticPr fontId="17"/>
  </si>
  <si>
    <t>pervasive</t>
    <phoneticPr fontId="17"/>
  </si>
  <si>
    <t>pervasive</t>
    <phoneticPr fontId="17"/>
  </si>
  <si>
    <t>2cm</t>
    <phoneticPr fontId="17"/>
  </si>
  <si>
    <t>17/7/2018</t>
  </si>
  <si>
    <t>18/7/2018</t>
  </si>
  <si>
    <t>18/7/2018</t>
    <phoneticPr fontId="17"/>
  </si>
  <si>
    <t>Contact - Layered Gabbro Sequence to Crust-Mantle Transition, Top of Dunite Sequence</t>
  </si>
  <si>
    <t>Contact - Bottom of Dunite Sequence, Top of Dunite with Gabbro Sequence</t>
  </si>
  <si>
    <t>Contact -Top of Mantle Sequence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</si>
</sst>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dd/mm/yyyy;@"/>
    <numFmt numFmtId="165" formatCode="0_);[Red]\(0\)"/>
    <numFmt numFmtId="166" formatCode="0.00_ "/>
    <numFmt numFmtId="167" formatCode="dd\/mm\/yyyy"/>
  </numFmts>
  <fonts count="36" x14ac:knownFonts="1">
    <font>
      <sz val="11"/>
      <color theme="1"/>
      <name val="Calibri"/>
      <family val="2"/>
      <scheme val="minor"/>
    </font>
    <font>
      <u/>
      <sz val="11"/>
      <color theme="10"/>
      <name val="Calibri"/>
      <family val="2"/>
      <scheme val="minor"/>
    </font>
    <font>
      <u/>
      <sz val="11"/>
      <color theme="11"/>
      <name val="Calibri"/>
      <family val="2"/>
      <scheme val="minor"/>
    </font>
    <font>
      <sz val="11"/>
      <name val="Microsoft Sans Serif"/>
      <family val="2"/>
    </font>
    <font>
      <sz val="12"/>
      <color rgb="FF9C0006"/>
      <name val="Calibri"/>
      <family val="2"/>
      <scheme val="minor"/>
    </font>
    <font>
      <sz val="11"/>
      <color rgb="FF000000"/>
      <name val="Calibri"/>
      <family val="2"/>
      <scheme val="minor"/>
    </font>
    <font>
      <sz val="11"/>
      <color theme="1"/>
      <name val="Calibri"/>
      <family val="2"/>
    </font>
    <font>
      <sz val="11"/>
      <color rgb="FFFF0000"/>
      <name val="Calibri"/>
      <family val="2"/>
    </font>
    <font>
      <sz val="11"/>
      <name val="Calibri"/>
      <family val="2"/>
    </font>
    <font>
      <sz val="11"/>
      <name val="Calibri"/>
      <family val="2"/>
      <scheme val="minor"/>
    </font>
    <font>
      <b/>
      <sz val="12"/>
      <color theme="4" tint="-0.249977111117893"/>
      <name val="Calibri"/>
      <family val="2"/>
    </font>
    <font>
      <sz val="11"/>
      <color theme="4" tint="-0.249977111117893"/>
      <name val="Calibri"/>
      <family val="2"/>
    </font>
    <font>
      <sz val="11"/>
      <color theme="1"/>
      <name val="Calibri"/>
      <family val="2"/>
      <scheme val="minor"/>
    </font>
    <font>
      <sz val="12"/>
      <color theme="4" tint="-0.249977111117893"/>
      <name val="Calibri"/>
      <family val="2"/>
      <scheme val="minor"/>
    </font>
    <font>
      <sz val="12"/>
      <color theme="3" tint="-0.249977111117893"/>
      <name val="Calibri"/>
      <family val="2"/>
      <scheme val="minor"/>
    </font>
    <font>
      <sz val="11"/>
      <color rgb="FF002060"/>
      <name val="Calibri"/>
      <family val="2"/>
    </font>
    <font>
      <sz val="11"/>
      <color rgb="FF002060"/>
      <name val="Microsoft Sans Serif"/>
      <family val="2"/>
    </font>
    <font>
      <sz val="6"/>
      <name val="Calibri"/>
      <family val="3"/>
      <charset val="128"/>
      <scheme val="minor"/>
    </font>
    <font>
      <sz val="11"/>
      <color rgb="FF000000"/>
      <name val="Arial"/>
      <family val="2"/>
      <charset val="1"/>
    </font>
    <font>
      <sz val="11"/>
      <color rgb="FFFF0000"/>
      <name val="Arial"/>
      <family val="2"/>
      <charset val="1"/>
    </font>
    <font>
      <sz val="11"/>
      <name val="Arial"/>
      <family val="2"/>
      <charset val="1"/>
    </font>
    <font>
      <sz val="11"/>
      <color rgb="FFEF413D"/>
      <name val="Arial"/>
      <family val="2"/>
      <charset val="1"/>
    </font>
    <font>
      <sz val="11"/>
      <color rgb="FF00B050"/>
      <name val="Arial"/>
      <family val="2"/>
      <charset val="1"/>
    </font>
    <font>
      <sz val="11"/>
      <name val="Arial"/>
      <family val="2"/>
    </font>
    <font>
      <sz val="11"/>
      <color rgb="FFFF0000"/>
      <name val="Arial"/>
      <family val="2"/>
    </font>
    <font>
      <sz val="11"/>
      <color rgb="FF000000"/>
      <name val="Arial"/>
      <family val="2"/>
    </font>
    <font>
      <sz val="11"/>
      <color theme="1"/>
      <name val="Arial"/>
      <family val="2"/>
    </font>
    <font>
      <sz val="11"/>
      <color rgb="FFEF413D"/>
      <name val="Arial"/>
      <family val="2"/>
    </font>
    <font>
      <sz val="6"/>
      <name val="ＭＳ Ｐゴシック"/>
      <family val="3"/>
      <charset val="128"/>
    </font>
    <font>
      <sz val="11"/>
      <color rgb="FF00B050"/>
      <name val="Arial"/>
      <family val="2"/>
    </font>
    <font>
      <b/>
      <sz val="12"/>
      <color theme="1"/>
      <name val="Calibri"/>
      <family val="2"/>
      <scheme val="minor"/>
    </font>
    <font>
      <b/>
      <sz val="12"/>
      <color theme="1"/>
      <name val="Calibri"/>
      <family val="2"/>
    </font>
    <font>
      <b/>
      <sz val="12"/>
      <color rgb="FFFF0000"/>
      <name val="Calibri"/>
      <family val="2"/>
    </font>
    <font>
      <b/>
      <sz val="12"/>
      <color rgb="FF002060"/>
      <name val="Calibri"/>
      <family val="2"/>
    </font>
    <font>
      <b/>
      <sz val="12"/>
      <name val="Calibri"/>
      <family val="2"/>
    </font>
    <font>
      <b/>
      <sz val="12"/>
      <name val="Microsoft Sans Serif"/>
      <family val="2"/>
    </font>
  </fonts>
  <fills count="9">
    <fill>
      <patternFill patternType="none"/>
    </fill>
    <fill>
      <patternFill patternType="gray125"/>
    </fill>
    <fill>
      <patternFill patternType="solid">
        <fgColor rgb="FFFFC7CE"/>
      </patternFill>
    </fill>
    <fill>
      <patternFill patternType="solid">
        <fgColor rgb="FFFFFF00"/>
        <bgColor indexed="64"/>
      </patternFill>
    </fill>
    <fill>
      <patternFill patternType="solid">
        <fgColor rgb="FFBB2C64"/>
        <bgColor indexed="64"/>
      </patternFill>
    </fill>
    <fill>
      <patternFill patternType="solid">
        <fgColor theme="9"/>
        <bgColor indexed="64"/>
      </patternFill>
    </fill>
    <fill>
      <patternFill patternType="solid">
        <fgColor rgb="FFF8C7E6"/>
        <bgColor indexed="64"/>
      </patternFill>
    </fill>
    <fill>
      <patternFill patternType="solid">
        <fgColor rgb="FFFF0000"/>
        <bgColor indexed="64"/>
      </patternFill>
    </fill>
    <fill>
      <patternFill patternType="solid">
        <fgColor theme="7" tint="0.39997558519241921"/>
        <bgColor indexed="64"/>
      </patternFill>
    </fill>
  </fills>
  <borders count="15">
    <border>
      <left/>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bottom/>
      <diagonal/>
    </border>
    <border>
      <left style="thin">
        <color auto="1"/>
      </left>
      <right style="thin">
        <color auto="1"/>
      </right>
      <top style="thin">
        <color auto="1"/>
      </top>
      <bottom style="double">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thin">
        <color auto="1"/>
      </bottom>
      <diagonal/>
    </border>
    <border>
      <left style="thin">
        <color auto="1"/>
      </left>
      <right/>
      <top/>
      <bottom style="thin">
        <color auto="1"/>
      </bottom>
      <diagonal/>
    </border>
  </borders>
  <cellStyleXfs count="24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4" fillId="2" borderId="0" applyNumberFormat="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2"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237">
    <xf numFmtId="0" fontId="0" fillId="0" borderId="0" xfId="0"/>
    <xf numFmtId="0" fontId="0" fillId="0" borderId="0" xfId="0" applyFont="1" applyAlignment="1">
      <alignment wrapText="1"/>
    </xf>
    <xf numFmtId="0" fontId="0" fillId="0" borderId="0" xfId="0" applyFont="1"/>
    <xf numFmtId="0" fontId="5" fillId="0" borderId="0" xfId="0" applyFont="1"/>
    <xf numFmtId="0" fontId="6" fillId="0" borderId="0" xfId="0" applyFont="1" applyAlignment="1">
      <alignment wrapText="1"/>
    </xf>
    <xf numFmtId="0" fontId="6" fillId="0" borderId="0" xfId="0" applyFont="1"/>
    <xf numFmtId="0" fontId="7" fillId="0" borderId="0" xfId="0" applyFont="1"/>
    <xf numFmtId="0" fontId="6" fillId="0" borderId="0" xfId="0" applyFont="1" applyFill="1"/>
    <xf numFmtId="0" fontId="7" fillId="0" borderId="0" xfId="0" applyFont="1" applyFill="1"/>
    <xf numFmtId="0" fontId="0" fillId="0" borderId="0" xfId="0" applyFont="1" applyAlignment="1">
      <alignment vertical="center" wrapText="1"/>
    </xf>
    <xf numFmtId="0" fontId="0" fillId="0" borderId="0" xfId="0" applyFont="1" applyBorder="1" applyAlignment="1">
      <alignment wrapText="1"/>
    </xf>
    <xf numFmtId="2" fontId="0" fillId="0" borderId="0" xfId="0" applyNumberFormat="1" applyFont="1"/>
    <xf numFmtId="0" fontId="9" fillId="0" borderId="0" xfId="0" applyFont="1" applyAlignment="1" applyProtection="1">
      <alignment vertical="top"/>
      <protection locked="0"/>
    </xf>
    <xf numFmtId="0" fontId="9" fillId="0" borderId="0" xfId="0" applyFont="1" applyAlignment="1" applyProtection="1">
      <alignment vertical="top" wrapText="1"/>
      <protection locked="0"/>
    </xf>
    <xf numFmtId="0" fontId="0" fillId="0" borderId="1" xfId="0" applyFont="1" applyBorder="1"/>
    <xf numFmtId="0" fontId="0" fillId="0" borderId="2" xfId="0" applyFont="1" applyBorder="1"/>
    <xf numFmtId="0" fontId="0" fillId="0" borderId="3" xfId="0" applyFont="1" applyBorder="1"/>
    <xf numFmtId="0" fontId="0" fillId="0" borderId="4" xfId="0" applyFont="1" applyBorder="1"/>
    <xf numFmtId="0" fontId="0" fillId="0" borderId="5" xfId="0" applyFont="1" applyBorder="1"/>
    <xf numFmtId="0" fontId="0" fillId="0" borderId="6" xfId="0" applyFont="1" applyBorder="1"/>
    <xf numFmtId="2" fontId="0" fillId="0" borderId="1" xfId="0" applyNumberFormat="1" applyFont="1" applyBorder="1"/>
    <xf numFmtId="0" fontId="0" fillId="0" borderId="7" xfId="0" applyFont="1" applyBorder="1"/>
    <xf numFmtId="2" fontId="0" fillId="0" borderId="3" xfId="0" applyNumberFormat="1" applyFont="1" applyBorder="1"/>
    <xf numFmtId="0" fontId="0" fillId="0" borderId="0" xfId="0" applyFont="1" applyBorder="1"/>
    <xf numFmtId="2" fontId="0" fillId="0" borderId="5" xfId="0" applyNumberFormat="1" applyFont="1" applyBorder="1"/>
    <xf numFmtId="0" fontId="0" fillId="0" borderId="8" xfId="0" applyFont="1" applyBorder="1"/>
    <xf numFmtId="0" fontId="0" fillId="0" borderId="0" xfId="0" applyFont="1" applyFill="1" applyBorder="1" applyAlignment="1">
      <alignment wrapText="1"/>
    </xf>
    <xf numFmtId="0" fontId="3" fillId="3" borderId="0" xfId="0" applyFont="1" applyFill="1" applyBorder="1" applyAlignment="1" applyProtection="1">
      <alignment horizontal="center" vertical="center" wrapText="1"/>
      <protection locked="0"/>
    </xf>
    <xf numFmtId="0" fontId="8" fillId="0" borderId="0" xfId="0" applyFont="1" applyAlignment="1">
      <alignment wrapText="1"/>
    </xf>
    <xf numFmtId="0" fontId="10" fillId="0" borderId="0" xfId="0" applyFont="1" applyAlignment="1">
      <alignment vertical="center" wrapText="1"/>
    </xf>
    <xf numFmtId="2" fontId="6" fillId="0" borderId="0" xfId="0" applyNumberFormat="1" applyFont="1" applyAlignment="1">
      <alignment wrapText="1"/>
    </xf>
    <xf numFmtId="0" fontId="0" fillId="3" borderId="3" xfId="0" applyFont="1" applyFill="1" applyBorder="1"/>
    <xf numFmtId="0" fontId="0" fillId="3" borderId="5" xfId="0" applyFont="1" applyFill="1" applyBorder="1"/>
    <xf numFmtId="0" fontId="6" fillId="4" borderId="0" xfId="0" applyFont="1" applyFill="1"/>
    <xf numFmtId="0" fontId="7" fillId="4" borderId="0" xfId="0" applyFont="1" applyFill="1"/>
    <xf numFmtId="0" fontId="7" fillId="4" borderId="0" xfId="0" applyFont="1" applyFill="1" applyAlignment="1">
      <alignment wrapText="1"/>
    </xf>
    <xf numFmtId="0" fontId="9" fillId="0" borderId="0" xfId="0" applyFont="1" applyFill="1"/>
    <xf numFmtId="0" fontId="8" fillId="4" borderId="0" xfId="0" applyFont="1" applyFill="1"/>
    <xf numFmtId="0" fontId="8" fillId="0" borderId="0" xfId="0" applyFont="1"/>
    <xf numFmtId="0" fontId="9" fillId="0" borderId="0" xfId="3" applyFont="1" applyFill="1"/>
    <xf numFmtId="0" fontId="5" fillId="4" borderId="0" xfId="0" applyFont="1" applyFill="1" applyAlignment="1">
      <alignment horizontal="center"/>
    </xf>
    <xf numFmtId="0" fontId="6" fillId="4" borderId="9" xfId="0" applyFont="1" applyFill="1" applyBorder="1"/>
    <xf numFmtId="0" fontId="6" fillId="0" borderId="9" xfId="0" applyFont="1" applyBorder="1"/>
    <xf numFmtId="0" fontId="7" fillId="5" borderId="0" xfId="0" applyFont="1" applyFill="1" applyAlignment="1">
      <alignment wrapText="1"/>
    </xf>
    <xf numFmtId="2" fontId="11" fillId="5" borderId="0" xfId="0" applyNumberFormat="1" applyFont="1" applyFill="1" applyAlignment="1">
      <alignment wrapText="1"/>
    </xf>
    <xf numFmtId="0" fontId="11" fillId="5" borderId="0" xfId="0" applyFont="1" applyFill="1" applyAlignment="1">
      <alignment wrapText="1"/>
    </xf>
    <xf numFmtId="0" fontId="0" fillId="0" borderId="0" xfId="0" applyFont="1" applyFill="1" applyAlignment="1">
      <alignment horizontal="left" wrapText="1"/>
    </xf>
    <xf numFmtId="0" fontId="7" fillId="0" borderId="0" xfId="0" applyFont="1" applyFill="1" applyAlignment="1">
      <alignment horizontal="left" wrapText="1"/>
    </xf>
    <xf numFmtId="0" fontId="6" fillId="0" borderId="9" xfId="0" applyFont="1" applyFill="1" applyBorder="1" applyAlignment="1">
      <alignment horizontal="left" wrapText="1"/>
    </xf>
    <xf numFmtId="0" fontId="6" fillId="0" borderId="0" xfId="0" applyFont="1" applyFill="1" applyAlignment="1">
      <alignment horizontal="left" wrapText="1"/>
    </xf>
    <xf numFmtId="0" fontId="6" fillId="0" borderId="0" xfId="0" applyFont="1" applyFill="1" applyAlignment="1">
      <alignment horizontal="left" textRotation="90"/>
    </xf>
    <xf numFmtId="0" fontId="6" fillId="0" borderId="0" xfId="0" applyFont="1" applyAlignment="1">
      <alignment horizontal="left" textRotation="90"/>
    </xf>
    <xf numFmtId="0" fontId="7" fillId="0" borderId="0" xfId="0" applyFont="1" applyAlignment="1">
      <alignment horizontal="left" textRotation="90"/>
    </xf>
    <xf numFmtId="0" fontId="8" fillId="0" borderId="0" xfId="0" applyFont="1" applyFill="1" applyAlignment="1" applyProtection="1">
      <alignment horizontal="left" wrapText="1"/>
      <protection locked="0"/>
    </xf>
    <xf numFmtId="0" fontId="3" fillId="0" borderId="0" xfId="0" applyFont="1" applyFill="1" applyAlignment="1" applyProtection="1">
      <alignment horizontal="left" wrapText="1"/>
      <protection locked="0"/>
    </xf>
    <xf numFmtId="0" fontId="3" fillId="5" borderId="0" xfId="0" applyFont="1" applyFill="1" applyAlignment="1" applyProtection="1">
      <alignment horizontal="left" wrapText="1"/>
      <protection locked="0"/>
    </xf>
    <xf numFmtId="0" fontId="7" fillId="0" borderId="0" xfId="0" applyFont="1" applyFill="1" applyAlignment="1" applyProtection="1">
      <alignment horizontal="left" wrapText="1"/>
      <protection locked="0"/>
    </xf>
    <xf numFmtId="0" fontId="6" fillId="0" borderId="0" xfId="0" applyFont="1" applyFill="1" applyAlignment="1" applyProtection="1">
      <alignment horizontal="left" wrapText="1"/>
      <protection locked="0"/>
    </xf>
    <xf numFmtId="2" fontId="11" fillId="0" borderId="0" xfId="0" applyNumberFormat="1" applyFont="1" applyFill="1" applyAlignment="1">
      <alignment wrapText="1"/>
    </xf>
    <xf numFmtId="0" fontId="11" fillId="0" borderId="0" xfId="0" applyFont="1" applyFill="1" applyAlignment="1">
      <alignment wrapText="1"/>
    </xf>
    <xf numFmtId="0" fontId="12" fillId="0" borderId="0" xfId="242" applyAlignment="1">
      <alignment horizontal="center"/>
    </xf>
    <xf numFmtId="0" fontId="12" fillId="0" borderId="0" xfId="242"/>
    <xf numFmtId="0" fontId="0" fillId="0" borderId="0" xfId="0" applyAlignment="1">
      <alignment vertical="center"/>
    </xf>
    <xf numFmtId="0" fontId="13" fillId="0" borderId="0" xfId="0" applyFont="1" applyAlignment="1">
      <alignment horizontal="center" vertical="center"/>
    </xf>
    <xf numFmtId="0" fontId="14" fillId="0" borderId="0" xfId="0" applyFont="1" applyAlignment="1">
      <alignment horizontal="center" vertical="center"/>
    </xf>
    <xf numFmtId="0" fontId="0" fillId="0" borderId="10" xfId="0" applyBorder="1" applyAlignment="1">
      <alignment horizontal="center" vertical="center" wrapText="1"/>
    </xf>
    <xf numFmtId="0" fontId="13"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0" fillId="0" borderId="11" xfId="0" applyBorder="1" applyAlignment="1">
      <alignment vertical="center"/>
    </xf>
    <xf numFmtId="0" fontId="13" fillId="0" borderId="11" xfId="0" applyFont="1" applyBorder="1" applyAlignment="1">
      <alignment vertical="center"/>
    </xf>
    <xf numFmtId="0" fontId="14" fillId="0" borderId="11" xfId="0" applyFont="1" applyBorder="1" applyAlignment="1">
      <alignment vertical="center"/>
    </xf>
    <xf numFmtId="0" fontId="0" fillId="0" borderId="12" xfId="0" applyBorder="1" applyAlignment="1">
      <alignment vertical="center"/>
    </xf>
    <xf numFmtId="0" fontId="13" fillId="0" borderId="12" xfId="0" applyFont="1" applyBorder="1" applyAlignment="1">
      <alignment vertical="center"/>
    </xf>
    <xf numFmtId="0" fontId="14" fillId="0" borderId="12" xfId="0" applyFont="1" applyBorder="1" applyAlignment="1">
      <alignment vertical="center"/>
    </xf>
    <xf numFmtId="0" fontId="13" fillId="0" borderId="0" xfId="0" applyFont="1"/>
    <xf numFmtId="0" fontId="14" fillId="0" borderId="0" xfId="0" applyFont="1"/>
    <xf numFmtId="0" fontId="13" fillId="0" borderId="0" xfId="0" applyFont="1" applyAlignment="1">
      <alignment vertical="center"/>
    </xf>
    <xf numFmtId="0" fontId="14" fillId="0" borderId="0" xfId="0" applyFont="1" applyAlignment="1">
      <alignment vertical="center"/>
    </xf>
    <xf numFmtId="0" fontId="7" fillId="0" borderId="0" xfId="0" applyFont="1" applyFill="1" applyAlignment="1">
      <alignment wrapText="1"/>
    </xf>
    <xf numFmtId="0" fontId="0" fillId="0" borderId="0" xfId="0" applyFont="1" applyFill="1" applyAlignment="1">
      <alignment wrapText="1"/>
    </xf>
    <xf numFmtId="0" fontId="7" fillId="0" borderId="0" xfId="0" applyFont="1" applyFill="1" applyAlignment="1">
      <alignment horizontal="center" wrapText="1"/>
    </xf>
    <xf numFmtId="0" fontId="7" fillId="0" borderId="0" xfId="0" applyFont="1" applyAlignment="1">
      <alignment horizontal="center"/>
    </xf>
    <xf numFmtId="2" fontId="7" fillId="0" borderId="0" xfId="0" applyNumberFormat="1" applyFont="1" applyAlignment="1">
      <alignment horizontal="center" wrapText="1"/>
    </xf>
    <xf numFmtId="0" fontId="7" fillId="0" borderId="0" xfId="0" applyFont="1" applyAlignment="1">
      <alignment horizontal="center" wrapText="1"/>
    </xf>
    <xf numFmtId="0" fontId="6" fillId="4" borderId="0" xfId="0" applyFont="1" applyFill="1" applyAlignment="1">
      <alignment horizontal="center"/>
    </xf>
    <xf numFmtId="0" fontId="5" fillId="4" borderId="0" xfId="0" applyFont="1" applyFill="1" applyAlignment="1">
      <alignment horizontal="center"/>
    </xf>
    <xf numFmtId="0" fontId="0" fillId="5" borderId="0" xfId="0" applyFont="1" applyFill="1"/>
    <xf numFmtId="0" fontId="7" fillId="5" borderId="0" xfId="0" applyFont="1" applyFill="1"/>
    <xf numFmtId="0" fontId="7" fillId="5" borderId="0" xfId="0" applyFont="1" applyFill="1" applyAlignment="1">
      <alignment horizontal="center"/>
    </xf>
    <xf numFmtId="0" fontId="7" fillId="5" borderId="0" xfId="0" applyFont="1" applyFill="1" applyAlignment="1">
      <alignment horizontal="center" wrapText="1"/>
    </xf>
    <xf numFmtId="0" fontId="0" fillId="5" borderId="0" xfId="0" applyFont="1" applyFill="1" applyAlignment="1">
      <alignment horizontal="left"/>
    </xf>
    <xf numFmtId="164" fontId="0" fillId="0" borderId="0" xfId="0" applyNumberFormat="1"/>
    <xf numFmtId="0" fontId="0" fillId="0" borderId="0" xfId="0" applyAlignment="1">
      <alignment horizontal="left"/>
    </xf>
    <xf numFmtId="0" fontId="0" fillId="0" borderId="0" xfId="0" applyFill="1"/>
    <xf numFmtId="0" fontId="0" fillId="0" borderId="0" xfId="0" applyFont="1" applyFill="1"/>
    <xf numFmtId="0" fontId="0" fillId="0" borderId="0" xfId="0" applyFont="1" applyAlignment="1">
      <alignment horizontal="left"/>
    </xf>
    <xf numFmtId="0" fontId="0" fillId="6" borderId="0" xfId="0" applyFont="1" applyFill="1" applyAlignment="1">
      <alignment horizontal="left" wrapText="1"/>
    </xf>
    <xf numFmtId="0" fontId="0" fillId="6" borderId="0" xfId="0" applyFont="1" applyFill="1" applyAlignment="1">
      <alignment horizontal="left"/>
    </xf>
    <xf numFmtId="0" fontId="7" fillId="6" borderId="0" xfId="0" applyFont="1" applyFill="1" applyAlignment="1">
      <alignment wrapText="1"/>
    </xf>
    <xf numFmtId="0" fontId="0" fillId="6" borderId="0" xfId="0" applyFont="1" applyFill="1" applyAlignment="1">
      <alignment wrapText="1"/>
    </xf>
    <xf numFmtId="0" fontId="6" fillId="0" borderId="13" xfId="0" applyFont="1" applyBorder="1"/>
    <xf numFmtId="0" fontId="7" fillId="0" borderId="13" xfId="0" applyFont="1" applyBorder="1"/>
    <xf numFmtId="0" fontId="0" fillId="0" borderId="13" xfId="0" applyFont="1" applyBorder="1"/>
    <xf numFmtId="0" fontId="7" fillId="0" borderId="13" xfId="0" applyFont="1" applyBorder="1" applyAlignment="1">
      <alignment horizontal="center"/>
    </xf>
    <xf numFmtId="2" fontId="7" fillId="0" borderId="13" xfId="0" applyNumberFormat="1" applyFont="1" applyBorder="1" applyAlignment="1">
      <alignment horizontal="center" wrapText="1"/>
    </xf>
    <xf numFmtId="2" fontId="11" fillId="5" borderId="13" xfId="0" applyNumberFormat="1" applyFont="1" applyFill="1" applyBorder="1" applyAlignment="1">
      <alignment wrapText="1"/>
    </xf>
    <xf numFmtId="0" fontId="6" fillId="0" borderId="13" xfId="0" applyFont="1" applyFill="1" applyBorder="1"/>
    <xf numFmtId="0" fontId="6" fillId="4" borderId="0" xfId="0" applyFont="1" applyFill="1" applyAlignment="1">
      <alignment wrapText="1"/>
    </xf>
    <xf numFmtId="0" fontId="6" fillId="0" borderId="0" xfId="0" applyFont="1" applyFill="1" applyAlignment="1">
      <alignment wrapText="1"/>
    </xf>
    <xf numFmtId="0" fontId="6" fillId="0" borderId="13" xfId="0" applyFont="1" applyFill="1" applyBorder="1" applyAlignment="1">
      <alignment wrapText="1"/>
    </xf>
    <xf numFmtId="49" fontId="6" fillId="4" borderId="0" xfId="0" applyNumberFormat="1" applyFont="1" applyFill="1"/>
    <xf numFmtId="49" fontId="16" fillId="6" borderId="0" xfId="0" applyNumberFormat="1" applyFont="1" applyFill="1" applyAlignment="1" applyProtection="1">
      <alignment horizontal="left" vertical="center" wrapText="1"/>
      <protection locked="0"/>
    </xf>
    <xf numFmtId="49" fontId="16" fillId="6" borderId="0" xfId="0" applyNumberFormat="1" applyFont="1" applyFill="1" applyAlignment="1" applyProtection="1">
      <alignment horizontal="center" vertical="center" wrapText="1"/>
      <protection locked="0"/>
    </xf>
    <xf numFmtId="0" fontId="6" fillId="0" borderId="0" xfId="0" applyFont="1" applyBorder="1"/>
    <xf numFmtId="0" fontId="7" fillId="0" borderId="0" xfId="0" applyFont="1" applyBorder="1" applyAlignment="1">
      <alignment horizontal="center"/>
    </xf>
    <xf numFmtId="2" fontId="7" fillId="0" borderId="0" xfId="0" applyNumberFormat="1" applyFont="1" applyBorder="1" applyAlignment="1">
      <alignment horizontal="center" wrapText="1"/>
    </xf>
    <xf numFmtId="2" fontId="11" fillId="0" borderId="0" xfId="0" applyNumberFormat="1" applyFont="1" applyFill="1" applyBorder="1" applyAlignment="1">
      <alignment wrapText="1"/>
    </xf>
    <xf numFmtId="2" fontId="11" fillId="5" borderId="0" xfId="0" applyNumberFormat="1" applyFont="1" applyFill="1" applyBorder="1" applyAlignment="1">
      <alignment wrapText="1"/>
    </xf>
    <xf numFmtId="0" fontId="6" fillId="0" borderId="0" xfId="0" applyFont="1" applyBorder="1" applyAlignment="1">
      <alignment wrapText="1"/>
    </xf>
    <xf numFmtId="0" fontId="8" fillId="0" borderId="0" xfId="0" applyFont="1" applyBorder="1"/>
    <xf numFmtId="0" fontId="6" fillId="0" borderId="0" xfId="0" applyFont="1" applyFill="1" applyBorder="1" applyAlignment="1">
      <alignment wrapText="1"/>
    </xf>
    <xf numFmtId="0" fontId="6" fillId="0" borderId="0" xfId="0" applyFont="1" applyFill="1" applyBorder="1"/>
    <xf numFmtId="0" fontId="0" fillId="0" borderId="13" xfId="0" applyBorder="1"/>
    <xf numFmtId="2" fontId="11" fillId="0" borderId="13" xfId="0" applyNumberFormat="1" applyFont="1" applyFill="1" applyBorder="1" applyAlignment="1">
      <alignment wrapText="1"/>
    </xf>
    <xf numFmtId="0" fontId="6" fillId="0" borderId="14" xfId="0" applyFont="1" applyBorder="1"/>
    <xf numFmtId="0" fontId="6" fillId="0" borderId="13" xfId="0" applyFont="1" applyBorder="1" applyAlignment="1">
      <alignment wrapText="1"/>
    </xf>
    <xf numFmtId="0" fontId="8" fillId="0" borderId="13" xfId="0" applyFont="1" applyBorder="1"/>
    <xf numFmtId="0" fontId="6" fillId="0" borderId="9" xfId="0" applyFont="1" applyFill="1" applyBorder="1"/>
    <xf numFmtId="0" fontId="8" fillId="0" borderId="0" xfId="0" applyFont="1" applyFill="1"/>
    <xf numFmtId="0" fontId="0" fillId="0" borderId="0" xfId="0" applyBorder="1"/>
    <xf numFmtId="0" fontId="6" fillId="0" borderId="0" xfId="0" applyFont="1" applyAlignment="1">
      <alignment horizontal="left" wrapText="1"/>
    </xf>
    <xf numFmtId="0" fontId="6" fillId="0" borderId="0" xfId="0" applyFont="1" applyAlignment="1">
      <alignment horizontal="left" vertical="top" wrapText="1"/>
    </xf>
    <xf numFmtId="0" fontId="6" fillId="3" borderId="0" xfId="0" applyFont="1" applyFill="1" applyAlignment="1">
      <alignment wrapText="1"/>
    </xf>
    <xf numFmtId="0" fontId="6" fillId="4" borderId="0" xfId="0" applyFont="1" applyFill="1" applyAlignment="1">
      <alignment horizontal="left" wrapText="1"/>
    </xf>
    <xf numFmtId="0" fontId="6" fillId="0" borderId="13" xfId="0" applyFont="1" applyFill="1" applyBorder="1" applyAlignment="1">
      <alignment horizontal="left" wrapText="1"/>
    </xf>
    <xf numFmtId="0" fontId="6" fillId="0" borderId="0" xfId="0" applyFont="1" applyFill="1" applyBorder="1" applyAlignment="1">
      <alignment horizontal="left" wrapText="1"/>
    </xf>
    <xf numFmtId="0" fontId="11" fillId="0" borderId="13" xfId="0" applyFont="1" applyFill="1" applyBorder="1" applyAlignment="1">
      <alignment wrapText="1"/>
    </xf>
    <xf numFmtId="0" fontId="11" fillId="5" borderId="13" xfId="0" applyFont="1" applyFill="1" applyBorder="1" applyAlignment="1">
      <alignment wrapText="1"/>
    </xf>
    <xf numFmtId="0" fontId="6" fillId="0" borderId="13" xfId="0" applyFont="1" applyBorder="1" applyAlignment="1">
      <alignment horizontal="left" wrapText="1"/>
    </xf>
    <xf numFmtId="0" fontId="18" fillId="0" borderId="0" xfId="0" applyFont="1" applyFill="1"/>
    <xf numFmtId="0" fontId="6" fillId="3" borderId="0" xfId="0" applyFont="1" applyFill="1"/>
    <xf numFmtId="0" fontId="11" fillId="3" borderId="0" xfId="0" applyFont="1" applyFill="1" applyAlignment="1">
      <alignment wrapText="1"/>
    </xf>
    <xf numFmtId="0" fontId="6" fillId="3" borderId="0" xfId="0" applyFont="1" applyFill="1" applyAlignment="1">
      <alignment horizontal="left" wrapText="1"/>
    </xf>
    <xf numFmtId="0" fontId="18" fillId="7" borderId="0" xfId="0" applyFont="1" applyFill="1"/>
    <xf numFmtId="0" fontId="0" fillId="7" borderId="0" xfId="0" applyFont="1" applyFill="1"/>
    <xf numFmtId="167" fontId="18" fillId="0" borderId="0" xfId="0" applyNumberFormat="1" applyFont="1" applyFill="1" applyAlignment="1">
      <alignment wrapText="1"/>
    </xf>
    <xf numFmtId="0" fontId="18" fillId="0" borderId="0" xfId="0" applyFont="1" applyFill="1" applyAlignment="1">
      <alignment wrapText="1"/>
    </xf>
    <xf numFmtId="0" fontId="19" fillId="0" borderId="0" xfId="0" applyFont="1" applyFill="1" applyAlignment="1">
      <alignment wrapText="1"/>
    </xf>
    <xf numFmtId="0" fontId="19" fillId="0" borderId="0" xfId="0" applyFont="1" applyFill="1" applyAlignment="1">
      <alignment horizontal="center" wrapText="1"/>
    </xf>
    <xf numFmtId="0" fontId="20" fillId="0" borderId="0" xfId="0" applyFont="1" applyFill="1" applyAlignment="1">
      <alignment horizontal="center" wrapText="1"/>
    </xf>
    <xf numFmtId="0" fontId="20" fillId="0" borderId="0" xfId="0" applyFont="1" applyFill="1" applyAlignment="1" applyProtection="1">
      <alignment horizontal="left" vertical="center" wrapText="1"/>
      <protection locked="0"/>
    </xf>
    <xf numFmtId="0" fontId="20" fillId="0" borderId="0" xfId="0" applyFont="1" applyFill="1" applyAlignment="1" applyProtection="1">
      <alignment horizontal="center" vertical="center" wrapText="1"/>
      <protection locked="0"/>
    </xf>
    <xf numFmtId="0" fontId="19" fillId="0" borderId="0" xfId="0" applyFont="1" applyFill="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21" fillId="0" borderId="0" xfId="0" applyFont="1" applyFill="1" applyAlignment="1" applyProtection="1">
      <alignment horizontal="center" vertical="center" wrapText="1"/>
      <protection locked="0"/>
    </xf>
    <xf numFmtId="0" fontId="19" fillId="0" borderId="0" xfId="0" applyFont="1" applyFill="1" applyBorder="1" applyAlignment="1" applyProtection="1">
      <alignment horizontal="center" vertical="center" wrapText="1"/>
      <protection locked="0"/>
    </xf>
    <xf numFmtId="49" fontId="20" fillId="0" borderId="0" xfId="0" applyNumberFormat="1" applyFont="1" applyFill="1" applyBorder="1" applyAlignment="1" applyProtection="1">
      <alignment horizontal="center" vertical="center" wrapText="1"/>
      <protection locked="0"/>
    </xf>
    <xf numFmtId="165" fontId="20" fillId="0" borderId="0" xfId="0" applyNumberFormat="1" applyFont="1" applyFill="1" applyAlignment="1" applyProtection="1">
      <alignment horizontal="center" vertical="center" wrapText="1"/>
      <protection locked="0"/>
    </xf>
    <xf numFmtId="166" fontId="22" fillId="0" borderId="0" xfId="0" applyNumberFormat="1" applyFont="1" applyFill="1" applyAlignment="1">
      <alignment wrapText="1"/>
    </xf>
    <xf numFmtId="167" fontId="18" fillId="0" borderId="0" xfId="0" applyNumberFormat="1" applyFont="1" applyFill="1"/>
    <xf numFmtId="0" fontId="19" fillId="0" borderId="0" xfId="0" applyFont="1" applyFill="1"/>
    <xf numFmtId="0" fontId="23" fillId="0" borderId="0" xfId="0" applyFont="1" applyFill="1" applyAlignment="1" applyProtection="1">
      <alignment horizontal="center"/>
      <protection locked="0"/>
    </xf>
    <xf numFmtId="2" fontId="19" fillId="0" borderId="0" xfId="0" applyNumberFormat="1" applyFont="1" applyFill="1" applyAlignment="1">
      <alignment horizontal="center" wrapText="1"/>
    </xf>
    <xf numFmtId="2" fontId="20" fillId="0" borderId="0" xfId="0" applyNumberFormat="1" applyFont="1" applyFill="1" applyAlignment="1">
      <alignment horizontal="center" wrapText="1"/>
    </xf>
    <xf numFmtId="0" fontId="18" fillId="0" borderId="0" xfId="0" applyFont="1" applyFill="1" applyAlignment="1">
      <alignment horizontal="left"/>
    </xf>
    <xf numFmtId="0" fontId="21" fillId="0" borderId="0" xfId="0" applyFont="1" applyFill="1"/>
    <xf numFmtId="49" fontId="18" fillId="0" borderId="0" xfId="0" applyNumberFormat="1" applyFont="1" applyFill="1"/>
    <xf numFmtId="165" fontId="18" fillId="0" borderId="0" xfId="0" applyNumberFormat="1" applyFont="1" applyFill="1"/>
    <xf numFmtId="166" fontId="22" fillId="0" borderId="0" xfId="0" applyNumberFormat="1" applyFont="1" applyFill="1"/>
    <xf numFmtId="0" fontId="24" fillId="0" borderId="0" xfId="0" applyFont="1" applyFill="1" applyAlignment="1">
      <alignment horizontal="center"/>
    </xf>
    <xf numFmtId="0" fontId="18" fillId="7" borderId="0" xfId="0" applyFont="1" applyFill="1" applyAlignment="1">
      <alignment horizontal="left"/>
    </xf>
    <xf numFmtId="0" fontId="0" fillId="0" borderId="0" xfId="0" applyAlignment="1">
      <alignment horizontal="center"/>
    </xf>
    <xf numFmtId="0" fontId="3" fillId="5" borderId="13" xfId="0" applyFont="1" applyFill="1" applyBorder="1" applyAlignment="1" applyProtection="1">
      <alignment horizontal="left" wrapText="1"/>
      <protection locked="0"/>
    </xf>
    <xf numFmtId="2" fontId="0" fillId="0" borderId="0" xfId="0" applyNumberFormat="1" applyAlignment="1">
      <alignment horizontal="left"/>
    </xf>
    <xf numFmtId="49" fontId="15" fillId="0" borderId="0" xfId="0" applyNumberFormat="1" applyFont="1" applyFill="1" applyAlignment="1">
      <alignment wrapText="1"/>
    </xf>
    <xf numFmtId="49" fontId="15" fillId="0" borderId="13" xfId="0" applyNumberFormat="1" applyFont="1" applyFill="1" applyBorder="1" applyAlignment="1">
      <alignment wrapText="1"/>
    </xf>
    <xf numFmtId="49" fontId="15" fillId="0" borderId="0" xfId="0" applyNumberFormat="1" applyFont="1" applyFill="1" applyBorder="1" applyAlignment="1">
      <alignment wrapText="1"/>
    </xf>
    <xf numFmtId="0" fontId="7" fillId="0" borderId="13" xfId="0" applyFont="1" applyFill="1" applyBorder="1"/>
    <xf numFmtId="9" fontId="6" fillId="0" borderId="0" xfId="0" applyNumberFormat="1" applyFont="1"/>
    <xf numFmtId="167" fontId="25" fillId="0" borderId="0" xfId="0" applyNumberFormat="1" applyFont="1" applyFill="1"/>
    <xf numFmtId="0" fontId="25" fillId="0" borderId="0" xfId="0" applyFont="1" applyFill="1"/>
    <xf numFmtId="0" fontId="26" fillId="0" borderId="0" xfId="0" applyFont="1"/>
    <xf numFmtId="0" fontId="24" fillId="0" borderId="0" xfId="0" applyFont="1" applyFill="1"/>
    <xf numFmtId="0" fontId="24" fillId="0" borderId="0" xfId="0" applyFont="1" applyAlignment="1">
      <alignment horizontal="center"/>
    </xf>
    <xf numFmtId="2" fontId="24" fillId="0" borderId="0" xfId="0" applyNumberFormat="1" applyFont="1" applyAlignment="1">
      <alignment horizontal="center" wrapText="1"/>
    </xf>
    <xf numFmtId="0" fontId="23" fillId="0" borderId="0" xfId="0" applyFont="1" applyAlignment="1">
      <alignment horizontal="left"/>
    </xf>
    <xf numFmtId="0" fontId="26" fillId="0" borderId="0" xfId="0" applyFont="1" applyFill="1"/>
    <xf numFmtId="0" fontId="27" fillId="0" borderId="0" xfId="0" applyFont="1" applyFill="1"/>
    <xf numFmtId="0" fontId="23" fillId="0" borderId="0" xfId="0" applyFont="1"/>
    <xf numFmtId="49" fontId="23" fillId="0" borderId="0" xfId="0" applyNumberFormat="1" applyFont="1" applyFill="1"/>
    <xf numFmtId="166" fontId="29" fillId="0" borderId="0" xfId="0" applyNumberFormat="1" applyFont="1" applyFill="1"/>
    <xf numFmtId="167" fontId="18" fillId="0" borderId="13" xfId="0" applyNumberFormat="1" applyFont="1" applyFill="1" applyBorder="1"/>
    <xf numFmtId="0" fontId="18" fillId="0" borderId="13" xfId="0" applyFont="1" applyFill="1" applyBorder="1"/>
    <xf numFmtId="0" fontId="19" fillId="0" borderId="13" xfId="0" applyFont="1" applyFill="1" applyBorder="1"/>
    <xf numFmtId="0" fontId="24" fillId="0" borderId="13" xfId="0" applyFont="1" applyFill="1" applyBorder="1" applyAlignment="1">
      <alignment horizontal="center"/>
    </xf>
    <xf numFmtId="2" fontId="19" fillId="0" borderId="13" xfId="0" applyNumberFormat="1" applyFont="1" applyFill="1" applyBorder="1" applyAlignment="1">
      <alignment horizontal="center" wrapText="1"/>
    </xf>
    <xf numFmtId="2" fontId="20" fillId="0" borderId="13" xfId="0" applyNumberFormat="1" applyFont="1" applyFill="1" applyBorder="1" applyAlignment="1">
      <alignment horizontal="center" wrapText="1"/>
    </xf>
    <xf numFmtId="0" fontId="18" fillId="0" borderId="13" xfId="0" applyFont="1" applyFill="1" applyBorder="1" applyAlignment="1">
      <alignment horizontal="left"/>
    </xf>
    <xf numFmtId="0" fontId="21" fillId="0" borderId="13" xfId="0" applyFont="1" applyFill="1" applyBorder="1"/>
    <xf numFmtId="49" fontId="18" fillId="0" borderId="13" xfId="0" applyNumberFormat="1" applyFont="1" applyFill="1" applyBorder="1"/>
    <xf numFmtId="165" fontId="18" fillId="0" borderId="13" xfId="0" applyNumberFormat="1" applyFont="1" applyFill="1" applyBorder="1"/>
    <xf numFmtId="166" fontId="22" fillId="0" borderId="13" xfId="0" applyNumberFormat="1" applyFont="1" applyFill="1" applyBorder="1"/>
    <xf numFmtId="0" fontId="0" fillId="0" borderId="13" xfId="0" applyFill="1" applyBorder="1"/>
    <xf numFmtId="167" fontId="25" fillId="0" borderId="13" xfId="0" applyNumberFormat="1" applyFont="1" applyFill="1" applyBorder="1"/>
    <xf numFmtId="0" fontId="25" fillId="0" borderId="13" xfId="0" applyFont="1" applyFill="1" applyBorder="1"/>
    <xf numFmtId="0" fontId="26" fillId="0" borderId="13" xfId="0" applyFont="1" applyBorder="1"/>
    <xf numFmtId="0" fontId="24" fillId="0" borderId="13" xfId="0" applyFont="1" applyFill="1" applyBorder="1"/>
    <xf numFmtId="0" fontId="24" fillId="0" borderId="13" xfId="0" applyFont="1" applyBorder="1" applyAlignment="1">
      <alignment horizontal="center"/>
    </xf>
    <xf numFmtId="2" fontId="24" fillId="0" borderId="13" xfId="0" applyNumberFormat="1" applyFont="1" applyBorder="1" applyAlignment="1">
      <alignment horizontal="center" wrapText="1"/>
    </xf>
    <xf numFmtId="0" fontId="23" fillId="0" borderId="13" xfId="0" applyFont="1" applyBorder="1" applyAlignment="1">
      <alignment horizontal="left"/>
    </xf>
    <xf numFmtId="0" fontId="26" fillId="0" borderId="13" xfId="0" applyFont="1" applyFill="1" applyBorder="1"/>
    <xf numFmtId="0" fontId="27" fillId="0" borderId="13" xfId="0" applyFont="1" applyFill="1" applyBorder="1"/>
    <xf numFmtId="0" fontId="23" fillId="0" borderId="13" xfId="0" applyFont="1" applyBorder="1"/>
    <xf numFmtId="49" fontId="23" fillId="0" borderId="13" xfId="0" applyNumberFormat="1" applyFont="1" applyFill="1" applyBorder="1"/>
    <xf numFmtId="166" fontId="29" fillId="0" borderId="13" xfId="0" applyNumberFormat="1" applyFont="1" applyFill="1" applyBorder="1"/>
    <xf numFmtId="0" fontId="0" fillId="0" borderId="13" xfId="0" applyFont="1" applyFill="1" applyBorder="1" applyAlignment="1">
      <alignment wrapText="1"/>
    </xf>
    <xf numFmtId="0" fontId="7" fillId="0" borderId="13" xfId="0" applyFont="1" applyFill="1" applyBorder="1" applyAlignment="1">
      <alignment wrapText="1"/>
    </xf>
    <xf numFmtId="2" fontId="0" fillId="0" borderId="13" xfId="0" applyNumberFormat="1" applyBorder="1" applyAlignment="1">
      <alignment horizontal="left"/>
    </xf>
    <xf numFmtId="0" fontId="6" fillId="7" borderId="0" xfId="0" applyFont="1" applyFill="1"/>
    <xf numFmtId="0" fontId="20" fillId="0" borderId="13" xfId="0" applyFont="1" applyFill="1" applyBorder="1" applyAlignment="1">
      <alignment horizontal="center" wrapText="1"/>
    </xf>
    <xf numFmtId="0" fontId="0" fillId="0" borderId="0" xfId="0" applyAlignment="1">
      <alignment wrapText="1"/>
    </xf>
    <xf numFmtId="0" fontId="19" fillId="0" borderId="13" xfId="0" applyFont="1" applyFill="1" applyBorder="1" applyAlignment="1">
      <alignment horizontal="center" wrapText="1"/>
    </xf>
    <xf numFmtId="0" fontId="31" fillId="8" borderId="0" xfId="0" applyFont="1" applyFill="1" applyAlignment="1">
      <alignment vertical="center"/>
    </xf>
    <xf numFmtId="0" fontId="32" fillId="8" borderId="0" xfId="0" applyFont="1" applyFill="1" applyAlignment="1">
      <alignment vertical="center"/>
    </xf>
    <xf numFmtId="0" fontId="30" fillId="8" borderId="0" xfId="0" applyFont="1" applyFill="1" applyAlignment="1">
      <alignment vertical="center"/>
    </xf>
    <xf numFmtId="0" fontId="32" fillId="8" borderId="0" xfId="0" applyFont="1" applyFill="1" applyAlignment="1">
      <alignment horizontal="center" vertical="center"/>
    </xf>
    <xf numFmtId="2" fontId="32" fillId="8" borderId="0" xfId="0" applyNumberFormat="1" applyFont="1" applyFill="1" applyAlignment="1">
      <alignment horizontal="center" vertical="center" wrapText="1"/>
    </xf>
    <xf numFmtId="49" fontId="33" fillId="8" borderId="0" xfId="0" applyNumberFormat="1" applyFont="1" applyFill="1" applyAlignment="1">
      <alignment vertical="center" wrapText="1"/>
    </xf>
    <xf numFmtId="0" fontId="10" fillId="8" borderId="0" xfId="0" applyFont="1" applyFill="1" applyAlignment="1">
      <alignment vertical="center" wrapText="1"/>
    </xf>
    <xf numFmtId="0" fontId="31" fillId="8" borderId="9" xfId="0" applyFont="1" applyFill="1" applyBorder="1" applyAlignment="1">
      <alignment vertical="center"/>
    </xf>
    <xf numFmtId="0" fontId="31" fillId="8" borderId="0" xfId="0" applyFont="1" applyFill="1" applyAlignment="1">
      <alignment vertical="center" wrapText="1"/>
    </xf>
    <xf numFmtId="0" fontId="34" fillId="8" borderId="0" xfId="0" applyFont="1" applyFill="1" applyAlignment="1">
      <alignment vertical="center"/>
    </xf>
    <xf numFmtId="0" fontId="35" fillId="8" borderId="0" xfId="0" applyFont="1" applyFill="1" applyAlignment="1" applyProtection="1">
      <alignment horizontal="left" vertical="center" wrapText="1"/>
      <protection locked="0"/>
    </xf>
    <xf numFmtId="0" fontId="31" fillId="8" borderId="0" xfId="0" applyFont="1" applyFill="1" applyAlignment="1">
      <alignment horizontal="left" vertical="center" wrapText="1"/>
    </xf>
    <xf numFmtId="2" fontId="10" fillId="8" borderId="0" xfId="0" applyNumberFormat="1" applyFont="1" applyFill="1" applyAlignment="1">
      <alignment vertical="center" wrapText="1"/>
    </xf>
    <xf numFmtId="0" fontId="6" fillId="4" borderId="0" xfId="0" applyFont="1" applyFill="1" applyAlignment="1">
      <alignment horizontal="center"/>
    </xf>
    <xf numFmtId="0" fontId="5" fillId="4" borderId="0" xfId="0" applyFont="1" applyFill="1" applyAlignment="1">
      <alignment horizontal="center"/>
    </xf>
  </cellXfs>
  <cellStyles count="249">
    <cellStyle name="Bad" xfId="3" builtinId="27"/>
    <cellStyle name="Followed Hyperlink" xfId="2"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4" builtinId="9" hidden="1"/>
    <cellStyle name="Followed Hyperlink" xfId="246" builtinId="9" hidden="1"/>
    <cellStyle name="Followed Hyperlink" xfId="248" builtinId="9" hidden="1"/>
    <cellStyle name="Hyperlink" xfId="1"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3" builtinId="8" hidden="1"/>
    <cellStyle name="Hyperlink" xfId="245" builtinId="8" hidden="1"/>
    <cellStyle name="Hyperlink" xfId="247" builtinId="8" hidden="1"/>
    <cellStyle name="Normal" xfId="0" builtinId="0"/>
    <cellStyle name="Normal 2" xfId="242"/>
  </cellStyles>
  <dxfs count="33">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patternType="solid">
          <fgColor indexed="64"/>
          <bgColor theme="9" tint="0.59999389629810485"/>
        </patternFill>
      </fill>
    </dxf>
    <dxf>
      <font>
        <color rgb="FF9C0006"/>
      </font>
      <fill>
        <patternFill>
          <bgColor rgb="FFFFC7CE"/>
        </patternFill>
      </fill>
    </dxf>
    <dxf>
      <font>
        <color rgb="FF008000"/>
      </font>
      <fill>
        <patternFill>
          <bgColor rgb="FFC5E0B4"/>
        </patternFill>
      </fill>
    </dxf>
    <dxf>
      <font>
        <color rgb="FF9C0006"/>
      </font>
      <fill>
        <patternFill>
          <bgColor rgb="FFFFC7CE"/>
        </patternFill>
      </fill>
    </dxf>
    <dxf>
      <font>
        <b val="0"/>
        <i val="0"/>
        <strike val="0"/>
        <outline val="0"/>
        <shadow val="0"/>
        <u val="none"/>
        <color rgb="FF9C0006"/>
        <name val="游ゴシック"/>
      </font>
      <numFmt numFmtId="0" formatCode="General"/>
      <fill>
        <patternFill>
          <bgColor rgb="FFFFC7CE"/>
        </patternFill>
      </fill>
      <alignment horizontal="general" vertical="bottom" textRotation="0" wrapText="0" indent="0" shrinkToFit="0"/>
    </dxf>
    <dxf>
      <font>
        <b val="0"/>
        <i val="0"/>
        <strike val="0"/>
        <outline val="0"/>
        <shadow val="0"/>
        <u val="none"/>
        <color rgb="FF9C0006"/>
        <name val="游ゴシック"/>
      </font>
      <numFmt numFmtId="0" formatCode="General"/>
      <fill>
        <patternFill>
          <bgColor rgb="FFFFC7CE"/>
        </patternFill>
      </fill>
      <alignment horizontal="general" vertical="bottom" textRotation="0" wrapText="0" indent="0" shrinkToFit="0"/>
    </dxf>
    <dxf>
      <fill>
        <patternFill>
          <bgColor rgb="FF66FFFF"/>
        </patternFill>
      </fill>
    </dxf>
    <dxf>
      <fill>
        <patternFill>
          <bgColor rgb="FFFF99FF"/>
        </patternFill>
      </fill>
    </dxf>
    <dxf>
      <fill>
        <patternFill>
          <bgColor rgb="FF66FFFF"/>
        </patternFill>
      </fill>
    </dxf>
    <dxf>
      <fill>
        <patternFill>
          <bgColor rgb="FFFF99FF"/>
        </patternFill>
      </fill>
    </dxf>
    <dxf>
      <font>
        <color rgb="FF008000"/>
      </font>
      <fill>
        <patternFill patternType="solid">
          <fgColor indexed="64"/>
          <bgColor theme="9" tint="0.59999389629810485"/>
        </patternFill>
      </fill>
    </dxf>
    <dxf>
      <font>
        <color rgb="FF9C0006"/>
      </font>
      <fill>
        <patternFill>
          <bgColor rgb="FFFFC7CE"/>
        </patternFill>
      </fill>
    </dxf>
  </dxfs>
  <tableStyles count="0" defaultTableStyle="TableStyleMedium2" defaultPivotStyle="PivotStyleLight16"/>
  <colors>
    <mruColors>
      <color rgb="FFFF99FF"/>
      <color rgb="FF66FFFF"/>
      <color rgb="FF00FFFF"/>
      <color rgb="FFF8C7E6"/>
      <color rgb="FFFF8A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externalLink" Target="externalLinks/externalLink1.xml"/><Relationship Id="rId7" Type="http://schemas.openxmlformats.org/officeDocument/2006/relationships/externalLink" Target="externalLinks/externalLink2.xml"/><Relationship Id="rId8" Type="http://schemas.openxmlformats.org/officeDocument/2006/relationships/externalLink" Target="externalLinks/externalLink3.xml"/><Relationship Id="rId9" Type="http://schemas.openxmlformats.org/officeDocument/2006/relationships/theme" Target="theme/theme1.xml"/><Relationship Id="rId1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m-macbookprolate2016/Dropbox/CHIKYU-Oman-2018/Alteration-Tempo/CM1A_Alteration_Vein_summary_2018_07_14_XX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leinair/Desktop/Work/Oman%20DP%20Chikyu%202018/july%2015/CM1A_Plutonic_20180715_05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m-macbookprolate2016/Dropbox/CHIKYU-Oman-2018/Alteration-Tempo/CM1A_Plutonic_20180715_05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efinitions_list_lookup"/>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lutonic"/>
      <sheetName val="Depth_Lookup"/>
      <sheetName val="definitions_list_lookup"/>
    </sheetNames>
    <sheetDataSet>
      <sheetData sheetId="0" refreshError="1"/>
      <sheetData sheetId="1" refreshError="1">
        <row r="3">
          <cell r="A3" t="str">
            <v>1-1</v>
          </cell>
          <cell r="B3">
            <v>5057</v>
          </cell>
          <cell r="C3">
            <v>7</v>
          </cell>
          <cell r="D3" t="str">
            <v>A</v>
          </cell>
          <cell r="E3">
            <v>1</v>
          </cell>
          <cell r="F3" t="str">
            <v>Z</v>
          </cell>
          <cell r="G3">
            <v>1</v>
          </cell>
          <cell r="H3" t="str">
            <v>C5707A-1Z-1</v>
          </cell>
          <cell r="I3">
            <v>0.68</v>
          </cell>
          <cell r="J3">
            <v>0</v>
          </cell>
        </row>
        <row r="4">
          <cell r="A4" t="str">
            <v>2-1</v>
          </cell>
          <cell r="B4">
            <v>5057</v>
          </cell>
          <cell r="C4">
            <v>7</v>
          </cell>
          <cell r="D4" t="str">
            <v>A</v>
          </cell>
          <cell r="E4">
            <v>2</v>
          </cell>
          <cell r="F4" t="str">
            <v>Z</v>
          </cell>
          <cell r="G4">
            <v>1</v>
          </cell>
          <cell r="H4" t="str">
            <v>C5707A-2Z-1</v>
          </cell>
          <cell r="I4">
            <v>0.63500000000000001</v>
          </cell>
          <cell r="J4">
            <v>1.25</v>
          </cell>
        </row>
        <row r="5">
          <cell r="A5" t="str">
            <v>2-2</v>
          </cell>
          <cell r="B5">
            <v>5057</v>
          </cell>
          <cell r="C5">
            <v>7</v>
          </cell>
          <cell r="D5" t="str">
            <v>A</v>
          </cell>
          <cell r="E5">
            <v>2</v>
          </cell>
          <cell r="F5" t="str">
            <v>Z</v>
          </cell>
          <cell r="G5">
            <v>2</v>
          </cell>
          <cell r="H5" t="str">
            <v>C5707A-2Z-2</v>
          </cell>
          <cell r="I5">
            <v>0.6</v>
          </cell>
          <cell r="J5">
            <v>1.885</v>
          </cell>
        </row>
        <row r="6">
          <cell r="A6" t="str">
            <v>3-1</v>
          </cell>
          <cell r="B6">
            <v>5057</v>
          </cell>
          <cell r="C6">
            <v>7</v>
          </cell>
          <cell r="D6" t="str">
            <v>A</v>
          </cell>
          <cell r="E6">
            <v>3</v>
          </cell>
          <cell r="F6" t="str">
            <v>M</v>
          </cell>
          <cell r="G6">
            <v>1</v>
          </cell>
          <cell r="H6" t="str">
            <v>C5707A-3M-1</v>
          </cell>
          <cell r="I6">
            <v>0.29499999999999998</v>
          </cell>
          <cell r="J6">
            <v>2.25</v>
          </cell>
        </row>
        <row r="7">
          <cell r="A7" t="str">
            <v>3-2</v>
          </cell>
          <cell r="B7">
            <v>5057</v>
          </cell>
          <cell r="C7">
            <v>7</v>
          </cell>
          <cell r="D7" t="str">
            <v>A</v>
          </cell>
          <cell r="E7">
            <v>3</v>
          </cell>
          <cell r="F7" t="str">
            <v>M</v>
          </cell>
          <cell r="G7">
            <v>2</v>
          </cell>
          <cell r="H7" t="str">
            <v>C5707A-3M-2</v>
          </cell>
          <cell r="I7">
            <v>0.3</v>
          </cell>
          <cell r="J7">
            <v>2.5449999999999999</v>
          </cell>
        </row>
        <row r="8">
          <cell r="A8" t="str">
            <v>4-1</v>
          </cell>
          <cell r="B8">
            <v>5057</v>
          </cell>
          <cell r="C8">
            <v>7</v>
          </cell>
          <cell r="D8" t="str">
            <v>A</v>
          </cell>
          <cell r="E8">
            <v>4</v>
          </cell>
          <cell r="F8" t="str">
            <v>Z</v>
          </cell>
          <cell r="G8">
            <v>1</v>
          </cell>
          <cell r="H8" t="str">
            <v>C5707A-4Z-1</v>
          </cell>
          <cell r="I8">
            <v>0.93</v>
          </cell>
          <cell r="J8">
            <v>2.5499999999999998</v>
          </cell>
        </row>
        <row r="9">
          <cell r="A9" t="str">
            <v>4-2</v>
          </cell>
          <cell r="B9">
            <v>5057</v>
          </cell>
          <cell r="C9">
            <v>7</v>
          </cell>
          <cell r="D9" t="str">
            <v>A</v>
          </cell>
          <cell r="E9">
            <v>4</v>
          </cell>
          <cell r="F9" t="str">
            <v>Z</v>
          </cell>
          <cell r="G9">
            <v>2</v>
          </cell>
          <cell r="H9" t="str">
            <v>C5707A-4Z-2</v>
          </cell>
          <cell r="I9">
            <v>0.625</v>
          </cell>
          <cell r="J9">
            <v>3.48</v>
          </cell>
        </row>
        <row r="10">
          <cell r="A10" t="str">
            <v>4-3</v>
          </cell>
          <cell r="B10">
            <v>5057</v>
          </cell>
          <cell r="C10">
            <v>7</v>
          </cell>
          <cell r="D10" t="str">
            <v>A</v>
          </cell>
          <cell r="E10">
            <v>4</v>
          </cell>
          <cell r="F10" t="str">
            <v>Z</v>
          </cell>
          <cell r="G10">
            <v>3</v>
          </cell>
          <cell r="H10" t="str">
            <v>C5707A-4Z-3</v>
          </cell>
          <cell r="I10">
            <v>0.78500000000000003</v>
          </cell>
          <cell r="J10">
            <v>4.1050000000000004</v>
          </cell>
        </row>
        <row r="11">
          <cell r="A11" t="str">
            <v>5-1</v>
          </cell>
          <cell r="B11">
            <v>5057</v>
          </cell>
          <cell r="C11">
            <v>7</v>
          </cell>
          <cell r="D11" t="str">
            <v>A</v>
          </cell>
          <cell r="E11">
            <v>5</v>
          </cell>
          <cell r="F11" t="str">
            <v>Z</v>
          </cell>
          <cell r="G11">
            <v>1</v>
          </cell>
          <cell r="H11" t="str">
            <v>C5707A-5Z-1</v>
          </cell>
          <cell r="I11">
            <v>0.52500000000000002</v>
          </cell>
          <cell r="J11">
            <v>4.05</v>
          </cell>
        </row>
        <row r="12">
          <cell r="A12" t="str">
            <v>5-2</v>
          </cell>
          <cell r="B12">
            <v>5057</v>
          </cell>
          <cell r="C12">
            <v>7</v>
          </cell>
          <cell r="D12" t="str">
            <v>A</v>
          </cell>
          <cell r="E12">
            <v>5</v>
          </cell>
          <cell r="F12" t="str">
            <v>Z</v>
          </cell>
          <cell r="G12">
            <v>2</v>
          </cell>
          <cell r="H12" t="str">
            <v>C5707A-5Z-2</v>
          </cell>
          <cell r="I12">
            <v>0.81</v>
          </cell>
          <cell r="J12">
            <v>4.5750000000000002</v>
          </cell>
        </row>
        <row r="13">
          <cell r="A13" t="str">
            <v>6-1</v>
          </cell>
          <cell r="B13">
            <v>5057</v>
          </cell>
          <cell r="C13">
            <v>7</v>
          </cell>
          <cell r="D13" t="str">
            <v>A</v>
          </cell>
          <cell r="E13">
            <v>6</v>
          </cell>
          <cell r="F13" t="str">
            <v>Z</v>
          </cell>
          <cell r="G13">
            <v>1</v>
          </cell>
          <cell r="H13" t="str">
            <v>C5707A-6Z-1</v>
          </cell>
          <cell r="I13">
            <v>0.79</v>
          </cell>
          <cell r="J13">
            <v>5.25</v>
          </cell>
        </row>
        <row r="14">
          <cell r="A14" t="str">
            <v>6-2</v>
          </cell>
          <cell r="B14">
            <v>5057</v>
          </cell>
          <cell r="C14">
            <v>7</v>
          </cell>
          <cell r="D14" t="str">
            <v>A</v>
          </cell>
          <cell r="E14">
            <v>6</v>
          </cell>
          <cell r="F14" t="str">
            <v>Z</v>
          </cell>
          <cell r="G14">
            <v>2</v>
          </cell>
          <cell r="H14" t="str">
            <v>C5707A-6Z-2</v>
          </cell>
          <cell r="I14">
            <v>0.86499999999999999</v>
          </cell>
          <cell r="J14">
            <v>6.04</v>
          </cell>
        </row>
        <row r="15">
          <cell r="A15" t="str">
            <v>6-3</v>
          </cell>
          <cell r="B15">
            <v>5057</v>
          </cell>
          <cell r="C15">
            <v>7</v>
          </cell>
          <cell r="D15" t="str">
            <v>A</v>
          </cell>
          <cell r="E15">
            <v>6</v>
          </cell>
          <cell r="F15" t="str">
            <v>Z</v>
          </cell>
          <cell r="G15">
            <v>3</v>
          </cell>
          <cell r="H15" t="str">
            <v>C5707A-6Z-3</v>
          </cell>
          <cell r="I15">
            <v>0.52500000000000002</v>
          </cell>
          <cell r="J15">
            <v>6.9050000000000002</v>
          </cell>
        </row>
        <row r="16">
          <cell r="A16" t="str">
            <v>6-4</v>
          </cell>
          <cell r="B16">
            <v>5057</v>
          </cell>
          <cell r="C16">
            <v>7</v>
          </cell>
          <cell r="D16" t="str">
            <v>A</v>
          </cell>
          <cell r="E16">
            <v>6</v>
          </cell>
          <cell r="F16" t="str">
            <v>Z</v>
          </cell>
          <cell r="G16">
            <v>4</v>
          </cell>
          <cell r="H16" t="str">
            <v>C5707A-6Z-4</v>
          </cell>
          <cell r="I16">
            <v>0.97</v>
          </cell>
          <cell r="J16">
            <v>7.43</v>
          </cell>
        </row>
        <row r="17">
          <cell r="A17" t="str">
            <v>7-1</v>
          </cell>
          <cell r="B17">
            <v>5057</v>
          </cell>
          <cell r="C17">
            <v>7</v>
          </cell>
          <cell r="D17" t="str">
            <v>A</v>
          </cell>
          <cell r="E17">
            <v>7</v>
          </cell>
          <cell r="F17" t="str">
            <v>Z</v>
          </cell>
          <cell r="G17">
            <v>1</v>
          </cell>
          <cell r="H17" t="str">
            <v>C5707A-7Z-1</v>
          </cell>
          <cell r="I17">
            <v>0.91500000000000004</v>
          </cell>
          <cell r="J17">
            <v>8.25</v>
          </cell>
        </row>
        <row r="18">
          <cell r="A18" t="str">
            <v>7-2</v>
          </cell>
          <cell r="B18">
            <v>5057</v>
          </cell>
          <cell r="C18">
            <v>7</v>
          </cell>
          <cell r="D18" t="str">
            <v>A</v>
          </cell>
          <cell r="E18">
            <v>7</v>
          </cell>
          <cell r="F18" t="str">
            <v>Z</v>
          </cell>
          <cell r="G18">
            <v>2</v>
          </cell>
          <cell r="H18" t="str">
            <v>C5707A-7Z-2</v>
          </cell>
          <cell r="I18">
            <v>0.85499999999999998</v>
          </cell>
          <cell r="J18">
            <v>9.1649999999999991</v>
          </cell>
        </row>
        <row r="19">
          <cell r="A19" t="str">
            <v>7-3</v>
          </cell>
          <cell r="B19">
            <v>5057</v>
          </cell>
          <cell r="C19">
            <v>7</v>
          </cell>
          <cell r="D19" t="str">
            <v>A</v>
          </cell>
          <cell r="E19">
            <v>7</v>
          </cell>
          <cell r="F19" t="str">
            <v>Z</v>
          </cell>
          <cell r="G19">
            <v>3</v>
          </cell>
          <cell r="H19" t="str">
            <v>C5707A-7Z-3</v>
          </cell>
          <cell r="I19">
            <v>0.79500000000000004</v>
          </cell>
          <cell r="J19">
            <v>10.02</v>
          </cell>
        </row>
        <row r="20">
          <cell r="A20" t="str">
            <v>7-4</v>
          </cell>
          <cell r="B20">
            <v>5057</v>
          </cell>
          <cell r="C20">
            <v>7</v>
          </cell>
          <cell r="D20" t="str">
            <v>A</v>
          </cell>
          <cell r="E20">
            <v>7</v>
          </cell>
          <cell r="F20" t="str">
            <v>Z</v>
          </cell>
          <cell r="G20">
            <v>4</v>
          </cell>
          <cell r="H20" t="str">
            <v>C5707A-7Z-4</v>
          </cell>
          <cell r="I20">
            <v>0.53</v>
          </cell>
          <cell r="J20">
            <v>10.815</v>
          </cell>
        </row>
        <row r="21">
          <cell r="A21" t="str">
            <v>8-1</v>
          </cell>
          <cell r="B21">
            <v>5057</v>
          </cell>
          <cell r="C21">
            <v>7</v>
          </cell>
          <cell r="D21" t="str">
            <v>A</v>
          </cell>
          <cell r="E21">
            <v>8</v>
          </cell>
          <cell r="F21" t="str">
            <v>Z</v>
          </cell>
          <cell r="G21">
            <v>1</v>
          </cell>
          <cell r="H21" t="str">
            <v>C5707A-8Z-1</v>
          </cell>
          <cell r="I21">
            <v>0.59499999999999997</v>
          </cell>
          <cell r="J21">
            <v>11.25</v>
          </cell>
        </row>
        <row r="22">
          <cell r="A22" t="str">
            <v>8-2</v>
          </cell>
          <cell r="B22">
            <v>5057</v>
          </cell>
          <cell r="C22">
            <v>7</v>
          </cell>
          <cell r="D22" t="str">
            <v>A</v>
          </cell>
          <cell r="E22">
            <v>8</v>
          </cell>
          <cell r="F22" t="str">
            <v>Z</v>
          </cell>
          <cell r="G22">
            <v>2</v>
          </cell>
          <cell r="H22" t="str">
            <v>C5707A-8Z-2</v>
          </cell>
          <cell r="I22">
            <v>0.63500000000000001</v>
          </cell>
          <cell r="J22">
            <v>11.845000000000001</v>
          </cell>
        </row>
        <row r="23">
          <cell r="A23" t="str">
            <v>8-3</v>
          </cell>
          <cell r="B23">
            <v>5057</v>
          </cell>
          <cell r="C23">
            <v>7</v>
          </cell>
          <cell r="D23" t="str">
            <v>A</v>
          </cell>
          <cell r="E23">
            <v>8</v>
          </cell>
          <cell r="F23" t="str">
            <v>Z</v>
          </cell>
          <cell r="G23">
            <v>3</v>
          </cell>
          <cell r="H23" t="str">
            <v>C5707A-8Z-3</v>
          </cell>
          <cell r="I23">
            <v>0.51</v>
          </cell>
          <cell r="J23">
            <v>12.48</v>
          </cell>
        </row>
        <row r="24">
          <cell r="A24" t="str">
            <v>8-4</v>
          </cell>
          <cell r="B24">
            <v>5057</v>
          </cell>
          <cell r="C24">
            <v>7</v>
          </cell>
          <cell r="D24" t="str">
            <v>A</v>
          </cell>
          <cell r="E24">
            <v>8</v>
          </cell>
          <cell r="F24" t="str">
            <v>Z</v>
          </cell>
          <cell r="G24">
            <v>4</v>
          </cell>
          <cell r="H24" t="str">
            <v>C5707A-8Z-4</v>
          </cell>
          <cell r="I24">
            <v>0.67500000000000004</v>
          </cell>
          <cell r="J24">
            <v>12.99</v>
          </cell>
        </row>
        <row r="25">
          <cell r="A25" t="str">
            <v>8-5</v>
          </cell>
          <cell r="B25">
            <v>5057</v>
          </cell>
          <cell r="C25">
            <v>7</v>
          </cell>
          <cell r="D25" t="str">
            <v>A</v>
          </cell>
          <cell r="E25">
            <v>8</v>
          </cell>
          <cell r="F25" t="str">
            <v>Z</v>
          </cell>
          <cell r="G25">
            <v>5</v>
          </cell>
          <cell r="H25" t="str">
            <v>C5707A-8Z-5</v>
          </cell>
          <cell r="I25">
            <v>0.71</v>
          </cell>
          <cell r="J25">
            <v>13.664999999999999</v>
          </cell>
        </row>
        <row r="26">
          <cell r="A26" t="str">
            <v>9-1</v>
          </cell>
          <cell r="B26">
            <v>5057</v>
          </cell>
          <cell r="C26">
            <v>7</v>
          </cell>
          <cell r="D26" t="str">
            <v>A</v>
          </cell>
          <cell r="E26">
            <v>9</v>
          </cell>
          <cell r="F26" t="str">
            <v>Z</v>
          </cell>
          <cell r="G26">
            <v>1</v>
          </cell>
          <cell r="H26" t="str">
            <v>C5707A-9Z-1</v>
          </cell>
          <cell r="I26">
            <v>0.70499999999999996</v>
          </cell>
          <cell r="J26">
            <v>14.25</v>
          </cell>
        </row>
        <row r="27">
          <cell r="A27" t="str">
            <v>9-2</v>
          </cell>
          <cell r="B27">
            <v>5057</v>
          </cell>
          <cell r="C27">
            <v>7</v>
          </cell>
          <cell r="D27" t="str">
            <v>A</v>
          </cell>
          <cell r="E27">
            <v>9</v>
          </cell>
          <cell r="F27" t="str">
            <v>Z</v>
          </cell>
          <cell r="G27">
            <v>2</v>
          </cell>
          <cell r="H27" t="str">
            <v>C5707A-9Z-2</v>
          </cell>
          <cell r="I27">
            <v>0.67</v>
          </cell>
          <cell r="J27">
            <v>14.955</v>
          </cell>
        </row>
        <row r="28">
          <cell r="A28" t="str">
            <v>9-3</v>
          </cell>
          <cell r="B28">
            <v>5057</v>
          </cell>
          <cell r="C28">
            <v>7</v>
          </cell>
          <cell r="D28" t="str">
            <v>A</v>
          </cell>
          <cell r="E28">
            <v>9</v>
          </cell>
          <cell r="F28" t="str">
            <v>Z</v>
          </cell>
          <cell r="G28">
            <v>3</v>
          </cell>
          <cell r="H28" t="str">
            <v>C5707A-9Z-3</v>
          </cell>
          <cell r="I28">
            <v>0.79</v>
          </cell>
          <cell r="J28">
            <v>15.625</v>
          </cell>
        </row>
        <row r="29">
          <cell r="A29" t="str">
            <v>9-4</v>
          </cell>
          <cell r="B29">
            <v>5057</v>
          </cell>
          <cell r="C29">
            <v>7</v>
          </cell>
          <cell r="D29" t="str">
            <v>A</v>
          </cell>
          <cell r="E29">
            <v>9</v>
          </cell>
          <cell r="F29" t="str">
            <v>Z</v>
          </cell>
          <cell r="G29">
            <v>4</v>
          </cell>
          <cell r="H29" t="str">
            <v>C5707A-9Z-4</v>
          </cell>
          <cell r="I29">
            <v>0.98499999999999999</v>
          </cell>
          <cell r="J29">
            <v>16.414999999999999</v>
          </cell>
        </row>
        <row r="30">
          <cell r="A30" t="str">
            <v>10-1</v>
          </cell>
          <cell r="B30">
            <v>5057</v>
          </cell>
          <cell r="C30">
            <v>7</v>
          </cell>
          <cell r="D30" t="str">
            <v>A</v>
          </cell>
          <cell r="E30">
            <v>10</v>
          </cell>
          <cell r="F30" t="str">
            <v>Z</v>
          </cell>
          <cell r="G30">
            <v>1</v>
          </cell>
          <cell r="H30" t="str">
            <v>C5707A-10Z-1</v>
          </cell>
          <cell r="I30">
            <v>0.94</v>
          </cell>
          <cell r="J30">
            <v>17.25</v>
          </cell>
        </row>
        <row r="31">
          <cell r="A31" t="str">
            <v>10-2</v>
          </cell>
          <cell r="B31">
            <v>5057</v>
          </cell>
          <cell r="C31">
            <v>7</v>
          </cell>
          <cell r="D31" t="str">
            <v>A</v>
          </cell>
          <cell r="E31">
            <v>10</v>
          </cell>
          <cell r="F31" t="str">
            <v>Z</v>
          </cell>
          <cell r="G31">
            <v>2</v>
          </cell>
          <cell r="H31" t="str">
            <v>C5707A-10Z-2</v>
          </cell>
          <cell r="I31">
            <v>0.745</v>
          </cell>
          <cell r="J31">
            <v>18.190000000000001</v>
          </cell>
        </row>
        <row r="32">
          <cell r="A32" t="str">
            <v>10-3</v>
          </cell>
          <cell r="B32">
            <v>5057</v>
          </cell>
          <cell r="C32">
            <v>7</v>
          </cell>
          <cell r="D32" t="str">
            <v>A</v>
          </cell>
          <cell r="E32">
            <v>10</v>
          </cell>
          <cell r="F32" t="str">
            <v>Z</v>
          </cell>
          <cell r="G32">
            <v>3</v>
          </cell>
          <cell r="H32" t="str">
            <v>C5707A-10Z-3</v>
          </cell>
          <cell r="I32">
            <v>0.69499999999999995</v>
          </cell>
          <cell r="J32">
            <v>18.934999999999999</v>
          </cell>
        </row>
        <row r="33">
          <cell r="A33" t="str">
            <v>10-4</v>
          </cell>
          <cell r="B33">
            <v>5057</v>
          </cell>
          <cell r="C33">
            <v>7</v>
          </cell>
          <cell r="D33" t="str">
            <v>A</v>
          </cell>
          <cell r="E33">
            <v>10</v>
          </cell>
          <cell r="F33" t="str">
            <v>Z</v>
          </cell>
          <cell r="G33">
            <v>4</v>
          </cell>
          <cell r="H33" t="str">
            <v>C5707A-10Z-4</v>
          </cell>
          <cell r="I33">
            <v>0.61499999999999999</v>
          </cell>
          <cell r="J33">
            <v>19.63</v>
          </cell>
        </row>
        <row r="34">
          <cell r="A34" t="str">
            <v>11-1</v>
          </cell>
          <cell r="B34">
            <v>5057</v>
          </cell>
          <cell r="C34">
            <v>7</v>
          </cell>
          <cell r="D34" t="str">
            <v>A</v>
          </cell>
          <cell r="E34">
            <v>11</v>
          </cell>
          <cell r="F34" t="str">
            <v>Z</v>
          </cell>
          <cell r="G34">
            <v>1</v>
          </cell>
          <cell r="H34" t="str">
            <v>C5707A-11Z-1</v>
          </cell>
          <cell r="I34">
            <v>0.9</v>
          </cell>
          <cell r="J34">
            <v>20.25</v>
          </cell>
        </row>
        <row r="35">
          <cell r="A35" t="str">
            <v>11-2</v>
          </cell>
          <cell r="B35">
            <v>5057</v>
          </cell>
          <cell r="C35">
            <v>7</v>
          </cell>
          <cell r="D35" t="str">
            <v>A</v>
          </cell>
          <cell r="E35">
            <v>11</v>
          </cell>
          <cell r="F35" t="str">
            <v>Z</v>
          </cell>
          <cell r="G35">
            <v>2</v>
          </cell>
          <cell r="H35" t="str">
            <v>C5707A-11Z-2</v>
          </cell>
          <cell r="I35">
            <v>0.80500000000000005</v>
          </cell>
          <cell r="J35">
            <v>21.15</v>
          </cell>
        </row>
        <row r="36">
          <cell r="A36" t="str">
            <v>11-3</v>
          </cell>
          <cell r="B36">
            <v>5057</v>
          </cell>
          <cell r="C36">
            <v>7</v>
          </cell>
          <cell r="D36" t="str">
            <v>A</v>
          </cell>
          <cell r="E36">
            <v>11</v>
          </cell>
          <cell r="F36" t="str">
            <v>Z</v>
          </cell>
          <cell r="G36">
            <v>3</v>
          </cell>
          <cell r="H36" t="str">
            <v>C5707A-11Z-3</v>
          </cell>
          <cell r="I36">
            <v>0.54</v>
          </cell>
          <cell r="J36">
            <v>21.954999999999998</v>
          </cell>
        </row>
        <row r="37">
          <cell r="A37" t="str">
            <v>11-4</v>
          </cell>
          <cell r="B37">
            <v>5057</v>
          </cell>
          <cell r="C37">
            <v>7</v>
          </cell>
          <cell r="D37" t="str">
            <v>A</v>
          </cell>
          <cell r="E37">
            <v>11</v>
          </cell>
          <cell r="F37" t="str">
            <v>Z</v>
          </cell>
          <cell r="G37">
            <v>4</v>
          </cell>
          <cell r="H37" t="str">
            <v>C5707A-11Z-4</v>
          </cell>
          <cell r="I37">
            <v>0.86499999999999999</v>
          </cell>
          <cell r="J37">
            <v>22.495000000000001</v>
          </cell>
        </row>
        <row r="38">
          <cell r="A38" t="str">
            <v>12-1</v>
          </cell>
          <cell r="B38">
            <v>5057</v>
          </cell>
          <cell r="C38">
            <v>7</v>
          </cell>
          <cell r="D38" t="str">
            <v>A</v>
          </cell>
          <cell r="E38">
            <v>12</v>
          </cell>
          <cell r="F38" t="str">
            <v>Z</v>
          </cell>
          <cell r="G38">
            <v>1</v>
          </cell>
          <cell r="H38" t="str">
            <v>C5707A-12Z-1</v>
          </cell>
          <cell r="I38">
            <v>0.94</v>
          </cell>
          <cell r="J38">
            <v>23.25</v>
          </cell>
        </row>
        <row r="39">
          <cell r="A39" t="str">
            <v>12-2</v>
          </cell>
          <cell r="B39">
            <v>5057</v>
          </cell>
          <cell r="C39">
            <v>7</v>
          </cell>
          <cell r="D39" t="str">
            <v>A</v>
          </cell>
          <cell r="E39">
            <v>12</v>
          </cell>
          <cell r="F39" t="str">
            <v>Z</v>
          </cell>
          <cell r="G39">
            <v>2</v>
          </cell>
          <cell r="H39" t="str">
            <v>C5707A-12Z-2</v>
          </cell>
          <cell r="I39">
            <v>0.66</v>
          </cell>
          <cell r="J39">
            <v>24.19</v>
          </cell>
        </row>
        <row r="40">
          <cell r="A40" t="str">
            <v>12-3</v>
          </cell>
          <cell r="B40">
            <v>5057</v>
          </cell>
          <cell r="C40">
            <v>7</v>
          </cell>
          <cell r="D40" t="str">
            <v>A</v>
          </cell>
          <cell r="E40">
            <v>12</v>
          </cell>
          <cell r="F40" t="str">
            <v>Z</v>
          </cell>
          <cell r="G40">
            <v>3</v>
          </cell>
          <cell r="H40" t="str">
            <v>C5707A-12Z-3</v>
          </cell>
          <cell r="I40">
            <v>0.76</v>
          </cell>
          <cell r="J40">
            <v>24.85</v>
          </cell>
        </row>
        <row r="41">
          <cell r="A41" t="str">
            <v>12-4</v>
          </cell>
          <cell r="B41">
            <v>5057</v>
          </cell>
          <cell r="C41">
            <v>7</v>
          </cell>
          <cell r="D41" t="str">
            <v>A</v>
          </cell>
          <cell r="E41">
            <v>12</v>
          </cell>
          <cell r="F41" t="str">
            <v>Z</v>
          </cell>
          <cell r="G41">
            <v>4</v>
          </cell>
          <cell r="H41" t="str">
            <v>C5707A-12Z-4</v>
          </cell>
          <cell r="I41">
            <v>0.71</v>
          </cell>
          <cell r="J41">
            <v>25.61</v>
          </cell>
        </row>
        <row r="42">
          <cell r="A42" t="str">
            <v>13-1</v>
          </cell>
          <cell r="B42">
            <v>5057</v>
          </cell>
          <cell r="C42">
            <v>7</v>
          </cell>
          <cell r="D42" t="str">
            <v>A</v>
          </cell>
          <cell r="E42">
            <v>13</v>
          </cell>
          <cell r="F42" t="str">
            <v>Z</v>
          </cell>
          <cell r="G42">
            <v>1</v>
          </cell>
          <cell r="H42" t="str">
            <v>C5707A-13Z-1</v>
          </cell>
          <cell r="I42">
            <v>0.62</v>
          </cell>
          <cell r="J42">
            <v>26.25</v>
          </cell>
        </row>
        <row r="43">
          <cell r="A43" t="str">
            <v>13-2</v>
          </cell>
          <cell r="B43">
            <v>5057</v>
          </cell>
          <cell r="C43">
            <v>7</v>
          </cell>
          <cell r="D43" t="str">
            <v>A</v>
          </cell>
          <cell r="E43">
            <v>13</v>
          </cell>
          <cell r="F43" t="str">
            <v>Z</v>
          </cell>
          <cell r="G43">
            <v>2</v>
          </cell>
          <cell r="H43" t="str">
            <v>C5707A-13Z-2</v>
          </cell>
          <cell r="I43">
            <v>0.77</v>
          </cell>
          <cell r="J43">
            <v>26.87</v>
          </cell>
        </row>
        <row r="44">
          <cell r="A44" t="str">
            <v>13-3</v>
          </cell>
          <cell r="B44">
            <v>5057</v>
          </cell>
          <cell r="C44">
            <v>7</v>
          </cell>
          <cell r="D44" t="str">
            <v>A</v>
          </cell>
          <cell r="E44">
            <v>13</v>
          </cell>
          <cell r="F44" t="str">
            <v>Z</v>
          </cell>
          <cell r="G44">
            <v>3</v>
          </cell>
          <cell r="H44" t="str">
            <v>C5707A-13Z-3</v>
          </cell>
          <cell r="I44">
            <v>0.96499999999999997</v>
          </cell>
          <cell r="J44">
            <v>27.64</v>
          </cell>
        </row>
        <row r="45">
          <cell r="A45" t="str">
            <v>13-4</v>
          </cell>
          <cell r="B45">
            <v>5057</v>
          </cell>
          <cell r="C45">
            <v>7</v>
          </cell>
          <cell r="D45" t="str">
            <v>A</v>
          </cell>
          <cell r="E45">
            <v>13</v>
          </cell>
          <cell r="F45" t="str">
            <v>Z</v>
          </cell>
          <cell r="G45">
            <v>4</v>
          </cell>
          <cell r="H45" t="str">
            <v>C5707A-13Z-4</v>
          </cell>
          <cell r="I45">
            <v>0.78500000000000003</v>
          </cell>
          <cell r="J45">
            <v>28.605</v>
          </cell>
        </row>
        <row r="46">
          <cell r="A46" t="str">
            <v>14-1</v>
          </cell>
          <cell r="B46">
            <v>5057</v>
          </cell>
          <cell r="C46">
            <v>7</v>
          </cell>
          <cell r="D46" t="str">
            <v>A</v>
          </cell>
          <cell r="E46">
            <v>14</v>
          </cell>
          <cell r="F46" t="str">
            <v>Z</v>
          </cell>
          <cell r="G46">
            <v>1</v>
          </cell>
          <cell r="H46" t="str">
            <v>C5707A-14Z-1</v>
          </cell>
          <cell r="I46">
            <v>0.63</v>
          </cell>
          <cell r="J46">
            <v>29.25</v>
          </cell>
        </row>
        <row r="47">
          <cell r="A47" t="str">
            <v>14-2</v>
          </cell>
          <cell r="B47">
            <v>5057</v>
          </cell>
          <cell r="C47">
            <v>7</v>
          </cell>
          <cell r="D47" t="str">
            <v>A</v>
          </cell>
          <cell r="E47">
            <v>14</v>
          </cell>
          <cell r="F47" t="str">
            <v>Z</v>
          </cell>
          <cell r="G47">
            <v>2</v>
          </cell>
          <cell r="H47" t="str">
            <v>C5707A-14Z-2</v>
          </cell>
          <cell r="I47">
            <v>0.74</v>
          </cell>
          <cell r="J47">
            <v>29.88</v>
          </cell>
        </row>
        <row r="48">
          <cell r="A48" t="str">
            <v>14-3</v>
          </cell>
          <cell r="B48">
            <v>5057</v>
          </cell>
          <cell r="C48">
            <v>7</v>
          </cell>
          <cell r="D48" t="str">
            <v>A</v>
          </cell>
          <cell r="E48">
            <v>14</v>
          </cell>
          <cell r="F48" t="str">
            <v>Z</v>
          </cell>
          <cell r="G48">
            <v>3</v>
          </cell>
          <cell r="H48" t="str">
            <v>C5707A-14Z-3</v>
          </cell>
          <cell r="I48">
            <v>0.97499999999999998</v>
          </cell>
          <cell r="J48">
            <v>30.62</v>
          </cell>
        </row>
        <row r="49">
          <cell r="A49" t="str">
            <v>14-4</v>
          </cell>
          <cell r="B49">
            <v>5057</v>
          </cell>
          <cell r="C49">
            <v>7</v>
          </cell>
          <cell r="D49" t="str">
            <v>A</v>
          </cell>
          <cell r="E49">
            <v>14</v>
          </cell>
          <cell r="F49" t="str">
            <v>Z</v>
          </cell>
          <cell r="G49">
            <v>4</v>
          </cell>
          <cell r="H49" t="str">
            <v>C5707A-14Z-4</v>
          </cell>
          <cell r="I49">
            <v>0.9</v>
          </cell>
          <cell r="J49">
            <v>31.594999999999999</v>
          </cell>
        </row>
        <row r="50">
          <cell r="A50" t="str">
            <v>15-1</v>
          </cell>
          <cell r="B50">
            <v>5057</v>
          </cell>
          <cell r="C50">
            <v>7</v>
          </cell>
          <cell r="D50" t="str">
            <v>A</v>
          </cell>
          <cell r="E50">
            <v>15</v>
          </cell>
          <cell r="F50" t="str">
            <v>Z</v>
          </cell>
          <cell r="G50">
            <v>1</v>
          </cell>
          <cell r="H50" t="str">
            <v>C5707A-15Z-1</v>
          </cell>
          <cell r="I50">
            <v>0.86</v>
          </cell>
          <cell r="J50">
            <v>32.25</v>
          </cell>
        </row>
        <row r="51">
          <cell r="A51" t="str">
            <v>15-2</v>
          </cell>
          <cell r="B51">
            <v>5057</v>
          </cell>
          <cell r="C51">
            <v>7</v>
          </cell>
          <cell r="D51" t="str">
            <v>A</v>
          </cell>
          <cell r="E51">
            <v>15</v>
          </cell>
          <cell r="F51" t="str">
            <v>Z</v>
          </cell>
          <cell r="G51">
            <v>2</v>
          </cell>
          <cell r="H51" t="str">
            <v>C5707A-15Z-2</v>
          </cell>
          <cell r="I51">
            <v>0.57499999999999996</v>
          </cell>
          <cell r="J51">
            <v>33.11</v>
          </cell>
        </row>
        <row r="52">
          <cell r="A52" t="str">
            <v>15-3</v>
          </cell>
          <cell r="B52">
            <v>5057</v>
          </cell>
          <cell r="C52">
            <v>7</v>
          </cell>
          <cell r="D52" t="str">
            <v>A</v>
          </cell>
          <cell r="E52">
            <v>15</v>
          </cell>
          <cell r="F52" t="str">
            <v>Z</v>
          </cell>
          <cell r="G52">
            <v>3</v>
          </cell>
          <cell r="H52" t="str">
            <v>C5707A-15Z-3</v>
          </cell>
          <cell r="I52">
            <v>0.90500000000000003</v>
          </cell>
          <cell r="J52">
            <v>33.685000000000002</v>
          </cell>
        </row>
        <row r="53">
          <cell r="A53" t="str">
            <v>15-4</v>
          </cell>
          <cell r="B53">
            <v>5057</v>
          </cell>
          <cell r="C53">
            <v>7</v>
          </cell>
          <cell r="D53" t="str">
            <v>A</v>
          </cell>
          <cell r="E53">
            <v>15</v>
          </cell>
          <cell r="F53" t="str">
            <v>Z</v>
          </cell>
          <cell r="G53">
            <v>4</v>
          </cell>
          <cell r="H53" t="str">
            <v>C5707A-15Z-4</v>
          </cell>
          <cell r="I53">
            <v>0.81</v>
          </cell>
          <cell r="J53">
            <v>34.590000000000003</v>
          </cell>
        </row>
        <row r="54">
          <cell r="A54" t="str">
            <v>16-1</v>
          </cell>
          <cell r="B54">
            <v>5057</v>
          </cell>
          <cell r="C54">
            <v>7</v>
          </cell>
          <cell r="D54" t="str">
            <v>A</v>
          </cell>
          <cell r="E54">
            <v>16</v>
          </cell>
          <cell r="F54" t="str">
            <v>Z</v>
          </cell>
          <cell r="G54">
            <v>1</v>
          </cell>
          <cell r="H54" t="str">
            <v>C5707A-16Z-1</v>
          </cell>
          <cell r="I54">
            <v>0.73</v>
          </cell>
          <cell r="J54">
            <v>35.25</v>
          </cell>
        </row>
        <row r="55">
          <cell r="A55" t="str">
            <v>16-2</v>
          </cell>
          <cell r="B55">
            <v>5057</v>
          </cell>
          <cell r="C55">
            <v>7</v>
          </cell>
          <cell r="D55" t="str">
            <v>A</v>
          </cell>
          <cell r="E55">
            <v>16</v>
          </cell>
          <cell r="F55" t="str">
            <v>Z</v>
          </cell>
          <cell r="G55">
            <v>2</v>
          </cell>
          <cell r="H55" t="str">
            <v>C5707A-16Z-2</v>
          </cell>
          <cell r="I55">
            <v>0.60499999999999998</v>
          </cell>
          <cell r="J55">
            <v>35.979999999999997</v>
          </cell>
        </row>
        <row r="56">
          <cell r="A56" t="str">
            <v>16-3</v>
          </cell>
          <cell r="B56">
            <v>5057</v>
          </cell>
          <cell r="C56">
            <v>7</v>
          </cell>
          <cell r="D56" t="str">
            <v>A</v>
          </cell>
          <cell r="E56">
            <v>16</v>
          </cell>
          <cell r="F56" t="str">
            <v>Z</v>
          </cell>
          <cell r="G56">
            <v>3</v>
          </cell>
          <cell r="H56" t="str">
            <v>C5707A-16Z-3</v>
          </cell>
          <cell r="I56">
            <v>0.98499999999999999</v>
          </cell>
          <cell r="J56">
            <v>36.585000000000001</v>
          </cell>
        </row>
        <row r="57">
          <cell r="A57" t="str">
            <v>17-1</v>
          </cell>
          <cell r="B57">
            <v>5057</v>
          </cell>
          <cell r="C57">
            <v>7</v>
          </cell>
          <cell r="D57" t="str">
            <v>A</v>
          </cell>
          <cell r="E57">
            <v>17</v>
          </cell>
          <cell r="F57" t="str">
            <v>Z</v>
          </cell>
          <cell r="G57">
            <v>1</v>
          </cell>
          <cell r="H57" t="str">
            <v>C5707A-17Z-1</v>
          </cell>
          <cell r="I57">
            <v>0.96</v>
          </cell>
          <cell r="J57">
            <v>37.25</v>
          </cell>
        </row>
        <row r="58">
          <cell r="A58" t="str">
            <v>18-1</v>
          </cell>
          <cell r="B58">
            <v>5057</v>
          </cell>
          <cell r="C58">
            <v>7</v>
          </cell>
          <cell r="D58" t="str">
            <v>A</v>
          </cell>
          <cell r="E58">
            <v>18</v>
          </cell>
          <cell r="F58" t="str">
            <v>Z</v>
          </cell>
          <cell r="G58">
            <v>1</v>
          </cell>
          <cell r="H58" t="str">
            <v>C5707A-18Z-1</v>
          </cell>
          <cell r="I58">
            <v>0.63500000000000001</v>
          </cell>
          <cell r="J58">
            <v>38.25</v>
          </cell>
        </row>
        <row r="59">
          <cell r="A59" t="str">
            <v>18-2</v>
          </cell>
          <cell r="B59">
            <v>5057</v>
          </cell>
          <cell r="C59">
            <v>7</v>
          </cell>
          <cell r="D59" t="str">
            <v>A</v>
          </cell>
          <cell r="E59">
            <v>18</v>
          </cell>
          <cell r="F59" t="str">
            <v>Z</v>
          </cell>
          <cell r="G59">
            <v>2</v>
          </cell>
          <cell r="H59" t="str">
            <v>C5707A-18Z-2</v>
          </cell>
          <cell r="I59">
            <v>0.93</v>
          </cell>
          <cell r="J59">
            <v>38.884999999999998</v>
          </cell>
        </row>
        <row r="60">
          <cell r="A60" t="str">
            <v>18-3</v>
          </cell>
          <cell r="B60">
            <v>5057</v>
          </cell>
          <cell r="C60">
            <v>7</v>
          </cell>
          <cell r="D60" t="str">
            <v>A</v>
          </cell>
          <cell r="E60">
            <v>18</v>
          </cell>
          <cell r="F60" t="str">
            <v>Z</v>
          </cell>
          <cell r="G60">
            <v>3</v>
          </cell>
          <cell r="H60" t="str">
            <v>C5707A-18Z-3</v>
          </cell>
          <cell r="I60">
            <v>0.9</v>
          </cell>
          <cell r="J60">
            <v>39.814999999999998</v>
          </cell>
        </row>
        <row r="61">
          <cell r="A61" t="str">
            <v>18-4</v>
          </cell>
          <cell r="B61">
            <v>5057</v>
          </cell>
          <cell r="C61">
            <v>7</v>
          </cell>
          <cell r="D61" t="str">
            <v>A</v>
          </cell>
          <cell r="E61">
            <v>18</v>
          </cell>
          <cell r="F61" t="str">
            <v>Z</v>
          </cell>
          <cell r="G61">
            <v>4</v>
          </cell>
          <cell r="H61" t="str">
            <v>C5707A-18Z-4</v>
          </cell>
          <cell r="I61">
            <v>0.64500000000000002</v>
          </cell>
          <cell r="J61">
            <v>40.715000000000003</v>
          </cell>
        </row>
        <row r="62">
          <cell r="A62" t="str">
            <v>19-1</v>
          </cell>
          <cell r="B62">
            <v>5057</v>
          </cell>
          <cell r="C62">
            <v>7</v>
          </cell>
          <cell r="D62" t="str">
            <v>A</v>
          </cell>
          <cell r="E62">
            <v>19</v>
          </cell>
          <cell r="F62" t="str">
            <v>Z</v>
          </cell>
          <cell r="G62">
            <v>1</v>
          </cell>
          <cell r="H62" t="str">
            <v>C5707A-19Z-1</v>
          </cell>
          <cell r="I62">
            <v>0.78</v>
          </cell>
          <cell r="J62">
            <v>41.25</v>
          </cell>
        </row>
        <row r="63">
          <cell r="A63" t="str">
            <v>19-2</v>
          </cell>
          <cell r="B63">
            <v>5057</v>
          </cell>
          <cell r="C63">
            <v>7</v>
          </cell>
          <cell r="D63" t="str">
            <v>A</v>
          </cell>
          <cell r="E63">
            <v>19</v>
          </cell>
          <cell r="F63" t="str">
            <v>Z</v>
          </cell>
          <cell r="G63">
            <v>2</v>
          </cell>
          <cell r="H63" t="str">
            <v>C5707A-19Z-2</v>
          </cell>
          <cell r="I63">
            <v>0.67500000000000004</v>
          </cell>
          <cell r="J63">
            <v>42.03</v>
          </cell>
        </row>
        <row r="64">
          <cell r="A64" t="str">
            <v>19-3</v>
          </cell>
          <cell r="B64">
            <v>5057</v>
          </cell>
          <cell r="C64">
            <v>7</v>
          </cell>
          <cell r="D64" t="str">
            <v>A</v>
          </cell>
          <cell r="E64">
            <v>19</v>
          </cell>
          <cell r="F64" t="str">
            <v>Z</v>
          </cell>
          <cell r="G64">
            <v>3</v>
          </cell>
          <cell r="H64" t="str">
            <v>C5707A-19Z-3</v>
          </cell>
          <cell r="I64">
            <v>0.97</v>
          </cell>
          <cell r="J64">
            <v>42.704999999999998</v>
          </cell>
        </row>
        <row r="65">
          <cell r="A65" t="str">
            <v>19-4</v>
          </cell>
          <cell r="B65">
            <v>5057</v>
          </cell>
          <cell r="C65">
            <v>7</v>
          </cell>
          <cell r="D65" t="str">
            <v>A</v>
          </cell>
          <cell r="E65">
            <v>19</v>
          </cell>
          <cell r="F65" t="str">
            <v>Z</v>
          </cell>
          <cell r="G65">
            <v>4</v>
          </cell>
          <cell r="H65" t="str">
            <v>C5707A-19Z-4</v>
          </cell>
          <cell r="I65">
            <v>0.64</v>
          </cell>
          <cell r="J65">
            <v>43.674999999999997</v>
          </cell>
        </row>
        <row r="66">
          <cell r="A66" t="str">
            <v>20-1</v>
          </cell>
          <cell r="B66">
            <v>5057</v>
          </cell>
          <cell r="C66">
            <v>7</v>
          </cell>
          <cell r="D66" t="str">
            <v>A</v>
          </cell>
          <cell r="E66">
            <v>20</v>
          </cell>
          <cell r="F66" t="str">
            <v>Z</v>
          </cell>
          <cell r="G66">
            <v>1</v>
          </cell>
          <cell r="H66" t="str">
            <v>C5707A-20Z-1</v>
          </cell>
          <cell r="I66">
            <v>0.84</v>
          </cell>
          <cell r="J66">
            <v>44.25</v>
          </cell>
        </row>
        <row r="67">
          <cell r="A67" t="str">
            <v>20-2</v>
          </cell>
          <cell r="B67">
            <v>5057</v>
          </cell>
          <cell r="C67">
            <v>7</v>
          </cell>
          <cell r="D67" t="str">
            <v>A</v>
          </cell>
          <cell r="E67">
            <v>20</v>
          </cell>
          <cell r="F67" t="str">
            <v>Z</v>
          </cell>
          <cell r="G67">
            <v>2</v>
          </cell>
          <cell r="H67" t="str">
            <v>C5707A-20Z-2</v>
          </cell>
          <cell r="I67">
            <v>0.58499999999999996</v>
          </cell>
          <cell r="J67">
            <v>45.09</v>
          </cell>
        </row>
        <row r="68">
          <cell r="A68" t="str">
            <v>20-3</v>
          </cell>
          <cell r="B68">
            <v>5057</v>
          </cell>
          <cell r="C68">
            <v>7</v>
          </cell>
          <cell r="D68" t="str">
            <v>A</v>
          </cell>
          <cell r="E68">
            <v>20</v>
          </cell>
          <cell r="F68" t="str">
            <v>Z</v>
          </cell>
          <cell r="G68">
            <v>3</v>
          </cell>
          <cell r="H68" t="str">
            <v>C5707A-20Z-3</v>
          </cell>
          <cell r="I68">
            <v>0.86</v>
          </cell>
          <cell r="J68">
            <v>45.674999999999997</v>
          </cell>
        </row>
        <row r="69">
          <cell r="A69" t="str">
            <v>20-4</v>
          </cell>
          <cell r="B69">
            <v>5057</v>
          </cell>
          <cell r="C69">
            <v>7</v>
          </cell>
          <cell r="D69" t="str">
            <v>A</v>
          </cell>
          <cell r="E69">
            <v>20</v>
          </cell>
          <cell r="F69" t="str">
            <v>Z</v>
          </cell>
          <cell r="G69">
            <v>4</v>
          </cell>
          <cell r="H69" t="str">
            <v>C5707A-20Z-4</v>
          </cell>
          <cell r="I69">
            <v>0.94</v>
          </cell>
          <cell r="J69">
            <v>46.534999999999997</v>
          </cell>
        </row>
        <row r="70">
          <cell r="A70" t="str">
            <v>21-1</v>
          </cell>
          <cell r="B70">
            <v>5057</v>
          </cell>
          <cell r="C70">
            <v>7</v>
          </cell>
          <cell r="D70" t="str">
            <v>A</v>
          </cell>
          <cell r="E70">
            <v>21</v>
          </cell>
          <cell r="F70" t="str">
            <v>Z</v>
          </cell>
          <cell r="G70">
            <v>1</v>
          </cell>
          <cell r="H70" t="str">
            <v>C5707A-21Z-1</v>
          </cell>
          <cell r="I70">
            <v>0.96499999999999997</v>
          </cell>
          <cell r="J70">
            <v>47.25</v>
          </cell>
        </row>
        <row r="71">
          <cell r="A71" t="str">
            <v>21-2</v>
          </cell>
          <cell r="B71">
            <v>5057</v>
          </cell>
          <cell r="C71">
            <v>7</v>
          </cell>
          <cell r="D71" t="str">
            <v>A</v>
          </cell>
          <cell r="E71">
            <v>21</v>
          </cell>
          <cell r="F71" t="str">
            <v>Z</v>
          </cell>
          <cell r="G71">
            <v>2</v>
          </cell>
          <cell r="H71" t="str">
            <v>C5707A-21Z-2</v>
          </cell>
          <cell r="I71">
            <v>0.9</v>
          </cell>
          <cell r="J71">
            <v>48.215000000000003</v>
          </cell>
        </row>
        <row r="72">
          <cell r="A72" t="str">
            <v>21-3</v>
          </cell>
          <cell r="B72">
            <v>5057</v>
          </cell>
          <cell r="C72">
            <v>7</v>
          </cell>
          <cell r="D72" t="str">
            <v>A</v>
          </cell>
          <cell r="E72">
            <v>21</v>
          </cell>
          <cell r="F72" t="str">
            <v>Z</v>
          </cell>
          <cell r="G72">
            <v>3</v>
          </cell>
          <cell r="H72" t="str">
            <v>C5707A-21Z-3</v>
          </cell>
          <cell r="I72">
            <v>0.92</v>
          </cell>
          <cell r="J72">
            <v>49.115000000000002</v>
          </cell>
        </row>
        <row r="73">
          <cell r="A73" t="str">
            <v>22-1</v>
          </cell>
          <cell r="B73">
            <v>5057</v>
          </cell>
          <cell r="C73">
            <v>7</v>
          </cell>
          <cell r="D73" t="str">
            <v>A</v>
          </cell>
          <cell r="E73">
            <v>22</v>
          </cell>
          <cell r="F73" t="str">
            <v>Z</v>
          </cell>
          <cell r="G73">
            <v>1</v>
          </cell>
          <cell r="H73" t="str">
            <v>C5707A-22Z-1</v>
          </cell>
          <cell r="I73">
            <v>0.21</v>
          </cell>
          <cell r="J73">
            <v>50</v>
          </cell>
        </row>
        <row r="74">
          <cell r="A74" t="str">
            <v>23-1</v>
          </cell>
          <cell r="B74">
            <v>5057</v>
          </cell>
          <cell r="C74">
            <v>7</v>
          </cell>
          <cell r="D74" t="str">
            <v>A</v>
          </cell>
          <cell r="E74">
            <v>23</v>
          </cell>
          <cell r="F74" t="str">
            <v>Z</v>
          </cell>
          <cell r="G74">
            <v>1</v>
          </cell>
          <cell r="H74" t="str">
            <v>C5707A-23Z-1</v>
          </cell>
          <cell r="I74">
            <v>0.77500000000000002</v>
          </cell>
          <cell r="J74">
            <v>50.25</v>
          </cell>
        </row>
        <row r="75">
          <cell r="A75" t="str">
            <v>23-2</v>
          </cell>
          <cell r="B75">
            <v>5057</v>
          </cell>
          <cell r="C75">
            <v>7</v>
          </cell>
          <cell r="D75" t="str">
            <v>A</v>
          </cell>
          <cell r="E75">
            <v>23</v>
          </cell>
          <cell r="F75" t="str">
            <v>Z</v>
          </cell>
          <cell r="G75">
            <v>2</v>
          </cell>
          <cell r="H75" t="str">
            <v>C5707A-23Z-2</v>
          </cell>
          <cell r="I75">
            <v>0.64500000000000002</v>
          </cell>
          <cell r="J75">
            <v>51.024999999999999</v>
          </cell>
        </row>
        <row r="76">
          <cell r="A76" t="str">
            <v>23-3</v>
          </cell>
          <cell r="B76">
            <v>5057</v>
          </cell>
          <cell r="C76">
            <v>7</v>
          </cell>
          <cell r="D76" t="str">
            <v>A</v>
          </cell>
          <cell r="E76">
            <v>23</v>
          </cell>
          <cell r="F76" t="str">
            <v>Z</v>
          </cell>
          <cell r="G76">
            <v>3</v>
          </cell>
          <cell r="H76" t="str">
            <v>C5707A-23Z-3</v>
          </cell>
          <cell r="I76">
            <v>0.86</v>
          </cell>
          <cell r="J76">
            <v>51.67</v>
          </cell>
        </row>
        <row r="77">
          <cell r="A77" t="str">
            <v>23-4</v>
          </cell>
          <cell r="B77">
            <v>5057</v>
          </cell>
          <cell r="C77">
            <v>7</v>
          </cell>
          <cell r="D77" t="str">
            <v>A</v>
          </cell>
          <cell r="E77">
            <v>23</v>
          </cell>
          <cell r="F77" t="str">
            <v>Z</v>
          </cell>
          <cell r="G77">
            <v>4</v>
          </cell>
          <cell r="H77" t="str">
            <v>C5707A-23Z-4</v>
          </cell>
          <cell r="I77">
            <v>0.88500000000000001</v>
          </cell>
          <cell r="J77">
            <v>52.53</v>
          </cell>
        </row>
        <row r="78">
          <cell r="A78" t="str">
            <v>24-1</v>
          </cell>
          <cell r="B78">
            <v>5057</v>
          </cell>
          <cell r="C78">
            <v>7</v>
          </cell>
          <cell r="D78" t="str">
            <v>A</v>
          </cell>
          <cell r="E78">
            <v>24</v>
          </cell>
          <cell r="F78" t="str">
            <v>Z</v>
          </cell>
          <cell r="G78">
            <v>1</v>
          </cell>
          <cell r="H78" t="str">
            <v>C5707A-24Z-1</v>
          </cell>
          <cell r="I78">
            <v>0.97</v>
          </cell>
          <cell r="J78">
            <v>53.25</v>
          </cell>
        </row>
        <row r="79">
          <cell r="A79" t="str">
            <v>24-2</v>
          </cell>
          <cell r="B79">
            <v>5057</v>
          </cell>
          <cell r="C79">
            <v>7</v>
          </cell>
          <cell r="D79" t="str">
            <v>A</v>
          </cell>
          <cell r="E79">
            <v>24</v>
          </cell>
          <cell r="F79" t="str">
            <v>Z</v>
          </cell>
          <cell r="G79">
            <v>2</v>
          </cell>
          <cell r="H79" t="str">
            <v>C5707A-24Z-2</v>
          </cell>
          <cell r="I79">
            <v>0.48</v>
          </cell>
          <cell r="J79">
            <v>54.22</v>
          </cell>
        </row>
        <row r="80">
          <cell r="A80" t="str">
            <v>24-3</v>
          </cell>
          <cell r="B80">
            <v>5057</v>
          </cell>
          <cell r="C80">
            <v>7</v>
          </cell>
          <cell r="D80" t="str">
            <v>A</v>
          </cell>
          <cell r="E80">
            <v>24</v>
          </cell>
          <cell r="F80" t="str">
            <v>Z</v>
          </cell>
          <cell r="G80">
            <v>3</v>
          </cell>
          <cell r="H80" t="str">
            <v>C5707A-24Z-3</v>
          </cell>
          <cell r="I80">
            <v>0.91</v>
          </cell>
          <cell r="J80">
            <v>54.7</v>
          </cell>
        </row>
        <row r="81">
          <cell r="A81" t="str">
            <v>24-4</v>
          </cell>
          <cell r="B81">
            <v>5057</v>
          </cell>
          <cell r="C81">
            <v>7</v>
          </cell>
          <cell r="D81" t="str">
            <v>A</v>
          </cell>
          <cell r="E81">
            <v>24</v>
          </cell>
          <cell r="F81" t="str">
            <v>Z</v>
          </cell>
          <cell r="G81">
            <v>4</v>
          </cell>
          <cell r="H81" t="str">
            <v>C5707A-24Z-4</v>
          </cell>
          <cell r="I81">
            <v>0.78</v>
          </cell>
          <cell r="J81">
            <v>55.61</v>
          </cell>
        </row>
        <row r="82">
          <cell r="A82" t="str">
            <v>25-1</v>
          </cell>
          <cell r="B82">
            <v>5057</v>
          </cell>
          <cell r="C82">
            <v>7</v>
          </cell>
          <cell r="D82" t="str">
            <v>A</v>
          </cell>
          <cell r="E82">
            <v>25</v>
          </cell>
          <cell r="F82" t="str">
            <v>Z</v>
          </cell>
          <cell r="G82">
            <v>1</v>
          </cell>
          <cell r="H82" t="str">
            <v>C5707A-25Z-1</v>
          </cell>
          <cell r="I82">
            <v>0.91500000000000004</v>
          </cell>
          <cell r="J82">
            <v>56.25</v>
          </cell>
        </row>
        <row r="83">
          <cell r="A83" t="str">
            <v>25-2</v>
          </cell>
          <cell r="B83">
            <v>5057</v>
          </cell>
          <cell r="C83">
            <v>7</v>
          </cell>
          <cell r="D83" t="str">
            <v>A</v>
          </cell>
          <cell r="E83">
            <v>25</v>
          </cell>
          <cell r="F83" t="str">
            <v>Z</v>
          </cell>
          <cell r="G83">
            <v>2</v>
          </cell>
          <cell r="H83" t="str">
            <v>C5707A-25Z-2</v>
          </cell>
          <cell r="I83">
            <v>0.74</v>
          </cell>
          <cell r="J83">
            <v>57.164999999999999</v>
          </cell>
        </row>
        <row r="84">
          <cell r="A84" t="str">
            <v>25-3</v>
          </cell>
          <cell r="B84">
            <v>5057</v>
          </cell>
          <cell r="C84">
            <v>7</v>
          </cell>
          <cell r="D84" t="str">
            <v>A</v>
          </cell>
          <cell r="E84">
            <v>25</v>
          </cell>
          <cell r="F84" t="str">
            <v>Z</v>
          </cell>
          <cell r="G84">
            <v>3</v>
          </cell>
          <cell r="H84" t="str">
            <v>C5707A-25Z-3</v>
          </cell>
          <cell r="I84">
            <v>0.72</v>
          </cell>
          <cell r="J84">
            <v>57.905000000000001</v>
          </cell>
        </row>
        <row r="85">
          <cell r="A85" t="str">
            <v>25-4</v>
          </cell>
          <cell r="B85">
            <v>5057</v>
          </cell>
          <cell r="C85">
            <v>7</v>
          </cell>
          <cell r="D85" t="str">
            <v>A</v>
          </cell>
          <cell r="E85">
            <v>25</v>
          </cell>
          <cell r="F85" t="str">
            <v>Z</v>
          </cell>
          <cell r="G85">
            <v>4</v>
          </cell>
          <cell r="H85" t="str">
            <v>C5707A-25Z-4</v>
          </cell>
          <cell r="I85">
            <v>0.76</v>
          </cell>
          <cell r="J85">
            <v>58.625</v>
          </cell>
        </row>
        <row r="86">
          <cell r="A86" t="str">
            <v>26-1</v>
          </cell>
          <cell r="B86">
            <v>5057</v>
          </cell>
          <cell r="C86">
            <v>7</v>
          </cell>
          <cell r="D86" t="str">
            <v>A</v>
          </cell>
          <cell r="E86">
            <v>26</v>
          </cell>
          <cell r="F86" t="str">
            <v>Z</v>
          </cell>
          <cell r="G86">
            <v>1</v>
          </cell>
          <cell r="H86" t="str">
            <v>C5707A-26Z-1</v>
          </cell>
          <cell r="I86">
            <v>0.96</v>
          </cell>
          <cell r="J86">
            <v>59.25</v>
          </cell>
        </row>
        <row r="87">
          <cell r="A87" t="str">
            <v>26-2</v>
          </cell>
          <cell r="B87">
            <v>5057</v>
          </cell>
          <cell r="C87">
            <v>7</v>
          </cell>
          <cell r="D87" t="str">
            <v>A</v>
          </cell>
          <cell r="E87">
            <v>26</v>
          </cell>
          <cell r="F87" t="str">
            <v>Z</v>
          </cell>
          <cell r="G87">
            <v>2</v>
          </cell>
          <cell r="H87" t="str">
            <v>C5707A-26Z-2</v>
          </cell>
          <cell r="I87">
            <v>0.87</v>
          </cell>
          <cell r="J87">
            <v>60.21</v>
          </cell>
        </row>
        <row r="88">
          <cell r="A88" t="str">
            <v>26-3</v>
          </cell>
          <cell r="B88">
            <v>5057</v>
          </cell>
          <cell r="C88">
            <v>7</v>
          </cell>
          <cell r="D88" t="str">
            <v>A</v>
          </cell>
          <cell r="E88">
            <v>26</v>
          </cell>
          <cell r="F88" t="str">
            <v>Z</v>
          </cell>
          <cell r="G88">
            <v>3</v>
          </cell>
          <cell r="H88" t="str">
            <v>C5707A-26Z-3</v>
          </cell>
          <cell r="I88">
            <v>0.95</v>
          </cell>
          <cell r="J88">
            <v>61.08</v>
          </cell>
        </row>
        <row r="89">
          <cell r="A89" t="str">
            <v>26-4</v>
          </cell>
          <cell r="B89">
            <v>5057</v>
          </cell>
          <cell r="C89">
            <v>7</v>
          </cell>
          <cell r="D89" t="str">
            <v>A</v>
          </cell>
          <cell r="E89">
            <v>26</v>
          </cell>
          <cell r="F89" t="str">
            <v>Z</v>
          </cell>
          <cell r="G89">
            <v>4</v>
          </cell>
          <cell r="H89" t="str">
            <v>C5707A-26Z-4</v>
          </cell>
          <cell r="I89">
            <v>0.32500000000000001</v>
          </cell>
          <cell r="J89">
            <v>62.03</v>
          </cell>
        </row>
        <row r="90">
          <cell r="A90" t="str">
            <v>27-1</v>
          </cell>
          <cell r="B90">
            <v>5057</v>
          </cell>
          <cell r="C90">
            <v>7</v>
          </cell>
          <cell r="D90" t="str">
            <v>A</v>
          </cell>
          <cell r="E90">
            <v>27</v>
          </cell>
          <cell r="F90" t="str">
            <v>Z</v>
          </cell>
          <cell r="G90">
            <v>1</v>
          </cell>
          <cell r="H90" t="str">
            <v>C5707A-27Z-1</v>
          </cell>
          <cell r="I90">
            <v>0.9</v>
          </cell>
          <cell r="J90">
            <v>62.25</v>
          </cell>
        </row>
        <row r="91">
          <cell r="A91" t="str">
            <v>27-2</v>
          </cell>
          <cell r="B91">
            <v>5057</v>
          </cell>
          <cell r="C91">
            <v>7</v>
          </cell>
          <cell r="D91" t="str">
            <v>A</v>
          </cell>
          <cell r="E91">
            <v>27</v>
          </cell>
          <cell r="F91" t="str">
            <v>Z</v>
          </cell>
          <cell r="G91">
            <v>2</v>
          </cell>
          <cell r="H91" t="str">
            <v>C5707A-27Z-2</v>
          </cell>
          <cell r="I91">
            <v>0.79</v>
          </cell>
          <cell r="J91">
            <v>63.15</v>
          </cell>
        </row>
        <row r="92">
          <cell r="A92" t="str">
            <v>27-3</v>
          </cell>
          <cell r="B92">
            <v>5057</v>
          </cell>
          <cell r="C92">
            <v>7</v>
          </cell>
          <cell r="D92" t="str">
            <v>A</v>
          </cell>
          <cell r="E92">
            <v>27</v>
          </cell>
          <cell r="F92" t="str">
            <v>Z</v>
          </cell>
          <cell r="G92">
            <v>3</v>
          </cell>
          <cell r="H92" t="str">
            <v>C5707A-27Z-3</v>
          </cell>
          <cell r="I92">
            <v>0.80500000000000005</v>
          </cell>
          <cell r="J92">
            <v>63.94</v>
          </cell>
        </row>
        <row r="93">
          <cell r="A93" t="str">
            <v>27-4</v>
          </cell>
          <cell r="B93">
            <v>5057</v>
          </cell>
          <cell r="C93">
            <v>7</v>
          </cell>
          <cell r="D93" t="str">
            <v>A</v>
          </cell>
          <cell r="E93">
            <v>27</v>
          </cell>
          <cell r="F93" t="str">
            <v>Z</v>
          </cell>
          <cell r="G93">
            <v>4</v>
          </cell>
          <cell r="H93" t="str">
            <v>C5707A-27Z-4</v>
          </cell>
          <cell r="I93">
            <v>0.55000000000000004</v>
          </cell>
          <cell r="J93">
            <v>64.745000000000005</v>
          </cell>
        </row>
        <row r="94">
          <cell r="A94" t="str">
            <v>28-1</v>
          </cell>
          <cell r="B94">
            <v>5057</v>
          </cell>
          <cell r="C94">
            <v>7</v>
          </cell>
          <cell r="D94" t="str">
            <v>A</v>
          </cell>
          <cell r="E94">
            <v>28</v>
          </cell>
          <cell r="F94" t="str">
            <v>Z</v>
          </cell>
          <cell r="G94">
            <v>1</v>
          </cell>
          <cell r="H94" t="str">
            <v>C5707A-28Z-1</v>
          </cell>
          <cell r="I94">
            <v>0.89</v>
          </cell>
          <cell r="J94">
            <v>65.25</v>
          </cell>
        </row>
        <row r="95">
          <cell r="A95" t="str">
            <v>28-2</v>
          </cell>
          <cell r="B95">
            <v>5057</v>
          </cell>
          <cell r="C95">
            <v>7</v>
          </cell>
          <cell r="D95" t="str">
            <v>A</v>
          </cell>
          <cell r="E95">
            <v>28</v>
          </cell>
          <cell r="F95" t="str">
            <v>Z</v>
          </cell>
          <cell r="G95">
            <v>2</v>
          </cell>
          <cell r="H95" t="str">
            <v>C5707A-28Z-2</v>
          </cell>
          <cell r="I95">
            <v>0.78</v>
          </cell>
          <cell r="J95">
            <v>66.14</v>
          </cell>
        </row>
        <row r="96">
          <cell r="A96" t="str">
            <v>28-3</v>
          </cell>
          <cell r="B96">
            <v>5057</v>
          </cell>
          <cell r="C96">
            <v>7</v>
          </cell>
          <cell r="D96" t="str">
            <v>A</v>
          </cell>
          <cell r="E96">
            <v>28</v>
          </cell>
          <cell r="F96" t="str">
            <v>Z</v>
          </cell>
          <cell r="G96">
            <v>3</v>
          </cell>
          <cell r="H96" t="str">
            <v>C5707A-28Z-3</v>
          </cell>
          <cell r="I96">
            <v>0.99</v>
          </cell>
          <cell r="J96">
            <v>66.92</v>
          </cell>
        </row>
        <row r="97">
          <cell r="A97" t="str">
            <v>28-4</v>
          </cell>
          <cell r="B97">
            <v>5057</v>
          </cell>
          <cell r="C97">
            <v>7</v>
          </cell>
          <cell r="D97" t="str">
            <v>A</v>
          </cell>
          <cell r="E97">
            <v>28</v>
          </cell>
          <cell r="F97" t="str">
            <v>Z</v>
          </cell>
          <cell r="G97">
            <v>4</v>
          </cell>
          <cell r="H97" t="str">
            <v>C5707A-28Z-4</v>
          </cell>
          <cell r="I97">
            <v>0.43</v>
          </cell>
          <cell r="J97">
            <v>67.91</v>
          </cell>
        </row>
        <row r="98">
          <cell r="A98" t="str">
            <v>29-1</v>
          </cell>
          <cell r="B98">
            <v>5057</v>
          </cell>
          <cell r="C98">
            <v>7</v>
          </cell>
          <cell r="D98" t="str">
            <v>A</v>
          </cell>
          <cell r="E98">
            <v>29</v>
          </cell>
          <cell r="F98" t="str">
            <v>Z</v>
          </cell>
          <cell r="G98">
            <v>1</v>
          </cell>
          <cell r="H98" t="str">
            <v>C5707A-29Z-1</v>
          </cell>
          <cell r="I98">
            <v>0.89</v>
          </cell>
          <cell r="J98">
            <v>68.25</v>
          </cell>
        </row>
        <row r="99">
          <cell r="A99" t="str">
            <v>29-2</v>
          </cell>
          <cell r="B99">
            <v>5057</v>
          </cell>
          <cell r="C99">
            <v>7</v>
          </cell>
          <cell r="D99" t="str">
            <v>A</v>
          </cell>
          <cell r="E99">
            <v>29</v>
          </cell>
          <cell r="F99" t="str">
            <v>Z</v>
          </cell>
          <cell r="G99">
            <v>2</v>
          </cell>
          <cell r="H99" t="str">
            <v>C5707A-29Z-2</v>
          </cell>
          <cell r="I99">
            <v>0.76</v>
          </cell>
          <cell r="J99">
            <v>69.14</v>
          </cell>
        </row>
        <row r="100">
          <cell r="A100" t="str">
            <v>29-3</v>
          </cell>
          <cell r="B100">
            <v>5057</v>
          </cell>
          <cell r="C100">
            <v>7</v>
          </cell>
          <cell r="D100" t="str">
            <v>A</v>
          </cell>
          <cell r="E100">
            <v>29</v>
          </cell>
          <cell r="F100" t="str">
            <v>Z</v>
          </cell>
          <cell r="G100">
            <v>3</v>
          </cell>
          <cell r="H100" t="str">
            <v>C5707A-29Z-3</v>
          </cell>
          <cell r="I100">
            <v>0.93500000000000005</v>
          </cell>
          <cell r="J100">
            <v>69.900000000000006</v>
          </cell>
        </row>
        <row r="101">
          <cell r="A101" t="str">
            <v>29-4</v>
          </cell>
          <cell r="B101">
            <v>5057</v>
          </cell>
          <cell r="C101">
            <v>7</v>
          </cell>
          <cell r="D101" t="str">
            <v>A</v>
          </cell>
          <cell r="E101">
            <v>29</v>
          </cell>
          <cell r="F101" t="str">
            <v>Z</v>
          </cell>
          <cell r="G101">
            <v>4</v>
          </cell>
          <cell r="H101" t="str">
            <v>C5707A-29Z-4</v>
          </cell>
          <cell r="I101">
            <v>0.47499999999999998</v>
          </cell>
          <cell r="J101">
            <v>70.834999999999994</v>
          </cell>
        </row>
        <row r="102">
          <cell r="A102" t="str">
            <v>30-1</v>
          </cell>
          <cell r="B102">
            <v>5057</v>
          </cell>
          <cell r="C102">
            <v>7</v>
          </cell>
          <cell r="D102" t="str">
            <v>A</v>
          </cell>
          <cell r="E102">
            <v>30</v>
          </cell>
          <cell r="F102" t="str">
            <v>Z</v>
          </cell>
          <cell r="G102">
            <v>1</v>
          </cell>
          <cell r="H102" t="str">
            <v>C5707A-30Z-1</v>
          </cell>
          <cell r="I102">
            <v>0.52</v>
          </cell>
          <cell r="J102">
            <v>71.25</v>
          </cell>
        </row>
        <row r="103">
          <cell r="A103" t="str">
            <v>30-2</v>
          </cell>
          <cell r="B103">
            <v>5057</v>
          </cell>
          <cell r="C103">
            <v>7</v>
          </cell>
          <cell r="D103" t="str">
            <v>A</v>
          </cell>
          <cell r="E103">
            <v>30</v>
          </cell>
          <cell r="F103" t="str">
            <v>Z</v>
          </cell>
          <cell r="G103">
            <v>2</v>
          </cell>
          <cell r="H103" t="str">
            <v>C5707A-30Z-2</v>
          </cell>
          <cell r="I103">
            <v>0.6</v>
          </cell>
          <cell r="J103">
            <v>71.77</v>
          </cell>
        </row>
        <row r="104">
          <cell r="A104" t="str">
            <v>30-3</v>
          </cell>
          <cell r="B104">
            <v>5057</v>
          </cell>
          <cell r="C104">
            <v>7</v>
          </cell>
          <cell r="D104" t="str">
            <v>A</v>
          </cell>
          <cell r="E104">
            <v>30</v>
          </cell>
          <cell r="F104" t="str">
            <v>Z</v>
          </cell>
          <cell r="G104">
            <v>3</v>
          </cell>
          <cell r="H104" t="str">
            <v>C5707A-30Z-3</v>
          </cell>
          <cell r="I104">
            <v>0.67</v>
          </cell>
          <cell r="J104">
            <v>72.37</v>
          </cell>
        </row>
        <row r="105">
          <cell r="A105" t="str">
            <v>31-1</v>
          </cell>
          <cell r="B105">
            <v>5057</v>
          </cell>
          <cell r="C105">
            <v>7</v>
          </cell>
          <cell r="D105" t="str">
            <v>A</v>
          </cell>
          <cell r="E105">
            <v>31</v>
          </cell>
          <cell r="F105" t="str">
            <v>Z</v>
          </cell>
          <cell r="G105">
            <v>1</v>
          </cell>
          <cell r="H105" t="str">
            <v>C5707A-31Z-1</v>
          </cell>
          <cell r="I105">
            <v>0.77</v>
          </cell>
          <cell r="J105">
            <v>72.75</v>
          </cell>
        </row>
        <row r="106">
          <cell r="A106" t="str">
            <v>31-2</v>
          </cell>
          <cell r="B106">
            <v>5057</v>
          </cell>
          <cell r="C106">
            <v>7</v>
          </cell>
          <cell r="D106" t="str">
            <v>A</v>
          </cell>
          <cell r="E106">
            <v>31</v>
          </cell>
          <cell r="F106" t="str">
            <v>Z</v>
          </cell>
          <cell r="G106">
            <v>2</v>
          </cell>
          <cell r="H106" t="str">
            <v>C5707A-31Z-2</v>
          </cell>
          <cell r="I106">
            <v>0.86499999999999999</v>
          </cell>
          <cell r="J106">
            <v>73.52</v>
          </cell>
        </row>
        <row r="107">
          <cell r="A107" t="str">
            <v>32-1</v>
          </cell>
          <cell r="B107">
            <v>5057</v>
          </cell>
          <cell r="C107">
            <v>7</v>
          </cell>
          <cell r="D107" t="str">
            <v>A</v>
          </cell>
          <cell r="E107">
            <v>32</v>
          </cell>
          <cell r="F107" t="str">
            <v>Z</v>
          </cell>
          <cell r="G107">
            <v>1</v>
          </cell>
          <cell r="H107" t="str">
            <v>C5707A-32Z-1</v>
          </cell>
          <cell r="I107">
            <v>0.96499999999999997</v>
          </cell>
          <cell r="J107">
            <v>74.25</v>
          </cell>
        </row>
        <row r="108">
          <cell r="A108" t="str">
            <v>32-2</v>
          </cell>
          <cell r="B108">
            <v>5057</v>
          </cell>
          <cell r="C108">
            <v>7</v>
          </cell>
          <cell r="D108" t="str">
            <v>A</v>
          </cell>
          <cell r="E108">
            <v>32</v>
          </cell>
          <cell r="F108" t="str">
            <v>Z</v>
          </cell>
          <cell r="G108">
            <v>2</v>
          </cell>
          <cell r="H108" t="str">
            <v>C5707A-32Z-2</v>
          </cell>
          <cell r="I108">
            <v>0.72</v>
          </cell>
          <cell r="J108">
            <v>75.215000000000003</v>
          </cell>
        </row>
        <row r="109">
          <cell r="A109" t="str">
            <v>32-3</v>
          </cell>
          <cell r="B109">
            <v>5057</v>
          </cell>
          <cell r="C109">
            <v>7</v>
          </cell>
          <cell r="D109" t="str">
            <v>A</v>
          </cell>
          <cell r="E109">
            <v>32</v>
          </cell>
          <cell r="F109" t="str">
            <v>Z</v>
          </cell>
          <cell r="G109">
            <v>3</v>
          </cell>
          <cell r="H109" t="str">
            <v>C5707A-32Z-3</v>
          </cell>
          <cell r="I109">
            <v>0.55000000000000004</v>
          </cell>
          <cell r="J109">
            <v>75.935000000000002</v>
          </cell>
        </row>
        <row r="110">
          <cell r="A110" t="str">
            <v>32-4</v>
          </cell>
          <cell r="B110">
            <v>5057</v>
          </cell>
          <cell r="C110">
            <v>7</v>
          </cell>
          <cell r="D110" t="str">
            <v>A</v>
          </cell>
          <cell r="E110">
            <v>32</v>
          </cell>
          <cell r="F110" t="str">
            <v>Z</v>
          </cell>
          <cell r="G110">
            <v>4</v>
          </cell>
          <cell r="H110" t="str">
            <v>C5707A-32Z-4</v>
          </cell>
          <cell r="I110">
            <v>0.84499999999999997</v>
          </cell>
          <cell r="J110">
            <v>76.484999999999999</v>
          </cell>
        </row>
        <row r="111">
          <cell r="A111" t="str">
            <v>33-1</v>
          </cell>
          <cell r="B111">
            <v>5057</v>
          </cell>
          <cell r="C111">
            <v>7</v>
          </cell>
          <cell r="D111" t="str">
            <v>A</v>
          </cell>
          <cell r="E111">
            <v>33</v>
          </cell>
          <cell r="F111" t="str">
            <v>Z</v>
          </cell>
          <cell r="G111">
            <v>1</v>
          </cell>
          <cell r="H111" t="str">
            <v>C5707A-33Z-1</v>
          </cell>
          <cell r="I111">
            <v>0.79500000000000004</v>
          </cell>
          <cell r="J111">
            <v>77.25</v>
          </cell>
        </row>
        <row r="112">
          <cell r="A112" t="str">
            <v>33-2</v>
          </cell>
          <cell r="B112">
            <v>5057</v>
          </cell>
          <cell r="C112">
            <v>7</v>
          </cell>
          <cell r="D112" t="str">
            <v>A</v>
          </cell>
          <cell r="E112">
            <v>33</v>
          </cell>
          <cell r="F112" t="str">
            <v>Z</v>
          </cell>
          <cell r="G112">
            <v>2</v>
          </cell>
          <cell r="H112" t="str">
            <v>C5707A-33Z-2</v>
          </cell>
          <cell r="I112">
            <v>0.75</v>
          </cell>
          <cell r="J112">
            <v>78.045000000000002</v>
          </cell>
        </row>
        <row r="113">
          <cell r="A113" t="str">
            <v>33-3</v>
          </cell>
          <cell r="B113">
            <v>5057</v>
          </cell>
          <cell r="C113">
            <v>7</v>
          </cell>
          <cell r="D113" t="str">
            <v>A</v>
          </cell>
          <cell r="E113">
            <v>33</v>
          </cell>
          <cell r="F113" t="str">
            <v>Z</v>
          </cell>
          <cell r="G113">
            <v>3</v>
          </cell>
          <cell r="H113" t="str">
            <v>C5707A-33Z-3</v>
          </cell>
          <cell r="I113">
            <v>0.89500000000000002</v>
          </cell>
          <cell r="J113">
            <v>78.795000000000002</v>
          </cell>
        </row>
        <row r="114">
          <cell r="A114" t="str">
            <v>33-4</v>
          </cell>
          <cell r="B114">
            <v>5057</v>
          </cell>
          <cell r="C114">
            <v>7</v>
          </cell>
          <cell r="D114" t="str">
            <v>A</v>
          </cell>
          <cell r="E114">
            <v>33</v>
          </cell>
          <cell r="F114" t="str">
            <v>Z</v>
          </cell>
          <cell r="G114">
            <v>4</v>
          </cell>
          <cell r="H114" t="str">
            <v>C5707A-33Z-4</v>
          </cell>
          <cell r="I114">
            <v>0.64</v>
          </cell>
          <cell r="J114">
            <v>79.69</v>
          </cell>
        </row>
        <row r="115">
          <cell r="A115" t="str">
            <v>34-1</v>
          </cell>
          <cell r="B115">
            <v>5057</v>
          </cell>
          <cell r="C115">
            <v>7</v>
          </cell>
          <cell r="D115" t="str">
            <v>A</v>
          </cell>
          <cell r="E115">
            <v>34</v>
          </cell>
          <cell r="F115" t="str">
            <v>Z</v>
          </cell>
          <cell r="G115">
            <v>1</v>
          </cell>
          <cell r="H115" t="str">
            <v>C5707A-34Z-1</v>
          </cell>
          <cell r="I115">
            <v>0.89500000000000002</v>
          </cell>
          <cell r="J115">
            <v>80.25</v>
          </cell>
        </row>
        <row r="116">
          <cell r="A116" t="str">
            <v>34-2</v>
          </cell>
          <cell r="B116">
            <v>5057</v>
          </cell>
          <cell r="C116">
            <v>7</v>
          </cell>
          <cell r="D116" t="str">
            <v>A</v>
          </cell>
          <cell r="E116">
            <v>34</v>
          </cell>
          <cell r="F116" t="str">
            <v>Z</v>
          </cell>
          <cell r="G116">
            <v>2</v>
          </cell>
          <cell r="H116" t="str">
            <v>C5707A-34Z-2</v>
          </cell>
          <cell r="I116">
            <v>0.84499999999999997</v>
          </cell>
          <cell r="J116">
            <v>81.144999999999996</v>
          </cell>
        </row>
        <row r="117">
          <cell r="A117" t="str">
            <v>34-3</v>
          </cell>
          <cell r="B117">
            <v>5057</v>
          </cell>
          <cell r="C117">
            <v>7</v>
          </cell>
          <cell r="D117" t="str">
            <v>A</v>
          </cell>
          <cell r="E117">
            <v>34</v>
          </cell>
          <cell r="F117" t="str">
            <v>Z</v>
          </cell>
          <cell r="G117">
            <v>3</v>
          </cell>
          <cell r="H117" t="str">
            <v>C5707A-34Z-3</v>
          </cell>
          <cell r="I117">
            <v>0.755</v>
          </cell>
          <cell r="J117">
            <v>81.99</v>
          </cell>
        </row>
        <row r="118">
          <cell r="A118" t="str">
            <v>34-4</v>
          </cell>
          <cell r="B118">
            <v>5057</v>
          </cell>
          <cell r="C118">
            <v>7</v>
          </cell>
          <cell r="D118" t="str">
            <v>A</v>
          </cell>
          <cell r="E118">
            <v>34</v>
          </cell>
          <cell r="F118" t="str">
            <v>Z</v>
          </cell>
          <cell r="G118">
            <v>4</v>
          </cell>
          <cell r="H118" t="str">
            <v>C5707A-34Z-4</v>
          </cell>
          <cell r="I118">
            <v>0.51</v>
          </cell>
          <cell r="J118">
            <v>82.745000000000005</v>
          </cell>
        </row>
        <row r="119">
          <cell r="A119" t="str">
            <v>35-1</v>
          </cell>
          <cell r="B119">
            <v>5057</v>
          </cell>
          <cell r="C119">
            <v>7</v>
          </cell>
          <cell r="D119" t="str">
            <v>A</v>
          </cell>
          <cell r="E119">
            <v>35</v>
          </cell>
          <cell r="F119" t="str">
            <v>Z</v>
          </cell>
          <cell r="G119">
            <v>1</v>
          </cell>
          <cell r="H119" t="str">
            <v>C5707A-35Z-1</v>
          </cell>
          <cell r="I119">
            <v>0.77500000000000002</v>
          </cell>
          <cell r="J119">
            <v>83.25</v>
          </cell>
        </row>
        <row r="120">
          <cell r="A120" t="str">
            <v>35-2</v>
          </cell>
          <cell r="B120">
            <v>5057</v>
          </cell>
          <cell r="C120">
            <v>7</v>
          </cell>
          <cell r="D120" t="str">
            <v>A</v>
          </cell>
          <cell r="E120">
            <v>35</v>
          </cell>
          <cell r="F120" t="str">
            <v>Z</v>
          </cell>
          <cell r="G120">
            <v>2</v>
          </cell>
          <cell r="H120" t="str">
            <v>C5707A-35Z-2</v>
          </cell>
          <cell r="I120">
            <v>0.93500000000000005</v>
          </cell>
          <cell r="J120">
            <v>84.025000000000006</v>
          </cell>
        </row>
        <row r="121">
          <cell r="A121" t="str">
            <v>35-3</v>
          </cell>
          <cell r="B121">
            <v>5057</v>
          </cell>
          <cell r="C121">
            <v>7</v>
          </cell>
          <cell r="D121" t="str">
            <v>A</v>
          </cell>
          <cell r="E121">
            <v>35</v>
          </cell>
          <cell r="F121" t="str">
            <v>Z</v>
          </cell>
          <cell r="G121">
            <v>3</v>
          </cell>
          <cell r="H121" t="str">
            <v>C5707A-35Z-3</v>
          </cell>
          <cell r="I121">
            <v>0.89</v>
          </cell>
          <cell r="J121">
            <v>84.96</v>
          </cell>
        </row>
        <row r="122">
          <cell r="A122" t="str">
            <v>35-4</v>
          </cell>
          <cell r="B122">
            <v>5057</v>
          </cell>
          <cell r="C122">
            <v>7</v>
          </cell>
          <cell r="D122" t="str">
            <v>A</v>
          </cell>
          <cell r="E122">
            <v>35</v>
          </cell>
          <cell r="F122" t="str">
            <v>Z</v>
          </cell>
          <cell r="G122">
            <v>4</v>
          </cell>
          <cell r="H122" t="str">
            <v>C5707A-35Z-4</v>
          </cell>
          <cell r="I122">
            <v>0.45</v>
          </cell>
          <cell r="J122">
            <v>85.85</v>
          </cell>
        </row>
        <row r="123">
          <cell r="A123" t="str">
            <v>36-1</v>
          </cell>
          <cell r="B123">
            <v>5057</v>
          </cell>
          <cell r="C123">
            <v>7</v>
          </cell>
          <cell r="D123" t="str">
            <v>A</v>
          </cell>
          <cell r="E123">
            <v>36</v>
          </cell>
          <cell r="F123" t="str">
            <v>Z</v>
          </cell>
          <cell r="G123">
            <v>1</v>
          </cell>
          <cell r="H123" t="str">
            <v>C5707A-36Z-1</v>
          </cell>
          <cell r="I123">
            <v>0.94499999999999995</v>
          </cell>
          <cell r="J123">
            <v>86.25</v>
          </cell>
        </row>
        <row r="124">
          <cell r="A124" t="str">
            <v>36-2</v>
          </cell>
          <cell r="B124">
            <v>5057</v>
          </cell>
          <cell r="C124">
            <v>7</v>
          </cell>
          <cell r="D124" t="str">
            <v>A</v>
          </cell>
          <cell r="E124">
            <v>36</v>
          </cell>
          <cell r="F124" t="str">
            <v>Z</v>
          </cell>
          <cell r="G124">
            <v>2</v>
          </cell>
          <cell r="H124" t="str">
            <v>C5707A-36Z-2</v>
          </cell>
          <cell r="I124">
            <v>0.6</v>
          </cell>
          <cell r="J124">
            <v>87.194999999999993</v>
          </cell>
        </row>
        <row r="125">
          <cell r="A125" t="str">
            <v>36-3</v>
          </cell>
          <cell r="B125">
            <v>5057</v>
          </cell>
          <cell r="C125">
            <v>7</v>
          </cell>
          <cell r="D125" t="str">
            <v>A</v>
          </cell>
          <cell r="E125">
            <v>36</v>
          </cell>
          <cell r="F125" t="str">
            <v>Z</v>
          </cell>
          <cell r="G125">
            <v>3</v>
          </cell>
          <cell r="H125" t="str">
            <v>C5707A-36Z-3</v>
          </cell>
          <cell r="I125">
            <v>0.57499999999999996</v>
          </cell>
          <cell r="J125">
            <v>87.795000000000002</v>
          </cell>
        </row>
        <row r="126">
          <cell r="A126" t="str">
            <v>36-4</v>
          </cell>
          <cell r="B126">
            <v>5057</v>
          </cell>
          <cell r="C126">
            <v>7</v>
          </cell>
          <cell r="D126" t="str">
            <v>A</v>
          </cell>
          <cell r="E126">
            <v>36</v>
          </cell>
          <cell r="F126" t="str">
            <v>Z</v>
          </cell>
          <cell r="G126">
            <v>4</v>
          </cell>
          <cell r="H126" t="str">
            <v>C5707A-36Z-4</v>
          </cell>
          <cell r="I126">
            <v>0.97</v>
          </cell>
          <cell r="J126">
            <v>88.37</v>
          </cell>
        </row>
        <row r="127">
          <cell r="A127" t="str">
            <v>37-1</v>
          </cell>
          <cell r="B127">
            <v>5057</v>
          </cell>
          <cell r="C127">
            <v>7</v>
          </cell>
          <cell r="D127" t="str">
            <v>A</v>
          </cell>
          <cell r="E127">
            <v>37</v>
          </cell>
          <cell r="F127" t="str">
            <v>Z</v>
          </cell>
          <cell r="G127">
            <v>1</v>
          </cell>
          <cell r="H127" t="str">
            <v>C5707A-37Z-1</v>
          </cell>
          <cell r="I127">
            <v>0.7</v>
          </cell>
          <cell r="J127">
            <v>89.25</v>
          </cell>
        </row>
        <row r="128">
          <cell r="A128" t="str">
            <v>37-2</v>
          </cell>
          <cell r="B128">
            <v>5057</v>
          </cell>
          <cell r="C128">
            <v>7</v>
          </cell>
          <cell r="D128" t="str">
            <v>A</v>
          </cell>
          <cell r="E128">
            <v>37</v>
          </cell>
          <cell r="F128" t="str">
            <v>Z</v>
          </cell>
          <cell r="G128">
            <v>2</v>
          </cell>
          <cell r="H128" t="str">
            <v>C5707A-37Z-2</v>
          </cell>
          <cell r="I128">
            <v>0.86499999999999999</v>
          </cell>
          <cell r="J128">
            <v>89.95</v>
          </cell>
        </row>
        <row r="129">
          <cell r="A129" t="str">
            <v>37-3</v>
          </cell>
          <cell r="B129">
            <v>5057</v>
          </cell>
          <cell r="C129">
            <v>7</v>
          </cell>
          <cell r="D129" t="str">
            <v>A</v>
          </cell>
          <cell r="E129">
            <v>37</v>
          </cell>
          <cell r="F129" t="str">
            <v>Z</v>
          </cell>
          <cell r="G129">
            <v>3</v>
          </cell>
          <cell r="H129" t="str">
            <v>C5707A-37Z-3</v>
          </cell>
          <cell r="I129">
            <v>0.98499999999999999</v>
          </cell>
          <cell r="J129">
            <v>90.814999999999998</v>
          </cell>
        </row>
        <row r="130">
          <cell r="A130" t="str">
            <v>37-4</v>
          </cell>
          <cell r="B130">
            <v>5057</v>
          </cell>
          <cell r="C130">
            <v>7</v>
          </cell>
          <cell r="D130" t="str">
            <v>A</v>
          </cell>
          <cell r="E130">
            <v>37</v>
          </cell>
          <cell r="F130" t="str">
            <v>Z</v>
          </cell>
          <cell r="G130">
            <v>4</v>
          </cell>
          <cell r="H130" t="str">
            <v>C5707A-37Z-4</v>
          </cell>
          <cell r="I130">
            <v>0.48</v>
          </cell>
          <cell r="J130">
            <v>91.8</v>
          </cell>
        </row>
        <row r="131">
          <cell r="A131" t="str">
            <v>38-1</v>
          </cell>
          <cell r="B131">
            <v>5057</v>
          </cell>
          <cell r="C131">
            <v>7</v>
          </cell>
          <cell r="D131" t="str">
            <v>A</v>
          </cell>
          <cell r="E131">
            <v>38</v>
          </cell>
          <cell r="F131" t="str">
            <v>Z</v>
          </cell>
          <cell r="G131">
            <v>1</v>
          </cell>
          <cell r="H131" t="str">
            <v>C5707A-38Z-1</v>
          </cell>
          <cell r="I131">
            <v>0.95</v>
          </cell>
          <cell r="J131">
            <v>92.25</v>
          </cell>
        </row>
        <row r="132">
          <cell r="A132" t="str">
            <v>38-2</v>
          </cell>
          <cell r="B132">
            <v>5057</v>
          </cell>
          <cell r="C132">
            <v>7</v>
          </cell>
          <cell r="D132" t="str">
            <v>A</v>
          </cell>
          <cell r="E132">
            <v>38</v>
          </cell>
          <cell r="F132" t="str">
            <v>Z</v>
          </cell>
          <cell r="G132">
            <v>2</v>
          </cell>
          <cell r="H132" t="str">
            <v>C5707A-38Z-2</v>
          </cell>
          <cell r="I132">
            <v>0.83</v>
          </cell>
          <cell r="J132">
            <v>93.2</v>
          </cell>
        </row>
        <row r="133">
          <cell r="A133" t="str">
            <v>38-3</v>
          </cell>
          <cell r="B133">
            <v>5057</v>
          </cell>
          <cell r="C133">
            <v>7</v>
          </cell>
          <cell r="D133" t="str">
            <v>A</v>
          </cell>
          <cell r="E133">
            <v>38</v>
          </cell>
          <cell r="F133" t="str">
            <v>Z</v>
          </cell>
          <cell r="G133">
            <v>3</v>
          </cell>
          <cell r="H133" t="str">
            <v>C5707A-38Z-3</v>
          </cell>
          <cell r="I133">
            <v>0.39</v>
          </cell>
          <cell r="J133">
            <v>94.03</v>
          </cell>
        </row>
        <row r="134">
          <cell r="A134" t="str">
            <v>38-4</v>
          </cell>
          <cell r="B134">
            <v>5057</v>
          </cell>
          <cell r="C134">
            <v>7</v>
          </cell>
          <cell r="D134" t="str">
            <v>A</v>
          </cell>
          <cell r="E134">
            <v>38</v>
          </cell>
          <cell r="F134" t="str">
            <v>Z</v>
          </cell>
          <cell r="G134">
            <v>4</v>
          </cell>
          <cell r="H134" t="str">
            <v>C5707A-38Z-4</v>
          </cell>
          <cell r="I134">
            <v>0.90500000000000003</v>
          </cell>
          <cell r="J134">
            <v>94.42</v>
          </cell>
        </row>
        <row r="135">
          <cell r="A135" t="str">
            <v>39-1</v>
          </cell>
          <cell r="B135">
            <v>5057</v>
          </cell>
          <cell r="C135">
            <v>7</v>
          </cell>
          <cell r="D135" t="str">
            <v>A</v>
          </cell>
          <cell r="E135">
            <v>39</v>
          </cell>
          <cell r="F135" t="str">
            <v>Z</v>
          </cell>
          <cell r="G135">
            <v>1</v>
          </cell>
          <cell r="H135" t="str">
            <v>C5707A-39Z-1</v>
          </cell>
          <cell r="I135">
            <v>0.9</v>
          </cell>
          <cell r="J135">
            <v>95.25</v>
          </cell>
        </row>
        <row r="136">
          <cell r="A136" t="str">
            <v>39-2</v>
          </cell>
          <cell r="B136">
            <v>5057</v>
          </cell>
          <cell r="C136">
            <v>7</v>
          </cell>
          <cell r="D136" t="str">
            <v>A</v>
          </cell>
          <cell r="E136">
            <v>39</v>
          </cell>
          <cell r="F136" t="str">
            <v>Z</v>
          </cell>
          <cell r="G136">
            <v>2</v>
          </cell>
          <cell r="H136" t="str">
            <v>C5707A-39Z-2</v>
          </cell>
          <cell r="I136">
            <v>0.92</v>
          </cell>
          <cell r="J136">
            <v>96.15</v>
          </cell>
        </row>
        <row r="137">
          <cell r="A137" t="str">
            <v>39-3</v>
          </cell>
          <cell r="B137">
            <v>5057</v>
          </cell>
          <cell r="C137">
            <v>7</v>
          </cell>
          <cell r="D137" t="str">
            <v>A</v>
          </cell>
          <cell r="E137">
            <v>39</v>
          </cell>
          <cell r="F137" t="str">
            <v>Z</v>
          </cell>
          <cell r="G137">
            <v>3</v>
          </cell>
          <cell r="H137" t="str">
            <v>C5707A-39Z-3</v>
          </cell>
          <cell r="I137">
            <v>0.8</v>
          </cell>
          <cell r="J137">
            <v>97.07</v>
          </cell>
        </row>
        <row r="138">
          <cell r="A138" t="str">
            <v>39-4</v>
          </cell>
          <cell r="B138">
            <v>5057</v>
          </cell>
          <cell r="C138">
            <v>7</v>
          </cell>
          <cell r="D138" t="str">
            <v>A</v>
          </cell>
          <cell r="E138">
            <v>39</v>
          </cell>
          <cell r="F138" t="str">
            <v>Z</v>
          </cell>
          <cell r="G138">
            <v>4</v>
          </cell>
          <cell r="H138" t="str">
            <v>C5707A-39Z-4</v>
          </cell>
          <cell r="I138">
            <v>0.52</v>
          </cell>
          <cell r="J138">
            <v>97.87</v>
          </cell>
        </row>
        <row r="139">
          <cell r="A139" t="str">
            <v>40-1</v>
          </cell>
          <cell r="B139">
            <v>5057</v>
          </cell>
          <cell r="C139">
            <v>7</v>
          </cell>
          <cell r="D139" t="str">
            <v>A</v>
          </cell>
          <cell r="E139">
            <v>40</v>
          </cell>
          <cell r="F139" t="str">
            <v>Z</v>
          </cell>
          <cell r="G139">
            <v>1</v>
          </cell>
          <cell r="H139" t="str">
            <v>C5707A-40Z-1</v>
          </cell>
          <cell r="I139">
            <v>0.9</v>
          </cell>
          <cell r="J139">
            <v>98.25</v>
          </cell>
        </row>
        <row r="140">
          <cell r="A140" t="str">
            <v>40-2</v>
          </cell>
          <cell r="B140">
            <v>5057</v>
          </cell>
          <cell r="C140">
            <v>7</v>
          </cell>
          <cell r="D140" t="str">
            <v>A</v>
          </cell>
          <cell r="E140">
            <v>40</v>
          </cell>
          <cell r="F140" t="str">
            <v>Z</v>
          </cell>
          <cell r="G140">
            <v>2</v>
          </cell>
          <cell r="H140" t="str">
            <v>C5707A-40Z-2</v>
          </cell>
          <cell r="I140">
            <v>0.75</v>
          </cell>
          <cell r="J140">
            <v>99.15</v>
          </cell>
        </row>
        <row r="141">
          <cell r="A141" t="str">
            <v>40-3</v>
          </cell>
          <cell r="B141">
            <v>5057</v>
          </cell>
          <cell r="C141">
            <v>7</v>
          </cell>
          <cell r="D141" t="str">
            <v>A</v>
          </cell>
          <cell r="E141">
            <v>40</v>
          </cell>
          <cell r="F141" t="str">
            <v>Z</v>
          </cell>
          <cell r="G141">
            <v>3</v>
          </cell>
          <cell r="H141" t="str">
            <v>C5707A-40Z-3</v>
          </cell>
          <cell r="I141">
            <v>0.79</v>
          </cell>
          <cell r="J141">
            <v>99.9</v>
          </cell>
        </row>
        <row r="142">
          <cell r="A142" t="str">
            <v>40-4</v>
          </cell>
          <cell r="B142">
            <v>5057</v>
          </cell>
          <cell r="C142">
            <v>7</v>
          </cell>
          <cell r="D142" t="str">
            <v>A</v>
          </cell>
          <cell r="E142">
            <v>40</v>
          </cell>
          <cell r="F142" t="str">
            <v>Z</v>
          </cell>
          <cell r="G142">
            <v>4</v>
          </cell>
          <cell r="H142" t="str">
            <v>C5707A-40Z-4</v>
          </cell>
          <cell r="I142">
            <v>0.69499999999999995</v>
          </cell>
          <cell r="J142">
            <v>100.69</v>
          </cell>
        </row>
        <row r="143">
          <cell r="A143" t="str">
            <v>41-1</v>
          </cell>
          <cell r="B143">
            <v>5057</v>
          </cell>
          <cell r="C143">
            <v>7</v>
          </cell>
          <cell r="D143" t="str">
            <v>A</v>
          </cell>
          <cell r="E143">
            <v>41</v>
          </cell>
          <cell r="F143" t="str">
            <v>Z</v>
          </cell>
          <cell r="G143">
            <v>1</v>
          </cell>
          <cell r="H143" t="str">
            <v>C5707A-41Z-1</v>
          </cell>
          <cell r="I143">
            <v>0.90500000000000003</v>
          </cell>
          <cell r="J143">
            <v>101.25</v>
          </cell>
        </row>
        <row r="144">
          <cell r="A144" t="str">
            <v>41-2</v>
          </cell>
          <cell r="B144">
            <v>5057</v>
          </cell>
          <cell r="C144">
            <v>7</v>
          </cell>
          <cell r="D144" t="str">
            <v>A</v>
          </cell>
          <cell r="E144">
            <v>41</v>
          </cell>
          <cell r="F144" t="str">
            <v>Z</v>
          </cell>
          <cell r="G144">
            <v>2</v>
          </cell>
          <cell r="H144" t="str">
            <v>C5707A-41Z-2</v>
          </cell>
          <cell r="I144">
            <v>0.81</v>
          </cell>
          <cell r="J144">
            <v>102.155</v>
          </cell>
        </row>
        <row r="145">
          <cell r="A145" t="str">
            <v>41-3</v>
          </cell>
          <cell r="B145">
            <v>5057</v>
          </cell>
          <cell r="C145">
            <v>7</v>
          </cell>
          <cell r="D145" t="str">
            <v>A</v>
          </cell>
          <cell r="E145">
            <v>41</v>
          </cell>
          <cell r="F145" t="str">
            <v>Z</v>
          </cell>
          <cell r="G145">
            <v>3</v>
          </cell>
          <cell r="H145" t="str">
            <v>C5707A-41Z-3</v>
          </cell>
          <cell r="I145">
            <v>0.66</v>
          </cell>
          <cell r="J145">
            <v>102.965</v>
          </cell>
        </row>
        <row r="146">
          <cell r="A146" t="str">
            <v>41-4</v>
          </cell>
          <cell r="B146">
            <v>5057</v>
          </cell>
          <cell r="C146">
            <v>7</v>
          </cell>
          <cell r="D146" t="str">
            <v>A</v>
          </cell>
          <cell r="E146">
            <v>41</v>
          </cell>
          <cell r="F146" t="str">
            <v>Z</v>
          </cell>
          <cell r="G146">
            <v>4</v>
          </cell>
          <cell r="H146" t="str">
            <v>C5707A-41Z-4</v>
          </cell>
          <cell r="I146">
            <v>0.70499999999999996</v>
          </cell>
          <cell r="J146">
            <v>103.625</v>
          </cell>
        </row>
        <row r="147">
          <cell r="A147" t="str">
            <v>42-1</v>
          </cell>
          <cell r="B147">
            <v>5057</v>
          </cell>
          <cell r="C147">
            <v>7</v>
          </cell>
          <cell r="D147" t="str">
            <v>A</v>
          </cell>
          <cell r="E147">
            <v>42</v>
          </cell>
          <cell r="F147" t="str">
            <v>Z</v>
          </cell>
          <cell r="G147">
            <v>1</v>
          </cell>
          <cell r="H147" t="str">
            <v>C5707A-42Z-1</v>
          </cell>
          <cell r="I147">
            <v>0.89</v>
          </cell>
          <cell r="J147">
            <v>104.25</v>
          </cell>
        </row>
        <row r="148">
          <cell r="A148" t="str">
            <v>42-2</v>
          </cell>
          <cell r="B148">
            <v>5057</v>
          </cell>
          <cell r="C148">
            <v>7</v>
          </cell>
          <cell r="D148" t="str">
            <v>A</v>
          </cell>
          <cell r="E148">
            <v>42</v>
          </cell>
          <cell r="F148" t="str">
            <v>Z</v>
          </cell>
          <cell r="G148">
            <v>2</v>
          </cell>
          <cell r="H148" t="str">
            <v>C5707A-42Z-2</v>
          </cell>
          <cell r="I148">
            <v>0.84</v>
          </cell>
          <cell r="J148">
            <v>105.14</v>
          </cell>
        </row>
        <row r="149">
          <cell r="A149" t="str">
            <v>42-3</v>
          </cell>
          <cell r="B149">
            <v>5057</v>
          </cell>
          <cell r="C149">
            <v>7</v>
          </cell>
          <cell r="D149" t="str">
            <v>A</v>
          </cell>
          <cell r="E149">
            <v>42</v>
          </cell>
          <cell r="F149" t="str">
            <v>Z</v>
          </cell>
          <cell r="G149">
            <v>3</v>
          </cell>
          <cell r="H149" t="str">
            <v>C5707A-42Z-3</v>
          </cell>
          <cell r="I149">
            <v>0.72</v>
          </cell>
          <cell r="J149">
            <v>105.98</v>
          </cell>
        </row>
        <row r="150">
          <cell r="A150" t="str">
            <v>42-4</v>
          </cell>
          <cell r="B150">
            <v>5057</v>
          </cell>
          <cell r="C150">
            <v>7</v>
          </cell>
          <cell r="D150" t="str">
            <v>A</v>
          </cell>
          <cell r="E150">
            <v>42</v>
          </cell>
          <cell r="F150" t="str">
            <v>Z</v>
          </cell>
          <cell r="G150">
            <v>4</v>
          </cell>
          <cell r="H150" t="str">
            <v>C5707A-42Z-4</v>
          </cell>
          <cell r="I150">
            <v>0.8</v>
          </cell>
          <cell r="J150">
            <v>106.7</v>
          </cell>
        </row>
        <row r="151">
          <cell r="A151" t="str">
            <v>43-1</v>
          </cell>
          <cell r="B151">
            <v>5057</v>
          </cell>
          <cell r="C151">
            <v>7</v>
          </cell>
          <cell r="D151" t="str">
            <v>A</v>
          </cell>
          <cell r="E151">
            <v>43</v>
          </cell>
          <cell r="F151" t="str">
            <v>Z</v>
          </cell>
          <cell r="G151">
            <v>1</v>
          </cell>
          <cell r="H151" t="str">
            <v>C5707A-43Z-1</v>
          </cell>
          <cell r="I151">
            <v>0.80500000000000005</v>
          </cell>
          <cell r="J151">
            <v>107.25</v>
          </cell>
        </row>
        <row r="152">
          <cell r="A152" t="str">
            <v>43-2</v>
          </cell>
          <cell r="B152">
            <v>5057</v>
          </cell>
          <cell r="C152">
            <v>7</v>
          </cell>
          <cell r="D152" t="str">
            <v>A</v>
          </cell>
          <cell r="E152">
            <v>43</v>
          </cell>
          <cell r="F152" t="str">
            <v>Z</v>
          </cell>
          <cell r="G152">
            <v>2</v>
          </cell>
          <cell r="H152" t="str">
            <v>C5707A-43Z-2</v>
          </cell>
          <cell r="I152">
            <v>0.875</v>
          </cell>
          <cell r="J152">
            <v>108.05500000000001</v>
          </cell>
        </row>
        <row r="153">
          <cell r="A153" t="str">
            <v>43-3</v>
          </cell>
          <cell r="B153">
            <v>5057</v>
          </cell>
          <cell r="C153">
            <v>7</v>
          </cell>
          <cell r="D153" t="str">
            <v>A</v>
          </cell>
          <cell r="E153">
            <v>43</v>
          </cell>
          <cell r="F153" t="str">
            <v>Z</v>
          </cell>
          <cell r="G153">
            <v>3</v>
          </cell>
          <cell r="H153" t="str">
            <v>C5707A-43Z-3</v>
          </cell>
          <cell r="I153">
            <v>0.8</v>
          </cell>
          <cell r="J153">
            <v>108.93</v>
          </cell>
        </row>
        <row r="154">
          <cell r="A154" t="str">
            <v>43-4</v>
          </cell>
          <cell r="B154">
            <v>5057</v>
          </cell>
          <cell r="C154">
            <v>7</v>
          </cell>
          <cell r="D154" t="str">
            <v>A</v>
          </cell>
          <cell r="E154">
            <v>43</v>
          </cell>
          <cell r="F154" t="str">
            <v>Z</v>
          </cell>
          <cell r="G154">
            <v>4</v>
          </cell>
          <cell r="H154" t="str">
            <v>C5707A-43Z-4</v>
          </cell>
          <cell r="I154">
            <v>0.45</v>
          </cell>
          <cell r="J154">
            <v>109.73</v>
          </cell>
        </row>
        <row r="155">
          <cell r="A155" t="str">
            <v>44-1</v>
          </cell>
          <cell r="B155">
            <v>5057</v>
          </cell>
          <cell r="C155">
            <v>7</v>
          </cell>
          <cell r="D155" t="str">
            <v>A</v>
          </cell>
          <cell r="E155">
            <v>44</v>
          </cell>
          <cell r="F155" t="str">
            <v>Z</v>
          </cell>
          <cell r="G155">
            <v>1</v>
          </cell>
          <cell r="H155" t="str">
            <v>C5707A-44Z-1</v>
          </cell>
          <cell r="I155">
            <v>0.44500000000000001</v>
          </cell>
          <cell r="J155">
            <v>109.75</v>
          </cell>
        </row>
        <row r="156">
          <cell r="A156" t="str">
            <v>45-1</v>
          </cell>
          <cell r="B156">
            <v>5057</v>
          </cell>
          <cell r="C156">
            <v>7</v>
          </cell>
          <cell r="D156" t="str">
            <v>A</v>
          </cell>
          <cell r="E156">
            <v>45</v>
          </cell>
          <cell r="F156" t="str">
            <v>Z</v>
          </cell>
          <cell r="G156">
            <v>1</v>
          </cell>
          <cell r="H156" t="str">
            <v>C5707A-45Z-1</v>
          </cell>
          <cell r="I156">
            <v>0.95</v>
          </cell>
          <cell r="J156">
            <v>110.25</v>
          </cell>
        </row>
        <row r="157">
          <cell r="A157" t="str">
            <v>45-2</v>
          </cell>
          <cell r="B157">
            <v>5057</v>
          </cell>
          <cell r="C157">
            <v>7</v>
          </cell>
          <cell r="D157" t="str">
            <v>A</v>
          </cell>
          <cell r="E157">
            <v>45</v>
          </cell>
          <cell r="F157" t="str">
            <v>Z</v>
          </cell>
          <cell r="G157">
            <v>2</v>
          </cell>
          <cell r="H157" t="str">
            <v>C5707A-45Z-2</v>
          </cell>
          <cell r="I157">
            <v>0.74</v>
          </cell>
          <cell r="J157">
            <v>111.2</v>
          </cell>
        </row>
        <row r="158">
          <cell r="A158" t="str">
            <v>45-3</v>
          </cell>
          <cell r="B158">
            <v>5057</v>
          </cell>
          <cell r="C158">
            <v>7</v>
          </cell>
          <cell r="D158" t="str">
            <v>A</v>
          </cell>
          <cell r="E158">
            <v>45</v>
          </cell>
          <cell r="F158" t="str">
            <v>Z</v>
          </cell>
          <cell r="G158">
            <v>3</v>
          </cell>
          <cell r="H158" t="str">
            <v>C5707A-45Z-3</v>
          </cell>
          <cell r="I158">
            <v>0.64</v>
          </cell>
          <cell r="J158">
            <v>111.94</v>
          </cell>
        </row>
        <row r="159">
          <cell r="A159" t="str">
            <v>45-4</v>
          </cell>
          <cell r="B159">
            <v>5057</v>
          </cell>
          <cell r="C159">
            <v>7</v>
          </cell>
          <cell r="D159" t="str">
            <v>A</v>
          </cell>
          <cell r="E159">
            <v>45</v>
          </cell>
          <cell r="F159" t="str">
            <v>Z</v>
          </cell>
          <cell r="G159">
            <v>4</v>
          </cell>
          <cell r="H159" t="str">
            <v>C5707A-45Z-4</v>
          </cell>
          <cell r="I159">
            <v>0.71499999999999997</v>
          </cell>
          <cell r="J159">
            <v>112.58</v>
          </cell>
        </row>
        <row r="160">
          <cell r="A160" t="str">
            <v>46-1</v>
          </cell>
          <cell r="B160">
            <v>5057</v>
          </cell>
          <cell r="C160">
            <v>7</v>
          </cell>
          <cell r="D160" t="str">
            <v>A</v>
          </cell>
          <cell r="E160">
            <v>46</v>
          </cell>
          <cell r="F160" t="str">
            <v>Z</v>
          </cell>
          <cell r="G160">
            <v>1</v>
          </cell>
          <cell r="H160" t="str">
            <v>C5707A-46Z-1</v>
          </cell>
          <cell r="I160">
            <v>0.68</v>
          </cell>
          <cell r="J160">
            <v>113.25</v>
          </cell>
        </row>
        <row r="161">
          <cell r="A161" t="str">
            <v>46-2</v>
          </cell>
          <cell r="B161">
            <v>5057</v>
          </cell>
          <cell r="C161">
            <v>7</v>
          </cell>
          <cell r="D161" t="str">
            <v>A</v>
          </cell>
          <cell r="E161">
            <v>46</v>
          </cell>
          <cell r="F161" t="str">
            <v>Z</v>
          </cell>
          <cell r="G161">
            <v>2</v>
          </cell>
          <cell r="H161" t="str">
            <v>C5707A-46Z-2</v>
          </cell>
          <cell r="I161">
            <v>0.76</v>
          </cell>
          <cell r="J161">
            <v>113.93</v>
          </cell>
        </row>
        <row r="162">
          <cell r="A162" t="str">
            <v>46-3</v>
          </cell>
          <cell r="B162">
            <v>5057</v>
          </cell>
          <cell r="C162">
            <v>7</v>
          </cell>
          <cell r="D162" t="str">
            <v>A</v>
          </cell>
          <cell r="E162">
            <v>46</v>
          </cell>
          <cell r="F162" t="str">
            <v>Z</v>
          </cell>
          <cell r="G162">
            <v>3</v>
          </cell>
          <cell r="H162" t="str">
            <v>C5707A-46Z-3</v>
          </cell>
          <cell r="I162">
            <v>0.77</v>
          </cell>
          <cell r="J162">
            <v>114.69</v>
          </cell>
        </row>
        <row r="163">
          <cell r="A163" t="str">
            <v>46-4</v>
          </cell>
          <cell r="B163">
            <v>5057</v>
          </cell>
          <cell r="C163">
            <v>7</v>
          </cell>
          <cell r="D163" t="str">
            <v>A</v>
          </cell>
          <cell r="E163">
            <v>46</v>
          </cell>
          <cell r="F163" t="str">
            <v>Z</v>
          </cell>
          <cell r="G163">
            <v>4</v>
          </cell>
          <cell r="H163" t="str">
            <v>C5707A-46Z-4</v>
          </cell>
          <cell r="I163">
            <v>0.94</v>
          </cell>
          <cell r="J163">
            <v>115.46</v>
          </cell>
        </row>
        <row r="164">
          <cell r="A164" t="str">
            <v>47-1</v>
          </cell>
          <cell r="B164">
            <v>5057</v>
          </cell>
          <cell r="C164">
            <v>7</v>
          </cell>
          <cell r="D164" t="str">
            <v>A</v>
          </cell>
          <cell r="E164">
            <v>47</v>
          </cell>
          <cell r="F164" t="str">
            <v>Z</v>
          </cell>
          <cell r="G164">
            <v>1</v>
          </cell>
          <cell r="H164" t="str">
            <v>C5707A-47Z-1</v>
          </cell>
          <cell r="I164">
            <v>0.88</v>
          </cell>
          <cell r="J164">
            <v>116.25</v>
          </cell>
        </row>
        <row r="165">
          <cell r="A165" t="str">
            <v>47-2</v>
          </cell>
          <cell r="B165">
            <v>5057</v>
          </cell>
          <cell r="C165">
            <v>7</v>
          </cell>
          <cell r="D165" t="str">
            <v>A</v>
          </cell>
          <cell r="E165">
            <v>47</v>
          </cell>
          <cell r="F165" t="str">
            <v>Z</v>
          </cell>
          <cell r="G165">
            <v>2</v>
          </cell>
          <cell r="H165" t="str">
            <v>C5707A-47Z-2</v>
          </cell>
          <cell r="I165">
            <v>0.85</v>
          </cell>
          <cell r="J165">
            <v>117.13</v>
          </cell>
        </row>
        <row r="166">
          <cell r="A166" t="str">
            <v>47-3</v>
          </cell>
          <cell r="B166">
            <v>5057</v>
          </cell>
          <cell r="C166">
            <v>7</v>
          </cell>
          <cell r="D166" t="str">
            <v>A</v>
          </cell>
          <cell r="E166">
            <v>47</v>
          </cell>
          <cell r="F166" t="str">
            <v>Z</v>
          </cell>
          <cell r="G166">
            <v>3</v>
          </cell>
          <cell r="H166" t="str">
            <v>C5707A-47Z-3</v>
          </cell>
          <cell r="I166">
            <v>0.78</v>
          </cell>
          <cell r="J166">
            <v>117.98</v>
          </cell>
        </row>
        <row r="167">
          <cell r="A167" t="str">
            <v>47-4</v>
          </cell>
          <cell r="B167">
            <v>5057</v>
          </cell>
          <cell r="C167">
            <v>7</v>
          </cell>
          <cell r="D167" t="str">
            <v>A</v>
          </cell>
          <cell r="E167">
            <v>47</v>
          </cell>
          <cell r="F167" t="str">
            <v>Z</v>
          </cell>
          <cell r="G167">
            <v>4</v>
          </cell>
          <cell r="H167" t="str">
            <v>C5707A-47Z-4</v>
          </cell>
          <cell r="I167">
            <v>0.58499999999999996</v>
          </cell>
          <cell r="J167">
            <v>118.76</v>
          </cell>
        </row>
        <row r="168">
          <cell r="A168" t="str">
            <v>48-1</v>
          </cell>
          <cell r="B168">
            <v>5057</v>
          </cell>
          <cell r="C168">
            <v>7</v>
          </cell>
          <cell r="D168" t="str">
            <v>A</v>
          </cell>
          <cell r="E168">
            <v>48</v>
          </cell>
          <cell r="F168" t="str">
            <v>Z</v>
          </cell>
          <cell r="G168">
            <v>1</v>
          </cell>
          <cell r="H168" t="str">
            <v>C5707A-48Z-1</v>
          </cell>
          <cell r="I168">
            <v>0.59</v>
          </cell>
          <cell r="J168">
            <v>119.25</v>
          </cell>
        </row>
        <row r="169">
          <cell r="A169" t="str">
            <v>48-2</v>
          </cell>
          <cell r="B169">
            <v>5057</v>
          </cell>
          <cell r="C169">
            <v>7</v>
          </cell>
          <cell r="D169" t="str">
            <v>A</v>
          </cell>
          <cell r="E169">
            <v>48</v>
          </cell>
          <cell r="F169" t="str">
            <v>Z</v>
          </cell>
          <cell r="G169">
            <v>2</v>
          </cell>
          <cell r="H169" t="str">
            <v>C5707A-48Z-2</v>
          </cell>
          <cell r="I169">
            <v>0.56999999999999995</v>
          </cell>
          <cell r="J169">
            <v>119.84</v>
          </cell>
        </row>
        <row r="170">
          <cell r="A170" t="str">
            <v>48-3</v>
          </cell>
          <cell r="B170">
            <v>5057</v>
          </cell>
          <cell r="C170">
            <v>7</v>
          </cell>
          <cell r="D170" t="str">
            <v>A</v>
          </cell>
          <cell r="E170">
            <v>48</v>
          </cell>
          <cell r="F170" t="str">
            <v>Z</v>
          </cell>
          <cell r="G170">
            <v>3</v>
          </cell>
          <cell r="H170" t="str">
            <v>C5707A-48Z-3</v>
          </cell>
          <cell r="I170">
            <v>0.72</v>
          </cell>
          <cell r="J170">
            <v>120.41</v>
          </cell>
        </row>
        <row r="171">
          <cell r="A171" t="str">
            <v>49-1</v>
          </cell>
          <cell r="B171">
            <v>5057</v>
          </cell>
          <cell r="C171">
            <v>7</v>
          </cell>
          <cell r="D171" t="str">
            <v>A</v>
          </cell>
          <cell r="E171">
            <v>49</v>
          </cell>
          <cell r="F171" t="str">
            <v>Z</v>
          </cell>
          <cell r="G171">
            <v>1</v>
          </cell>
          <cell r="H171" t="str">
            <v>C5707A-49Z-1</v>
          </cell>
          <cell r="I171">
            <v>0.89500000000000002</v>
          </cell>
          <cell r="J171">
            <v>121</v>
          </cell>
        </row>
        <row r="172">
          <cell r="A172" t="str">
            <v>49-2</v>
          </cell>
          <cell r="B172">
            <v>5057</v>
          </cell>
          <cell r="C172">
            <v>7</v>
          </cell>
          <cell r="D172" t="str">
            <v>A</v>
          </cell>
          <cell r="E172">
            <v>49</v>
          </cell>
          <cell r="F172" t="str">
            <v>Z</v>
          </cell>
          <cell r="G172">
            <v>2</v>
          </cell>
          <cell r="H172" t="str">
            <v>C5707A-49Z-2</v>
          </cell>
          <cell r="I172">
            <v>0.39</v>
          </cell>
          <cell r="J172">
            <v>121.895</v>
          </cell>
        </row>
        <row r="173">
          <cell r="A173" t="str">
            <v>50-1</v>
          </cell>
          <cell r="B173">
            <v>5057</v>
          </cell>
          <cell r="C173">
            <v>7</v>
          </cell>
          <cell r="D173" t="str">
            <v>A</v>
          </cell>
          <cell r="E173">
            <v>50</v>
          </cell>
          <cell r="F173" t="str">
            <v>Z</v>
          </cell>
          <cell r="G173">
            <v>1</v>
          </cell>
          <cell r="H173" t="str">
            <v>C5707A-50Z-1</v>
          </cell>
          <cell r="I173">
            <v>0.49</v>
          </cell>
          <cell r="J173">
            <v>122.25</v>
          </cell>
        </row>
        <row r="174">
          <cell r="A174" t="str">
            <v>50-2</v>
          </cell>
          <cell r="B174">
            <v>5057</v>
          </cell>
          <cell r="C174">
            <v>7</v>
          </cell>
          <cell r="D174" t="str">
            <v>A</v>
          </cell>
          <cell r="E174">
            <v>50</v>
          </cell>
          <cell r="F174" t="str">
            <v>Z</v>
          </cell>
          <cell r="G174">
            <v>2</v>
          </cell>
          <cell r="H174" t="str">
            <v>C5707A-50Z-2</v>
          </cell>
          <cell r="I174">
            <v>0.8</v>
          </cell>
          <cell r="J174">
            <v>122.74</v>
          </cell>
        </row>
        <row r="175">
          <cell r="A175" t="str">
            <v>50-3</v>
          </cell>
          <cell r="B175">
            <v>5057</v>
          </cell>
          <cell r="C175">
            <v>7</v>
          </cell>
          <cell r="D175" t="str">
            <v>A</v>
          </cell>
          <cell r="E175">
            <v>50</v>
          </cell>
          <cell r="F175" t="str">
            <v>Z</v>
          </cell>
          <cell r="G175">
            <v>3</v>
          </cell>
          <cell r="H175" t="str">
            <v>C5707A-50Z-3</v>
          </cell>
          <cell r="I175">
            <v>0.74</v>
          </cell>
          <cell r="J175">
            <v>123.54</v>
          </cell>
        </row>
        <row r="176">
          <cell r="A176" t="str">
            <v>50-4</v>
          </cell>
          <cell r="B176">
            <v>5057</v>
          </cell>
          <cell r="C176">
            <v>7</v>
          </cell>
          <cell r="D176" t="str">
            <v>A</v>
          </cell>
          <cell r="E176">
            <v>50</v>
          </cell>
          <cell r="F176" t="str">
            <v>Z</v>
          </cell>
          <cell r="G176">
            <v>4</v>
          </cell>
          <cell r="H176" t="str">
            <v>C5707A-50Z-4</v>
          </cell>
          <cell r="I176">
            <v>0.93</v>
          </cell>
          <cell r="J176">
            <v>124.28</v>
          </cell>
        </row>
        <row r="177">
          <cell r="A177" t="str">
            <v>51-1</v>
          </cell>
          <cell r="B177">
            <v>5057</v>
          </cell>
          <cell r="C177">
            <v>7</v>
          </cell>
          <cell r="D177" t="str">
            <v>A</v>
          </cell>
          <cell r="E177">
            <v>51</v>
          </cell>
          <cell r="F177" t="str">
            <v>Z</v>
          </cell>
          <cell r="G177">
            <v>1</v>
          </cell>
          <cell r="H177" t="str">
            <v>C5707A-51Z-1</v>
          </cell>
          <cell r="I177">
            <v>0.72</v>
          </cell>
          <cell r="J177">
            <v>125.25</v>
          </cell>
        </row>
        <row r="178">
          <cell r="A178" t="str">
            <v>51-2</v>
          </cell>
          <cell r="B178">
            <v>5057</v>
          </cell>
          <cell r="C178">
            <v>7</v>
          </cell>
          <cell r="D178" t="str">
            <v>A</v>
          </cell>
          <cell r="E178">
            <v>51</v>
          </cell>
          <cell r="F178" t="str">
            <v>Z</v>
          </cell>
          <cell r="G178">
            <v>2</v>
          </cell>
          <cell r="H178" t="str">
            <v>C5707A-51Z-2</v>
          </cell>
          <cell r="I178">
            <v>0.88500000000000001</v>
          </cell>
          <cell r="J178">
            <v>125.97</v>
          </cell>
        </row>
        <row r="179">
          <cell r="A179" t="str">
            <v>51-3</v>
          </cell>
          <cell r="B179">
            <v>5057</v>
          </cell>
          <cell r="C179">
            <v>7</v>
          </cell>
          <cell r="D179" t="str">
            <v>A</v>
          </cell>
          <cell r="E179">
            <v>51</v>
          </cell>
          <cell r="F179" t="str">
            <v>Z</v>
          </cell>
          <cell r="G179">
            <v>3</v>
          </cell>
          <cell r="H179" t="str">
            <v>C5707A-51Z-3</v>
          </cell>
          <cell r="I179">
            <v>0.91500000000000004</v>
          </cell>
          <cell r="J179">
            <v>126.855</v>
          </cell>
        </row>
        <row r="180">
          <cell r="A180" t="str">
            <v>51-4</v>
          </cell>
          <cell r="B180">
            <v>5057</v>
          </cell>
          <cell r="C180">
            <v>7</v>
          </cell>
          <cell r="D180" t="str">
            <v>A</v>
          </cell>
          <cell r="E180">
            <v>51</v>
          </cell>
          <cell r="F180" t="str">
            <v>Z</v>
          </cell>
          <cell r="G180">
            <v>4</v>
          </cell>
          <cell r="H180" t="str">
            <v>C5707A-51Z-4</v>
          </cell>
          <cell r="I180">
            <v>0.8</v>
          </cell>
          <cell r="J180">
            <v>127.77</v>
          </cell>
        </row>
        <row r="181">
          <cell r="A181" t="str">
            <v>52-1</v>
          </cell>
          <cell r="B181">
            <v>5057</v>
          </cell>
          <cell r="C181">
            <v>7</v>
          </cell>
          <cell r="D181" t="str">
            <v>A</v>
          </cell>
          <cell r="E181">
            <v>52</v>
          </cell>
          <cell r="F181" t="str">
            <v>Z</v>
          </cell>
          <cell r="G181">
            <v>1</v>
          </cell>
          <cell r="H181" t="str">
            <v>C5707A-52Z-1</v>
          </cell>
          <cell r="I181">
            <v>0.89</v>
          </cell>
          <cell r="J181">
            <v>128.25</v>
          </cell>
        </row>
        <row r="182">
          <cell r="A182" t="str">
            <v>52-2</v>
          </cell>
          <cell r="B182">
            <v>5057</v>
          </cell>
          <cell r="C182">
            <v>7</v>
          </cell>
          <cell r="D182" t="str">
            <v>A</v>
          </cell>
          <cell r="E182">
            <v>52</v>
          </cell>
          <cell r="F182" t="str">
            <v>Z</v>
          </cell>
          <cell r="G182">
            <v>2</v>
          </cell>
          <cell r="H182" t="str">
            <v>C5707A-52Z-2</v>
          </cell>
          <cell r="I182">
            <v>0.85499999999999998</v>
          </cell>
          <cell r="J182">
            <v>129.13999999999999</v>
          </cell>
        </row>
        <row r="183">
          <cell r="A183" t="str">
            <v>52-3</v>
          </cell>
          <cell r="B183">
            <v>5057</v>
          </cell>
          <cell r="C183">
            <v>7</v>
          </cell>
          <cell r="D183" t="str">
            <v>A</v>
          </cell>
          <cell r="E183">
            <v>52</v>
          </cell>
          <cell r="F183" t="str">
            <v>Z</v>
          </cell>
          <cell r="G183">
            <v>3</v>
          </cell>
          <cell r="H183" t="str">
            <v>C5707A-52Z-3</v>
          </cell>
          <cell r="I183">
            <v>0.77</v>
          </cell>
          <cell r="J183">
            <v>129.995</v>
          </cell>
        </row>
        <row r="184">
          <cell r="A184" t="str">
            <v>52-4</v>
          </cell>
          <cell r="B184">
            <v>5057</v>
          </cell>
          <cell r="C184">
            <v>7</v>
          </cell>
          <cell r="D184" t="str">
            <v>A</v>
          </cell>
          <cell r="E184">
            <v>52</v>
          </cell>
          <cell r="F184" t="str">
            <v>Z</v>
          </cell>
          <cell r="G184">
            <v>4</v>
          </cell>
          <cell r="H184" t="str">
            <v>C5707A-52Z-4</v>
          </cell>
          <cell r="I184">
            <v>0.59499999999999997</v>
          </cell>
          <cell r="J184">
            <v>130.76499999999999</v>
          </cell>
        </row>
        <row r="185">
          <cell r="A185" t="str">
            <v>53-1</v>
          </cell>
          <cell r="B185">
            <v>5057</v>
          </cell>
          <cell r="C185">
            <v>7</v>
          </cell>
          <cell r="D185" t="str">
            <v>A</v>
          </cell>
          <cell r="E185">
            <v>53</v>
          </cell>
          <cell r="F185" t="str">
            <v>Z</v>
          </cell>
          <cell r="G185">
            <v>1</v>
          </cell>
          <cell r="H185" t="str">
            <v>C5707A-53Z-1</v>
          </cell>
          <cell r="I185">
            <v>0.91500000000000004</v>
          </cell>
          <cell r="J185">
            <v>131.25</v>
          </cell>
        </row>
        <row r="186">
          <cell r="A186" t="str">
            <v>53-2</v>
          </cell>
          <cell r="B186">
            <v>5057</v>
          </cell>
          <cell r="C186">
            <v>7</v>
          </cell>
          <cell r="D186" t="str">
            <v>A</v>
          </cell>
          <cell r="E186">
            <v>53</v>
          </cell>
          <cell r="F186" t="str">
            <v>Z</v>
          </cell>
          <cell r="G186">
            <v>2</v>
          </cell>
          <cell r="H186" t="str">
            <v>C5707A-53Z-2</v>
          </cell>
          <cell r="I186">
            <v>0.96</v>
          </cell>
          <cell r="J186">
            <v>132.16499999999999</v>
          </cell>
        </row>
        <row r="187">
          <cell r="A187" t="str">
            <v>53-3</v>
          </cell>
          <cell r="B187">
            <v>5057</v>
          </cell>
          <cell r="C187">
            <v>7</v>
          </cell>
          <cell r="D187" t="str">
            <v>A</v>
          </cell>
          <cell r="E187">
            <v>53</v>
          </cell>
          <cell r="F187" t="str">
            <v>Z</v>
          </cell>
          <cell r="G187">
            <v>3</v>
          </cell>
          <cell r="H187" t="str">
            <v>C5707A-53Z-3</v>
          </cell>
          <cell r="I187">
            <v>0.66</v>
          </cell>
          <cell r="J187">
            <v>133.125</v>
          </cell>
        </row>
        <row r="188">
          <cell r="A188" t="str">
            <v>53-4</v>
          </cell>
          <cell r="B188">
            <v>5057</v>
          </cell>
          <cell r="C188">
            <v>7</v>
          </cell>
          <cell r="D188" t="str">
            <v>A</v>
          </cell>
          <cell r="E188">
            <v>53</v>
          </cell>
          <cell r="F188" t="str">
            <v>Z</v>
          </cell>
          <cell r="G188">
            <v>4</v>
          </cell>
          <cell r="H188" t="str">
            <v>C5707A-53Z-4</v>
          </cell>
          <cell r="I188">
            <v>0.60499999999999998</v>
          </cell>
          <cell r="J188">
            <v>133.785</v>
          </cell>
        </row>
        <row r="189">
          <cell r="A189" t="str">
            <v>54-1</v>
          </cell>
          <cell r="B189">
            <v>5057</v>
          </cell>
          <cell r="C189">
            <v>7</v>
          </cell>
          <cell r="D189" t="str">
            <v>A</v>
          </cell>
          <cell r="E189">
            <v>54</v>
          </cell>
          <cell r="F189" t="str">
            <v>Z</v>
          </cell>
          <cell r="G189">
            <v>1</v>
          </cell>
          <cell r="H189" t="str">
            <v>C5707A-54Z-1</v>
          </cell>
          <cell r="I189">
            <v>0.65</v>
          </cell>
          <cell r="J189">
            <v>134.25</v>
          </cell>
        </row>
        <row r="190">
          <cell r="A190" t="str">
            <v>54-2</v>
          </cell>
          <cell r="B190">
            <v>5057</v>
          </cell>
          <cell r="C190">
            <v>7</v>
          </cell>
          <cell r="D190" t="str">
            <v>A</v>
          </cell>
          <cell r="E190">
            <v>54</v>
          </cell>
          <cell r="F190" t="str">
            <v>Z</v>
          </cell>
          <cell r="G190">
            <v>2</v>
          </cell>
          <cell r="H190" t="str">
            <v>C5707A-54Z-2</v>
          </cell>
          <cell r="I190">
            <v>0.69499999999999995</v>
          </cell>
          <cell r="J190">
            <v>134.9</v>
          </cell>
        </row>
        <row r="191">
          <cell r="A191" t="str">
            <v>54-3</v>
          </cell>
          <cell r="B191">
            <v>5057</v>
          </cell>
          <cell r="C191">
            <v>7</v>
          </cell>
          <cell r="D191" t="str">
            <v>A</v>
          </cell>
          <cell r="E191">
            <v>54</v>
          </cell>
          <cell r="F191" t="str">
            <v>Z</v>
          </cell>
          <cell r="G191">
            <v>3</v>
          </cell>
          <cell r="H191" t="str">
            <v>C5707A-54Z-3</v>
          </cell>
          <cell r="I191">
            <v>0.89500000000000002</v>
          </cell>
          <cell r="J191">
            <v>135.595</v>
          </cell>
        </row>
        <row r="192">
          <cell r="A192" t="str">
            <v>54-4</v>
          </cell>
          <cell r="B192">
            <v>5057</v>
          </cell>
          <cell r="C192">
            <v>7</v>
          </cell>
          <cell r="D192" t="str">
            <v>A</v>
          </cell>
          <cell r="E192">
            <v>54</v>
          </cell>
          <cell r="F192" t="str">
            <v>Z</v>
          </cell>
          <cell r="G192">
            <v>4</v>
          </cell>
          <cell r="H192" t="str">
            <v>C5707A-54Z-4</v>
          </cell>
          <cell r="I192">
            <v>0.93</v>
          </cell>
          <cell r="J192">
            <v>136.49</v>
          </cell>
        </row>
        <row r="193">
          <cell r="A193" t="str">
            <v>55-1</v>
          </cell>
          <cell r="B193">
            <v>5057</v>
          </cell>
          <cell r="C193">
            <v>7</v>
          </cell>
          <cell r="D193" t="str">
            <v>A</v>
          </cell>
          <cell r="E193">
            <v>55</v>
          </cell>
          <cell r="F193" t="str">
            <v>Z</v>
          </cell>
          <cell r="G193">
            <v>1</v>
          </cell>
          <cell r="H193" t="str">
            <v>C5707A-55Z-1</v>
          </cell>
          <cell r="I193">
            <v>0.91</v>
          </cell>
          <cell r="J193">
            <v>137.25</v>
          </cell>
        </row>
        <row r="194">
          <cell r="A194" t="str">
            <v>55-2</v>
          </cell>
          <cell r="B194">
            <v>5057</v>
          </cell>
          <cell r="C194">
            <v>7</v>
          </cell>
          <cell r="D194" t="str">
            <v>A</v>
          </cell>
          <cell r="E194">
            <v>55</v>
          </cell>
          <cell r="F194" t="str">
            <v>Z</v>
          </cell>
          <cell r="G194">
            <v>2</v>
          </cell>
          <cell r="H194" t="str">
            <v>C5707A-55Z-2</v>
          </cell>
          <cell r="I194">
            <v>0.97</v>
          </cell>
          <cell r="J194">
            <v>138.16</v>
          </cell>
        </row>
        <row r="195">
          <cell r="A195" t="str">
            <v>55-3</v>
          </cell>
          <cell r="B195">
            <v>5057</v>
          </cell>
          <cell r="C195">
            <v>7</v>
          </cell>
          <cell r="D195" t="str">
            <v>A</v>
          </cell>
          <cell r="E195">
            <v>55</v>
          </cell>
          <cell r="F195" t="str">
            <v>Z</v>
          </cell>
          <cell r="G195">
            <v>3</v>
          </cell>
          <cell r="H195" t="str">
            <v>C5707A-55Z-3</v>
          </cell>
          <cell r="I195">
            <v>0.71499999999999997</v>
          </cell>
          <cell r="J195">
            <v>139.13</v>
          </cell>
        </row>
        <row r="196">
          <cell r="A196" t="str">
            <v>56-1</v>
          </cell>
          <cell r="B196">
            <v>5057</v>
          </cell>
          <cell r="C196">
            <v>7</v>
          </cell>
          <cell r="D196" t="str">
            <v>A</v>
          </cell>
          <cell r="E196">
            <v>56</v>
          </cell>
          <cell r="F196" t="str">
            <v>Z</v>
          </cell>
          <cell r="G196">
            <v>1</v>
          </cell>
          <cell r="H196" t="str">
            <v>C5707A-56Z-1</v>
          </cell>
          <cell r="I196">
            <v>0.65</v>
          </cell>
          <cell r="J196">
            <v>139.6</v>
          </cell>
        </row>
        <row r="197">
          <cell r="A197" t="str">
            <v>57-1</v>
          </cell>
          <cell r="B197">
            <v>5057</v>
          </cell>
          <cell r="C197">
            <v>7</v>
          </cell>
          <cell r="D197" t="str">
            <v>A</v>
          </cell>
          <cell r="E197">
            <v>57</v>
          </cell>
          <cell r="F197" t="str">
            <v>Z</v>
          </cell>
          <cell r="G197">
            <v>1</v>
          </cell>
          <cell r="H197" t="str">
            <v>C5707A-57Z-1</v>
          </cell>
          <cell r="I197">
            <v>0.97499999999999998</v>
          </cell>
          <cell r="J197">
            <v>140.25</v>
          </cell>
        </row>
        <row r="198">
          <cell r="A198" t="str">
            <v>57-2</v>
          </cell>
          <cell r="B198">
            <v>5057</v>
          </cell>
          <cell r="C198">
            <v>7</v>
          </cell>
          <cell r="D198" t="str">
            <v>A</v>
          </cell>
          <cell r="E198">
            <v>57</v>
          </cell>
          <cell r="F198" t="str">
            <v>Z</v>
          </cell>
          <cell r="G198">
            <v>2</v>
          </cell>
          <cell r="H198" t="str">
            <v>C5707A-57Z-2</v>
          </cell>
          <cell r="I198">
            <v>0.89</v>
          </cell>
          <cell r="J198">
            <v>141.22499999999999</v>
          </cell>
        </row>
        <row r="199">
          <cell r="A199" t="str">
            <v>57-3</v>
          </cell>
          <cell r="B199">
            <v>5057</v>
          </cell>
          <cell r="C199">
            <v>7</v>
          </cell>
          <cell r="D199" t="str">
            <v>A</v>
          </cell>
          <cell r="E199">
            <v>57</v>
          </cell>
          <cell r="F199" t="str">
            <v>Z</v>
          </cell>
          <cell r="G199">
            <v>3</v>
          </cell>
          <cell r="H199" t="str">
            <v>C5707A-57Z-3</v>
          </cell>
          <cell r="I199">
            <v>0.67500000000000004</v>
          </cell>
          <cell r="J199">
            <v>142.11500000000001</v>
          </cell>
        </row>
        <row r="200">
          <cell r="A200" t="str">
            <v>57-4</v>
          </cell>
          <cell r="B200">
            <v>5057</v>
          </cell>
          <cell r="C200">
            <v>7</v>
          </cell>
          <cell r="D200" t="str">
            <v>A</v>
          </cell>
          <cell r="E200">
            <v>57</v>
          </cell>
          <cell r="F200" t="str">
            <v>Z</v>
          </cell>
          <cell r="G200">
            <v>4</v>
          </cell>
          <cell r="H200" t="str">
            <v>C5707A-57Z-4</v>
          </cell>
          <cell r="I200">
            <v>0.54</v>
          </cell>
          <cell r="J200">
            <v>142.79</v>
          </cell>
        </row>
        <row r="201">
          <cell r="A201" t="str">
            <v>58-1</v>
          </cell>
          <cell r="B201">
            <v>5057</v>
          </cell>
          <cell r="C201">
            <v>7</v>
          </cell>
          <cell r="D201" t="str">
            <v>A</v>
          </cell>
          <cell r="E201">
            <v>58</v>
          </cell>
          <cell r="F201" t="str">
            <v>Z</v>
          </cell>
          <cell r="G201">
            <v>1</v>
          </cell>
          <cell r="H201" t="str">
            <v>C5707A-58Z-1</v>
          </cell>
          <cell r="I201">
            <v>0.65500000000000003</v>
          </cell>
          <cell r="J201">
            <v>143.25</v>
          </cell>
        </row>
        <row r="202">
          <cell r="A202" t="str">
            <v>58-2</v>
          </cell>
          <cell r="B202">
            <v>5057</v>
          </cell>
          <cell r="C202">
            <v>7</v>
          </cell>
          <cell r="D202" t="str">
            <v>A</v>
          </cell>
          <cell r="E202">
            <v>58</v>
          </cell>
          <cell r="F202" t="str">
            <v>Z</v>
          </cell>
          <cell r="G202">
            <v>2</v>
          </cell>
          <cell r="H202" t="str">
            <v>C5707A-58Z-2</v>
          </cell>
          <cell r="I202">
            <v>0.92500000000000004</v>
          </cell>
          <cell r="J202">
            <v>143.905</v>
          </cell>
        </row>
        <row r="203">
          <cell r="A203" t="str">
            <v>58-3</v>
          </cell>
          <cell r="B203">
            <v>5057</v>
          </cell>
          <cell r="C203">
            <v>7</v>
          </cell>
          <cell r="D203" t="str">
            <v>A</v>
          </cell>
          <cell r="E203">
            <v>58</v>
          </cell>
          <cell r="F203" t="str">
            <v>Z</v>
          </cell>
          <cell r="G203">
            <v>3</v>
          </cell>
          <cell r="H203" t="str">
            <v>C5707A-58Z-3</v>
          </cell>
          <cell r="I203">
            <v>0.72499999999999998</v>
          </cell>
          <cell r="J203">
            <v>144.83000000000001</v>
          </cell>
        </row>
        <row r="204">
          <cell r="A204" t="str">
            <v>58-4</v>
          </cell>
          <cell r="B204">
            <v>5057</v>
          </cell>
          <cell r="C204">
            <v>7</v>
          </cell>
          <cell r="D204" t="str">
            <v>A</v>
          </cell>
          <cell r="E204">
            <v>58</v>
          </cell>
          <cell r="F204" t="str">
            <v>Z</v>
          </cell>
          <cell r="G204">
            <v>4</v>
          </cell>
          <cell r="H204" t="str">
            <v>C5707A-58Z-4</v>
          </cell>
          <cell r="I204">
            <v>0.85499999999999998</v>
          </cell>
          <cell r="J204">
            <v>145.55500000000001</v>
          </cell>
        </row>
        <row r="205">
          <cell r="A205" t="str">
            <v>59-1</v>
          </cell>
          <cell r="B205">
            <v>5057</v>
          </cell>
          <cell r="C205">
            <v>7</v>
          </cell>
          <cell r="D205" t="str">
            <v>A</v>
          </cell>
          <cell r="E205">
            <v>59</v>
          </cell>
          <cell r="F205" t="str">
            <v>Z</v>
          </cell>
          <cell r="G205">
            <v>1</v>
          </cell>
          <cell r="H205" t="str">
            <v>C5707A-59Z-1</v>
          </cell>
          <cell r="I205">
            <v>0.61</v>
          </cell>
          <cell r="J205">
            <v>146.25</v>
          </cell>
        </row>
        <row r="206">
          <cell r="A206" t="str">
            <v>59-2</v>
          </cell>
          <cell r="B206">
            <v>5057</v>
          </cell>
          <cell r="C206">
            <v>7</v>
          </cell>
          <cell r="D206" t="str">
            <v>A</v>
          </cell>
          <cell r="E206">
            <v>59</v>
          </cell>
          <cell r="F206" t="str">
            <v>Z</v>
          </cell>
          <cell r="G206">
            <v>2</v>
          </cell>
          <cell r="H206" t="str">
            <v>C5707A-59Z-2</v>
          </cell>
          <cell r="I206">
            <v>0.77500000000000002</v>
          </cell>
          <cell r="J206">
            <v>146.86000000000001</v>
          </cell>
        </row>
        <row r="207">
          <cell r="A207" t="str">
            <v>59-3</v>
          </cell>
          <cell r="B207">
            <v>5057</v>
          </cell>
          <cell r="C207">
            <v>7</v>
          </cell>
          <cell r="D207" t="str">
            <v>A</v>
          </cell>
          <cell r="E207">
            <v>59</v>
          </cell>
          <cell r="F207" t="str">
            <v>Z</v>
          </cell>
          <cell r="G207">
            <v>3</v>
          </cell>
          <cell r="H207" t="str">
            <v>C5707A-59Z-3</v>
          </cell>
          <cell r="I207">
            <v>0.755</v>
          </cell>
          <cell r="J207">
            <v>147.63499999999999</v>
          </cell>
        </row>
        <row r="208">
          <cell r="A208" t="str">
            <v>59-4</v>
          </cell>
          <cell r="B208">
            <v>5057</v>
          </cell>
          <cell r="C208">
            <v>7</v>
          </cell>
          <cell r="D208" t="str">
            <v>A</v>
          </cell>
          <cell r="E208">
            <v>59</v>
          </cell>
          <cell r="F208" t="str">
            <v>Z</v>
          </cell>
          <cell r="G208">
            <v>4</v>
          </cell>
          <cell r="H208" t="str">
            <v>C5707A-59Z-4</v>
          </cell>
          <cell r="I208">
            <v>0.91500000000000004</v>
          </cell>
          <cell r="J208">
            <v>148.38999999999999</v>
          </cell>
        </row>
        <row r="209">
          <cell r="A209" t="str">
            <v>60-1</v>
          </cell>
          <cell r="B209">
            <v>5057</v>
          </cell>
          <cell r="C209">
            <v>7</v>
          </cell>
          <cell r="D209" t="str">
            <v>A</v>
          </cell>
          <cell r="E209">
            <v>60</v>
          </cell>
          <cell r="F209" t="str">
            <v>Z</v>
          </cell>
          <cell r="G209">
            <v>1</v>
          </cell>
          <cell r="H209" t="str">
            <v>C5707A-60Z-1</v>
          </cell>
          <cell r="I209">
            <v>0.9</v>
          </cell>
          <cell r="J209">
            <v>149.25</v>
          </cell>
        </row>
        <row r="210">
          <cell r="A210" t="str">
            <v>60-2</v>
          </cell>
          <cell r="B210">
            <v>5057</v>
          </cell>
          <cell r="C210">
            <v>7</v>
          </cell>
          <cell r="D210" t="str">
            <v>A</v>
          </cell>
          <cell r="E210">
            <v>60</v>
          </cell>
          <cell r="F210" t="str">
            <v>Z</v>
          </cell>
          <cell r="G210">
            <v>2</v>
          </cell>
          <cell r="H210" t="str">
            <v>C5707A-60Z-2</v>
          </cell>
          <cell r="I210">
            <v>0.91500000000000004</v>
          </cell>
          <cell r="J210">
            <v>150.15</v>
          </cell>
        </row>
        <row r="211">
          <cell r="A211" t="str">
            <v>60-3</v>
          </cell>
          <cell r="B211">
            <v>5057</v>
          </cell>
          <cell r="C211">
            <v>7</v>
          </cell>
          <cell r="D211" t="str">
            <v>A</v>
          </cell>
          <cell r="E211">
            <v>60</v>
          </cell>
          <cell r="F211" t="str">
            <v>Z</v>
          </cell>
          <cell r="G211">
            <v>3</v>
          </cell>
          <cell r="H211" t="str">
            <v>C5707A-60Z-3</v>
          </cell>
          <cell r="I211">
            <v>0.88</v>
          </cell>
          <cell r="J211">
            <v>151.065</v>
          </cell>
        </row>
        <row r="212">
          <cell r="A212" t="str">
            <v>60-4</v>
          </cell>
          <cell r="B212">
            <v>5057</v>
          </cell>
          <cell r="C212">
            <v>7</v>
          </cell>
          <cell r="D212" t="str">
            <v>A</v>
          </cell>
          <cell r="E212">
            <v>60</v>
          </cell>
          <cell r="F212" t="str">
            <v>Z</v>
          </cell>
          <cell r="G212">
            <v>4</v>
          </cell>
          <cell r="H212" t="str">
            <v>C5707A-60Z-4</v>
          </cell>
          <cell r="I212">
            <v>0.43</v>
          </cell>
          <cell r="J212">
            <v>151.94499999999999</v>
          </cell>
        </row>
        <row r="213">
          <cell r="A213" t="str">
            <v>61-1</v>
          </cell>
          <cell r="B213">
            <v>5057</v>
          </cell>
          <cell r="C213">
            <v>7</v>
          </cell>
          <cell r="D213" t="str">
            <v>A</v>
          </cell>
          <cell r="E213">
            <v>61</v>
          </cell>
          <cell r="F213" t="str">
            <v>Z</v>
          </cell>
          <cell r="G213">
            <v>1</v>
          </cell>
          <cell r="H213" t="str">
            <v>C5707A-61Z-1</v>
          </cell>
          <cell r="I213">
            <v>0.69499999999999995</v>
          </cell>
          <cell r="J213">
            <v>152.25</v>
          </cell>
        </row>
        <row r="214">
          <cell r="A214" t="str">
            <v>61-2</v>
          </cell>
          <cell r="B214">
            <v>5057</v>
          </cell>
          <cell r="C214">
            <v>7</v>
          </cell>
          <cell r="D214" t="str">
            <v>A</v>
          </cell>
          <cell r="E214">
            <v>61</v>
          </cell>
          <cell r="F214" t="str">
            <v>Z</v>
          </cell>
          <cell r="G214">
            <v>2</v>
          </cell>
          <cell r="H214" t="str">
            <v>C5707A-61Z-2</v>
          </cell>
          <cell r="I214">
            <v>0.7</v>
          </cell>
          <cell r="J214">
            <v>152.94499999999999</v>
          </cell>
        </row>
        <row r="215">
          <cell r="A215" t="str">
            <v>61-3</v>
          </cell>
          <cell r="B215">
            <v>5057</v>
          </cell>
          <cell r="C215">
            <v>7</v>
          </cell>
          <cell r="D215" t="str">
            <v>A</v>
          </cell>
          <cell r="E215">
            <v>61</v>
          </cell>
          <cell r="F215" t="str">
            <v>Z</v>
          </cell>
          <cell r="G215">
            <v>3</v>
          </cell>
          <cell r="H215" t="str">
            <v>C5707A-61Z-3</v>
          </cell>
          <cell r="I215">
            <v>0.72</v>
          </cell>
          <cell r="J215">
            <v>153.64500000000001</v>
          </cell>
        </row>
        <row r="216">
          <cell r="A216" t="str">
            <v>61-4</v>
          </cell>
          <cell r="B216">
            <v>5057</v>
          </cell>
          <cell r="C216">
            <v>7</v>
          </cell>
          <cell r="D216" t="str">
            <v>A</v>
          </cell>
          <cell r="E216">
            <v>61</v>
          </cell>
          <cell r="F216" t="str">
            <v>Z</v>
          </cell>
          <cell r="G216">
            <v>4</v>
          </cell>
          <cell r="H216" t="str">
            <v>C5707A-61Z-4</v>
          </cell>
          <cell r="I216">
            <v>0.93500000000000005</v>
          </cell>
          <cell r="J216">
            <v>154.36500000000001</v>
          </cell>
        </row>
        <row r="217">
          <cell r="A217" t="str">
            <v>62-1</v>
          </cell>
          <cell r="B217">
            <v>5057</v>
          </cell>
          <cell r="C217">
            <v>7</v>
          </cell>
          <cell r="D217" t="str">
            <v>A</v>
          </cell>
          <cell r="E217">
            <v>62</v>
          </cell>
          <cell r="F217" t="str">
            <v>Z</v>
          </cell>
          <cell r="G217">
            <v>1</v>
          </cell>
          <cell r="H217" t="str">
            <v>C5707A-62Z-1</v>
          </cell>
          <cell r="I217">
            <v>0.60499999999999998</v>
          </cell>
          <cell r="J217">
            <v>155.25</v>
          </cell>
        </row>
        <row r="218">
          <cell r="A218" t="str">
            <v>62-2</v>
          </cell>
          <cell r="B218">
            <v>5057</v>
          </cell>
          <cell r="C218">
            <v>7</v>
          </cell>
          <cell r="D218" t="str">
            <v>A</v>
          </cell>
          <cell r="E218">
            <v>62</v>
          </cell>
          <cell r="F218" t="str">
            <v>Z</v>
          </cell>
          <cell r="G218">
            <v>2</v>
          </cell>
          <cell r="H218" t="str">
            <v>C5707A-62Z-2</v>
          </cell>
          <cell r="I218">
            <v>0.43</v>
          </cell>
          <cell r="J218">
            <v>155.85499999999999</v>
          </cell>
        </row>
        <row r="219">
          <cell r="A219" t="str">
            <v>62-3</v>
          </cell>
          <cell r="B219">
            <v>5057</v>
          </cell>
          <cell r="C219">
            <v>7</v>
          </cell>
          <cell r="D219" t="str">
            <v>A</v>
          </cell>
          <cell r="E219">
            <v>62</v>
          </cell>
          <cell r="F219" t="str">
            <v>Z</v>
          </cell>
          <cell r="G219">
            <v>3</v>
          </cell>
          <cell r="H219" t="str">
            <v>C5707A-62Z-3</v>
          </cell>
          <cell r="I219">
            <v>0.96499999999999997</v>
          </cell>
          <cell r="J219">
            <v>156.285</v>
          </cell>
        </row>
        <row r="220">
          <cell r="A220" t="str">
            <v>62-4</v>
          </cell>
          <cell r="B220">
            <v>5057</v>
          </cell>
          <cell r="C220">
            <v>7</v>
          </cell>
          <cell r="D220" t="str">
            <v>A</v>
          </cell>
          <cell r="E220">
            <v>62</v>
          </cell>
          <cell r="F220" t="str">
            <v>Z</v>
          </cell>
          <cell r="G220">
            <v>4</v>
          </cell>
          <cell r="H220" t="str">
            <v>C5707A-62Z-4</v>
          </cell>
          <cell r="I220">
            <v>0.98499999999999999</v>
          </cell>
          <cell r="J220">
            <v>157.25</v>
          </cell>
        </row>
        <row r="221">
          <cell r="A221" t="str">
            <v>63-1</v>
          </cell>
          <cell r="B221">
            <v>5057</v>
          </cell>
          <cell r="C221">
            <v>7</v>
          </cell>
          <cell r="D221" t="str">
            <v>A</v>
          </cell>
          <cell r="E221">
            <v>63</v>
          </cell>
          <cell r="F221" t="str">
            <v>Z</v>
          </cell>
          <cell r="G221">
            <v>1</v>
          </cell>
          <cell r="H221" t="str">
            <v>C5707A-63Z-1</v>
          </cell>
          <cell r="I221">
            <v>0.42</v>
          </cell>
          <cell r="J221">
            <v>158.25</v>
          </cell>
        </row>
        <row r="222">
          <cell r="A222" t="str">
            <v>63-2</v>
          </cell>
          <cell r="B222">
            <v>5057</v>
          </cell>
          <cell r="C222">
            <v>7</v>
          </cell>
          <cell r="D222" t="str">
            <v>A</v>
          </cell>
          <cell r="E222">
            <v>63</v>
          </cell>
          <cell r="F222" t="str">
            <v>Z</v>
          </cell>
          <cell r="G222">
            <v>2</v>
          </cell>
          <cell r="H222" t="str">
            <v>C5707A-63Z-2</v>
          </cell>
          <cell r="I222">
            <v>0.58499999999999996</v>
          </cell>
          <cell r="J222">
            <v>158.66999999999999</v>
          </cell>
        </row>
        <row r="223">
          <cell r="A223" t="str">
            <v>63-3</v>
          </cell>
          <cell r="B223">
            <v>5057</v>
          </cell>
          <cell r="C223">
            <v>7</v>
          </cell>
          <cell r="D223" t="str">
            <v>A</v>
          </cell>
          <cell r="E223">
            <v>63</v>
          </cell>
          <cell r="F223" t="str">
            <v>Z</v>
          </cell>
          <cell r="G223">
            <v>3</v>
          </cell>
          <cell r="H223" t="str">
            <v>C5707A-63Z-3</v>
          </cell>
          <cell r="I223">
            <v>0.71</v>
          </cell>
          <cell r="J223">
            <v>159.255</v>
          </cell>
        </row>
        <row r="224">
          <cell r="A224" t="str">
            <v>63-4</v>
          </cell>
          <cell r="B224">
            <v>5057</v>
          </cell>
          <cell r="C224">
            <v>7</v>
          </cell>
          <cell r="D224" t="str">
            <v>A</v>
          </cell>
          <cell r="E224">
            <v>63</v>
          </cell>
          <cell r="F224" t="str">
            <v>Z</v>
          </cell>
          <cell r="G224">
            <v>4</v>
          </cell>
          <cell r="H224" t="str">
            <v>C5707A-63Z-4</v>
          </cell>
          <cell r="I224">
            <v>0.63</v>
          </cell>
          <cell r="J224">
            <v>159.965</v>
          </cell>
        </row>
        <row r="225">
          <cell r="A225" t="str">
            <v>63-5</v>
          </cell>
          <cell r="B225">
            <v>5057</v>
          </cell>
          <cell r="C225">
            <v>7</v>
          </cell>
          <cell r="D225" t="str">
            <v>A</v>
          </cell>
          <cell r="E225">
            <v>63</v>
          </cell>
          <cell r="F225" t="str">
            <v>Z</v>
          </cell>
          <cell r="G225">
            <v>5</v>
          </cell>
          <cell r="H225" t="str">
            <v>C5707A-63Z-5</v>
          </cell>
          <cell r="I225">
            <v>0.755</v>
          </cell>
          <cell r="J225">
            <v>160.595</v>
          </cell>
        </row>
        <row r="226">
          <cell r="A226" t="str">
            <v>64-1</v>
          </cell>
          <cell r="B226">
            <v>5057</v>
          </cell>
          <cell r="C226">
            <v>7</v>
          </cell>
          <cell r="D226" t="str">
            <v>A</v>
          </cell>
          <cell r="E226">
            <v>64</v>
          </cell>
          <cell r="F226" t="str">
            <v>Z</v>
          </cell>
          <cell r="G226">
            <v>1</v>
          </cell>
          <cell r="H226" t="str">
            <v>C5707A-64Z-1</v>
          </cell>
          <cell r="I226">
            <v>0.95</v>
          </cell>
          <cell r="J226">
            <v>161.25</v>
          </cell>
        </row>
        <row r="227">
          <cell r="A227" t="str">
            <v>65-1</v>
          </cell>
          <cell r="B227">
            <v>5057</v>
          </cell>
          <cell r="C227">
            <v>7</v>
          </cell>
          <cell r="D227" t="str">
            <v>A</v>
          </cell>
          <cell r="E227">
            <v>65</v>
          </cell>
          <cell r="F227" t="str">
            <v>Z</v>
          </cell>
          <cell r="G227">
            <v>1</v>
          </cell>
          <cell r="H227" t="str">
            <v>C5707A-65Z-1</v>
          </cell>
          <cell r="I227">
            <v>0.625</v>
          </cell>
          <cell r="J227">
            <v>161.85</v>
          </cell>
        </row>
        <row r="228">
          <cell r="A228" t="str">
            <v>65-2</v>
          </cell>
          <cell r="B228">
            <v>5057</v>
          </cell>
          <cell r="C228">
            <v>7</v>
          </cell>
          <cell r="D228" t="str">
            <v>A</v>
          </cell>
          <cell r="E228">
            <v>65</v>
          </cell>
          <cell r="F228" t="str">
            <v>Z</v>
          </cell>
          <cell r="G228">
            <v>2</v>
          </cell>
          <cell r="H228" t="str">
            <v>C5707A-65Z-2</v>
          </cell>
          <cell r="I228">
            <v>0.81499999999999995</v>
          </cell>
          <cell r="J228">
            <v>162.47499999999999</v>
          </cell>
        </row>
        <row r="229">
          <cell r="A229" t="str">
            <v>66-1</v>
          </cell>
          <cell r="B229">
            <v>5057</v>
          </cell>
          <cell r="C229">
            <v>7</v>
          </cell>
          <cell r="D229" t="str">
            <v>A</v>
          </cell>
          <cell r="E229">
            <v>66</v>
          </cell>
          <cell r="F229" t="str">
            <v>Z</v>
          </cell>
          <cell r="G229">
            <v>1</v>
          </cell>
          <cell r="H229" t="str">
            <v>C5707A-66Z-1</v>
          </cell>
          <cell r="I229">
            <v>0.155</v>
          </cell>
          <cell r="J229">
            <v>163.25</v>
          </cell>
        </row>
        <row r="230">
          <cell r="A230" t="str">
            <v>66-2</v>
          </cell>
          <cell r="B230">
            <v>5057</v>
          </cell>
          <cell r="C230">
            <v>7</v>
          </cell>
          <cell r="D230" t="str">
            <v>A</v>
          </cell>
          <cell r="E230">
            <v>66</v>
          </cell>
          <cell r="F230" t="str">
            <v>Z</v>
          </cell>
          <cell r="G230">
            <v>2</v>
          </cell>
          <cell r="H230" t="str">
            <v>C5707A-66Z-2</v>
          </cell>
          <cell r="I230">
            <v>0.87</v>
          </cell>
          <cell r="J230">
            <v>163.405</v>
          </cell>
        </row>
        <row r="231">
          <cell r="A231" t="str">
            <v>66-3</v>
          </cell>
          <cell r="B231">
            <v>5057</v>
          </cell>
          <cell r="C231">
            <v>7</v>
          </cell>
          <cell r="D231" t="str">
            <v>A</v>
          </cell>
          <cell r="E231">
            <v>66</v>
          </cell>
          <cell r="F231" t="str">
            <v>Z</v>
          </cell>
          <cell r="G231">
            <v>3</v>
          </cell>
          <cell r="H231" t="str">
            <v>C5707A-66Z-3</v>
          </cell>
          <cell r="I231">
            <v>0.21</v>
          </cell>
          <cell r="J231">
            <v>164.27500000000001</v>
          </cell>
        </row>
        <row r="232">
          <cell r="A232" t="str">
            <v>67-1</v>
          </cell>
          <cell r="B232">
            <v>5057</v>
          </cell>
          <cell r="C232">
            <v>7</v>
          </cell>
          <cell r="D232" t="str">
            <v>A</v>
          </cell>
          <cell r="E232">
            <v>67</v>
          </cell>
          <cell r="F232" t="str">
            <v>Z</v>
          </cell>
          <cell r="G232">
            <v>1</v>
          </cell>
          <cell r="H232" t="str">
            <v>C5707A-67Z-1</v>
          </cell>
          <cell r="I232">
            <v>0.96499999999999997</v>
          </cell>
          <cell r="J232">
            <v>164.25</v>
          </cell>
        </row>
        <row r="233">
          <cell r="A233" t="str">
            <v>67-2</v>
          </cell>
          <cell r="B233">
            <v>5057</v>
          </cell>
          <cell r="C233">
            <v>7</v>
          </cell>
          <cell r="D233" t="str">
            <v>A</v>
          </cell>
          <cell r="E233">
            <v>67</v>
          </cell>
          <cell r="F233" t="str">
            <v>Z</v>
          </cell>
          <cell r="G233">
            <v>2</v>
          </cell>
          <cell r="H233" t="str">
            <v>C5707A-67Z-2</v>
          </cell>
          <cell r="I233">
            <v>0.95499999999999996</v>
          </cell>
          <cell r="J233">
            <v>165.215</v>
          </cell>
        </row>
        <row r="234">
          <cell r="A234" t="str">
            <v>67-3</v>
          </cell>
          <cell r="B234">
            <v>5057</v>
          </cell>
          <cell r="C234">
            <v>7</v>
          </cell>
          <cell r="D234" t="str">
            <v>A</v>
          </cell>
          <cell r="E234">
            <v>67</v>
          </cell>
          <cell r="F234" t="str">
            <v>Z</v>
          </cell>
          <cell r="G234">
            <v>3</v>
          </cell>
          <cell r="H234" t="str">
            <v>C5707A-67Z-3</v>
          </cell>
          <cell r="I234">
            <v>0.3</v>
          </cell>
          <cell r="J234">
            <v>166.17</v>
          </cell>
        </row>
        <row r="235">
          <cell r="A235" t="str">
            <v>68-1</v>
          </cell>
          <cell r="B235">
            <v>5057</v>
          </cell>
          <cell r="C235">
            <v>7</v>
          </cell>
          <cell r="D235" t="str">
            <v>A</v>
          </cell>
          <cell r="E235">
            <v>68</v>
          </cell>
          <cell r="F235" t="str">
            <v>Z</v>
          </cell>
          <cell r="G235">
            <v>1</v>
          </cell>
          <cell r="H235" t="str">
            <v>C5707A-68Z-1</v>
          </cell>
          <cell r="I235">
            <v>0.78500000000000003</v>
          </cell>
          <cell r="J235">
            <v>166.05</v>
          </cell>
        </row>
        <row r="236">
          <cell r="A236" t="str">
            <v>68-2</v>
          </cell>
          <cell r="B236">
            <v>5057</v>
          </cell>
          <cell r="C236">
            <v>7</v>
          </cell>
          <cell r="D236" t="str">
            <v>A</v>
          </cell>
          <cell r="E236">
            <v>68</v>
          </cell>
          <cell r="F236" t="str">
            <v>Z</v>
          </cell>
          <cell r="G236">
            <v>2</v>
          </cell>
          <cell r="H236" t="str">
            <v>C5707A-68Z-2</v>
          </cell>
          <cell r="I236">
            <v>0.47499999999999998</v>
          </cell>
          <cell r="J236">
            <v>166.83500000000001</v>
          </cell>
        </row>
        <row r="237">
          <cell r="A237" t="str">
            <v>69-1</v>
          </cell>
          <cell r="B237">
            <v>5057</v>
          </cell>
          <cell r="C237">
            <v>7</v>
          </cell>
          <cell r="D237" t="str">
            <v>A</v>
          </cell>
          <cell r="E237">
            <v>69</v>
          </cell>
          <cell r="F237" t="str">
            <v>Z</v>
          </cell>
          <cell r="G237">
            <v>1</v>
          </cell>
          <cell r="H237" t="str">
            <v>C5707A-69Z-1</v>
          </cell>
          <cell r="I237">
            <v>0.47</v>
          </cell>
          <cell r="J237">
            <v>167.25</v>
          </cell>
        </row>
        <row r="238">
          <cell r="A238" t="str">
            <v>69-2</v>
          </cell>
          <cell r="B238">
            <v>5057</v>
          </cell>
          <cell r="C238">
            <v>7</v>
          </cell>
          <cell r="D238" t="str">
            <v>A</v>
          </cell>
          <cell r="E238">
            <v>69</v>
          </cell>
          <cell r="F238" t="str">
            <v>Z</v>
          </cell>
          <cell r="G238">
            <v>2</v>
          </cell>
          <cell r="H238" t="str">
            <v>C5707A-69Z-2</v>
          </cell>
          <cell r="I238">
            <v>0.36</v>
          </cell>
          <cell r="J238">
            <v>167.72</v>
          </cell>
        </row>
        <row r="239">
          <cell r="A239" t="str">
            <v>69-3</v>
          </cell>
          <cell r="B239">
            <v>5057</v>
          </cell>
          <cell r="C239">
            <v>7</v>
          </cell>
          <cell r="D239" t="str">
            <v>A</v>
          </cell>
          <cell r="E239">
            <v>69</v>
          </cell>
          <cell r="F239" t="str">
            <v>Z</v>
          </cell>
          <cell r="G239">
            <v>3</v>
          </cell>
          <cell r="H239" t="str">
            <v>C5707A-69Z-3</v>
          </cell>
          <cell r="I239">
            <v>0.96</v>
          </cell>
          <cell r="J239">
            <v>168.08</v>
          </cell>
        </row>
        <row r="240">
          <cell r="A240" t="str">
            <v>70-1</v>
          </cell>
          <cell r="B240">
            <v>5057</v>
          </cell>
          <cell r="C240">
            <v>7</v>
          </cell>
          <cell r="D240" t="str">
            <v>A</v>
          </cell>
          <cell r="E240">
            <v>70</v>
          </cell>
          <cell r="F240" t="str">
            <v>Z</v>
          </cell>
          <cell r="G240">
            <v>1</v>
          </cell>
          <cell r="H240" t="str">
            <v>C5707A-70Z-1</v>
          </cell>
          <cell r="I240">
            <v>0.57999999999999996</v>
          </cell>
          <cell r="J240">
            <v>169.05</v>
          </cell>
        </row>
        <row r="241">
          <cell r="A241" t="str">
            <v>70-2</v>
          </cell>
          <cell r="B241">
            <v>5057</v>
          </cell>
          <cell r="C241">
            <v>7</v>
          </cell>
          <cell r="D241" t="str">
            <v>A</v>
          </cell>
          <cell r="E241">
            <v>70</v>
          </cell>
          <cell r="F241" t="str">
            <v>Z</v>
          </cell>
          <cell r="G241">
            <v>2</v>
          </cell>
          <cell r="H241" t="str">
            <v>C5707A-70Z-2</v>
          </cell>
          <cell r="I241">
            <v>0.97</v>
          </cell>
          <cell r="J241">
            <v>169.63</v>
          </cell>
        </row>
        <row r="242">
          <cell r="A242" t="str">
            <v>71-1</v>
          </cell>
          <cell r="B242">
            <v>5057</v>
          </cell>
          <cell r="C242">
            <v>7</v>
          </cell>
          <cell r="D242" t="str">
            <v>A</v>
          </cell>
          <cell r="E242">
            <v>71</v>
          </cell>
          <cell r="F242" t="str">
            <v>Z</v>
          </cell>
          <cell r="G242">
            <v>1</v>
          </cell>
          <cell r="H242" t="str">
            <v>C5707A-71Z-1</v>
          </cell>
          <cell r="I242">
            <v>0.83499999999999996</v>
          </cell>
          <cell r="J242">
            <v>170.25</v>
          </cell>
        </row>
        <row r="243">
          <cell r="A243" t="str">
            <v>71-2</v>
          </cell>
          <cell r="B243">
            <v>5057</v>
          </cell>
          <cell r="C243">
            <v>7</v>
          </cell>
          <cell r="D243" t="str">
            <v>A</v>
          </cell>
          <cell r="E243">
            <v>71</v>
          </cell>
          <cell r="F243" t="str">
            <v>Z</v>
          </cell>
          <cell r="G243">
            <v>2</v>
          </cell>
          <cell r="H243" t="str">
            <v>C5707A-71Z-2</v>
          </cell>
          <cell r="I243">
            <v>0.84</v>
          </cell>
          <cell r="J243">
            <v>171.08500000000001</v>
          </cell>
        </row>
        <row r="244">
          <cell r="A244" t="str">
            <v>72-1</v>
          </cell>
          <cell r="B244">
            <v>5057</v>
          </cell>
          <cell r="C244">
            <v>7</v>
          </cell>
          <cell r="D244" t="str">
            <v>A</v>
          </cell>
          <cell r="E244">
            <v>72</v>
          </cell>
          <cell r="F244" t="str">
            <v>Z</v>
          </cell>
          <cell r="G244">
            <v>1</v>
          </cell>
          <cell r="H244" t="str">
            <v>C5707A-72Z-1</v>
          </cell>
          <cell r="I244">
            <v>0.97499999999999998</v>
          </cell>
          <cell r="J244">
            <v>171.65</v>
          </cell>
        </row>
        <row r="245">
          <cell r="A245" t="str">
            <v>72-2</v>
          </cell>
          <cell r="B245">
            <v>5057</v>
          </cell>
          <cell r="C245">
            <v>7</v>
          </cell>
          <cell r="D245" t="str">
            <v>A</v>
          </cell>
          <cell r="E245">
            <v>72</v>
          </cell>
          <cell r="F245" t="str">
            <v>Z</v>
          </cell>
          <cell r="G245">
            <v>2</v>
          </cell>
          <cell r="H245" t="str">
            <v>C5707A-72Z-2</v>
          </cell>
          <cell r="I245">
            <v>0.76</v>
          </cell>
          <cell r="J245">
            <v>172.625</v>
          </cell>
        </row>
        <row r="246">
          <cell r="A246" t="str">
            <v>72-3</v>
          </cell>
          <cell r="B246">
            <v>5057</v>
          </cell>
          <cell r="C246">
            <v>7</v>
          </cell>
          <cell r="D246" t="str">
            <v>A</v>
          </cell>
          <cell r="E246">
            <v>72</v>
          </cell>
          <cell r="F246" t="str">
            <v>Z</v>
          </cell>
          <cell r="G246">
            <v>3</v>
          </cell>
          <cell r="H246" t="str">
            <v>C5707A-72Z-3</v>
          </cell>
          <cell r="I246">
            <v>0.32500000000000001</v>
          </cell>
          <cell r="J246">
            <v>173.38499999999999</v>
          </cell>
        </row>
        <row r="247">
          <cell r="A247" t="str">
            <v>73-1</v>
          </cell>
          <cell r="B247">
            <v>5057</v>
          </cell>
          <cell r="C247">
            <v>7</v>
          </cell>
          <cell r="D247" t="str">
            <v>A</v>
          </cell>
          <cell r="E247">
            <v>73</v>
          </cell>
          <cell r="F247" t="str">
            <v>Z</v>
          </cell>
          <cell r="G247">
            <v>1</v>
          </cell>
          <cell r="H247" t="str">
            <v>C5707A-73Z-1</v>
          </cell>
          <cell r="I247">
            <v>0.94</v>
          </cell>
          <cell r="J247">
            <v>173.25</v>
          </cell>
        </row>
        <row r="248">
          <cell r="A248" t="str">
            <v>73-2</v>
          </cell>
          <cell r="B248">
            <v>5057</v>
          </cell>
          <cell r="C248">
            <v>7</v>
          </cell>
          <cell r="D248" t="str">
            <v>A</v>
          </cell>
          <cell r="E248">
            <v>73</v>
          </cell>
          <cell r="F248" t="str">
            <v>Z</v>
          </cell>
          <cell r="G248">
            <v>2</v>
          </cell>
          <cell r="H248" t="str">
            <v>C5707A-73Z-2</v>
          </cell>
          <cell r="I248">
            <v>0.56000000000000005</v>
          </cell>
          <cell r="J248">
            <v>174.19</v>
          </cell>
        </row>
        <row r="249">
          <cell r="A249" t="str">
            <v>73-3</v>
          </cell>
          <cell r="B249">
            <v>5057</v>
          </cell>
          <cell r="C249">
            <v>7</v>
          </cell>
          <cell r="D249" t="str">
            <v>A</v>
          </cell>
          <cell r="E249">
            <v>73</v>
          </cell>
          <cell r="F249" t="str">
            <v>Z</v>
          </cell>
          <cell r="G249">
            <v>3</v>
          </cell>
          <cell r="H249" t="str">
            <v>C5707A-73Z-3</v>
          </cell>
          <cell r="I249">
            <v>0.94</v>
          </cell>
          <cell r="J249">
            <v>174.75</v>
          </cell>
        </row>
        <row r="250">
          <cell r="A250" t="str">
            <v>73-4</v>
          </cell>
          <cell r="B250">
            <v>5057</v>
          </cell>
          <cell r="C250">
            <v>7</v>
          </cell>
          <cell r="D250" t="str">
            <v>A</v>
          </cell>
          <cell r="E250">
            <v>73</v>
          </cell>
          <cell r="F250" t="str">
            <v>Z</v>
          </cell>
          <cell r="G250">
            <v>4</v>
          </cell>
          <cell r="H250" t="str">
            <v>C5707A-73Z-4</v>
          </cell>
          <cell r="I250">
            <v>0.82499999999999996</v>
          </cell>
          <cell r="J250">
            <v>175.69</v>
          </cell>
        </row>
        <row r="251">
          <cell r="A251" t="str">
            <v>74-1</v>
          </cell>
          <cell r="B251">
            <v>5057</v>
          </cell>
          <cell r="C251">
            <v>7</v>
          </cell>
          <cell r="D251" t="str">
            <v>A</v>
          </cell>
          <cell r="E251">
            <v>74</v>
          </cell>
          <cell r="F251" t="str">
            <v>Z</v>
          </cell>
          <cell r="G251">
            <v>1</v>
          </cell>
          <cell r="H251" t="str">
            <v>C5707A-74Z-1</v>
          </cell>
          <cell r="I251">
            <v>0.37</v>
          </cell>
          <cell r="J251">
            <v>175.9</v>
          </cell>
        </row>
        <row r="252">
          <cell r="A252" t="str">
            <v>75-1</v>
          </cell>
          <cell r="B252">
            <v>5057</v>
          </cell>
          <cell r="C252">
            <v>7</v>
          </cell>
          <cell r="D252" t="str">
            <v>A</v>
          </cell>
          <cell r="E252">
            <v>75</v>
          </cell>
          <cell r="F252" t="str">
            <v>Z</v>
          </cell>
          <cell r="G252">
            <v>1</v>
          </cell>
          <cell r="H252" t="str">
            <v>C5707A-75Z-1</v>
          </cell>
          <cell r="I252">
            <v>0.76</v>
          </cell>
          <cell r="J252">
            <v>176.25</v>
          </cell>
        </row>
        <row r="253">
          <cell r="A253" t="str">
            <v>75-2</v>
          </cell>
          <cell r="B253">
            <v>5057</v>
          </cell>
          <cell r="C253">
            <v>7</v>
          </cell>
          <cell r="D253" t="str">
            <v>A</v>
          </cell>
          <cell r="E253">
            <v>75</v>
          </cell>
          <cell r="F253" t="str">
            <v>Z</v>
          </cell>
          <cell r="G253">
            <v>2</v>
          </cell>
          <cell r="H253" t="str">
            <v>C5707A-75Z-2</v>
          </cell>
          <cell r="I253">
            <v>0.93</v>
          </cell>
          <cell r="J253">
            <v>177.01</v>
          </cell>
        </row>
        <row r="254">
          <cell r="A254" t="str">
            <v>75-3</v>
          </cell>
          <cell r="B254">
            <v>5057</v>
          </cell>
          <cell r="C254">
            <v>7</v>
          </cell>
          <cell r="D254" t="str">
            <v>A</v>
          </cell>
          <cell r="E254">
            <v>75</v>
          </cell>
          <cell r="F254" t="str">
            <v>Z</v>
          </cell>
          <cell r="G254">
            <v>3</v>
          </cell>
          <cell r="H254" t="str">
            <v>C5707A-75Z-3</v>
          </cell>
          <cell r="I254">
            <v>0.745</v>
          </cell>
          <cell r="J254">
            <v>177.94</v>
          </cell>
        </row>
        <row r="255">
          <cell r="A255" t="str">
            <v>75-4</v>
          </cell>
          <cell r="B255">
            <v>5057</v>
          </cell>
          <cell r="C255">
            <v>7</v>
          </cell>
          <cell r="D255" t="str">
            <v>A</v>
          </cell>
          <cell r="E255">
            <v>75</v>
          </cell>
          <cell r="F255" t="str">
            <v>Z</v>
          </cell>
          <cell r="G255">
            <v>4</v>
          </cell>
          <cell r="H255" t="str">
            <v>C5707A-75Z-4</v>
          </cell>
          <cell r="I255">
            <v>0.68</v>
          </cell>
          <cell r="J255">
            <v>178.685</v>
          </cell>
        </row>
        <row r="256">
          <cell r="A256" t="str">
            <v>76-1</v>
          </cell>
          <cell r="B256">
            <v>5057</v>
          </cell>
          <cell r="C256">
            <v>7</v>
          </cell>
          <cell r="D256" t="str">
            <v>A</v>
          </cell>
          <cell r="E256">
            <v>76</v>
          </cell>
          <cell r="F256" t="str">
            <v>Z</v>
          </cell>
          <cell r="G256">
            <v>1</v>
          </cell>
          <cell r="H256" t="str">
            <v>C5707A-76Z-1</v>
          </cell>
          <cell r="I256">
            <v>0.71</v>
          </cell>
          <cell r="J256">
            <v>179.25</v>
          </cell>
        </row>
        <row r="257">
          <cell r="A257" t="str">
            <v>76-2</v>
          </cell>
          <cell r="B257">
            <v>5057</v>
          </cell>
          <cell r="C257">
            <v>7</v>
          </cell>
          <cell r="D257" t="str">
            <v>A</v>
          </cell>
          <cell r="E257">
            <v>76</v>
          </cell>
          <cell r="F257" t="str">
            <v>Z</v>
          </cell>
          <cell r="G257">
            <v>2</v>
          </cell>
          <cell r="H257" t="str">
            <v>C5707A-76Z-2</v>
          </cell>
          <cell r="I257">
            <v>0.97</v>
          </cell>
          <cell r="J257">
            <v>179.96</v>
          </cell>
        </row>
        <row r="258">
          <cell r="A258" t="str">
            <v>76-3</v>
          </cell>
          <cell r="B258">
            <v>5057</v>
          </cell>
          <cell r="C258">
            <v>7</v>
          </cell>
          <cell r="D258" t="str">
            <v>A</v>
          </cell>
          <cell r="E258">
            <v>76</v>
          </cell>
          <cell r="F258" t="str">
            <v>Z</v>
          </cell>
          <cell r="G258">
            <v>3</v>
          </cell>
          <cell r="H258" t="str">
            <v>C5707A-76Z-3</v>
          </cell>
          <cell r="I258">
            <v>0.91500000000000004</v>
          </cell>
          <cell r="J258">
            <v>180.93</v>
          </cell>
        </row>
        <row r="259">
          <cell r="A259" t="str">
            <v>76-4</v>
          </cell>
          <cell r="B259">
            <v>5057</v>
          </cell>
          <cell r="C259">
            <v>7</v>
          </cell>
          <cell r="D259" t="str">
            <v>A</v>
          </cell>
          <cell r="E259">
            <v>76</v>
          </cell>
          <cell r="F259" t="str">
            <v>Z</v>
          </cell>
          <cell r="G259">
            <v>4</v>
          </cell>
          <cell r="H259" t="str">
            <v>C5707A-76Z-4</v>
          </cell>
          <cell r="I259">
            <v>0.61</v>
          </cell>
          <cell r="J259">
            <v>181.845</v>
          </cell>
        </row>
        <row r="260">
          <cell r="A260" t="str">
            <v>77-1</v>
          </cell>
          <cell r="B260">
            <v>5057</v>
          </cell>
          <cell r="C260">
            <v>7</v>
          </cell>
          <cell r="D260" t="str">
            <v>A</v>
          </cell>
          <cell r="E260">
            <v>77</v>
          </cell>
          <cell r="F260" t="str">
            <v>Z</v>
          </cell>
          <cell r="G260">
            <v>1</v>
          </cell>
          <cell r="H260" t="str">
            <v>C5707A-77Z-1</v>
          </cell>
          <cell r="I260">
            <v>0.81499999999999995</v>
          </cell>
          <cell r="J260">
            <v>182.25</v>
          </cell>
        </row>
        <row r="261">
          <cell r="A261" t="str">
            <v>77-2</v>
          </cell>
          <cell r="B261">
            <v>5057</v>
          </cell>
          <cell r="C261">
            <v>7</v>
          </cell>
          <cell r="D261" t="str">
            <v>A</v>
          </cell>
          <cell r="E261">
            <v>77</v>
          </cell>
          <cell r="F261" t="str">
            <v>Z</v>
          </cell>
          <cell r="G261">
            <v>2</v>
          </cell>
          <cell r="H261" t="str">
            <v>C5707A-77Z-2</v>
          </cell>
          <cell r="I261">
            <v>0.85</v>
          </cell>
          <cell r="J261">
            <v>183.065</v>
          </cell>
        </row>
        <row r="262">
          <cell r="A262" t="str">
            <v>78-1</v>
          </cell>
          <cell r="B262">
            <v>5057</v>
          </cell>
          <cell r="C262">
            <v>7</v>
          </cell>
          <cell r="D262" t="str">
            <v>A</v>
          </cell>
          <cell r="E262">
            <v>78</v>
          </cell>
          <cell r="F262" t="str">
            <v>Z</v>
          </cell>
          <cell r="G262">
            <v>1</v>
          </cell>
          <cell r="H262" t="str">
            <v>C5707A-78Z-1</v>
          </cell>
          <cell r="I262">
            <v>0.94</v>
          </cell>
          <cell r="J262">
            <v>183.75</v>
          </cell>
        </row>
        <row r="263">
          <cell r="A263" t="str">
            <v>78-2</v>
          </cell>
          <cell r="B263">
            <v>5057</v>
          </cell>
          <cell r="C263">
            <v>7</v>
          </cell>
          <cell r="D263" t="str">
            <v>A</v>
          </cell>
          <cell r="E263">
            <v>78</v>
          </cell>
          <cell r="F263" t="str">
            <v>Z</v>
          </cell>
          <cell r="G263">
            <v>2</v>
          </cell>
          <cell r="H263" t="str">
            <v>C5707A-78Z-2</v>
          </cell>
          <cell r="I263">
            <v>0.61499999999999999</v>
          </cell>
          <cell r="J263">
            <v>184.69</v>
          </cell>
        </row>
        <row r="264">
          <cell r="A264" t="str">
            <v>79-1</v>
          </cell>
          <cell r="B264">
            <v>5057</v>
          </cell>
          <cell r="C264">
            <v>7</v>
          </cell>
          <cell r="D264" t="str">
            <v>A</v>
          </cell>
          <cell r="E264">
            <v>79</v>
          </cell>
          <cell r="F264" t="str">
            <v>Z</v>
          </cell>
          <cell r="G264">
            <v>1</v>
          </cell>
          <cell r="H264" t="str">
            <v>C5707A-79Z-1</v>
          </cell>
          <cell r="I264">
            <v>0.73</v>
          </cell>
          <cell r="J264">
            <v>185.25</v>
          </cell>
        </row>
        <row r="265">
          <cell r="A265" t="str">
            <v>79-2</v>
          </cell>
          <cell r="B265">
            <v>5057</v>
          </cell>
          <cell r="C265">
            <v>7</v>
          </cell>
          <cell r="D265" t="str">
            <v>A</v>
          </cell>
          <cell r="E265">
            <v>79</v>
          </cell>
          <cell r="F265" t="str">
            <v>Z</v>
          </cell>
          <cell r="G265">
            <v>2</v>
          </cell>
          <cell r="H265" t="str">
            <v>C5707A-79Z-2</v>
          </cell>
          <cell r="I265">
            <v>0.755</v>
          </cell>
          <cell r="J265">
            <v>185.98</v>
          </cell>
        </row>
        <row r="266">
          <cell r="A266" t="str">
            <v>79-3</v>
          </cell>
          <cell r="B266">
            <v>5057</v>
          </cell>
          <cell r="C266">
            <v>7</v>
          </cell>
          <cell r="D266" t="str">
            <v>A</v>
          </cell>
          <cell r="E266">
            <v>79</v>
          </cell>
          <cell r="F266" t="str">
            <v>Z</v>
          </cell>
          <cell r="G266">
            <v>3</v>
          </cell>
          <cell r="H266" t="str">
            <v>C5707A-79Z-3</v>
          </cell>
          <cell r="I266">
            <v>0.97499999999999998</v>
          </cell>
          <cell r="J266">
            <v>186.73500000000001</v>
          </cell>
        </row>
        <row r="267">
          <cell r="A267" t="str">
            <v>79-4</v>
          </cell>
          <cell r="B267">
            <v>5057</v>
          </cell>
          <cell r="C267">
            <v>7</v>
          </cell>
          <cell r="D267" t="str">
            <v>A</v>
          </cell>
          <cell r="E267">
            <v>79</v>
          </cell>
          <cell r="F267" t="str">
            <v>Z</v>
          </cell>
          <cell r="G267">
            <v>4</v>
          </cell>
          <cell r="H267" t="str">
            <v>C5707A-79Z-4</v>
          </cell>
          <cell r="I267">
            <v>0.73499999999999999</v>
          </cell>
          <cell r="J267">
            <v>187.71</v>
          </cell>
        </row>
        <row r="268">
          <cell r="A268" t="str">
            <v>80-1</v>
          </cell>
          <cell r="B268">
            <v>5057</v>
          </cell>
          <cell r="C268">
            <v>7</v>
          </cell>
          <cell r="D268" t="str">
            <v>A</v>
          </cell>
          <cell r="E268">
            <v>80</v>
          </cell>
          <cell r="F268" t="str">
            <v>Z</v>
          </cell>
          <cell r="G268">
            <v>1</v>
          </cell>
          <cell r="H268" t="str">
            <v>C5707A-80Z-1</v>
          </cell>
          <cell r="I268">
            <v>0.92500000000000004</v>
          </cell>
          <cell r="J268">
            <v>188.25</v>
          </cell>
        </row>
        <row r="269">
          <cell r="A269" t="str">
            <v>80-2</v>
          </cell>
          <cell r="B269">
            <v>5057</v>
          </cell>
          <cell r="C269">
            <v>7</v>
          </cell>
          <cell r="D269" t="str">
            <v>A</v>
          </cell>
          <cell r="E269">
            <v>80</v>
          </cell>
          <cell r="F269" t="str">
            <v>Z</v>
          </cell>
          <cell r="G269">
            <v>2</v>
          </cell>
          <cell r="H269" t="str">
            <v>C5707A-80Z-2</v>
          </cell>
          <cell r="I269">
            <v>0.76</v>
          </cell>
          <cell r="J269">
            <v>189.17500000000001</v>
          </cell>
        </row>
        <row r="270">
          <cell r="A270" t="str">
            <v>80-3</v>
          </cell>
          <cell r="B270">
            <v>5057</v>
          </cell>
          <cell r="C270">
            <v>7</v>
          </cell>
          <cell r="D270" t="str">
            <v>A</v>
          </cell>
          <cell r="E270">
            <v>80</v>
          </cell>
          <cell r="F270" t="str">
            <v>Z</v>
          </cell>
          <cell r="G270">
            <v>3</v>
          </cell>
          <cell r="H270" t="str">
            <v>C5707A-80Z-3</v>
          </cell>
          <cell r="I270">
            <v>0.8</v>
          </cell>
          <cell r="J270">
            <v>189.935</v>
          </cell>
        </row>
        <row r="271">
          <cell r="A271" t="str">
            <v>80-4</v>
          </cell>
          <cell r="B271">
            <v>5057</v>
          </cell>
          <cell r="C271">
            <v>7</v>
          </cell>
          <cell r="D271" t="str">
            <v>A</v>
          </cell>
          <cell r="E271">
            <v>80</v>
          </cell>
          <cell r="F271" t="str">
            <v>Z</v>
          </cell>
          <cell r="G271">
            <v>4</v>
          </cell>
          <cell r="H271" t="str">
            <v>C5707A-80Z-4</v>
          </cell>
          <cell r="I271">
            <v>0.74</v>
          </cell>
          <cell r="J271">
            <v>190.73500000000001</v>
          </cell>
        </row>
        <row r="272">
          <cell r="A272" t="str">
            <v>81-1</v>
          </cell>
          <cell r="B272">
            <v>5057</v>
          </cell>
          <cell r="C272">
            <v>7</v>
          </cell>
          <cell r="D272" t="str">
            <v>A</v>
          </cell>
          <cell r="E272">
            <v>81</v>
          </cell>
          <cell r="F272" t="str">
            <v>Z</v>
          </cell>
          <cell r="G272">
            <v>1</v>
          </cell>
          <cell r="H272" t="str">
            <v>C5707A-81Z-1</v>
          </cell>
          <cell r="I272">
            <v>0.34</v>
          </cell>
          <cell r="J272">
            <v>190.95</v>
          </cell>
        </row>
        <row r="273">
          <cell r="A273" t="str">
            <v>82-1</v>
          </cell>
          <cell r="B273">
            <v>5057</v>
          </cell>
          <cell r="C273">
            <v>7</v>
          </cell>
          <cell r="D273" t="str">
            <v>A</v>
          </cell>
          <cell r="E273">
            <v>82</v>
          </cell>
          <cell r="F273" t="str">
            <v>Z</v>
          </cell>
          <cell r="G273">
            <v>1</v>
          </cell>
          <cell r="H273" t="str">
            <v>C5707A-82Z-1</v>
          </cell>
          <cell r="I273">
            <v>0.71</v>
          </cell>
          <cell r="J273">
            <v>191.25</v>
          </cell>
        </row>
        <row r="274">
          <cell r="A274" t="str">
            <v>82-2</v>
          </cell>
          <cell r="B274">
            <v>5057</v>
          </cell>
          <cell r="C274">
            <v>7</v>
          </cell>
          <cell r="D274" t="str">
            <v>A</v>
          </cell>
          <cell r="E274">
            <v>82</v>
          </cell>
          <cell r="F274" t="str">
            <v>Z</v>
          </cell>
          <cell r="G274">
            <v>2</v>
          </cell>
          <cell r="H274" t="str">
            <v>C5707A-82Z-2</v>
          </cell>
          <cell r="I274">
            <v>0.36</v>
          </cell>
          <cell r="J274">
            <v>191.96</v>
          </cell>
        </row>
        <row r="275">
          <cell r="A275" t="str">
            <v>83-1</v>
          </cell>
          <cell r="B275">
            <v>5057</v>
          </cell>
          <cell r="C275">
            <v>7</v>
          </cell>
          <cell r="D275" t="str">
            <v>A</v>
          </cell>
          <cell r="E275">
            <v>83</v>
          </cell>
          <cell r="F275" t="str">
            <v>Z</v>
          </cell>
          <cell r="G275">
            <v>1</v>
          </cell>
          <cell r="H275" t="str">
            <v>C5707A-83Z-1</v>
          </cell>
          <cell r="I275">
            <v>0.95</v>
          </cell>
          <cell r="J275">
            <v>192.25</v>
          </cell>
        </row>
        <row r="276">
          <cell r="A276" t="str">
            <v>83-2</v>
          </cell>
          <cell r="B276">
            <v>5057</v>
          </cell>
          <cell r="C276">
            <v>7</v>
          </cell>
          <cell r="D276" t="str">
            <v>A</v>
          </cell>
          <cell r="E276">
            <v>83</v>
          </cell>
          <cell r="F276" t="str">
            <v>Z</v>
          </cell>
          <cell r="G276">
            <v>2</v>
          </cell>
          <cell r="H276" t="str">
            <v>C5707A-83Z-2</v>
          </cell>
          <cell r="I276">
            <v>0.98</v>
          </cell>
          <cell r="J276">
            <v>193.2</v>
          </cell>
        </row>
        <row r="277">
          <cell r="A277" t="str">
            <v>84-1</v>
          </cell>
          <cell r="B277">
            <v>5057</v>
          </cell>
          <cell r="C277">
            <v>7</v>
          </cell>
          <cell r="D277" t="str">
            <v>A</v>
          </cell>
          <cell r="E277">
            <v>84</v>
          </cell>
          <cell r="F277" t="str">
            <v>Z</v>
          </cell>
          <cell r="G277">
            <v>1</v>
          </cell>
          <cell r="H277" t="str">
            <v>C5707A-84Z-1</v>
          </cell>
          <cell r="I277">
            <v>0.26500000000000001</v>
          </cell>
          <cell r="J277">
            <v>194</v>
          </cell>
        </row>
        <row r="278">
          <cell r="A278" t="str">
            <v>85-1</v>
          </cell>
          <cell r="B278">
            <v>5057</v>
          </cell>
          <cell r="C278">
            <v>7</v>
          </cell>
          <cell r="D278" t="str">
            <v>A</v>
          </cell>
          <cell r="E278">
            <v>85</v>
          </cell>
          <cell r="F278" t="str">
            <v>Z</v>
          </cell>
          <cell r="G278">
            <v>1</v>
          </cell>
          <cell r="H278" t="str">
            <v>C5707A-85Z-1</v>
          </cell>
          <cell r="I278">
            <v>0.755</v>
          </cell>
          <cell r="J278">
            <v>194.25</v>
          </cell>
        </row>
        <row r="279">
          <cell r="A279" t="str">
            <v>85-2</v>
          </cell>
          <cell r="B279">
            <v>5057</v>
          </cell>
          <cell r="C279">
            <v>7</v>
          </cell>
          <cell r="D279" t="str">
            <v>A</v>
          </cell>
          <cell r="E279">
            <v>85</v>
          </cell>
          <cell r="F279" t="str">
            <v>Z</v>
          </cell>
          <cell r="G279">
            <v>2</v>
          </cell>
          <cell r="H279" t="str">
            <v>C5707A-85Z-2</v>
          </cell>
          <cell r="I279">
            <v>0.88</v>
          </cell>
          <cell r="J279">
            <v>195.005</v>
          </cell>
        </row>
        <row r="280">
          <cell r="A280" t="str">
            <v>85-3</v>
          </cell>
          <cell r="B280">
            <v>5057</v>
          </cell>
          <cell r="C280">
            <v>7</v>
          </cell>
          <cell r="D280" t="str">
            <v>A</v>
          </cell>
          <cell r="E280">
            <v>85</v>
          </cell>
          <cell r="F280" t="str">
            <v>Z</v>
          </cell>
          <cell r="G280">
            <v>3</v>
          </cell>
          <cell r="H280" t="str">
            <v>C5707A-85Z-3</v>
          </cell>
          <cell r="I280">
            <v>0.71</v>
          </cell>
          <cell r="J280">
            <v>195.88499999999999</v>
          </cell>
        </row>
        <row r="281">
          <cell r="A281" t="str">
            <v>86-1</v>
          </cell>
          <cell r="B281">
            <v>5057</v>
          </cell>
          <cell r="C281">
            <v>7</v>
          </cell>
          <cell r="D281" t="str">
            <v>A</v>
          </cell>
          <cell r="E281">
            <v>86</v>
          </cell>
          <cell r="F281" t="str">
            <v>Z</v>
          </cell>
          <cell r="G281">
            <v>1</v>
          </cell>
          <cell r="H281" t="str">
            <v>C5707A-86Z-1</v>
          </cell>
          <cell r="I281">
            <v>1</v>
          </cell>
          <cell r="J281">
            <v>196.25</v>
          </cell>
        </row>
        <row r="282">
          <cell r="A282" t="str">
            <v>87-1</v>
          </cell>
          <cell r="B282">
            <v>5057</v>
          </cell>
          <cell r="C282">
            <v>7</v>
          </cell>
          <cell r="D282" t="str">
            <v>A</v>
          </cell>
          <cell r="E282">
            <v>87</v>
          </cell>
          <cell r="F282" t="str">
            <v>Z</v>
          </cell>
          <cell r="G282">
            <v>1</v>
          </cell>
          <cell r="H282" t="str">
            <v>C5707A-87Z-1</v>
          </cell>
          <cell r="I282">
            <v>0.97</v>
          </cell>
          <cell r="J282">
            <v>197.25</v>
          </cell>
        </row>
        <row r="283">
          <cell r="A283" t="str">
            <v>87-2</v>
          </cell>
          <cell r="B283">
            <v>5057</v>
          </cell>
          <cell r="C283">
            <v>7</v>
          </cell>
          <cell r="D283" t="str">
            <v>A</v>
          </cell>
          <cell r="E283">
            <v>87</v>
          </cell>
          <cell r="F283" t="str">
            <v>Z</v>
          </cell>
          <cell r="G283">
            <v>2</v>
          </cell>
          <cell r="H283" t="str">
            <v>C5707A-87Z-2</v>
          </cell>
          <cell r="I283">
            <v>0.96</v>
          </cell>
          <cell r="J283">
            <v>198.22</v>
          </cell>
        </row>
        <row r="284">
          <cell r="A284" t="str">
            <v>87-3</v>
          </cell>
          <cell r="B284">
            <v>5057</v>
          </cell>
          <cell r="C284">
            <v>7</v>
          </cell>
          <cell r="D284" t="str">
            <v>A</v>
          </cell>
          <cell r="E284">
            <v>87</v>
          </cell>
          <cell r="F284" t="str">
            <v>Z</v>
          </cell>
          <cell r="G284">
            <v>3</v>
          </cell>
          <cell r="H284" t="str">
            <v>C5707A-87Z-3</v>
          </cell>
          <cell r="I284">
            <v>0.8</v>
          </cell>
          <cell r="J284">
            <v>199.18</v>
          </cell>
        </row>
        <row r="285">
          <cell r="A285" t="str">
            <v>88-1</v>
          </cell>
          <cell r="B285">
            <v>5057</v>
          </cell>
          <cell r="C285">
            <v>7</v>
          </cell>
          <cell r="D285" t="str">
            <v>A</v>
          </cell>
          <cell r="E285">
            <v>88</v>
          </cell>
          <cell r="F285" t="str">
            <v>Z</v>
          </cell>
          <cell r="G285">
            <v>1</v>
          </cell>
          <cell r="H285" t="str">
            <v>C5707A-88Z-1</v>
          </cell>
          <cell r="I285">
            <v>0.67</v>
          </cell>
          <cell r="J285">
            <v>199.65</v>
          </cell>
        </row>
        <row r="286">
          <cell r="A286" t="str">
            <v>89-1</v>
          </cell>
          <cell r="B286">
            <v>5057</v>
          </cell>
          <cell r="C286">
            <v>7</v>
          </cell>
          <cell r="D286" t="str">
            <v>A</v>
          </cell>
          <cell r="E286">
            <v>89</v>
          </cell>
          <cell r="F286" t="str">
            <v>Z</v>
          </cell>
          <cell r="G286">
            <v>1</v>
          </cell>
          <cell r="H286" t="str">
            <v>C5707A-89Z-1</v>
          </cell>
          <cell r="I286">
            <v>0.99</v>
          </cell>
          <cell r="J286">
            <v>200.25</v>
          </cell>
        </row>
        <row r="287">
          <cell r="A287" t="str">
            <v>89-2</v>
          </cell>
          <cell r="B287">
            <v>5057</v>
          </cell>
          <cell r="C287">
            <v>7</v>
          </cell>
          <cell r="D287" t="str">
            <v>A</v>
          </cell>
          <cell r="E287">
            <v>89</v>
          </cell>
          <cell r="F287" t="str">
            <v>Z</v>
          </cell>
          <cell r="G287">
            <v>2</v>
          </cell>
          <cell r="H287" t="str">
            <v>C5707A-89Z-2</v>
          </cell>
          <cell r="I287">
            <v>0.74</v>
          </cell>
          <cell r="J287">
            <v>201.24</v>
          </cell>
        </row>
        <row r="288">
          <cell r="A288" t="str">
            <v>89-3</v>
          </cell>
          <cell r="B288">
            <v>5057</v>
          </cell>
          <cell r="C288">
            <v>7</v>
          </cell>
          <cell r="D288" t="str">
            <v>A</v>
          </cell>
          <cell r="E288">
            <v>89</v>
          </cell>
          <cell r="F288" t="str">
            <v>Z</v>
          </cell>
          <cell r="G288">
            <v>3</v>
          </cell>
          <cell r="H288" t="str">
            <v>C5707A-89Z-3</v>
          </cell>
          <cell r="I288">
            <v>0.51</v>
          </cell>
          <cell r="J288">
            <v>201.98</v>
          </cell>
        </row>
        <row r="289">
          <cell r="A289" t="str">
            <v>89-4</v>
          </cell>
          <cell r="B289">
            <v>5057</v>
          </cell>
          <cell r="C289">
            <v>7</v>
          </cell>
          <cell r="D289" t="str">
            <v>A</v>
          </cell>
          <cell r="E289">
            <v>89</v>
          </cell>
          <cell r="F289" t="str">
            <v>Z</v>
          </cell>
          <cell r="G289">
            <v>4</v>
          </cell>
          <cell r="H289" t="str">
            <v>C5707A-89Z-4</v>
          </cell>
          <cell r="I289">
            <v>0.74</v>
          </cell>
          <cell r="J289">
            <v>202.49</v>
          </cell>
        </row>
        <row r="290">
          <cell r="A290" t="str">
            <v>90-1</v>
          </cell>
          <cell r="B290">
            <v>5057</v>
          </cell>
          <cell r="C290">
            <v>7</v>
          </cell>
          <cell r="D290" t="str">
            <v>A</v>
          </cell>
          <cell r="E290">
            <v>90</v>
          </cell>
          <cell r="F290" t="str">
            <v>Z</v>
          </cell>
          <cell r="G290">
            <v>1</v>
          </cell>
          <cell r="H290" t="str">
            <v>C5707A-90Z-1</v>
          </cell>
          <cell r="I290">
            <v>0.76</v>
          </cell>
          <cell r="J290">
            <v>203.25</v>
          </cell>
        </row>
        <row r="291">
          <cell r="A291" t="str">
            <v>90-2</v>
          </cell>
          <cell r="B291">
            <v>5057</v>
          </cell>
          <cell r="C291">
            <v>7</v>
          </cell>
          <cell r="D291" t="str">
            <v>A</v>
          </cell>
          <cell r="E291">
            <v>90</v>
          </cell>
          <cell r="F291" t="str">
            <v>Z</v>
          </cell>
          <cell r="G291">
            <v>2</v>
          </cell>
          <cell r="H291" t="str">
            <v>C5707A-90Z-2</v>
          </cell>
          <cell r="I291">
            <v>0.92</v>
          </cell>
          <cell r="J291">
            <v>204.01</v>
          </cell>
        </row>
        <row r="292">
          <cell r="A292" t="str">
            <v>90-3</v>
          </cell>
          <cell r="B292">
            <v>5057</v>
          </cell>
          <cell r="C292">
            <v>7</v>
          </cell>
          <cell r="D292" t="str">
            <v>A</v>
          </cell>
          <cell r="E292">
            <v>90</v>
          </cell>
          <cell r="F292" t="str">
            <v>Z</v>
          </cell>
          <cell r="G292">
            <v>3</v>
          </cell>
          <cell r="H292" t="str">
            <v>C5707A-90Z-3</v>
          </cell>
          <cell r="I292">
            <v>0.93</v>
          </cell>
          <cell r="J292">
            <v>204.93</v>
          </cell>
        </row>
        <row r="293">
          <cell r="A293" t="str">
            <v>90-4</v>
          </cell>
          <cell r="B293">
            <v>5057</v>
          </cell>
          <cell r="C293">
            <v>7</v>
          </cell>
          <cell r="D293" t="str">
            <v>A</v>
          </cell>
          <cell r="E293">
            <v>90</v>
          </cell>
          <cell r="F293" t="str">
            <v>Z</v>
          </cell>
          <cell r="G293">
            <v>4</v>
          </cell>
          <cell r="H293" t="str">
            <v>C5707A-90Z-4</v>
          </cell>
          <cell r="I293">
            <v>0.55000000000000004</v>
          </cell>
          <cell r="J293">
            <v>205.86</v>
          </cell>
        </row>
        <row r="294">
          <cell r="A294" t="str">
            <v>91-1</v>
          </cell>
          <cell r="B294">
            <v>5057</v>
          </cell>
          <cell r="C294">
            <v>7</v>
          </cell>
          <cell r="D294" t="str">
            <v>A</v>
          </cell>
          <cell r="E294">
            <v>91</v>
          </cell>
          <cell r="F294" t="str">
            <v>Z</v>
          </cell>
          <cell r="G294">
            <v>1</v>
          </cell>
          <cell r="H294" t="str">
            <v>C5707A-91Z-1</v>
          </cell>
          <cell r="I294">
            <v>0.75</v>
          </cell>
          <cell r="J294">
            <v>206.25</v>
          </cell>
        </row>
        <row r="295">
          <cell r="A295" t="str">
            <v>91-2</v>
          </cell>
          <cell r="B295">
            <v>5057</v>
          </cell>
          <cell r="C295">
            <v>7</v>
          </cell>
          <cell r="D295" t="str">
            <v>A</v>
          </cell>
          <cell r="E295">
            <v>91</v>
          </cell>
          <cell r="F295" t="str">
            <v>Z</v>
          </cell>
          <cell r="G295">
            <v>2</v>
          </cell>
          <cell r="H295" t="str">
            <v>C5707A-91Z-2</v>
          </cell>
          <cell r="I295">
            <v>0.76500000000000001</v>
          </cell>
          <cell r="J295">
            <v>207</v>
          </cell>
        </row>
        <row r="296">
          <cell r="A296" t="str">
            <v>91-3</v>
          </cell>
          <cell r="B296">
            <v>5057</v>
          </cell>
          <cell r="C296">
            <v>7</v>
          </cell>
          <cell r="D296" t="str">
            <v>A</v>
          </cell>
          <cell r="E296">
            <v>91</v>
          </cell>
          <cell r="F296" t="str">
            <v>Z</v>
          </cell>
          <cell r="G296">
            <v>3</v>
          </cell>
          <cell r="H296" t="str">
            <v>C5707A-91Z-3</v>
          </cell>
          <cell r="I296">
            <v>0.72499999999999998</v>
          </cell>
          <cell r="J296">
            <v>207.76499999999999</v>
          </cell>
        </row>
        <row r="297">
          <cell r="A297" t="str">
            <v>91-4</v>
          </cell>
          <cell r="B297">
            <v>5057</v>
          </cell>
          <cell r="C297">
            <v>7</v>
          </cell>
          <cell r="D297" t="str">
            <v>A</v>
          </cell>
          <cell r="E297">
            <v>91</v>
          </cell>
          <cell r="F297" t="str">
            <v>Z</v>
          </cell>
          <cell r="G297">
            <v>4</v>
          </cell>
          <cell r="H297" t="str">
            <v>C5707A-91Z-4</v>
          </cell>
          <cell r="I297">
            <v>0.79500000000000004</v>
          </cell>
          <cell r="J297">
            <v>208.49</v>
          </cell>
        </row>
        <row r="298">
          <cell r="A298" t="str">
            <v>92-1</v>
          </cell>
          <cell r="B298">
            <v>5057</v>
          </cell>
          <cell r="C298">
            <v>7</v>
          </cell>
          <cell r="D298" t="str">
            <v>A</v>
          </cell>
          <cell r="E298">
            <v>92</v>
          </cell>
          <cell r="F298" t="str">
            <v>Z</v>
          </cell>
          <cell r="G298">
            <v>1</v>
          </cell>
          <cell r="H298" t="str">
            <v>C5707A-92Z-1</v>
          </cell>
          <cell r="I298">
            <v>0.91</v>
          </cell>
          <cell r="J298">
            <v>209.25</v>
          </cell>
        </row>
        <row r="299">
          <cell r="A299" t="str">
            <v>92-2</v>
          </cell>
          <cell r="B299">
            <v>5057</v>
          </cell>
          <cell r="C299">
            <v>7</v>
          </cell>
          <cell r="D299" t="str">
            <v>A</v>
          </cell>
          <cell r="E299">
            <v>92</v>
          </cell>
          <cell r="F299" t="str">
            <v>Z</v>
          </cell>
          <cell r="G299">
            <v>2</v>
          </cell>
          <cell r="H299" t="str">
            <v>C5707A-92Z-2</v>
          </cell>
          <cell r="I299">
            <v>0.59</v>
          </cell>
          <cell r="J299">
            <v>210.16</v>
          </cell>
        </row>
        <row r="300">
          <cell r="A300" t="str">
            <v>92-3</v>
          </cell>
          <cell r="B300">
            <v>5057</v>
          </cell>
          <cell r="C300">
            <v>7</v>
          </cell>
          <cell r="D300" t="str">
            <v>A</v>
          </cell>
          <cell r="E300">
            <v>92</v>
          </cell>
          <cell r="F300" t="str">
            <v>Z</v>
          </cell>
          <cell r="G300">
            <v>3</v>
          </cell>
          <cell r="H300" t="str">
            <v>C5707A-92Z-3</v>
          </cell>
          <cell r="I300">
            <v>0.85499999999999998</v>
          </cell>
          <cell r="J300">
            <v>210.75</v>
          </cell>
        </row>
        <row r="301">
          <cell r="A301" t="str">
            <v>92-4</v>
          </cell>
          <cell r="B301">
            <v>5057</v>
          </cell>
          <cell r="C301">
            <v>7</v>
          </cell>
          <cell r="D301" t="str">
            <v>A</v>
          </cell>
          <cell r="E301">
            <v>92</v>
          </cell>
          <cell r="F301" t="str">
            <v>Z</v>
          </cell>
          <cell r="G301">
            <v>4</v>
          </cell>
          <cell r="H301" t="str">
            <v>C5707A-92Z-4</v>
          </cell>
          <cell r="I301">
            <v>0.84</v>
          </cell>
          <cell r="J301">
            <v>211.60499999999999</v>
          </cell>
        </row>
        <row r="302">
          <cell r="A302" t="str">
            <v>93-1</v>
          </cell>
          <cell r="B302">
            <v>5057</v>
          </cell>
          <cell r="C302">
            <v>7</v>
          </cell>
          <cell r="D302" t="str">
            <v>A</v>
          </cell>
          <cell r="E302">
            <v>93</v>
          </cell>
          <cell r="F302" t="str">
            <v>Z</v>
          </cell>
          <cell r="G302">
            <v>1</v>
          </cell>
          <cell r="H302" t="str">
            <v>C5707A-93Z-1</v>
          </cell>
          <cell r="I302">
            <v>0.79500000000000004</v>
          </cell>
          <cell r="J302">
            <v>212.25</v>
          </cell>
        </row>
        <row r="303">
          <cell r="A303" t="str">
            <v>93-2</v>
          </cell>
          <cell r="B303">
            <v>5057</v>
          </cell>
          <cell r="C303">
            <v>7</v>
          </cell>
          <cell r="D303" t="str">
            <v>A</v>
          </cell>
          <cell r="E303">
            <v>93</v>
          </cell>
          <cell r="F303" t="str">
            <v>Z</v>
          </cell>
          <cell r="G303">
            <v>2</v>
          </cell>
          <cell r="H303" t="str">
            <v>C5707A-93Z-2</v>
          </cell>
          <cell r="I303">
            <v>0.75</v>
          </cell>
          <cell r="J303">
            <v>213.04499999999999</v>
          </cell>
        </row>
        <row r="304">
          <cell r="A304" t="str">
            <v>93-3</v>
          </cell>
          <cell r="B304">
            <v>5057</v>
          </cell>
          <cell r="C304">
            <v>7</v>
          </cell>
          <cell r="D304" t="str">
            <v>A</v>
          </cell>
          <cell r="E304">
            <v>93</v>
          </cell>
          <cell r="F304" t="str">
            <v>Z</v>
          </cell>
          <cell r="G304">
            <v>3</v>
          </cell>
          <cell r="H304" t="str">
            <v>C5707A-93Z-3</v>
          </cell>
          <cell r="I304">
            <v>0.73499999999999999</v>
          </cell>
          <cell r="J304">
            <v>213.79499999999999</v>
          </cell>
        </row>
        <row r="305">
          <cell r="A305" t="str">
            <v>93-4</v>
          </cell>
          <cell r="B305">
            <v>5057</v>
          </cell>
          <cell r="C305">
            <v>7</v>
          </cell>
          <cell r="D305" t="str">
            <v>A</v>
          </cell>
          <cell r="E305">
            <v>93</v>
          </cell>
          <cell r="F305" t="str">
            <v>Z</v>
          </cell>
          <cell r="G305">
            <v>4</v>
          </cell>
          <cell r="H305" t="str">
            <v>C5707A-93Z-4</v>
          </cell>
          <cell r="I305">
            <v>0.83</v>
          </cell>
          <cell r="J305">
            <v>214.53</v>
          </cell>
        </row>
        <row r="306">
          <cell r="A306" t="str">
            <v>94-1</v>
          </cell>
          <cell r="B306">
            <v>5057</v>
          </cell>
          <cell r="C306">
            <v>7</v>
          </cell>
          <cell r="D306" t="str">
            <v>A</v>
          </cell>
          <cell r="E306">
            <v>94</v>
          </cell>
          <cell r="F306" t="str">
            <v>Z</v>
          </cell>
          <cell r="G306">
            <v>1</v>
          </cell>
          <cell r="H306" t="str">
            <v>C5707A-94Z-1</v>
          </cell>
          <cell r="I306">
            <v>0.91</v>
          </cell>
          <cell r="J306">
            <v>215.25</v>
          </cell>
        </row>
        <row r="307">
          <cell r="A307" t="str">
            <v>94-2</v>
          </cell>
          <cell r="B307">
            <v>5057</v>
          </cell>
          <cell r="C307">
            <v>7</v>
          </cell>
          <cell r="D307" t="str">
            <v>A</v>
          </cell>
          <cell r="E307">
            <v>94</v>
          </cell>
          <cell r="F307" t="str">
            <v>Z</v>
          </cell>
          <cell r="G307">
            <v>2</v>
          </cell>
          <cell r="H307" t="str">
            <v>C5707A-94Z-2</v>
          </cell>
          <cell r="I307">
            <v>0.88500000000000001</v>
          </cell>
          <cell r="J307">
            <v>216.16</v>
          </cell>
        </row>
        <row r="308">
          <cell r="A308" t="str">
            <v>94-3</v>
          </cell>
          <cell r="B308">
            <v>5057</v>
          </cell>
          <cell r="C308">
            <v>7</v>
          </cell>
          <cell r="D308" t="str">
            <v>A</v>
          </cell>
          <cell r="E308">
            <v>94</v>
          </cell>
          <cell r="F308" t="str">
            <v>Z</v>
          </cell>
          <cell r="G308">
            <v>3</v>
          </cell>
          <cell r="H308" t="str">
            <v>C5707A-94Z-3</v>
          </cell>
          <cell r="I308">
            <v>0.66500000000000004</v>
          </cell>
          <cell r="J308">
            <v>217.04499999999999</v>
          </cell>
        </row>
        <row r="309">
          <cell r="A309" t="str">
            <v>94-4</v>
          </cell>
          <cell r="B309">
            <v>5057</v>
          </cell>
          <cell r="C309">
            <v>7</v>
          </cell>
          <cell r="D309" t="str">
            <v>A</v>
          </cell>
          <cell r="E309">
            <v>94</v>
          </cell>
          <cell r="F309" t="str">
            <v>Z</v>
          </cell>
          <cell r="G309">
            <v>4</v>
          </cell>
          <cell r="H309" t="str">
            <v>C5707A-94Z-4</v>
          </cell>
          <cell r="I309">
            <v>0.61499999999999999</v>
          </cell>
          <cell r="J309">
            <v>217.71</v>
          </cell>
        </row>
        <row r="310">
          <cell r="A310" t="str">
            <v>95-1</v>
          </cell>
          <cell r="B310">
            <v>5057</v>
          </cell>
          <cell r="C310">
            <v>7</v>
          </cell>
          <cell r="D310" t="str">
            <v>A</v>
          </cell>
          <cell r="E310">
            <v>95</v>
          </cell>
          <cell r="F310" t="str">
            <v>Z</v>
          </cell>
          <cell r="G310">
            <v>1</v>
          </cell>
          <cell r="H310" t="str">
            <v>C5707A-95Z-1</v>
          </cell>
          <cell r="I310">
            <v>0.95499999999999996</v>
          </cell>
          <cell r="J310">
            <v>218.25</v>
          </cell>
        </row>
        <row r="311">
          <cell r="A311" t="str">
            <v>95-2</v>
          </cell>
          <cell r="B311">
            <v>5057</v>
          </cell>
          <cell r="C311">
            <v>7</v>
          </cell>
          <cell r="D311" t="str">
            <v>A</v>
          </cell>
          <cell r="E311">
            <v>95</v>
          </cell>
          <cell r="F311" t="str">
            <v>Z</v>
          </cell>
          <cell r="G311">
            <v>2</v>
          </cell>
          <cell r="H311" t="str">
            <v>C5707A-95Z-2</v>
          </cell>
          <cell r="I311">
            <v>0.85</v>
          </cell>
          <cell r="J311">
            <v>219.20500000000001</v>
          </cell>
        </row>
        <row r="312">
          <cell r="A312" t="str">
            <v>95-3</v>
          </cell>
          <cell r="B312">
            <v>5057</v>
          </cell>
          <cell r="C312">
            <v>7</v>
          </cell>
          <cell r="D312" t="str">
            <v>A</v>
          </cell>
          <cell r="E312">
            <v>95</v>
          </cell>
          <cell r="F312" t="str">
            <v>Z</v>
          </cell>
          <cell r="G312">
            <v>3</v>
          </cell>
          <cell r="H312" t="str">
            <v>C5707A-95Z-3</v>
          </cell>
          <cell r="I312">
            <v>0.76</v>
          </cell>
          <cell r="J312">
            <v>220.05500000000001</v>
          </cell>
        </row>
        <row r="313">
          <cell r="A313" t="str">
            <v>95-4</v>
          </cell>
          <cell r="B313">
            <v>5057</v>
          </cell>
          <cell r="C313">
            <v>7</v>
          </cell>
          <cell r="D313" t="str">
            <v>A</v>
          </cell>
          <cell r="E313">
            <v>95</v>
          </cell>
          <cell r="F313" t="str">
            <v>Z</v>
          </cell>
          <cell r="G313">
            <v>4</v>
          </cell>
          <cell r="H313" t="str">
            <v>C5707A-95Z-4</v>
          </cell>
          <cell r="I313">
            <v>0.54</v>
          </cell>
          <cell r="J313">
            <v>220.815</v>
          </cell>
        </row>
        <row r="314">
          <cell r="A314" t="str">
            <v>96-1</v>
          </cell>
          <cell r="B314">
            <v>5057</v>
          </cell>
          <cell r="C314">
            <v>7</v>
          </cell>
          <cell r="D314" t="str">
            <v>A</v>
          </cell>
          <cell r="E314">
            <v>96</v>
          </cell>
          <cell r="F314" t="str">
            <v>Z</v>
          </cell>
          <cell r="G314">
            <v>1</v>
          </cell>
          <cell r="H314" t="str">
            <v>C5707A-96Z-1</v>
          </cell>
          <cell r="I314">
            <v>0.76500000000000001</v>
          </cell>
          <cell r="J314">
            <v>221.25</v>
          </cell>
        </row>
        <row r="315">
          <cell r="A315" t="str">
            <v>96-2</v>
          </cell>
          <cell r="B315">
            <v>5057</v>
          </cell>
          <cell r="C315">
            <v>7</v>
          </cell>
          <cell r="D315" t="str">
            <v>A</v>
          </cell>
          <cell r="E315">
            <v>96</v>
          </cell>
          <cell r="F315" t="str">
            <v>Z</v>
          </cell>
          <cell r="G315">
            <v>2</v>
          </cell>
          <cell r="H315" t="str">
            <v>C5707A-96Z-2</v>
          </cell>
          <cell r="I315">
            <v>0.99</v>
          </cell>
          <cell r="J315">
            <v>222.01499999999999</v>
          </cell>
        </row>
        <row r="316">
          <cell r="A316" t="str">
            <v>96-3</v>
          </cell>
          <cell r="B316">
            <v>5057</v>
          </cell>
          <cell r="C316">
            <v>7</v>
          </cell>
          <cell r="D316" t="str">
            <v>A</v>
          </cell>
          <cell r="E316">
            <v>96</v>
          </cell>
          <cell r="F316" t="str">
            <v>Z</v>
          </cell>
          <cell r="G316">
            <v>3</v>
          </cell>
          <cell r="H316" t="str">
            <v>C5707A-96Z-3</v>
          </cell>
          <cell r="I316">
            <v>0.7</v>
          </cell>
          <cell r="J316">
            <v>223.005</v>
          </cell>
        </row>
        <row r="317">
          <cell r="A317" t="str">
            <v>96-4</v>
          </cell>
          <cell r="B317">
            <v>5057</v>
          </cell>
          <cell r="C317">
            <v>7</v>
          </cell>
          <cell r="D317" t="str">
            <v>A</v>
          </cell>
          <cell r="E317">
            <v>96</v>
          </cell>
          <cell r="F317" t="str">
            <v>Z</v>
          </cell>
          <cell r="G317">
            <v>4</v>
          </cell>
          <cell r="H317" t="str">
            <v>C5707A-96Z-4</v>
          </cell>
          <cell r="I317">
            <v>0.9</v>
          </cell>
          <cell r="J317">
            <v>223.70500000000001</v>
          </cell>
        </row>
        <row r="318">
          <cell r="A318" t="str">
            <v>97-1</v>
          </cell>
          <cell r="B318">
            <v>5057</v>
          </cell>
          <cell r="C318">
            <v>7</v>
          </cell>
          <cell r="D318" t="str">
            <v>A</v>
          </cell>
          <cell r="E318">
            <v>97</v>
          </cell>
          <cell r="F318" t="str">
            <v>Z</v>
          </cell>
          <cell r="G318">
            <v>1</v>
          </cell>
          <cell r="H318" t="str">
            <v>C5707A-97Z-1</v>
          </cell>
          <cell r="I318">
            <v>0.72</v>
          </cell>
          <cell r="J318">
            <v>224.25</v>
          </cell>
        </row>
        <row r="319">
          <cell r="A319" t="str">
            <v>97-2</v>
          </cell>
          <cell r="B319">
            <v>5057</v>
          </cell>
          <cell r="C319">
            <v>7</v>
          </cell>
          <cell r="D319" t="str">
            <v>A</v>
          </cell>
          <cell r="E319">
            <v>97</v>
          </cell>
          <cell r="F319" t="str">
            <v>Z</v>
          </cell>
          <cell r="G319">
            <v>2</v>
          </cell>
          <cell r="H319" t="str">
            <v>C5707A-97Z-2</v>
          </cell>
          <cell r="I319">
            <v>0.72</v>
          </cell>
          <cell r="J319">
            <v>224.97</v>
          </cell>
        </row>
        <row r="320">
          <cell r="A320" t="str">
            <v>97-3</v>
          </cell>
          <cell r="B320">
            <v>5057</v>
          </cell>
          <cell r="C320">
            <v>7</v>
          </cell>
          <cell r="D320" t="str">
            <v>A</v>
          </cell>
          <cell r="E320">
            <v>97</v>
          </cell>
          <cell r="F320" t="str">
            <v>Z</v>
          </cell>
          <cell r="G320">
            <v>3</v>
          </cell>
          <cell r="H320" t="str">
            <v>C5707A-97Z-3</v>
          </cell>
          <cell r="I320">
            <v>0.73</v>
          </cell>
          <cell r="J320">
            <v>225.69</v>
          </cell>
        </row>
        <row r="321">
          <cell r="A321" t="str">
            <v>97-4</v>
          </cell>
          <cell r="B321">
            <v>5057</v>
          </cell>
          <cell r="C321">
            <v>7</v>
          </cell>
          <cell r="D321" t="str">
            <v>A</v>
          </cell>
          <cell r="E321">
            <v>97</v>
          </cell>
          <cell r="F321" t="str">
            <v>Z</v>
          </cell>
          <cell r="G321">
            <v>4</v>
          </cell>
          <cell r="H321" t="str">
            <v>C5707A-97Z-4</v>
          </cell>
          <cell r="I321">
            <v>0.995</v>
          </cell>
          <cell r="J321">
            <v>226.42</v>
          </cell>
        </row>
        <row r="322">
          <cell r="A322" t="str">
            <v>98-1</v>
          </cell>
          <cell r="B322">
            <v>5057</v>
          </cell>
          <cell r="C322">
            <v>7</v>
          </cell>
          <cell r="D322" t="str">
            <v>A</v>
          </cell>
          <cell r="E322">
            <v>98</v>
          </cell>
          <cell r="F322" t="str">
            <v>Z</v>
          </cell>
          <cell r="G322">
            <v>1</v>
          </cell>
          <cell r="H322" t="str">
            <v>C5707A-98Z-1</v>
          </cell>
          <cell r="I322">
            <v>0.64500000000000002</v>
          </cell>
          <cell r="J322">
            <v>227.25</v>
          </cell>
        </row>
        <row r="323">
          <cell r="A323" t="str">
            <v>98-2</v>
          </cell>
          <cell r="B323">
            <v>5057</v>
          </cell>
          <cell r="C323">
            <v>7</v>
          </cell>
          <cell r="D323" t="str">
            <v>A</v>
          </cell>
          <cell r="E323">
            <v>98</v>
          </cell>
          <cell r="F323" t="str">
            <v>Z</v>
          </cell>
          <cell r="G323">
            <v>2</v>
          </cell>
          <cell r="H323" t="str">
            <v>C5707A-98Z-2</v>
          </cell>
          <cell r="I323">
            <v>0.78500000000000003</v>
          </cell>
          <cell r="J323">
            <v>227.89500000000001</v>
          </cell>
        </row>
        <row r="324">
          <cell r="A324" t="str">
            <v>98-3</v>
          </cell>
          <cell r="B324">
            <v>5057</v>
          </cell>
          <cell r="C324">
            <v>7</v>
          </cell>
          <cell r="D324" t="str">
            <v>A</v>
          </cell>
          <cell r="E324">
            <v>98</v>
          </cell>
          <cell r="F324" t="str">
            <v>Z</v>
          </cell>
          <cell r="G324">
            <v>3</v>
          </cell>
          <cell r="H324" t="str">
            <v>C5707A-98Z-3</v>
          </cell>
          <cell r="I324">
            <v>0.79500000000000004</v>
          </cell>
          <cell r="J324">
            <v>228.68</v>
          </cell>
        </row>
        <row r="325">
          <cell r="A325" t="str">
            <v>98-4</v>
          </cell>
          <cell r="B325">
            <v>5057</v>
          </cell>
          <cell r="C325">
            <v>7</v>
          </cell>
          <cell r="D325" t="str">
            <v>A</v>
          </cell>
          <cell r="E325">
            <v>98</v>
          </cell>
          <cell r="F325" t="str">
            <v>Z</v>
          </cell>
          <cell r="G325">
            <v>4</v>
          </cell>
          <cell r="H325" t="str">
            <v>C5707A-98Z-4</v>
          </cell>
          <cell r="I325">
            <v>0.97499999999999998</v>
          </cell>
          <cell r="J325">
            <v>229.47499999999999</v>
          </cell>
        </row>
        <row r="326">
          <cell r="A326" t="str">
            <v>99-1</v>
          </cell>
          <cell r="B326">
            <v>5057</v>
          </cell>
          <cell r="C326">
            <v>7</v>
          </cell>
          <cell r="D326" t="str">
            <v>A</v>
          </cell>
          <cell r="E326">
            <v>99</v>
          </cell>
          <cell r="F326" t="str">
            <v>Z</v>
          </cell>
          <cell r="G326">
            <v>1</v>
          </cell>
          <cell r="H326" t="str">
            <v>C5707A-99Z-1</v>
          </cell>
          <cell r="I326">
            <v>0.92</v>
          </cell>
          <cell r="J326">
            <v>230.25</v>
          </cell>
        </row>
        <row r="327">
          <cell r="A327" t="str">
            <v>99-2</v>
          </cell>
          <cell r="B327">
            <v>5057</v>
          </cell>
          <cell r="C327">
            <v>7</v>
          </cell>
          <cell r="D327" t="str">
            <v>A</v>
          </cell>
          <cell r="E327">
            <v>99</v>
          </cell>
          <cell r="F327" t="str">
            <v>Z</v>
          </cell>
          <cell r="G327">
            <v>2</v>
          </cell>
          <cell r="H327" t="str">
            <v>C5707A-99Z-2</v>
          </cell>
          <cell r="I327">
            <v>0.82499999999999996</v>
          </cell>
          <cell r="J327">
            <v>231.17</v>
          </cell>
        </row>
        <row r="328">
          <cell r="A328" t="str">
            <v>99-3</v>
          </cell>
          <cell r="B328">
            <v>5057</v>
          </cell>
          <cell r="C328">
            <v>7</v>
          </cell>
          <cell r="D328" t="str">
            <v>A</v>
          </cell>
          <cell r="E328">
            <v>99</v>
          </cell>
          <cell r="F328" t="str">
            <v>Z</v>
          </cell>
          <cell r="G328">
            <v>3</v>
          </cell>
          <cell r="H328" t="str">
            <v>C5707A-99Z-3</v>
          </cell>
          <cell r="I328">
            <v>0.83499999999999996</v>
          </cell>
          <cell r="J328">
            <v>231.995</v>
          </cell>
        </row>
        <row r="329">
          <cell r="A329" t="str">
            <v>99-4</v>
          </cell>
          <cell r="B329">
            <v>5057</v>
          </cell>
          <cell r="C329">
            <v>7</v>
          </cell>
          <cell r="D329" t="str">
            <v>A</v>
          </cell>
          <cell r="E329">
            <v>99</v>
          </cell>
          <cell r="F329" t="str">
            <v>Z</v>
          </cell>
          <cell r="G329">
            <v>4</v>
          </cell>
          <cell r="H329" t="str">
            <v>C5707A-99Z-4</v>
          </cell>
          <cell r="I329">
            <v>0.45500000000000002</v>
          </cell>
          <cell r="J329">
            <v>232.83</v>
          </cell>
        </row>
        <row r="330">
          <cell r="A330" t="str">
            <v>100-1</v>
          </cell>
          <cell r="B330">
            <v>5057</v>
          </cell>
          <cell r="C330">
            <v>7</v>
          </cell>
          <cell r="D330" t="str">
            <v>A</v>
          </cell>
          <cell r="E330">
            <v>100</v>
          </cell>
          <cell r="F330" t="str">
            <v>Z</v>
          </cell>
          <cell r="G330">
            <v>1</v>
          </cell>
          <cell r="H330" t="str">
            <v>C5707A-100Z-1</v>
          </cell>
          <cell r="I330">
            <v>0.76</v>
          </cell>
          <cell r="J330">
            <v>233.25</v>
          </cell>
        </row>
        <row r="331">
          <cell r="A331" t="str">
            <v>100-2</v>
          </cell>
          <cell r="B331">
            <v>5057</v>
          </cell>
          <cell r="C331">
            <v>7</v>
          </cell>
          <cell r="D331" t="str">
            <v>A</v>
          </cell>
          <cell r="E331">
            <v>100</v>
          </cell>
          <cell r="F331" t="str">
            <v>Z</v>
          </cell>
          <cell r="G331">
            <v>2</v>
          </cell>
          <cell r="H331" t="str">
            <v>C5707A-100Z-2</v>
          </cell>
          <cell r="I331">
            <v>0.79500000000000004</v>
          </cell>
          <cell r="J331">
            <v>234.01</v>
          </cell>
        </row>
        <row r="332">
          <cell r="A332" t="str">
            <v>100-3</v>
          </cell>
          <cell r="B332">
            <v>5057</v>
          </cell>
          <cell r="C332">
            <v>7</v>
          </cell>
          <cell r="D332" t="str">
            <v>A</v>
          </cell>
          <cell r="E332">
            <v>100</v>
          </cell>
          <cell r="F332" t="str">
            <v>Z</v>
          </cell>
          <cell r="G332">
            <v>3</v>
          </cell>
          <cell r="H332" t="str">
            <v>C5707A-100Z-3</v>
          </cell>
          <cell r="I332">
            <v>0.75</v>
          </cell>
          <cell r="J332">
            <v>234.80500000000001</v>
          </cell>
        </row>
        <row r="333">
          <cell r="A333" t="str">
            <v>100-4</v>
          </cell>
          <cell r="B333">
            <v>5057</v>
          </cell>
          <cell r="C333">
            <v>7</v>
          </cell>
          <cell r="D333" t="str">
            <v>A</v>
          </cell>
          <cell r="E333">
            <v>100</v>
          </cell>
          <cell r="F333" t="str">
            <v>Z</v>
          </cell>
          <cell r="G333">
            <v>4</v>
          </cell>
          <cell r="H333" t="str">
            <v>C5707A-100Z-4</v>
          </cell>
          <cell r="I333">
            <v>0.76</v>
          </cell>
          <cell r="J333">
            <v>235.55500000000001</v>
          </cell>
        </row>
        <row r="334">
          <cell r="A334" t="str">
            <v>101-1</v>
          </cell>
          <cell r="B334">
            <v>5057</v>
          </cell>
          <cell r="C334">
            <v>7</v>
          </cell>
          <cell r="D334" t="str">
            <v>A</v>
          </cell>
          <cell r="E334">
            <v>101</v>
          </cell>
          <cell r="F334" t="str">
            <v>Z</v>
          </cell>
          <cell r="G334">
            <v>1</v>
          </cell>
          <cell r="H334" t="str">
            <v>C5707A-101Z-1</v>
          </cell>
          <cell r="I334">
            <v>0.81499999999999995</v>
          </cell>
          <cell r="J334">
            <v>236.25</v>
          </cell>
        </row>
        <row r="335">
          <cell r="A335" t="str">
            <v>101-2</v>
          </cell>
          <cell r="B335">
            <v>5057</v>
          </cell>
          <cell r="C335">
            <v>7</v>
          </cell>
          <cell r="D335" t="str">
            <v>A</v>
          </cell>
          <cell r="E335">
            <v>101</v>
          </cell>
          <cell r="F335" t="str">
            <v>Z</v>
          </cell>
          <cell r="G335">
            <v>2</v>
          </cell>
          <cell r="H335" t="str">
            <v>C5707A-101Z-2</v>
          </cell>
          <cell r="I335">
            <v>0.79</v>
          </cell>
          <cell r="J335">
            <v>237.065</v>
          </cell>
        </row>
        <row r="336">
          <cell r="A336" t="str">
            <v>101-3</v>
          </cell>
          <cell r="B336">
            <v>5057</v>
          </cell>
          <cell r="C336">
            <v>7</v>
          </cell>
          <cell r="D336" t="str">
            <v>A</v>
          </cell>
          <cell r="E336">
            <v>101</v>
          </cell>
          <cell r="F336" t="str">
            <v>Z</v>
          </cell>
          <cell r="G336">
            <v>3</v>
          </cell>
          <cell r="H336" t="str">
            <v>C5707A-101Z-3</v>
          </cell>
          <cell r="I336">
            <v>0.71499999999999997</v>
          </cell>
          <cell r="J336">
            <v>237.85499999999999</v>
          </cell>
        </row>
        <row r="337">
          <cell r="A337" t="str">
            <v>101-4</v>
          </cell>
          <cell r="B337">
            <v>5057</v>
          </cell>
          <cell r="C337">
            <v>7</v>
          </cell>
          <cell r="D337" t="str">
            <v>A</v>
          </cell>
          <cell r="E337">
            <v>101</v>
          </cell>
          <cell r="F337" t="str">
            <v>Z</v>
          </cell>
          <cell r="G337">
            <v>4</v>
          </cell>
          <cell r="H337" t="str">
            <v>C5707A-101Z-4</v>
          </cell>
          <cell r="I337">
            <v>0.9</v>
          </cell>
          <cell r="J337">
            <v>238.57</v>
          </cell>
        </row>
        <row r="338">
          <cell r="A338" t="str">
            <v>102-1</v>
          </cell>
          <cell r="B338">
            <v>5057</v>
          </cell>
          <cell r="C338">
            <v>7</v>
          </cell>
          <cell r="D338" t="str">
            <v>A</v>
          </cell>
          <cell r="E338">
            <v>102</v>
          </cell>
          <cell r="F338" t="str">
            <v>Z</v>
          </cell>
          <cell r="G338">
            <v>1</v>
          </cell>
          <cell r="H338" t="str">
            <v>C5707A-102Z-1</v>
          </cell>
          <cell r="I338">
            <v>0.94499999999999995</v>
          </cell>
          <cell r="J338">
            <v>239.25</v>
          </cell>
        </row>
        <row r="339">
          <cell r="A339" t="str">
            <v>102-2</v>
          </cell>
          <cell r="B339">
            <v>5057</v>
          </cell>
          <cell r="C339">
            <v>7</v>
          </cell>
          <cell r="D339" t="str">
            <v>A</v>
          </cell>
          <cell r="E339">
            <v>102</v>
          </cell>
          <cell r="F339" t="str">
            <v>Z</v>
          </cell>
          <cell r="G339">
            <v>2</v>
          </cell>
          <cell r="H339" t="str">
            <v>C5707A-102Z-2</v>
          </cell>
          <cell r="I339">
            <v>0.95</v>
          </cell>
          <cell r="J339">
            <v>240.19499999999999</v>
          </cell>
        </row>
        <row r="340">
          <cell r="A340" t="str">
            <v>102-3</v>
          </cell>
          <cell r="B340">
            <v>5057</v>
          </cell>
          <cell r="C340">
            <v>7</v>
          </cell>
          <cell r="D340" t="str">
            <v>A</v>
          </cell>
          <cell r="E340">
            <v>102</v>
          </cell>
          <cell r="F340" t="str">
            <v>Z</v>
          </cell>
          <cell r="G340">
            <v>3</v>
          </cell>
          <cell r="H340" t="str">
            <v>C5707A-102Z-3</v>
          </cell>
          <cell r="I340">
            <v>0.88500000000000001</v>
          </cell>
          <cell r="J340">
            <v>241.14500000000001</v>
          </cell>
        </row>
        <row r="341">
          <cell r="A341" t="str">
            <v>102-4</v>
          </cell>
          <cell r="B341">
            <v>5057</v>
          </cell>
          <cell r="C341">
            <v>7</v>
          </cell>
          <cell r="D341" t="str">
            <v>A</v>
          </cell>
          <cell r="E341">
            <v>102</v>
          </cell>
          <cell r="F341" t="str">
            <v>Z</v>
          </cell>
          <cell r="G341">
            <v>4</v>
          </cell>
          <cell r="H341" t="str">
            <v>C5707A-102Z-4</v>
          </cell>
          <cell r="I341">
            <v>0.88500000000000001</v>
          </cell>
          <cell r="J341">
            <v>242.03</v>
          </cell>
        </row>
        <row r="342">
          <cell r="A342" t="str">
            <v>103-1</v>
          </cell>
          <cell r="B342">
            <v>5057</v>
          </cell>
          <cell r="C342">
            <v>7</v>
          </cell>
          <cell r="D342" t="str">
            <v>A</v>
          </cell>
          <cell r="E342">
            <v>103</v>
          </cell>
          <cell r="F342" t="str">
            <v>Z</v>
          </cell>
          <cell r="G342">
            <v>1</v>
          </cell>
          <cell r="H342" t="str">
            <v>C5707A-103Z-1</v>
          </cell>
          <cell r="I342">
            <v>0.875</v>
          </cell>
          <cell r="J342">
            <v>242.25</v>
          </cell>
        </row>
        <row r="343">
          <cell r="A343" t="str">
            <v>103-2</v>
          </cell>
          <cell r="B343">
            <v>5057</v>
          </cell>
          <cell r="C343">
            <v>7</v>
          </cell>
          <cell r="D343" t="str">
            <v>A</v>
          </cell>
          <cell r="E343">
            <v>103</v>
          </cell>
          <cell r="F343" t="str">
            <v>Z</v>
          </cell>
          <cell r="G343">
            <v>2</v>
          </cell>
          <cell r="H343" t="str">
            <v>C5707A-103Z-2</v>
          </cell>
          <cell r="I343">
            <v>0.92</v>
          </cell>
          <cell r="J343">
            <v>243.125</v>
          </cell>
        </row>
        <row r="344">
          <cell r="A344" t="str">
            <v>103-3</v>
          </cell>
          <cell r="B344">
            <v>5057</v>
          </cell>
          <cell r="C344">
            <v>7</v>
          </cell>
          <cell r="D344" t="str">
            <v>A</v>
          </cell>
          <cell r="E344">
            <v>103</v>
          </cell>
          <cell r="F344" t="str">
            <v>Z</v>
          </cell>
          <cell r="G344">
            <v>3</v>
          </cell>
          <cell r="H344" t="str">
            <v>C5707A-103Z-3</v>
          </cell>
          <cell r="I344">
            <v>0.66</v>
          </cell>
          <cell r="J344">
            <v>244.04499999999999</v>
          </cell>
        </row>
        <row r="345">
          <cell r="A345" t="str">
            <v>104-1</v>
          </cell>
          <cell r="B345">
            <v>5057</v>
          </cell>
          <cell r="C345">
            <v>7</v>
          </cell>
          <cell r="D345" t="str">
            <v>A</v>
          </cell>
          <cell r="E345">
            <v>104</v>
          </cell>
          <cell r="F345" t="str">
            <v>Z</v>
          </cell>
          <cell r="G345">
            <v>1</v>
          </cell>
          <cell r="H345" t="str">
            <v>C5707A-104Z-1</v>
          </cell>
          <cell r="I345">
            <v>0.97</v>
          </cell>
          <cell r="J345">
            <v>244.25</v>
          </cell>
        </row>
        <row r="346">
          <cell r="A346" t="str">
            <v>105-1</v>
          </cell>
          <cell r="B346">
            <v>5057</v>
          </cell>
          <cell r="C346">
            <v>7</v>
          </cell>
          <cell r="D346" t="str">
            <v>A</v>
          </cell>
          <cell r="E346">
            <v>105</v>
          </cell>
          <cell r="F346" t="str">
            <v>Z</v>
          </cell>
          <cell r="G346">
            <v>1</v>
          </cell>
          <cell r="H346" t="str">
            <v>C5707A-105Z-1</v>
          </cell>
          <cell r="I346">
            <v>0.90500000000000003</v>
          </cell>
          <cell r="J346">
            <v>245.25</v>
          </cell>
        </row>
        <row r="347">
          <cell r="A347" t="str">
            <v>105-2</v>
          </cell>
          <cell r="B347">
            <v>5057</v>
          </cell>
          <cell r="C347">
            <v>7</v>
          </cell>
          <cell r="D347" t="str">
            <v>A</v>
          </cell>
          <cell r="E347">
            <v>105</v>
          </cell>
          <cell r="F347" t="str">
            <v>Z</v>
          </cell>
          <cell r="G347">
            <v>2</v>
          </cell>
          <cell r="H347" t="str">
            <v>C5707A-105Z-2</v>
          </cell>
          <cell r="I347">
            <v>0.85</v>
          </cell>
          <cell r="J347">
            <v>246.155</v>
          </cell>
        </row>
        <row r="348">
          <cell r="A348" t="str">
            <v>105-3</v>
          </cell>
          <cell r="B348">
            <v>5057</v>
          </cell>
          <cell r="C348">
            <v>7</v>
          </cell>
          <cell r="D348" t="str">
            <v>A</v>
          </cell>
          <cell r="E348">
            <v>105</v>
          </cell>
          <cell r="F348" t="str">
            <v>Z</v>
          </cell>
          <cell r="G348">
            <v>3</v>
          </cell>
          <cell r="H348" t="str">
            <v>C5707A-105Z-3</v>
          </cell>
          <cell r="I348">
            <v>0.78</v>
          </cell>
          <cell r="J348">
            <v>247.005</v>
          </cell>
        </row>
        <row r="349">
          <cell r="A349" t="str">
            <v>105-4</v>
          </cell>
          <cell r="B349">
            <v>5057</v>
          </cell>
          <cell r="C349">
            <v>7</v>
          </cell>
          <cell r="D349" t="str">
            <v>A</v>
          </cell>
          <cell r="E349">
            <v>105</v>
          </cell>
          <cell r="F349" t="str">
            <v>Z</v>
          </cell>
          <cell r="G349">
            <v>4</v>
          </cell>
          <cell r="H349" t="str">
            <v>C5707A-105Z-4</v>
          </cell>
          <cell r="I349">
            <v>0.39</v>
          </cell>
          <cell r="J349">
            <v>247.785</v>
          </cell>
        </row>
        <row r="350">
          <cell r="A350" t="str">
            <v>106-1</v>
          </cell>
          <cell r="B350">
            <v>5057</v>
          </cell>
          <cell r="C350">
            <v>7</v>
          </cell>
          <cell r="D350" t="str">
            <v>A</v>
          </cell>
          <cell r="E350">
            <v>106</v>
          </cell>
          <cell r="F350" t="str">
            <v>Z</v>
          </cell>
          <cell r="G350">
            <v>1</v>
          </cell>
          <cell r="H350" t="str">
            <v>C5707A-106Z-1</v>
          </cell>
          <cell r="I350">
            <v>0.72</v>
          </cell>
          <cell r="J350">
            <v>247.5</v>
          </cell>
        </row>
        <row r="351">
          <cell r="A351" t="str">
            <v>107-1</v>
          </cell>
          <cell r="B351">
            <v>5057</v>
          </cell>
          <cell r="C351">
            <v>7</v>
          </cell>
          <cell r="D351" t="str">
            <v>A</v>
          </cell>
          <cell r="E351">
            <v>107</v>
          </cell>
          <cell r="F351" t="str">
            <v>Z</v>
          </cell>
          <cell r="G351">
            <v>1</v>
          </cell>
          <cell r="H351" t="str">
            <v>C5707A-107Z-1</v>
          </cell>
          <cell r="I351">
            <v>0.91500000000000004</v>
          </cell>
          <cell r="J351">
            <v>248.25</v>
          </cell>
        </row>
        <row r="352">
          <cell r="A352" t="str">
            <v>107-2</v>
          </cell>
          <cell r="B352">
            <v>5057</v>
          </cell>
          <cell r="C352">
            <v>7</v>
          </cell>
          <cell r="D352" t="str">
            <v>A</v>
          </cell>
          <cell r="E352">
            <v>107</v>
          </cell>
          <cell r="F352" t="str">
            <v>Z</v>
          </cell>
          <cell r="G352">
            <v>2</v>
          </cell>
          <cell r="H352" t="str">
            <v>C5707A-107Z-2</v>
          </cell>
          <cell r="I352">
            <v>0.63</v>
          </cell>
          <cell r="J352">
            <v>249.16499999999999</v>
          </cell>
        </row>
        <row r="353">
          <cell r="A353" t="str">
            <v>107-3</v>
          </cell>
          <cell r="B353">
            <v>5057</v>
          </cell>
          <cell r="C353">
            <v>7</v>
          </cell>
          <cell r="D353" t="str">
            <v>A</v>
          </cell>
          <cell r="E353">
            <v>107</v>
          </cell>
          <cell r="F353" t="str">
            <v>Z</v>
          </cell>
          <cell r="G353">
            <v>3</v>
          </cell>
          <cell r="H353" t="str">
            <v>C5707A-107Z-3</v>
          </cell>
          <cell r="I353">
            <v>0.86</v>
          </cell>
          <cell r="J353">
            <v>249.79499999999999</v>
          </cell>
        </row>
        <row r="354">
          <cell r="A354" t="str">
            <v>108-1</v>
          </cell>
          <cell r="B354">
            <v>5057</v>
          </cell>
          <cell r="C354">
            <v>7</v>
          </cell>
          <cell r="D354" t="str">
            <v>A</v>
          </cell>
          <cell r="E354">
            <v>108</v>
          </cell>
          <cell r="F354" t="str">
            <v>Z</v>
          </cell>
          <cell r="G354">
            <v>1</v>
          </cell>
          <cell r="H354" t="str">
            <v>C5707A-108Z-1</v>
          </cell>
          <cell r="I354">
            <v>0.97499999999999998</v>
          </cell>
          <cell r="J354">
            <v>250.25</v>
          </cell>
        </row>
        <row r="355">
          <cell r="A355" t="str">
            <v>109-1</v>
          </cell>
          <cell r="B355">
            <v>5057</v>
          </cell>
          <cell r="C355">
            <v>7</v>
          </cell>
          <cell r="D355" t="str">
            <v>A</v>
          </cell>
          <cell r="E355">
            <v>109</v>
          </cell>
          <cell r="F355" t="str">
            <v>Z</v>
          </cell>
          <cell r="G355">
            <v>1</v>
          </cell>
          <cell r="H355" t="str">
            <v>C5707A-109Z-1</v>
          </cell>
          <cell r="I355">
            <v>0.79</v>
          </cell>
          <cell r="J355">
            <v>251.25</v>
          </cell>
        </row>
        <row r="356">
          <cell r="A356" t="str">
            <v>109-2</v>
          </cell>
          <cell r="B356">
            <v>5057</v>
          </cell>
          <cell r="C356">
            <v>7</v>
          </cell>
          <cell r="D356" t="str">
            <v>A</v>
          </cell>
          <cell r="E356">
            <v>109</v>
          </cell>
          <cell r="F356" t="str">
            <v>Z</v>
          </cell>
          <cell r="G356">
            <v>2</v>
          </cell>
          <cell r="H356" t="str">
            <v>C5707A-109Z-2</v>
          </cell>
          <cell r="I356">
            <v>0.77500000000000002</v>
          </cell>
          <cell r="J356">
            <v>252.04</v>
          </cell>
        </row>
        <row r="357">
          <cell r="A357" t="str">
            <v>110-1</v>
          </cell>
          <cell r="B357">
            <v>5057</v>
          </cell>
          <cell r="C357">
            <v>7</v>
          </cell>
          <cell r="D357" t="str">
            <v>A</v>
          </cell>
          <cell r="E357">
            <v>110</v>
          </cell>
          <cell r="F357" t="str">
            <v>Z</v>
          </cell>
          <cell r="G357">
            <v>1</v>
          </cell>
          <cell r="H357" t="str">
            <v>C5707A-110Z-1</v>
          </cell>
          <cell r="I357">
            <v>0.875</v>
          </cell>
          <cell r="J357">
            <v>252.65</v>
          </cell>
        </row>
        <row r="358">
          <cell r="A358" t="str">
            <v>110-2</v>
          </cell>
          <cell r="B358">
            <v>5057</v>
          </cell>
          <cell r="C358">
            <v>7</v>
          </cell>
          <cell r="D358" t="str">
            <v>A</v>
          </cell>
          <cell r="E358">
            <v>110</v>
          </cell>
          <cell r="F358" t="str">
            <v>Z</v>
          </cell>
          <cell r="G358">
            <v>2</v>
          </cell>
          <cell r="H358" t="str">
            <v>C5707A-110Z-2</v>
          </cell>
          <cell r="I358">
            <v>0.99</v>
          </cell>
          <cell r="J358">
            <v>253.52500000000001</v>
          </cell>
        </row>
        <row r="359">
          <cell r="A359" t="str">
            <v>111-1</v>
          </cell>
          <cell r="B359">
            <v>5057</v>
          </cell>
          <cell r="C359">
            <v>7</v>
          </cell>
          <cell r="D359" t="str">
            <v>A</v>
          </cell>
          <cell r="E359">
            <v>111</v>
          </cell>
          <cell r="F359" t="str">
            <v>Z</v>
          </cell>
          <cell r="G359">
            <v>1</v>
          </cell>
          <cell r="H359" t="str">
            <v>C5707A-111Z-1</v>
          </cell>
          <cell r="I359">
            <v>0.96499999999999997</v>
          </cell>
          <cell r="J359">
            <v>254.25</v>
          </cell>
        </row>
        <row r="360">
          <cell r="A360" t="str">
            <v>111-2</v>
          </cell>
          <cell r="B360">
            <v>5057</v>
          </cell>
          <cell r="C360">
            <v>7</v>
          </cell>
          <cell r="D360" t="str">
            <v>A</v>
          </cell>
          <cell r="E360">
            <v>111</v>
          </cell>
          <cell r="F360" t="str">
            <v>Z</v>
          </cell>
          <cell r="G360">
            <v>2</v>
          </cell>
          <cell r="H360" t="str">
            <v>C5707A-111Z-2</v>
          </cell>
          <cell r="I360">
            <v>0.78500000000000003</v>
          </cell>
          <cell r="J360">
            <v>255.215</v>
          </cell>
        </row>
        <row r="361">
          <cell r="A361" t="str">
            <v>111-3</v>
          </cell>
          <cell r="B361">
            <v>5057</v>
          </cell>
          <cell r="C361">
            <v>7</v>
          </cell>
          <cell r="D361" t="str">
            <v>A</v>
          </cell>
          <cell r="E361">
            <v>111</v>
          </cell>
          <cell r="F361" t="str">
            <v>Z</v>
          </cell>
          <cell r="G361">
            <v>3</v>
          </cell>
          <cell r="H361" t="str">
            <v>C5707A-111Z-3</v>
          </cell>
          <cell r="I361">
            <v>0.875</v>
          </cell>
          <cell r="J361">
            <v>256</v>
          </cell>
        </row>
        <row r="362">
          <cell r="A362" t="str">
            <v>112-1</v>
          </cell>
          <cell r="B362">
            <v>5057</v>
          </cell>
          <cell r="C362">
            <v>7</v>
          </cell>
          <cell r="D362" t="str">
            <v>A</v>
          </cell>
          <cell r="E362">
            <v>112</v>
          </cell>
          <cell r="F362" t="str">
            <v>Z</v>
          </cell>
          <cell r="G362">
            <v>1</v>
          </cell>
          <cell r="H362" t="str">
            <v>C5707A-112Z-1</v>
          </cell>
          <cell r="I362">
            <v>0.82</v>
          </cell>
          <cell r="J362">
            <v>256.45</v>
          </cell>
        </row>
        <row r="363">
          <cell r="A363" t="str">
            <v>113-1</v>
          </cell>
          <cell r="B363">
            <v>5057</v>
          </cell>
          <cell r="C363">
            <v>7</v>
          </cell>
          <cell r="D363" t="str">
            <v>A</v>
          </cell>
          <cell r="E363">
            <v>113</v>
          </cell>
          <cell r="F363" t="str">
            <v>Z</v>
          </cell>
          <cell r="G363">
            <v>1</v>
          </cell>
          <cell r="H363" t="str">
            <v>C5707A-113Z-1</v>
          </cell>
          <cell r="I363">
            <v>0.97499999999999998</v>
          </cell>
          <cell r="J363">
            <v>257.25</v>
          </cell>
        </row>
        <row r="364">
          <cell r="A364" t="str">
            <v>113-2</v>
          </cell>
          <cell r="B364">
            <v>5057</v>
          </cell>
          <cell r="C364">
            <v>7</v>
          </cell>
          <cell r="D364" t="str">
            <v>A</v>
          </cell>
          <cell r="E364">
            <v>113</v>
          </cell>
          <cell r="F364" t="str">
            <v>Z</v>
          </cell>
          <cell r="G364">
            <v>2</v>
          </cell>
          <cell r="H364" t="str">
            <v>C5707A-113Z-2</v>
          </cell>
          <cell r="I364">
            <v>0.93500000000000005</v>
          </cell>
          <cell r="J364">
            <v>258.22500000000002</v>
          </cell>
        </row>
        <row r="365">
          <cell r="A365" t="str">
            <v>113-3</v>
          </cell>
          <cell r="B365">
            <v>5057</v>
          </cell>
          <cell r="C365">
            <v>7</v>
          </cell>
          <cell r="D365" t="str">
            <v>A</v>
          </cell>
          <cell r="E365">
            <v>113</v>
          </cell>
          <cell r="F365" t="str">
            <v>Z</v>
          </cell>
          <cell r="G365">
            <v>3</v>
          </cell>
          <cell r="H365" t="str">
            <v>C5707A-113Z-3</v>
          </cell>
          <cell r="I365">
            <v>0.65500000000000003</v>
          </cell>
          <cell r="J365">
            <v>259.16000000000003</v>
          </cell>
        </row>
        <row r="366">
          <cell r="A366" t="str">
            <v>113-4</v>
          </cell>
          <cell r="B366">
            <v>5057</v>
          </cell>
          <cell r="C366">
            <v>7</v>
          </cell>
          <cell r="D366" t="str">
            <v>A</v>
          </cell>
          <cell r="E366">
            <v>113</v>
          </cell>
          <cell r="F366" t="str">
            <v>Z</v>
          </cell>
          <cell r="G366">
            <v>4</v>
          </cell>
          <cell r="H366" t="str">
            <v>C5707A-113Z-4</v>
          </cell>
          <cell r="I366">
            <v>0.53</v>
          </cell>
          <cell r="J366">
            <v>259.815</v>
          </cell>
        </row>
        <row r="367">
          <cell r="A367" t="str">
            <v>114-1</v>
          </cell>
          <cell r="B367">
            <v>5057</v>
          </cell>
          <cell r="C367">
            <v>7</v>
          </cell>
          <cell r="D367" t="str">
            <v>A</v>
          </cell>
          <cell r="E367">
            <v>114</v>
          </cell>
          <cell r="F367" t="str">
            <v>Z</v>
          </cell>
          <cell r="G367">
            <v>1</v>
          </cell>
          <cell r="H367" t="str">
            <v>C5707A-114Z-1</v>
          </cell>
          <cell r="I367">
            <v>0.745</v>
          </cell>
          <cell r="J367">
            <v>260.25</v>
          </cell>
        </row>
        <row r="368">
          <cell r="A368" t="str">
            <v>114-2</v>
          </cell>
          <cell r="B368">
            <v>5057</v>
          </cell>
          <cell r="C368">
            <v>7</v>
          </cell>
          <cell r="D368" t="str">
            <v>A</v>
          </cell>
          <cell r="E368">
            <v>114</v>
          </cell>
          <cell r="F368" t="str">
            <v>Z</v>
          </cell>
          <cell r="G368">
            <v>2</v>
          </cell>
          <cell r="H368" t="str">
            <v>C5707A-114Z-2</v>
          </cell>
          <cell r="I368">
            <v>0.66500000000000004</v>
          </cell>
          <cell r="J368">
            <v>260.995</v>
          </cell>
        </row>
        <row r="369">
          <cell r="A369" t="str">
            <v>115-1</v>
          </cell>
          <cell r="B369">
            <v>5057</v>
          </cell>
          <cell r="C369">
            <v>7</v>
          </cell>
          <cell r="D369" t="str">
            <v>A</v>
          </cell>
          <cell r="E369">
            <v>115</v>
          </cell>
          <cell r="F369" t="str">
            <v>Z</v>
          </cell>
          <cell r="G369">
            <v>1</v>
          </cell>
          <cell r="H369" t="str">
            <v>C5707A-115Z-1</v>
          </cell>
          <cell r="I369">
            <v>0.97</v>
          </cell>
          <cell r="J369">
            <v>261.45</v>
          </cell>
        </row>
        <row r="370">
          <cell r="A370" t="str">
            <v>115-2</v>
          </cell>
          <cell r="B370">
            <v>5057</v>
          </cell>
          <cell r="C370">
            <v>7</v>
          </cell>
          <cell r="D370" t="str">
            <v>A</v>
          </cell>
          <cell r="E370">
            <v>115</v>
          </cell>
          <cell r="F370" t="str">
            <v>Z</v>
          </cell>
          <cell r="G370">
            <v>2</v>
          </cell>
          <cell r="H370" t="str">
            <v>C5707A-115Z-2</v>
          </cell>
          <cell r="I370">
            <v>0.995</v>
          </cell>
          <cell r="J370">
            <v>262.42</v>
          </cell>
        </row>
        <row r="371">
          <cell r="A371" t="str">
            <v>116-1</v>
          </cell>
          <cell r="B371">
            <v>5057</v>
          </cell>
          <cell r="C371">
            <v>7</v>
          </cell>
          <cell r="D371" t="str">
            <v>A</v>
          </cell>
          <cell r="E371">
            <v>116</v>
          </cell>
          <cell r="F371" t="str">
            <v>Z</v>
          </cell>
          <cell r="G371">
            <v>1</v>
          </cell>
          <cell r="H371" t="str">
            <v>C5707A-116Z-1</v>
          </cell>
          <cell r="I371">
            <v>0.97499999999999998</v>
          </cell>
          <cell r="J371">
            <v>263.25</v>
          </cell>
        </row>
        <row r="372">
          <cell r="A372" t="str">
            <v>116-2</v>
          </cell>
          <cell r="B372">
            <v>5057</v>
          </cell>
          <cell r="C372">
            <v>7</v>
          </cell>
          <cell r="D372" t="str">
            <v>A</v>
          </cell>
          <cell r="E372">
            <v>116</v>
          </cell>
          <cell r="F372" t="str">
            <v>Z</v>
          </cell>
          <cell r="G372">
            <v>2</v>
          </cell>
          <cell r="H372" t="str">
            <v>C5707A-116Z-2</v>
          </cell>
          <cell r="I372">
            <v>0.98</v>
          </cell>
          <cell r="J372">
            <v>264.22500000000002</v>
          </cell>
        </row>
        <row r="373">
          <cell r="A373" t="str">
            <v>116-3</v>
          </cell>
          <cell r="B373">
            <v>5057</v>
          </cell>
          <cell r="C373">
            <v>7</v>
          </cell>
          <cell r="D373" t="str">
            <v>A</v>
          </cell>
          <cell r="E373">
            <v>116</v>
          </cell>
          <cell r="F373" t="str">
            <v>Z</v>
          </cell>
          <cell r="G373">
            <v>3</v>
          </cell>
          <cell r="H373" t="str">
            <v>C5707A-116Z-3</v>
          </cell>
          <cell r="I373">
            <v>0.95</v>
          </cell>
          <cell r="J373">
            <v>265.20499999999998</v>
          </cell>
        </row>
        <row r="374">
          <cell r="A374" t="str">
            <v>117-1</v>
          </cell>
          <cell r="B374">
            <v>5057</v>
          </cell>
          <cell r="C374">
            <v>7</v>
          </cell>
          <cell r="D374" t="str">
            <v>A</v>
          </cell>
          <cell r="E374">
            <v>117</v>
          </cell>
          <cell r="F374" t="str">
            <v>Z</v>
          </cell>
          <cell r="G374">
            <v>1</v>
          </cell>
          <cell r="H374" t="str">
            <v>C5707A-117Z-1</v>
          </cell>
          <cell r="I374">
            <v>0.72499999999999998</v>
          </cell>
          <cell r="J374">
            <v>265.55</v>
          </cell>
        </row>
        <row r="375">
          <cell r="A375" t="str">
            <v>118-1</v>
          </cell>
          <cell r="B375">
            <v>5057</v>
          </cell>
          <cell r="C375">
            <v>7</v>
          </cell>
          <cell r="D375" t="str">
            <v>A</v>
          </cell>
          <cell r="E375">
            <v>118</v>
          </cell>
          <cell r="F375" t="str">
            <v>Z</v>
          </cell>
          <cell r="G375">
            <v>1</v>
          </cell>
          <cell r="H375" t="str">
            <v>C5707A-118Z-1</v>
          </cell>
          <cell r="I375">
            <v>0.78</v>
          </cell>
          <cell r="J375">
            <v>266.25</v>
          </cell>
        </row>
        <row r="376">
          <cell r="A376" t="str">
            <v>118-2</v>
          </cell>
          <cell r="B376">
            <v>5057</v>
          </cell>
          <cell r="C376">
            <v>7</v>
          </cell>
          <cell r="D376" t="str">
            <v>A</v>
          </cell>
          <cell r="E376">
            <v>118</v>
          </cell>
          <cell r="F376" t="str">
            <v>Z</v>
          </cell>
          <cell r="G376">
            <v>2</v>
          </cell>
          <cell r="H376" t="str">
            <v>C5707A-118Z-2</v>
          </cell>
          <cell r="I376">
            <v>0.98</v>
          </cell>
          <cell r="J376">
            <v>267.02999999999997</v>
          </cell>
        </row>
        <row r="377">
          <cell r="A377" t="str">
            <v>118-3</v>
          </cell>
          <cell r="B377">
            <v>5057</v>
          </cell>
          <cell r="C377">
            <v>7</v>
          </cell>
          <cell r="D377" t="str">
            <v>A</v>
          </cell>
          <cell r="E377">
            <v>118</v>
          </cell>
          <cell r="F377" t="str">
            <v>Z</v>
          </cell>
          <cell r="G377">
            <v>3</v>
          </cell>
          <cell r="H377" t="str">
            <v>C5707A-118Z-3</v>
          </cell>
          <cell r="I377">
            <v>0.81499999999999995</v>
          </cell>
          <cell r="J377">
            <v>268.01</v>
          </cell>
        </row>
        <row r="378">
          <cell r="A378" t="str">
            <v>118-4</v>
          </cell>
          <cell r="B378">
            <v>5057</v>
          </cell>
          <cell r="C378">
            <v>7</v>
          </cell>
          <cell r="D378" t="str">
            <v>A</v>
          </cell>
          <cell r="E378">
            <v>118</v>
          </cell>
          <cell r="F378" t="str">
            <v>Z</v>
          </cell>
          <cell r="G378">
            <v>4</v>
          </cell>
          <cell r="H378" t="str">
            <v>C5707A-118Z-4</v>
          </cell>
          <cell r="I378">
            <v>0.64</v>
          </cell>
          <cell r="J378">
            <v>268.82499999999999</v>
          </cell>
        </row>
        <row r="379">
          <cell r="A379" t="str">
            <v>119-1</v>
          </cell>
          <cell r="B379">
            <v>5057</v>
          </cell>
          <cell r="C379">
            <v>7</v>
          </cell>
          <cell r="D379" t="str">
            <v>A</v>
          </cell>
          <cell r="E379">
            <v>119</v>
          </cell>
          <cell r="F379" t="str">
            <v>Z</v>
          </cell>
          <cell r="G379">
            <v>1</v>
          </cell>
          <cell r="H379" t="str">
            <v>C5707A-119Z-1</v>
          </cell>
          <cell r="I379">
            <v>0.84</v>
          </cell>
          <cell r="J379">
            <v>269.25</v>
          </cell>
        </row>
        <row r="380">
          <cell r="A380" t="str">
            <v>119-2</v>
          </cell>
          <cell r="B380">
            <v>5057</v>
          </cell>
          <cell r="C380">
            <v>7</v>
          </cell>
          <cell r="D380" t="str">
            <v>A</v>
          </cell>
          <cell r="E380">
            <v>119</v>
          </cell>
          <cell r="F380" t="str">
            <v>Z</v>
          </cell>
          <cell r="G380">
            <v>2</v>
          </cell>
          <cell r="H380" t="str">
            <v>C5707A-119Z-2</v>
          </cell>
          <cell r="I380">
            <v>0.97499999999999998</v>
          </cell>
          <cell r="J380">
            <v>270.08999999999997</v>
          </cell>
        </row>
        <row r="381">
          <cell r="A381" t="str">
            <v>119-3</v>
          </cell>
          <cell r="B381">
            <v>5057</v>
          </cell>
          <cell r="C381">
            <v>7</v>
          </cell>
          <cell r="D381" t="str">
            <v>A</v>
          </cell>
          <cell r="E381">
            <v>119</v>
          </cell>
          <cell r="F381" t="str">
            <v>Z</v>
          </cell>
          <cell r="G381">
            <v>3</v>
          </cell>
          <cell r="H381" t="str">
            <v>C5707A-119Z-3</v>
          </cell>
          <cell r="I381">
            <v>0.83</v>
          </cell>
          <cell r="J381">
            <v>271.065</v>
          </cell>
        </row>
        <row r="382">
          <cell r="A382" t="str">
            <v>120-1</v>
          </cell>
          <cell r="B382">
            <v>5057</v>
          </cell>
          <cell r="C382">
            <v>7</v>
          </cell>
          <cell r="D382" t="str">
            <v>A</v>
          </cell>
          <cell r="E382">
            <v>120</v>
          </cell>
          <cell r="F382" t="str">
            <v>Z</v>
          </cell>
          <cell r="G382">
            <v>1</v>
          </cell>
          <cell r="H382" t="str">
            <v>C5707A-120Z-1</v>
          </cell>
          <cell r="I382">
            <v>0.56000000000000005</v>
          </cell>
          <cell r="J382">
            <v>271.75</v>
          </cell>
        </row>
        <row r="383">
          <cell r="A383" t="str">
            <v>121-1</v>
          </cell>
          <cell r="B383">
            <v>5057</v>
          </cell>
          <cell r="C383">
            <v>7</v>
          </cell>
          <cell r="D383" t="str">
            <v>A</v>
          </cell>
          <cell r="E383">
            <v>121</v>
          </cell>
          <cell r="F383" t="str">
            <v>Z</v>
          </cell>
          <cell r="G383">
            <v>1</v>
          </cell>
          <cell r="H383" t="str">
            <v>C5707A-121Z-1</v>
          </cell>
          <cell r="I383">
            <v>0.77</v>
          </cell>
          <cell r="J383">
            <v>272.25</v>
          </cell>
        </row>
        <row r="384">
          <cell r="A384" t="str">
            <v>121-2</v>
          </cell>
          <cell r="B384">
            <v>5057</v>
          </cell>
          <cell r="C384">
            <v>7</v>
          </cell>
          <cell r="D384" t="str">
            <v>A</v>
          </cell>
          <cell r="E384">
            <v>121</v>
          </cell>
          <cell r="F384" t="str">
            <v>Z</v>
          </cell>
          <cell r="G384">
            <v>2</v>
          </cell>
          <cell r="H384" t="str">
            <v>C5707A-121Z-2</v>
          </cell>
          <cell r="I384">
            <v>0.75</v>
          </cell>
          <cell r="J384">
            <v>273.02</v>
          </cell>
        </row>
        <row r="385">
          <cell r="A385" t="str">
            <v>122-1</v>
          </cell>
          <cell r="B385">
            <v>5057</v>
          </cell>
          <cell r="C385">
            <v>7</v>
          </cell>
          <cell r="D385" t="str">
            <v>A</v>
          </cell>
          <cell r="E385">
            <v>122</v>
          </cell>
          <cell r="F385" t="str">
            <v>Z</v>
          </cell>
          <cell r="G385">
            <v>1</v>
          </cell>
          <cell r="H385" t="str">
            <v>C5707A-122Z-1</v>
          </cell>
          <cell r="I385">
            <v>0.81</v>
          </cell>
          <cell r="J385">
            <v>274.75</v>
          </cell>
        </row>
        <row r="386">
          <cell r="A386" t="str">
            <v>123-1</v>
          </cell>
          <cell r="B386">
            <v>5057</v>
          </cell>
          <cell r="C386">
            <v>7</v>
          </cell>
          <cell r="D386" t="str">
            <v>A</v>
          </cell>
          <cell r="E386">
            <v>123</v>
          </cell>
          <cell r="F386" t="str">
            <v>Z</v>
          </cell>
          <cell r="G386">
            <v>1</v>
          </cell>
          <cell r="H386" t="str">
            <v>C5707A-123Z-1</v>
          </cell>
          <cell r="I386">
            <v>0.79</v>
          </cell>
          <cell r="J386">
            <v>276.64999999999998</v>
          </cell>
        </row>
        <row r="387">
          <cell r="A387" t="str">
            <v>123-2</v>
          </cell>
          <cell r="B387">
            <v>5057</v>
          </cell>
          <cell r="C387">
            <v>7</v>
          </cell>
          <cell r="D387" t="str">
            <v>A</v>
          </cell>
          <cell r="E387">
            <v>123</v>
          </cell>
          <cell r="F387" t="str">
            <v>Z</v>
          </cell>
          <cell r="G387">
            <v>2</v>
          </cell>
          <cell r="H387" t="str">
            <v>C5707A-123Z-2</v>
          </cell>
          <cell r="I387">
            <v>0.745</v>
          </cell>
          <cell r="J387">
            <v>277.44</v>
          </cell>
        </row>
        <row r="388">
          <cell r="A388" t="str">
            <v>124-1</v>
          </cell>
          <cell r="B388">
            <v>5057</v>
          </cell>
          <cell r="C388">
            <v>7</v>
          </cell>
          <cell r="D388" t="str">
            <v>A</v>
          </cell>
          <cell r="E388">
            <v>124</v>
          </cell>
          <cell r="F388" t="str">
            <v>Z</v>
          </cell>
          <cell r="G388">
            <v>1</v>
          </cell>
          <cell r="H388" t="str">
            <v>C5707A-124Z-1</v>
          </cell>
          <cell r="I388">
            <v>0.91</v>
          </cell>
          <cell r="J388">
            <v>278.14999999999998</v>
          </cell>
        </row>
        <row r="389">
          <cell r="A389" t="str">
            <v>125-1</v>
          </cell>
          <cell r="B389">
            <v>5057</v>
          </cell>
          <cell r="C389">
            <v>7</v>
          </cell>
          <cell r="D389" t="str">
            <v>A</v>
          </cell>
          <cell r="E389">
            <v>125</v>
          </cell>
          <cell r="F389" t="str">
            <v>Z</v>
          </cell>
          <cell r="G389">
            <v>1</v>
          </cell>
          <cell r="H389" t="str">
            <v>C5707A-125Z-1</v>
          </cell>
          <cell r="I389">
            <v>0.60499999999999998</v>
          </cell>
          <cell r="J389">
            <v>278.95</v>
          </cell>
        </row>
        <row r="390">
          <cell r="A390" t="str">
            <v>125-2</v>
          </cell>
          <cell r="B390">
            <v>5057</v>
          </cell>
          <cell r="C390">
            <v>7</v>
          </cell>
          <cell r="D390" t="str">
            <v>A</v>
          </cell>
          <cell r="E390">
            <v>125</v>
          </cell>
          <cell r="F390" t="str">
            <v>Z</v>
          </cell>
          <cell r="G390">
            <v>2</v>
          </cell>
          <cell r="H390" t="str">
            <v>C5707A-125Z-2</v>
          </cell>
          <cell r="I390">
            <v>0.82</v>
          </cell>
          <cell r="J390">
            <v>279.55500000000001</v>
          </cell>
        </row>
        <row r="391">
          <cell r="A391" t="str">
            <v>125-3</v>
          </cell>
          <cell r="B391">
            <v>5057</v>
          </cell>
          <cell r="C391">
            <v>7</v>
          </cell>
          <cell r="D391" t="str">
            <v>A</v>
          </cell>
          <cell r="E391">
            <v>125</v>
          </cell>
          <cell r="F391" t="str">
            <v>Z</v>
          </cell>
          <cell r="G391">
            <v>3</v>
          </cell>
          <cell r="H391" t="str">
            <v>C5707A-125Z-3</v>
          </cell>
          <cell r="I391">
            <v>0.54500000000000004</v>
          </cell>
          <cell r="J391">
            <v>280.375</v>
          </cell>
        </row>
        <row r="392">
          <cell r="A392" t="str">
            <v>126-1</v>
          </cell>
          <cell r="B392">
            <v>5057</v>
          </cell>
          <cell r="C392">
            <v>7</v>
          </cell>
          <cell r="D392" t="str">
            <v>A</v>
          </cell>
          <cell r="E392">
            <v>126</v>
          </cell>
          <cell r="F392" t="str">
            <v>Z</v>
          </cell>
          <cell r="G392">
            <v>1</v>
          </cell>
          <cell r="H392" t="str">
            <v>C5707A-126Z-1</v>
          </cell>
          <cell r="I392">
            <v>0.72</v>
          </cell>
          <cell r="J392">
            <v>281.14999999999998</v>
          </cell>
        </row>
        <row r="393">
          <cell r="A393" t="str">
            <v>126-2</v>
          </cell>
          <cell r="B393">
            <v>5057</v>
          </cell>
          <cell r="C393">
            <v>7</v>
          </cell>
          <cell r="D393" t="str">
            <v>A</v>
          </cell>
          <cell r="E393">
            <v>126</v>
          </cell>
          <cell r="F393" t="str">
            <v>Z</v>
          </cell>
          <cell r="G393">
            <v>2</v>
          </cell>
          <cell r="H393" t="str">
            <v>C5707A-126Z-2</v>
          </cell>
          <cell r="I393">
            <v>0.76</v>
          </cell>
          <cell r="J393">
            <v>281.87</v>
          </cell>
        </row>
        <row r="394">
          <cell r="A394" t="str">
            <v>126-3</v>
          </cell>
          <cell r="B394">
            <v>5057</v>
          </cell>
          <cell r="C394">
            <v>7</v>
          </cell>
          <cell r="D394" t="str">
            <v>A</v>
          </cell>
          <cell r="E394">
            <v>126</v>
          </cell>
          <cell r="F394" t="str">
            <v>Z</v>
          </cell>
          <cell r="G394">
            <v>3</v>
          </cell>
          <cell r="H394" t="str">
            <v>C5707A-126Z-3</v>
          </cell>
          <cell r="I394">
            <v>0.59</v>
          </cell>
          <cell r="J394">
            <v>282.63</v>
          </cell>
        </row>
        <row r="395">
          <cell r="A395" t="str">
            <v>127-1</v>
          </cell>
          <cell r="B395">
            <v>5057</v>
          </cell>
          <cell r="C395">
            <v>7</v>
          </cell>
          <cell r="D395" t="str">
            <v>A</v>
          </cell>
          <cell r="E395">
            <v>127</v>
          </cell>
          <cell r="F395" t="str">
            <v>Z</v>
          </cell>
          <cell r="G395">
            <v>1</v>
          </cell>
          <cell r="H395" t="str">
            <v>C5707A-127Z-1</v>
          </cell>
          <cell r="I395">
            <v>0.94499999999999995</v>
          </cell>
          <cell r="J395">
            <v>282.64999999999998</v>
          </cell>
        </row>
        <row r="396">
          <cell r="A396" t="str">
            <v>127-2</v>
          </cell>
          <cell r="B396">
            <v>5057</v>
          </cell>
          <cell r="C396">
            <v>7</v>
          </cell>
          <cell r="D396" t="str">
            <v>A</v>
          </cell>
          <cell r="E396">
            <v>127</v>
          </cell>
          <cell r="F396" t="str">
            <v>Z</v>
          </cell>
          <cell r="G396">
            <v>2</v>
          </cell>
          <cell r="H396" t="str">
            <v>C5707A-127Z-2</v>
          </cell>
          <cell r="I396">
            <v>0.625</v>
          </cell>
          <cell r="J396">
            <v>283.59500000000003</v>
          </cell>
        </row>
        <row r="397">
          <cell r="A397" t="str">
            <v>128-1</v>
          </cell>
          <cell r="B397">
            <v>5057</v>
          </cell>
          <cell r="C397">
            <v>7</v>
          </cell>
          <cell r="D397" t="str">
            <v>A</v>
          </cell>
          <cell r="E397">
            <v>128</v>
          </cell>
          <cell r="F397" t="str">
            <v>Z</v>
          </cell>
          <cell r="G397">
            <v>1</v>
          </cell>
          <cell r="H397" t="str">
            <v>C5707A-128Z-1</v>
          </cell>
          <cell r="I397">
            <v>0.875</v>
          </cell>
          <cell r="J397">
            <v>284.14999999999998</v>
          </cell>
        </row>
        <row r="398">
          <cell r="A398" t="str">
            <v>128-2</v>
          </cell>
          <cell r="B398">
            <v>5057</v>
          </cell>
          <cell r="C398">
            <v>7</v>
          </cell>
          <cell r="D398" t="str">
            <v>A</v>
          </cell>
          <cell r="E398">
            <v>128</v>
          </cell>
          <cell r="F398" t="str">
            <v>Z</v>
          </cell>
          <cell r="G398">
            <v>2</v>
          </cell>
          <cell r="H398" t="str">
            <v>C5707A-128Z-2</v>
          </cell>
          <cell r="I398">
            <v>0.69</v>
          </cell>
          <cell r="J398">
            <v>285.02499999999998</v>
          </cell>
        </row>
        <row r="399">
          <cell r="A399" t="str">
            <v>129-1</v>
          </cell>
          <cell r="B399">
            <v>5057</v>
          </cell>
          <cell r="C399">
            <v>7</v>
          </cell>
          <cell r="D399" t="str">
            <v>A</v>
          </cell>
          <cell r="E399">
            <v>129</v>
          </cell>
          <cell r="F399" t="str">
            <v>Z</v>
          </cell>
          <cell r="G399">
            <v>1</v>
          </cell>
          <cell r="H399" t="str">
            <v>C5707A-129Z-1</v>
          </cell>
          <cell r="I399">
            <v>0.67500000000000004</v>
          </cell>
          <cell r="J399">
            <v>285.35000000000002</v>
          </cell>
        </row>
        <row r="400">
          <cell r="A400" t="str">
            <v>129-2</v>
          </cell>
          <cell r="B400">
            <v>5057</v>
          </cell>
          <cell r="C400">
            <v>7</v>
          </cell>
          <cell r="D400" t="str">
            <v>A</v>
          </cell>
          <cell r="E400">
            <v>129</v>
          </cell>
          <cell r="F400" t="str">
            <v>Z</v>
          </cell>
          <cell r="G400">
            <v>2</v>
          </cell>
          <cell r="H400" t="str">
            <v>C5707A-129Z-2</v>
          </cell>
          <cell r="I400">
            <v>0.89500000000000002</v>
          </cell>
          <cell r="J400">
            <v>286.02499999999998</v>
          </cell>
        </row>
        <row r="401">
          <cell r="A401" t="str">
            <v>130-1</v>
          </cell>
          <cell r="B401">
            <v>5057</v>
          </cell>
          <cell r="C401">
            <v>7</v>
          </cell>
          <cell r="D401" t="str">
            <v>A</v>
          </cell>
          <cell r="E401">
            <v>130</v>
          </cell>
          <cell r="F401" t="str">
            <v>Z</v>
          </cell>
          <cell r="G401">
            <v>1</v>
          </cell>
          <cell r="H401" t="str">
            <v>C5707A-130Z-1</v>
          </cell>
          <cell r="I401">
            <v>0.97499999999999998</v>
          </cell>
          <cell r="J401">
            <v>286.89999999999998</v>
          </cell>
        </row>
        <row r="402">
          <cell r="A402" t="str">
            <v>130-2</v>
          </cell>
          <cell r="B402">
            <v>5057</v>
          </cell>
          <cell r="C402">
            <v>7</v>
          </cell>
          <cell r="D402" t="str">
            <v>A</v>
          </cell>
          <cell r="E402">
            <v>130</v>
          </cell>
          <cell r="F402" t="str">
            <v>Z</v>
          </cell>
          <cell r="G402">
            <v>2</v>
          </cell>
          <cell r="H402" t="str">
            <v>C5707A-130Z-2</v>
          </cell>
          <cell r="I402">
            <v>0.46</v>
          </cell>
          <cell r="J402">
            <v>287.875</v>
          </cell>
        </row>
        <row r="403">
          <cell r="A403" t="str">
            <v>131-1</v>
          </cell>
          <cell r="B403">
            <v>5057</v>
          </cell>
          <cell r="C403">
            <v>7</v>
          </cell>
          <cell r="D403" t="str">
            <v>A</v>
          </cell>
          <cell r="E403">
            <v>131</v>
          </cell>
          <cell r="F403" t="str">
            <v>Z</v>
          </cell>
          <cell r="G403">
            <v>1</v>
          </cell>
          <cell r="H403" t="str">
            <v>C5707A-131Z-1</v>
          </cell>
          <cell r="I403">
            <v>0.40500000000000003</v>
          </cell>
          <cell r="J403">
            <v>288.14999999999998</v>
          </cell>
        </row>
        <row r="404">
          <cell r="A404" t="str">
            <v>132-1</v>
          </cell>
          <cell r="B404">
            <v>5057</v>
          </cell>
          <cell r="C404">
            <v>7</v>
          </cell>
          <cell r="D404" t="str">
            <v>A</v>
          </cell>
          <cell r="E404">
            <v>132</v>
          </cell>
          <cell r="F404" t="str">
            <v>Z</v>
          </cell>
          <cell r="G404">
            <v>1</v>
          </cell>
          <cell r="H404" t="str">
            <v>C5707A-132Z-1</v>
          </cell>
          <cell r="I404">
            <v>0.94</v>
          </cell>
          <cell r="J404">
            <v>288.64999999999998</v>
          </cell>
        </row>
        <row r="405">
          <cell r="A405" t="str">
            <v>132-2</v>
          </cell>
          <cell r="B405">
            <v>5057</v>
          </cell>
          <cell r="C405">
            <v>7</v>
          </cell>
          <cell r="D405" t="str">
            <v>A</v>
          </cell>
          <cell r="E405">
            <v>132</v>
          </cell>
          <cell r="F405" t="str">
            <v>Z</v>
          </cell>
          <cell r="G405">
            <v>2</v>
          </cell>
          <cell r="H405" t="str">
            <v>C5707A-132Z-2</v>
          </cell>
          <cell r="I405">
            <v>0.70499999999999996</v>
          </cell>
          <cell r="J405">
            <v>289.58999999999997</v>
          </cell>
        </row>
        <row r="406">
          <cell r="A406" t="str">
            <v>133-1</v>
          </cell>
          <cell r="B406">
            <v>5057</v>
          </cell>
          <cell r="C406">
            <v>7</v>
          </cell>
          <cell r="D406" t="str">
            <v>A</v>
          </cell>
          <cell r="E406">
            <v>133</v>
          </cell>
          <cell r="F406" t="str">
            <v>Z</v>
          </cell>
          <cell r="G406">
            <v>1</v>
          </cell>
          <cell r="H406" t="str">
            <v>C5707A-133Z-1</v>
          </cell>
          <cell r="I406">
            <v>0.90500000000000003</v>
          </cell>
          <cell r="J406">
            <v>290.14999999999998</v>
          </cell>
        </row>
        <row r="407">
          <cell r="A407" t="str">
            <v>133-2</v>
          </cell>
          <cell r="B407">
            <v>5057</v>
          </cell>
          <cell r="C407">
            <v>7</v>
          </cell>
          <cell r="D407" t="str">
            <v>A</v>
          </cell>
          <cell r="E407">
            <v>133</v>
          </cell>
          <cell r="F407" t="str">
            <v>Z</v>
          </cell>
          <cell r="G407">
            <v>2</v>
          </cell>
          <cell r="H407" t="str">
            <v>C5707A-133Z-2</v>
          </cell>
          <cell r="I407">
            <v>0.74</v>
          </cell>
          <cell r="J407">
            <v>291.05500000000001</v>
          </cell>
        </row>
        <row r="408">
          <cell r="A408" t="str">
            <v>133-3</v>
          </cell>
          <cell r="B408">
            <v>5057</v>
          </cell>
          <cell r="C408">
            <v>7</v>
          </cell>
          <cell r="D408" t="str">
            <v>A</v>
          </cell>
          <cell r="E408">
            <v>133</v>
          </cell>
          <cell r="F408" t="str">
            <v>Z</v>
          </cell>
          <cell r="G408">
            <v>3</v>
          </cell>
          <cell r="H408" t="str">
            <v>C5707A-133Z-3</v>
          </cell>
          <cell r="I408">
            <v>0.69499999999999995</v>
          </cell>
          <cell r="J408">
            <v>291.79500000000002</v>
          </cell>
        </row>
        <row r="409">
          <cell r="A409" t="str">
            <v>133-4</v>
          </cell>
          <cell r="B409">
            <v>5057</v>
          </cell>
          <cell r="C409">
            <v>7</v>
          </cell>
          <cell r="D409" t="str">
            <v>A</v>
          </cell>
          <cell r="E409">
            <v>133</v>
          </cell>
          <cell r="F409" t="str">
            <v>Z</v>
          </cell>
          <cell r="G409">
            <v>4</v>
          </cell>
          <cell r="H409" t="str">
            <v>C5707A-133Z-4</v>
          </cell>
          <cell r="I409">
            <v>0.64</v>
          </cell>
          <cell r="J409">
            <v>292.49</v>
          </cell>
        </row>
        <row r="410">
          <cell r="A410" t="str">
            <v>134-1</v>
          </cell>
          <cell r="B410">
            <v>5057</v>
          </cell>
          <cell r="C410">
            <v>7</v>
          </cell>
          <cell r="D410" t="str">
            <v>A</v>
          </cell>
          <cell r="E410">
            <v>134</v>
          </cell>
          <cell r="F410" t="str">
            <v>Z</v>
          </cell>
          <cell r="G410">
            <v>1</v>
          </cell>
          <cell r="H410" t="str">
            <v>C5707A-134Z-1</v>
          </cell>
          <cell r="I410">
            <v>0.65</v>
          </cell>
          <cell r="J410">
            <v>293.14999999999998</v>
          </cell>
        </row>
        <row r="411">
          <cell r="A411" t="str">
            <v>134-2</v>
          </cell>
          <cell r="B411">
            <v>5057</v>
          </cell>
          <cell r="C411">
            <v>7</v>
          </cell>
          <cell r="D411" t="str">
            <v>A</v>
          </cell>
          <cell r="E411">
            <v>134</v>
          </cell>
          <cell r="F411" t="str">
            <v>Z</v>
          </cell>
          <cell r="G411">
            <v>2</v>
          </cell>
          <cell r="H411" t="str">
            <v>C5707A-134Z-2</v>
          </cell>
          <cell r="I411">
            <v>0.84</v>
          </cell>
          <cell r="J411">
            <v>293.8</v>
          </cell>
        </row>
        <row r="412">
          <cell r="A412" t="str">
            <v>135-1</v>
          </cell>
          <cell r="B412">
            <v>5057</v>
          </cell>
          <cell r="C412">
            <v>7</v>
          </cell>
          <cell r="D412" t="str">
            <v>A</v>
          </cell>
          <cell r="E412">
            <v>135</v>
          </cell>
          <cell r="F412" t="str">
            <v>Z</v>
          </cell>
          <cell r="G412">
            <v>1</v>
          </cell>
          <cell r="H412" t="str">
            <v>C5707A-135Z-1</v>
          </cell>
          <cell r="I412">
            <v>0.82</v>
          </cell>
          <cell r="J412">
            <v>294.45</v>
          </cell>
        </row>
        <row r="413">
          <cell r="A413" t="str">
            <v>135-2</v>
          </cell>
          <cell r="B413">
            <v>5057</v>
          </cell>
          <cell r="C413">
            <v>7</v>
          </cell>
          <cell r="D413" t="str">
            <v>A</v>
          </cell>
          <cell r="E413">
            <v>135</v>
          </cell>
          <cell r="F413" t="str">
            <v>Z</v>
          </cell>
          <cell r="G413">
            <v>2</v>
          </cell>
          <cell r="H413" t="str">
            <v>C5707A-135Z-2</v>
          </cell>
          <cell r="I413">
            <v>0.88</v>
          </cell>
          <cell r="J413">
            <v>295.27</v>
          </cell>
        </row>
        <row r="414">
          <cell r="A414" t="str">
            <v>136-1</v>
          </cell>
          <cell r="B414">
            <v>5057</v>
          </cell>
          <cell r="C414">
            <v>7</v>
          </cell>
          <cell r="D414" t="str">
            <v>A</v>
          </cell>
          <cell r="E414">
            <v>136</v>
          </cell>
          <cell r="F414" t="str">
            <v>Z</v>
          </cell>
          <cell r="G414">
            <v>1</v>
          </cell>
          <cell r="H414" t="str">
            <v>C5707A-136Z-1</v>
          </cell>
          <cell r="I414">
            <v>0.34499999999999997</v>
          </cell>
          <cell r="J414">
            <v>296.14999999999998</v>
          </cell>
        </row>
        <row r="415">
          <cell r="A415" t="str">
            <v>137-1</v>
          </cell>
          <cell r="B415">
            <v>5057</v>
          </cell>
          <cell r="C415">
            <v>7</v>
          </cell>
          <cell r="D415" t="str">
            <v>A</v>
          </cell>
          <cell r="E415">
            <v>137</v>
          </cell>
          <cell r="F415" t="str">
            <v>Z</v>
          </cell>
          <cell r="G415">
            <v>1</v>
          </cell>
          <cell r="H415" t="str">
            <v>C5707A-137Z-1</v>
          </cell>
          <cell r="I415">
            <v>0.56000000000000005</v>
          </cell>
          <cell r="J415">
            <v>296.64999999999998</v>
          </cell>
        </row>
        <row r="416">
          <cell r="A416" t="str">
            <v>137-2</v>
          </cell>
          <cell r="B416">
            <v>5057</v>
          </cell>
          <cell r="C416">
            <v>7</v>
          </cell>
          <cell r="D416" t="str">
            <v>A</v>
          </cell>
          <cell r="E416">
            <v>137</v>
          </cell>
          <cell r="F416" t="str">
            <v>Z</v>
          </cell>
          <cell r="G416">
            <v>2</v>
          </cell>
          <cell r="H416" t="str">
            <v>C5707A-137Z-2</v>
          </cell>
          <cell r="I416">
            <v>0.94499999999999995</v>
          </cell>
          <cell r="J416">
            <v>297.20999999999998</v>
          </cell>
        </row>
        <row r="417">
          <cell r="A417" t="str">
            <v>137-3</v>
          </cell>
          <cell r="B417">
            <v>5057</v>
          </cell>
          <cell r="C417">
            <v>7</v>
          </cell>
          <cell r="D417" t="str">
            <v>A</v>
          </cell>
          <cell r="E417">
            <v>137</v>
          </cell>
          <cell r="F417" t="str">
            <v>Z</v>
          </cell>
          <cell r="G417">
            <v>3</v>
          </cell>
          <cell r="H417" t="str">
            <v>C5707A-137Z-3</v>
          </cell>
          <cell r="I417">
            <v>0.84</v>
          </cell>
          <cell r="J417">
            <v>298.15499999999997</v>
          </cell>
        </row>
        <row r="418">
          <cell r="A418" t="str">
            <v>137-4</v>
          </cell>
          <cell r="B418">
            <v>5057</v>
          </cell>
          <cell r="C418">
            <v>7</v>
          </cell>
          <cell r="D418" t="str">
            <v>A</v>
          </cell>
          <cell r="E418">
            <v>137</v>
          </cell>
          <cell r="F418" t="str">
            <v>Z</v>
          </cell>
          <cell r="G418">
            <v>4</v>
          </cell>
          <cell r="H418" t="str">
            <v>C5707A-137Z-4</v>
          </cell>
          <cell r="I418">
            <v>0.55500000000000005</v>
          </cell>
          <cell r="J418">
            <v>298.995</v>
          </cell>
        </row>
        <row r="419">
          <cell r="A419" t="str">
            <v>138-1</v>
          </cell>
          <cell r="B419">
            <v>5057</v>
          </cell>
          <cell r="C419">
            <v>7</v>
          </cell>
          <cell r="D419" t="str">
            <v>A</v>
          </cell>
          <cell r="E419">
            <v>138</v>
          </cell>
          <cell r="F419" t="str">
            <v>Z</v>
          </cell>
          <cell r="G419">
            <v>1</v>
          </cell>
          <cell r="H419" t="str">
            <v>C5707A-138Z-1</v>
          </cell>
          <cell r="I419">
            <v>0.82</v>
          </cell>
          <cell r="J419">
            <v>299.14999999999998</v>
          </cell>
        </row>
        <row r="420">
          <cell r="A420" t="str">
            <v>138-2</v>
          </cell>
          <cell r="B420">
            <v>5057</v>
          </cell>
          <cell r="C420">
            <v>7</v>
          </cell>
          <cell r="D420" t="str">
            <v>A</v>
          </cell>
          <cell r="E420">
            <v>138</v>
          </cell>
          <cell r="F420" t="str">
            <v>Z</v>
          </cell>
          <cell r="G420">
            <v>2</v>
          </cell>
          <cell r="H420" t="str">
            <v>C5707A-138Z-2</v>
          </cell>
          <cell r="I420">
            <v>0.93</v>
          </cell>
          <cell r="J420">
            <v>299.97000000000003</v>
          </cell>
        </row>
        <row r="421">
          <cell r="A421" t="str">
            <v>139-1</v>
          </cell>
          <cell r="B421">
            <v>5057</v>
          </cell>
          <cell r="C421">
            <v>7</v>
          </cell>
          <cell r="D421" t="str">
            <v>A</v>
          </cell>
          <cell r="E421">
            <v>139</v>
          </cell>
          <cell r="F421" t="str">
            <v>Z</v>
          </cell>
          <cell r="G421">
            <v>1</v>
          </cell>
          <cell r="H421" t="str">
            <v>C5707A-139Z-1</v>
          </cell>
          <cell r="I421">
            <v>0.91</v>
          </cell>
          <cell r="J421">
            <v>300.89999999999998</v>
          </cell>
        </row>
        <row r="422">
          <cell r="A422" t="str">
            <v>139-2</v>
          </cell>
          <cell r="B422">
            <v>5057</v>
          </cell>
          <cell r="C422">
            <v>7</v>
          </cell>
          <cell r="D422" t="str">
            <v>A</v>
          </cell>
          <cell r="E422">
            <v>139</v>
          </cell>
          <cell r="F422" t="str">
            <v>Z</v>
          </cell>
          <cell r="G422">
            <v>2</v>
          </cell>
          <cell r="H422" t="str">
            <v>C5707A-139Z-2</v>
          </cell>
          <cell r="I422">
            <v>0.4</v>
          </cell>
          <cell r="J422">
            <v>301.81</v>
          </cell>
        </row>
        <row r="423">
          <cell r="A423" t="str">
            <v>140-1</v>
          </cell>
          <cell r="B423">
            <v>5057</v>
          </cell>
          <cell r="C423">
            <v>7</v>
          </cell>
          <cell r="D423" t="str">
            <v>A</v>
          </cell>
          <cell r="E423">
            <v>140</v>
          </cell>
          <cell r="F423" t="str">
            <v>Z</v>
          </cell>
          <cell r="G423">
            <v>1</v>
          </cell>
          <cell r="H423" t="str">
            <v>C5707A-140Z-1</v>
          </cell>
          <cell r="I423">
            <v>0.96</v>
          </cell>
          <cell r="J423">
            <v>302.14999999999998</v>
          </cell>
        </row>
        <row r="424">
          <cell r="A424" t="str">
            <v>140-2</v>
          </cell>
          <cell r="B424">
            <v>5057</v>
          </cell>
          <cell r="C424">
            <v>7</v>
          </cell>
          <cell r="D424" t="str">
            <v>A</v>
          </cell>
          <cell r="E424">
            <v>140</v>
          </cell>
          <cell r="F424" t="str">
            <v>Z</v>
          </cell>
          <cell r="G424">
            <v>2</v>
          </cell>
          <cell r="H424" t="str">
            <v>C5707A-140Z-2</v>
          </cell>
          <cell r="I424">
            <v>0.70499999999999996</v>
          </cell>
          <cell r="J424">
            <v>303.11</v>
          </cell>
        </row>
        <row r="425">
          <cell r="A425" t="str">
            <v>140-3</v>
          </cell>
          <cell r="B425">
            <v>5057</v>
          </cell>
          <cell r="C425">
            <v>7</v>
          </cell>
          <cell r="D425" t="str">
            <v>A</v>
          </cell>
          <cell r="E425">
            <v>140</v>
          </cell>
          <cell r="F425" t="str">
            <v>Z</v>
          </cell>
          <cell r="G425">
            <v>3</v>
          </cell>
          <cell r="H425" t="str">
            <v>C5707A-140Z-3</v>
          </cell>
          <cell r="I425">
            <v>0.72499999999999998</v>
          </cell>
          <cell r="J425">
            <v>303.815</v>
          </cell>
        </row>
        <row r="426">
          <cell r="A426" t="str">
            <v>140-4</v>
          </cell>
          <cell r="B426">
            <v>5057</v>
          </cell>
          <cell r="C426">
            <v>7</v>
          </cell>
          <cell r="D426" t="str">
            <v>A</v>
          </cell>
          <cell r="E426">
            <v>140</v>
          </cell>
          <cell r="F426" t="str">
            <v>Z</v>
          </cell>
          <cell r="G426">
            <v>4</v>
          </cell>
          <cell r="H426" t="str">
            <v>C5707A-140Z-4</v>
          </cell>
          <cell r="I426">
            <v>0.7</v>
          </cell>
          <cell r="J426">
            <v>304.54000000000002</v>
          </cell>
        </row>
        <row r="427">
          <cell r="A427" t="str">
            <v>141-1</v>
          </cell>
          <cell r="B427">
            <v>5057</v>
          </cell>
          <cell r="C427">
            <v>7</v>
          </cell>
          <cell r="D427" t="str">
            <v>A</v>
          </cell>
          <cell r="E427">
            <v>141</v>
          </cell>
          <cell r="F427" t="str">
            <v>Z</v>
          </cell>
          <cell r="G427">
            <v>1</v>
          </cell>
          <cell r="H427" t="str">
            <v>C5707A-141Z-1</v>
          </cell>
          <cell r="I427">
            <v>0.75</v>
          </cell>
          <cell r="J427">
            <v>305.14999999999998</v>
          </cell>
        </row>
        <row r="428">
          <cell r="A428" t="str">
            <v>141-2</v>
          </cell>
          <cell r="B428">
            <v>5057</v>
          </cell>
          <cell r="C428">
            <v>7</v>
          </cell>
          <cell r="D428" t="str">
            <v>A</v>
          </cell>
          <cell r="E428">
            <v>141</v>
          </cell>
          <cell r="F428" t="str">
            <v>Z</v>
          </cell>
          <cell r="G428">
            <v>2</v>
          </cell>
          <cell r="H428" t="str">
            <v>C5707A-141Z-2</v>
          </cell>
          <cell r="I428">
            <v>0.9</v>
          </cell>
          <cell r="J428">
            <v>305.89999999999998</v>
          </cell>
        </row>
        <row r="429">
          <cell r="A429" t="str">
            <v>141-3</v>
          </cell>
          <cell r="B429">
            <v>5057</v>
          </cell>
          <cell r="C429">
            <v>7</v>
          </cell>
          <cell r="D429" t="str">
            <v>A</v>
          </cell>
          <cell r="E429">
            <v>141</v>
          </cell>
          <cell r="F429" t="str">
            <v>Z</v>
          </cell>
          <cell r="G429">
            <v>3</v>
          </cell>
          <cell r="H429" t="str">
            <v>C5707A-141Z-3</v>
          </cell>
          <cell r="I429">
            <v>0.79</v>
          </cell>
          <cell r="J429">
            <v>306.8</v>
          </cell>
        </row>
        <row r="430">
          <cell r="A430" t="str">
            <v>141-4</v>
          </cell>
          <cell r="B430">
            <v>5057</v>
          </cell>
          <cell r="C430">
            <v>7</v>
          </cell>
          <cell r="D430" t="str">
            <v>A</v>
          </cell>
          <cell r="E430">
            <v>141</v>
          </cell>
          <cell r="F430" t="str">
            <v>Z</v>
          </cell>
          <cell r="G430">
            <v>4</v>
          </cell>
          <cell r="H430" t="str">
            <v>C5707A-141Z-4</v>
          </cell>
          <cell r="I430">
            <v>0.72</v>
          </cell>
          <cell r="J430">
            <v>307.58999999999997</v>
          </cell>
        </row>
        <row r="431">
          <cell r="A431" t="str">
            <v>142-1</v>
          </cell>
          <cell r="B431">
            <v>5057</v>
          </cell>
          <cell r="C431">
            <v>7</v>
          </cell>
          <cell r="D431" t="str">
            <v>A</v>
          </cell>
          <cell r="E431">
            <v>142</v>
          </cell>
          <cell r="F431" t="str">
            <v>Z</v>
          </cell>
          <cell r="G431">
            <v>1</v>
          </cell>
          <cell r="H431" t="str">
            <v>C5707A-142Z-1</v>
          </cell>
          <cell r="I431">
            <v>0.88500000000000001</v>
          </cell>
          <cell r="J431">
            <v>308.14999999999998</v>
          </cell>
        </row>
        <row r="432">
          <cell r="A432" t="str">
            <v>142-2</v>
          </cell>
          <cell r="B432">
            <v>5057</v>
          </cell>
          <cell r="C432">
            <v>7</v>
          </cell>
          <cell r="D432" t="str">
            <v>A</v>
          </cell>
          <cell r="E432">
            <v>142</v>
          </cell>
          <cell r="F432" t="str">
            <v>Z</v>
          </cell>
          <cell r="G432">
            <v>2</v>
          </cell>
          <cell r="H432" t="str">
            <v>C5707A-142Z-2</v>
          </cell>
          <cell r="I432">
            <v>0.89</v>
          </cell>
          <cell r="J432">
            <v>309.03500000000003</v>
          </cell>
        </row>
        <row r="433">
          <cell r="A433" t="str">
            <v>142-3</v>
          </cell>
          <cell r="B433">
            <v>5057</v>
          </cell>
          <cell r="C433">
            <v>7</v>
          </cell>
          <cell r="D433" t="str">
            <v>A</v>
          </cell>
          <cell r="E433">
            <v>142</v>
          </cell>
          <cell r="F433" t="str">
            <v>Z</v>
          </cell>
          <cell r="G433">
            <v>3</v>
          </cell>
          <cell r="H433" t="str">
            <v>C5707A-142Z-3</v>
          </cell>
          <cell r="I433">
            <v>0.74</v>
          </cell>
          <cell r="J433">
            <v>309.92500000000001</v>
          </cell>
        </row>
        <row r="434">
          <cell r="A434" t="str">
            <v>142-4</v>
          </cell>
          <cell r="B434">
            <v>5057</v>
          </cell>
          <cell r="C434">
            <v>7</v>
          </cell>
          <cell r="D434" t="str">
            <v>A</v>
          </cell>
          <cell r="E434">
            <v>142</v>
          </cell>
          <cell r="F434" t="str">
            <v>Z</v>
          </cell>
          <cell r="G434">
            <v>4</v>
          </cell>
          <cell r="H434" t="str">
            <v>C5707A-142Z-4</v>
          </cell>
          <cell r="I434">
            <v>0.46500000000000002</v>
          </cell>
          <cell r="J434">
            <v>310.66500000000002</v>
          </cell>
        </row>
        <row r="435">
          <cell r="A435" t="str">
            <v>143-1</v>
          </cell>
          <cell r="B435">
            <v>5057</v>
          </cell>
          <cell r="C435">
            <v>7</v>
          </cell>
          <cell r="D435" t="str">
            <v>A</v>
          </cell>
          <cell r="E435">
            <v>143</v>
          </cell>
          <cell r="F435" t="str">
            <v>Z</v>
          </cell>
          <cell r="G435">
            <v>1</v>
          </cell>
          <cell r="H435" t="str">
            <v>C5707A-143Z-1</v>
          </cell>
          <cell r="I435">
            <v>0.84499999999999997</v>
          </cell>
          <cell r="J435">
            <v>311.14999999999998</v>
          </cell>
        </row>
        <row r="436">
          <cell r="A436" t="str">
            <v>143-2</v>
          </cell>
          <cell r="B436">
            <v>5057</v>
          </cell>
          <cell r="C436">
            <v>7</v>
          </cell>
          <cell r="D436" t="str">
            <v>A</v>
          </cell>
          <cell r="E436">
            <v>143</v>
          </cell>
          <cell r="F436" t="str">
            <v>Z</v>
          </cell>
          <cell r="G436">
            <v>2</v>
          </cell>
          <cell r="H436" t="str">
            <v>C5707A-143Z-2</v>
          </cell>
          <cell r="I436">
            <v>0.93500000000000005</v>
          </cell>
          <cell r="J436">
            <v>311.995</v>
          </cell>
        </row>
        <row r="437">
          <cell r="A437" t="str">
            <v>143-3</v>
          </cell>
          <cell r="B437">
            <v>5057</v>
          </cell>
          <cell r="C437">
            <v>7</v>
          </cell>
          <cell r="D437" t="str">
            <v>A</v>
          </cell>
          <cell r="E437">
            <v>143</v>
          </cell>
          <cell r="F437" t="str">
            <v>Z</v>
          </cell>
          <cell r="G437">
            <v>3</v>
          </cell>
          <cell r="H437" t="str">
            <v>C5707A-143Z-3</v>
          </cell>
          <cell r="I437">
            <v>0.96</v>
          </cell>
          <cell r="J437">
            <v>312.93</v>
          </cell>
        </row>
        <row r="438">
          <cell r="A438" t="str">
            <v>143-4</v>
          </cell>
          <cell r="B438">
            <v>5057</v>
          </cell>
          <cell r="C438">
            <v>7</v>
          </cell>
          <cell r="D438" t="str">
            <v>A</v>
          </cell>
          <cell r="E438">
            <v>143</v>
          </cell>
          <cell r="F438" t="str">
            <v>Z</v>
          </cell>
          <cell r="G438">
            <v>4</v>
          </cell>
          <cell r="H438" t="str">
            <v>C5707A-143Z-4</v>
          </cell>
          <cell r="I438">
            <v>0.33</v>
          </cell>
          <cell r="J438">
            <v>313.89</v>
          </cell>
        </row>
        <row r="439">
          <cell r="A439" t="str">
            <v>144-1</v>
          </cell>
          <cell r="B439">
            <v>5057</v>
          </cell>
          <cell r="C439">
            <v>7</v>
          </cell>
          <cell r="D439" t="str">
            <v>A</v>
          </cell>
          <cell r="E439">
            <v>144</v>
          </cell>
          <cell r="F439" t="str">
            <v>Z</v>
          </cell>
          <cell r="G439">
            <v>1</v>
          </cell>
          <cell r="H439" t="str">
            <v>C5707A-144Z-1</v>
          </cell>
          <cell r="I439">
            <v>0.66</v>
          </cell>
          <cell r="J439">
            <v>314.14999999999998</v>
          </cell>
        </row>
        <row r="440">
          <cell r="A440" t="str">
            <v>144-2</v>
          </cell>
          <cell r="B440">
            <v>5057</v>
          </cell>
          <cell r="C440">
            <v>7</v>
          </cell>
          <cell r="D440" t="str">
            <v>A</v>
          </cell>
          <cell r="E440">
            <v>144</v>
          </cell>
          <cell r="F440" t="str">
            <v>Z</v>
          </cell>
          <cell r="G440">
            <v>2</v>
          </cell>
          <cell r="H440" t="str">
            <v>C5707A-144Z-2</v>
          </cell>
          <cell r="I440">
            <v>0.71</v>
          </cell>
          <cell r="J440">
            <v>314.81</v>
          </cell>
        </row>
        <row r="441">
          <cell r="A441" t="str">
            <v>144-3</v>
          </cell>
          <cell r="B441">
            <v>5057</v>
          </cell>
          <cell r="C441">
            <v>7</v>
          </cell>
          <cell r="D441" t="str">
            <v>A</v>
          </cell>
          <cell r="E441">
            <v>144</v>
          </cell>
          <cell r="F441" t="str">
            <v>Z</v>
          </cell>
          <cell r="G441">
            <v>3</v>
          </cell>
          <cell r="H441" t="str">
            <v>C5707A-144Z-3</v>
          </cell>
          <cell r="I441">
            <v>0.86</v>
          </cell>
          <cell r="J441">
            <v>315.52</v>
          </cell>
        </row>
        <row r="442">
          <cell r="A442" t="str">
            <v>144-4</v>
          </cell>
          <cell r="B442">
            <v>5057</v>
          </cell>
          <cell r="C442">
            <v>7</v>
          </cell>
          <cell r="D442" t="str">
            <v>A</v>
          </cell>
          <cell r="E442">
            <v>144</v>
          </cell>
          <cell r="F442" t="str">
            <v>Z</v>
          </cell>
          <cell r="G442">
            <v>4</v>
          </cell>
          <cell r="H442" t="str">
            <v>C5707A-144Z-4</v>
          </cell>
          <cell r="I442">
            <v>0.82</v>
          </cell>
          <cell r="J442">
            <v>316.38</v>
          </cell>
        </row>
        <row r="443">
          <cell r="A443" t="str">
            <v>145-1</v>
          </cell>
          <cell r="B443">
            <v>5057</v>
          </cell>
          <cell r="C443">
            <v>7</v>
          </cell>
          <cell r="D443" t="str">
            <v>A</v>
          </cell>
          <cell r="E443">
            <v>145</v>
          </cell>
          <cell r="F443" t="str">
            <v>Z</v>
          </cell>
          <cell r="G443">
            <v>1</v>
          </cell>
          <cell r="H443" t="str">
            <v>C5707A-145Z-1</v>
          </cell>
          <cell r="I443">
            <v>0.95</v>
          </cell>
          <cell r="J443">
            <v>317.14999999999998</v>
          </cell>
        </row>
        <row r="444">
          <cell r="A444" t="str">
            <v>145-2</v>
          </cell>
          <cell r="B444">
            <v>5057</v>
          </cell>
          <cell r="C444">
            <v>7</v>
          </cell>
          <cell r="D444" t="str">
            <v>A</v>
          </cell>
          <cell r="E444">
            <v>145</v>
          </cell>
          <cell r="F444" t="str">
            <v>Z</v>
          </cell>
          <cell r="G444">
            <v>2</v>
          </cell>
          <cell r="H444" t="str">
            <v>C5707A-145Z-2</v>
          </cell>
          <cell r="I444">
            <v>0.83</v>
          </cell>
          <cell r="J444">
            <v>318.10000000000002</v>
          </cell>
        </row>
        <row r="445">
          <cell r="A445" t="str">
            <v>145-3</v>
          </cell>
          <cell r="B445">
            <v>5057</v>
          </cell>
          <cell r="C445">
            <v>7</v>
          </cell>
          <cell r="D445" t="str">
            <v>A</v>
          </cell>
          <cell r="E445">
            <v>145</v>
          </cell>
          <cell r="F445" t="str">
            <v>Z</v>
          </cell>
          <cell r="G445">
            <v>3</v>
          </cell>
          <cell r="H445" t="str">
            <v>C5707A-145Z-3</v>
          </cell>
          <cell r="I445">
            <v>0.77500000000000002</v>
          </cell>
          <cell r="J445">
            <v>318.93</v>
          </cell>
        </row>
        <row r="446">
          <cell r="A446" t="str">
            <v>145-4</v>
          </cell>
          <cell r="B446">
            <v>5057</v>
          </cell>
          <cell r="C446">
            <v>7</v>
          </cell>
          <cell r="D446" t="str">
            <v>A</v>
          </cell>
          <cell r="E446">
            <v>145</v>
          </cell>
          <cell r="F446" t="str">
            <v>Z</v>
          </cell>
          <cell r="G446">
            <v>4</v>
          </cell>
          <cell r="H446" t="str">
            <v>C5707A-145Z-4</v>
          </cell>
          <cell r="I446">
            <v>0.62</v>
          </cell>
          <cell r="J446">
            <v>319.70499999999998</v>
          </cell>
        </row>
        <row r="447">
          <cell r="A447" t="str">
            <v>146-1</v>
          </cell>
          <cell r="B447">
            <v>5057</v>
          </cell>
          <cell r="C447">
            <v>7</v>
          </cell>
          <cell r="D447" t="str">
            <v>A</v>
          </cell>
          <cell r="E447">
            <v>146</v>
          </cell>
          <cell r="F447" t="str">
            <v>Z</v>
          </cell>
          <cell r="G447">
            <v>1</v>
          </cell>
          <cell r="H447" t="str">
            <v>C5707A-146Z-1</v>
          </cell>
          <cell r="I447">
            <v>0.69499999999999995</v>
          </cell>
          <cell r="J447">
            <v>320.14999999999998</v>
          </cell>
        </row>
        <row r="448">
          <cell r="A448" t="str">
            <v>146-2</v>
          </cell>
          <cell r="B448">
            <v>5057</v>
          </cell>
          <cell r="C448">
            <v>7</v>
          </cell>
          <cell r="D448" t="str">
            <v>A</v>
          </cell>
          <cell r="E448">
            <v>146</v>
          </cell>
          <cell r="F448" t="str">
            <v>Z</v>
          </cell>
          <cell r="G448">
            <v>2</v>
          </cell>
          <cell r="H448" t="str">
            <v>C5707A-146Z-2</v>
          </cell>
          <cell r="I448">
            <v>0.78</v>
          </cell>
          <cell r="J448">
            <v>320.84500000000003</v>
          </cell>
        </row>
        <row r="449">
          <cell r="A449" t="str">
            <v>146-3</v>
          </cell>
          <cell r="B449">
            <v>5057</v>
          </cell>
          <cell r="C449">
            <v>7</v>
          </cell>
          <cell r="D449" t="str">
            <v>A</v>
          </cell>
          <cell r="E449">
            <v>146</v>
          </cell>
          <cell r="F449" t="str">
            <v>Z</v>
          </cell>
          <cell r="G449">
            <v>3</v>
          </cell>
          <cell r="H449" t="str">
            <v>C5707A-146Z-3</v>
          </cell>
          <cell r="I449">
            <v>0.68</v>
          </cell>
          <cell r="J449">
            <v>321.625</v>
          </cell>
        </row>
        <row r="450">
          <cell r="A450" t="str">
            <v>146-4</v>
          </cell>
          <cell r="B450">
            <v>5057</v>
          </cell>
          <cell r="C450">
            <v>7</v>
          </cell>
          <cell r="D450" t="str">
            <v>A</v>
          </cell>
          <cell r="E450">
            <v>146</v>
          </cell>
          <cell r="F450" t="str">
            <v>Z</v>
          </cell>
          <cell r="G450">
            <v>4</v>
          </cell>
          <cell r="H450" t="str">
            <v>C5707A-146Z-4</v>
          </cell>
          <cell r="I450">
            <v>0.83499999999999996</v>
          </cell>
          <cell r="J450">
            <v>322.30500000000001</v>
          </cell>
        </row>
        <row r="451">
          <cell r="A451" t="str">
            <v>147-1</v>
          </cell>
          <cell r="B451">
            <v>5057</v>
          </cell>
          <cell r="C451">
            <v>7</v>
          </cell>
          <cell r="D451" t="str">
            <v>A</v>
          </cell>
          <cell r="E451">
            <v>147</v>
          </cell>
          <cell r="F451" t="str">
            <v>Z</v>
          </cell>
          <cell r="G451">
            <v>1</v>
          </cell>
          <cell r="H451" t="str">
            <v>C5707A-147Z-1</v>
          </cell>
          <cell r="I451">
            <v>0.86499999999999999</v>
          </cell>
          <cell r="J451">
            <v>323.14999999999998</v>
          </cell>
        </row>
        <row r="452">
          <cell r="A452" t="str">
            <v>147-2</v>
          </cell>
          <cell r="B452">
            <v>5057</v>
          </cell>
          <cell r="C452">
            <v>7</v>
          </cell>
          <cell r="D452" t="str">
            <v>A</v>
          </cell>
          <cell r="E452">
            <v>147</v>
          </cell>
          <cell r="F452" t="str">
            <v>Z</v>
          </cell>
          <cell r="G452">
            <v>2</v>
          </cell>
          <cell r="H452" t="str">
            <v>C5707A-147Z-2</v>
          </cell>
          <cell r="I452">
            <v>0.81</v>
          </cell>
          <cell r="J452">
            <v>324.01499999999999</v>
          </cell>
        </row>
        <row r="453">
          <cell r="A453" t="str">
            <v>147-3</v>
          </cell>
          <cell r="B453">
            <v>5057</v>
          </cell>
          <cell r="C453">
            <v>7</v>
          </cell>
          <cell r="D453" t="str">
            <v>A</v>
          </cell>
          <cell r="E453">
            <v>147</v>
          </cell>
          <cell r="F453" t="str">
            <v>Z</v>
          </cell>
          <cell r="G453">
            <v>3</v>
          </cell>
          <cell r="H453" t="str">
            <v>C5707A-147Z-3</v>
          </cell>
          <cell r="I453">
            <v>0.745</v>
          </cell>
          <cell r="J453">
            <v>324.82499999999999</v>
          </cell>
        </row>
        <row r="454">
          <cell r="A454" t="str">
            <v>147-4</v>
          </cell>
          <cell r="B454">
            <v>5057</v>
          </cell>
          <cell r="C454">
            <v>7</v>
          </cell>
          <cell r="D454" t="str">
            <v>A</v>
          </cell>
          <cell r="E454">
            <v>147</v>
          </cell>
          <cell r="F454" t="str">
            <v>Z</v>
          </cell>
          <cell r="G454">
            <v>4</v>
          </cell>
          <cell r="H454" t="str">
            <v>C5707A-147Z-4</v>
          </cell>
          <cell r="I454">
            <v>0.61499999999999999</v>
          </cell>
          <cell r="J454">
            <v>325.57</v>
          </cell>
        </row>
        <row r="455">
          <cell r="A455" t="str">
            <v>148-1</v>
          </cell>
          <cell r="B455">
            <v>5057</v>
          </cell>
          <cell r="C455">
            <v>7</v>
          </cell>
          <cell r="D455" t="str">
            <v>A</v>
          </cell>
          <cell r="E455">
            <v>148</v>
          </cell>
          <cell r="F455" t="str">
            <v>Z</v>
          </cell>
          <cell r="G455">
            <v>1</v>
          </cell>
          <cell r="H455" t="str">
            <v>C5707A-148Z-1</v>
          </cell>
          <cell r="I455">
            <v>0.98</v>
          </cell>
          <cell r="J455">
            <v>326.14999999999998</v>
          </cell>
        </row>
        <row r="456">
          <cell r="A456" t="str">
            <v>148-2</v>
          </cell>
          <cell r="B456">
            <v>5057</v>
          </cell>
          <cell r="C456">
            <v>7</v>
          </cell>
          <cell r="D456" t="str">
            <v>A</v>
          </cell>
          <cell r="E456">
            <v>148</v>
          </cell>
          <cell r="F456" t="str">
            <v>Z</v>
          </cell>
          <cell r="G456">
            <v>2</v>
          </cell>
          <cell r="H456" t="str">
            <v>C5707A-148Z-2</v>
          </cell>
          <cell r="I456">
            <v>0.78</v>
          </cell>
          <cell r="J456">
            <v>327.13</v>
          </cell>
        </row>
        <row r="457">
          <cell r="A457" t="str">
            <v>148-3</v>
          </cell>
          <cell r="B457">
            <v>5057</v>
          </cell>
          <cell r="C457">
            <v>7</v>
          </cell>
          <cell r="D457" t="str">
            <v>A</v>
          </cell>
          <cell r="E457">
            <v>148</v>
          </cell>
          <cell r="F457" t="str">
            <v>Z</v>
          </cell>
          <cell r="G457">
            <v>3</v>
          </cell>
          <cell r="H457" t="str">
            <v>C5707A-148Z-3</v>
          </cell>
          <cell r="I457">
            <v>0.83</v>
          </cell>
          <cell r="J457">
            <v>327.91</v>
          </cell>
        </row>
        <row r="458">
          <cell r="A458" t="str">
            <v>148-4</v>
          </cell>
          <cell r="B458">
            <v>5057</v>
          </cell>
          <cell r="C458">
            <v>7</v>
          </cell>
          <cell r="D458" t="str">
            <v>A</v>
          </cell>
          <cell r="E458">
            <v>148</v>
          </cell>
          <cell r="F458" t="str">
            <v>Z</v>
          </cell>
          <cell r="G458">
            <v>4</v>
          </cell>
          <cell r="H458" t="str">
            <v>C5707A-148Z-4</v>
          </cell>
          <cell r="I458">
            <v>0.76</v>
          </cell>
          <cell r="J458">
            <v>328.74</v>
          </cell>
        </row>
        <row r="459">
          <cell r="A459" t="str">
            <v>149-1</v>
          </cell>
          <cell r="B459">
            <v>5057</v>
          </cell>
          <cell r="C459">
            <v>7</v>
          </cell>
          <cell r="D459" t="str">
            <v>A</v>
          </cell>
          <cell r="E459">
            <v>149</v>
          </cell>
          <cell r="F459" t="str">
            <v>Z</v>
          </cell>
          <cell r="G459">
            <v>1</v>
          </cell>
          <cell r="H459" t="str">
            <v>C5707A-149Z-1</v>
          </cell>
          <cell r="I459">
            <v>0.85</v>
          </cell>
          <cell r="J459">
            <v>329.15</v>
          </cell>
        </row>
        <row r="460">
          <cell r="A460" t="str">
            <v>149-2</v>
          </cell>
          <cell r="B460">
            <v>5057</v>
          </cell>
          <cell r="C460">
            <v>7</v>
          </cell>
          <cell r="D460" t="str">
            <v>A</v>
          </cell>
          <cell r="E460">
            <v>149</v>
          </cell>
          <cell r="F460" t="str">
            <v>Z</v>
          </cell>
          <cell r="G460">
            <v>2</v>
          </cell>
          <cell r="H460" t="str">
            <v>C5707A-149Z-2</v>
          </cell>
          <cell r="I460">
            <v>0.7</v>
          </cell>
          <cell r="J460">
            <v>330</v>
          </cell>
        </row>
        <row r="461">
          <cell r="A461" t="str">
            <v>149-3</v>
          </cell>
          <cell r="B461">
            <v>5057</v>
          </cell>
          <cell r="C461">
            <v>7</v>
          </cell>
          <cell r="D461" t="str">
            <v>A</v>
          </cell>
          <cell r="E461">
            <v>149</v>
          </cell>
          <cell r="F461" t="str">
            <v>Z</v>
          </cell>
          <cell r="G461">
            <v>3</v>
          </cell>
          <cell r="H461" t="str">
            <v>C5707A-149Z-3</v>
          </cell>
          <cell r="I461">
            <v>0.86499999999999999</v>
          </cell>
          <cell r="J461">
            <v>330.7</v>
          </cell>
        </row>
        <row r="462">
          <cell r="A462" t="str">
            <v>149-4</v>
          </cell>
          <cell r="B462">
            <v>5057</v>
          </cell>
          <cell r="C462">
            <v>7</v>
          </cell>
          <cell r="D462" t="str">
            <v>A</v>
          </cell>
          <cell r="E462">
            <v>149</v>
          </cell>
          <cell r="F462" t="str">
            <v>Z</v>
          </cell>
          <cell r="G462">
            <v>4</v>
          </cell>
          <cell r="H462" t="str">
            <v>C5707A-149Z-4</v>
          </cell>
          <cell r="I462">
            <v>0.63</v>
          </cell>
          <cell r="J462">
            <v>331.565</v>
          </cell>
        </row>
        <row r="463">
          <cell r="A463" t="str">
            <v>150-1</v>
          </cell>
          <cell r="B463">
            <v>5057</v>
          </cell>
          <cell r="C463">
            <v>7</v>
          </cell>
          <cell r="D463" t="str">
            <v>A</v>
          </cell>
          <cell r="E463">
            <v>150</v>
          </cell>
          <cell r="F463" t="str">
            <v>Z</v>
          </cell>
          <cell r="G463">
            <v>1</v>
          </cell>
          <cell r="H463" t="str">
            <v>C5707A-150Z-1</v>
          </cell>
          <cell r="I463">
            <v>0.82499999999999996</v>
          </cell>
          <cell r="J463">
            <v>332.15</v>
          </cell>
        </row>
        <row r="464">
          <cell r="A464" t="str">
            <v>150-2</v>
          </cell>
          <cell r="B464">
            <v>5057</v>
          </cell>
          <cell r="C464">
            <v>7</v>
          </cell>
          <cell r="D464" t="str">
            <v>A</v>
          </cell>
          <cell r="E464">
            <v>150</v>
          </cell>
          <cell r="F464" t="str">
            <v>Z</v>
          </cell>
          <cell r="G464">
            <v>2</v>
          </cell>
          <cell r="H464" t="str">
            <v>C5707A-150Z-2</v>
          </cell>
          <cell r="I464">
            <v>0.83499999999999996</v>
          </cell>
          <cell r="J464">
            <v>332.97500000000002</v>
          </cell>
        </row>
        <row r="465">
          <cell r="A465" t="str">
            <v>150-3</v>
          </cell>
          <cell r="B465">
            <v>5057</v>
          </cell>
          <cell r="C465">
            <v>7</v>
          </cell>
          <cell r="D465" t="str">
            <v>A</v>
          </cell>
          <cell r="E465">
            <v>150</v>
          </cell>
          <cell r="F465" t="str">
            <v>Z</v>
          </cell>
          <cell r="G465">
            <v>3</v>
          </cell>
          <cell r="H465" t="str">
            <v>C5707A-150Z-3</v>
          </cell>
          <cell r="I465">
            <v>0.46</v>
          </cell>
          <cell r="J465">
            <v>333.81</v>
          </cell>
        </row>
        <row r="466">
          <cell r="A466" t="str">
            <v>150-4</v>
          </cell>
          <cell r="B466">
            <v>5057</v>
          </cell>
          <cell r="C466">
            <v>7</v>
          </cell>
          <cell r="D466" t="str">
            <v>A</v>
          </cell>
          <cell r="E466">
            <v>150</v>
          </cell>
          <cell r="F466" t="str">
            <v>Z</v>
          </cell>
          <cell r="G466">
            <v>4</v>
          </cell>
          <cell r="H466" t="str">
            <v>C5707A-150Z-4</v>
          </cell>
          <cell r="I466">
            <v>0.91</v>
          </cell>
          <cell r="J466">
            <v>334.27</v>
          </cell>
        </row>
        <row r="467">
          <cell r="A467" t="str">
            <v>151-1</v>
          </cell>
          <cell r="B467">
            <v>5057</v>
          </cell>
          <cell r="C467">
            <v>7</v>
          </cell>
          <cell r="D467" t="str">
            <v>A</v>
          </cell>
          <cell r="E467">
            <v>151</v>
          </cell>
          <cell r="F467" t="str">
            <v>Z</v>
          </cell>
          <cell r="G467">
            <v>1</v>
          </cell>
          <cell r="H467" t="str">
            <v>C5707A-151Z-1</v>
          </cell>
          <cell r="I467">
            <v>0.98499999999999999</v>
          </cell>
          <cell r="J467">
            <v>335.15</v>
          </cell>
        </row>
        <row r="468">
          <cell r="A468" t="str">
            <v>151-2</v>
          </cell>
          <cell r="B468">
            <v>5057</v>
          </cell>
          <cell r="C468">
            <v>7</v>
          </cell>
          <cell r="D468" t="str">
            <v>A</v>
          </cell>
          <cell r="E468">
            <v>151</v>
          </cell>
          <cell r="F468" t="str">
            <v>Z</v>
          </cell>
          <cell r="G468">
            <v>2</v>
          </cell>
          <cell r="H468" t="str">
            <v>C5707A-151Z-2</v>
          </cell>
          <cell r="I468">
            <v>0.94</v>
          </cell>
          <cell r="J468">
            <v>336.13499999999999</v>
          </cell>
        </row>
        <row r="469">
          <cell r="A469" t="str">
            <v>151-3</v>
          </cell>
          <cell r="B469">
            <v>5057</v>
          </cell>
          <cell r="C469">
            <v>7</v>
          </cell>
          <cell r="D469" t="str">
            <v>A</v>
          </cell>
          <cell r="E469">
            <v>151</v>
          </cell>
          <cell r="F469" t="str">
            <v>Z</v>
          </cell>
          <cell r="G469">
            <v>3</v>
          </cell>
          <cell r="H469" t="str">
            <v>C5707A-151Z-3</v>
          </cell>
          <cell r="I469">
            <v>0.7</v>
          </cell>
          <cell r="J469">
            <v>337.07499999999999</v>
          </cell>
        </row>
        <row r="470">
          <cell r="A470" t="str">
            <v>151-4</v>
          </cell>
          <cell r="B470">
            <v>5057</v>
          </cell>
          <cell r="C470">
            <v>7</v>
          </cell>
          <cell r="D470" t="str">
            <v>A</v>
          </cell>
          <cell r="E470">
            <v>151</v>
          </cell>
          <cell r="F470" t="str">
            <v>Z</v>
          </cell>
          <cell r="G470">
            <v>4</v>
          </cell>
          <cell r="H470" t="str">
            <v>C5707A-151Z-4</v>
          </cell>
          <cell r="I470">
            <v>0.43</v>
          </cell>
          <cell r="J470">
            <v>337.77499999999998</v>
          </cell>
        </row>
        <row r="471">
          <cell r="A471" t="str">
            <v>152-1</v>
          </cell>
          <cell r="B471">
            <v>5057</v>
          </cell>
          <cell r="C471">
            <v>7</v>
          </cell>
          <cell r="D471" t="str">
            <v>A</v>
          </cell>
          <cell r="E471">
            <v>152</v>
          </cell>
          <cell r="F471" t="str">
            <v>Z</v>
          </cell>
          <cell r="G471">
            <v>1</v>
          </cell>
          <cell r="H471" t="str">
            <v>C5707A-152Z-1</v>
          </cell>
          <cell r="I471">
            <v>0.66500000000000004</v>
          </cell>
          <cell r="J471">
            <v>338.15</v>
          </cell>
        </row>
        <row r="472">
          <cell r="A472" t="str">
            <v>152-2</v>
          </cell>
          <cell r="B472">
            <v>5057</v>
          </cell>
          <cell r="C472">
            <v>7</v>
          </cell>
          <cell r="D472" t="str">
            <v>A</v>
          </cell>
          <cell r="E472">
            <v>152</v>
          </cell>
          <cell r="F472" t="str">
            <v>Z</v>
          </cell>
          <cell r="G472">
            <v>2</v>
          </cell>
          <cell r="H472" t="str">
            <v>C5707A-152Z-2</v>
          </cell>
          <cell r="I472">
            <v>0.86</v>
          </cell>
          <cell r="J472">
            <v>338.815</v>
          </cell>
        </row>
        <row r="473">
          <cell r="A473" t="str">
            <v>152-3</v>
          </cell>
          <cell r="B473">
            <v>5057</v>
          </cell>
          <cell r="C473">
            <v>7</v>
          </cell>
          <cell r="D473" t="str">
            <v>A</v>
          </cell>
          <cell r="E473">
            <v>152</v>
          </cell>
          <cell r="F473" t="str">
            <v>Z</v>
          </cell>
          <cell r="G473">
            <v>3</v>
          </cell>
          <cell r="H473" t="str">
            <v>C5707A-152Z-3</v>
          </cell>
          <cell r="I473">
            <v>0.90500000000000003</v>
          </cell>
          <cell r="J473">
            <v>339.67500000000001</v>
          </cell>
        </row>
        <row r="474">
          <cell r="A474" t="str">
            <v>152-4</v>
          </cell>
          <cell r="B474">
            <v>5057</v>
          </cell>
          <cell r="C474">
            <v>7</v>
          </cell>
          <cell r="D474" t="str">
            <v>A</v>
          </cell>
          <cell r="E474">
            <v>152</v>
          </cell>
          <cell r="F474" t="str">
            <v>Z</v>
          </cell>
          <cell r="G474">
            <v>4</v>
          </cell>
          <cell r="H474" t="str">
            <v>C5707A-152Z-4</v>
          </cell>
          <cell r="I474">
            <v>0.61</v>
          </cell>
          <cell r="J474">
            <v>340.58</v>
          </cell>
        </row>
        <row r="475">
          <cell r="A475" t="str">
            <v>153-1</v>
          </cell>
          <cell r="B475">
            <v>5057</v>
          </cell>
          <cell r="C475">
            <v>7</v>
          </cell>
          <cell r="D475" t="str">
            <v>A</v>
          </cell>
          <cell r="E475">
            <v>153</v>
          </cell>
          <cell r="F475" t="str">
            <v>Z</v>
          </cell>
          <cell r="G475">
            <v>1</v>
          </cell>
          <cell r="H475" t="str">
            <v>C5707A-153Z-1</v>
          </cell>
          <cell r="I475">
            <v>0.89</v>
          </cell>
          <cell r="J475">
            <v>341.15</v>
          </cell>
        </row>
        <row r="476">
          <cell r="A476" t="str">
            <v>153-2</v>
          </cell>
          <cell r="B476">
            <v>5057</v>
          </cell>
          <cell r="C476">
            <v>7</v>
          </cell>
          <cell r="D476" t="str">
            <v>A</v>
          </cell>
          <cell r="E476">
            <v>153</v>
          </cell>
          <cell r="F476" t="str">
            <v>Z</v>
          </cell>
          <cell r="G476">
            <v>2</v>
          </cell>
          <cell r="H476" t="str">
            <v>C5707A-153Z-2</v>
          </cell>
          <cell r="I476">
            <v>0.82499999999999996</v>
          </cell>
          <cell r="J476">
            <v>342.04</v>
          </cell>
        </row>
        <row r="477">
          <cell r="A477" t="str">
            <v>153-3</v>
          </cell>
          <cell r="B477">
            <v>5057</v>
          </cell>
          <cell r="C477">
            <v>7</v>
          </cell>
          <cell r="D477" t="str">
            <v>A</v>
          </cell>
          <cell r="E477">
            <v>153</v>
          </cell>
          <cell r="F477" t="str">
            <v>Z</v>
          </cell>
          <cell r="G477">
            <v>3</v>
          </cell>
          <cell r="H477" t="str">
            <v>C5707A-153Z-3</v>
          </cell>
          <cell r="I477">
            <v>0.87</v>
          </cell>
          <cell r="J477">
            <v>342.86500000000001</v>
          </cell>
        </row>
        <row r="478">
          <cell r="A478" t="str">
            <v>153-4</v>
          </cell>
          <cell r="B478">
            <v>5057</v>
          </cell>
          <cell r="C478">
            <v>7</v>
          </cell>
          <cell r="D478" t="str">
            <v>A</v>
          </cell>
          <cell r="E478">
            <v>153</v>
          </cell>
          <cell r="F478" t="str">
            <v>Z</v>
          </cell>
          <cell r="G478">
            <v>4</v>
          </cell>
          <cell r="H478" t="str">
            <v>C5707A-153Z-4</v>
          </cell>
          <cell r="I478">
            <v>0.55500000000000005</v>
          </cell>
          <cell r="J478">
            <v>343.73500000000001</v>
          </cell>
        </row>
        <row r="479">
          <cell r="A479" t="str">
            <v>154-1</v>
          </cell>
          <cell r="B479">
            <v>5057</v>
          </cell>
          <cell r="C479">
            <v>7</v>
          </cell>
          <cell r="D479" t="str">
            <v>A</v>
          </cell>
          <cell r="E479">
            <v>154</v>
          </cell>
          <cell r="F479" t="str">
            <v>Z</v>
          </cell>
          <cell r="G479">
            <v>1</v>
          </cell>
          <cell r="H479" t="str">
            <v>C5707A-154Z-1</v>
          </cell>
          <cell r="I479">
            <v>0.91500000000000004</v>
          </cell>
          <cell r="J479">
            <v>344.15</v>
          </cell>
        </row>
        <row r="480">
          <cell r="A480" t="str">
            <v>154-2</v>
          </cell>
          <cell r="B480">
            <v>5057</v>
          </cell>
          <cell r="C480">
            <v>7</v>
          </cell>
          <cell r="D480" t="str">
            <v>A</v>
          </cell>
          <cell r="E480">
            <v>154</v>
          </cell>
          <cell r="F480" t="str">
            <v>Z</v>
          </cell>
          <cell r="G480">
            <v>2</v>
          </cell>
          <cell r="H480" t="str">
            <v>C5707A-154Z-2</v>
          </cell>
          <cell r="I480">
            <v>0.65500000000000003</v>
          </cell>
          <cell r="J480">
            <v>345.065</v>
          </cell>
        </row>
        <row r="481">
          <cell r="A481" t="str">
            <v>154-3</v>
          </cell>
          <cell r="B481">
            <v>5057</v>
          </cell>
          <cell r="C481">
            <v>7</v>
          </cell>
          <cell r="D481" t="str">
            <v>A</v>
          </cell>
          <cell r="E481">
            <v>154</v>
          </cell>
          <cell r="F481" t="str">
            <v>Z</v>
          </cell>
          <cell r="G481">
            <v>3</v>
          </cell>
          <cell r="H481" t="str">
            <v>C5707A-154Z-3</v>
          </cell>
          <cell r="I481">
            <v>0.93500000000000005</v>
          </cell>
          <cell r="J481">
            <v>345.72</v>
          </cell>
        </row>
        <row r="482">
          <cell r="A482" t="str">
            <v>154-4</v>
          </cell>
          <cell r="B482">
            <v>5057</v>
          </cell>
          <cell r="C482">
            <v>7</v>
          </cell>
          <cell r="D482" t="str">
            <v>A</v>
          </cell>
          <cell r="E482">
            <v>154</v>
          </cell>
          <cell r="F482" t="str">
            <v>Z</v>
          </cell>
          <cell r="G482">
            <v>4</v>
          </cell>
          <cell r="H482" t="str">
            <v>C5707A-154Z-4</v>
          </cell>
          <cell r="I482">
            <v>0.53</v>
          </cell>
          <cell r="J482">
            <v>346.65499999999997</v>
          </cell>
        </row>
        <row r="483">
          <cell r="A483" t="str">
            <v>155-1</v>
          </cell>
          <cell r="B483">
            <v>5057</v>
          </cell>
          <cell r="C483">
            <v>7</v>
          </cell>
          <cell r="D483" t="str">
            <v>A</v>
          </cell>
          <cell r="E483">
            <v>155</v>
          </cell>
          <cell r="F483" t="str">
            <v>Z</v>
          </cell>
          <cell r="G483">
            <v>1</v>
          </cell>
          <cell r="H483" t="str">
            <v>C5707A-155Z-1</v>
          </cell>
          <cell r="I483">
            <v>0.90500000000000003</v>
          </cell>
          <cell r="J483">
            <v>347.15</v>
          </cell>
        </row>
        <row r="484">
          <cell r="A484" t="str">
            <v>155-2</v>
          </cell>
          <cell r="B484">
            <v>5057</v>
          </cell>
          <cell r="C484">
            <v>7</v>
          </cell>
          <cell r="D484" t="str">
            <v>A</v>
          </cell>
          <cell r="E484">
            <v>155</v>
          </cell>
          <cell r="F484" t="str">
            <v>Z</v>
          </cell>
          <cell r="G484">
            <v>2</v>
          </cell>
          <cell r="H484" t="str">
            <v>C5707A-155Z-2</v>
          </cell>
          <cell r="I484">
            <v>0.85</v>
          </cell>
          <cell r="J484">
            <v>348.05500000000001</v>
          </cell>
        </row>
        <row r="485">
          <cell r="A485" t="str">
            <v>155-3</v>
          </cell>
          <cell r="B485">
            <v>5057</v>
          </cell>
          <cell r="C485">
            <v>7</v>
          </cell>
          <cell r="D485" t="str">
            <v>A</v>
          </cell>
          <cell r="E485">
            <v>155</v>
          </cell>
          <cell r="F485" t="str">
            <v>Z</v>
          </cell>
          <cell r="G485">
            <v>3</v>
          </cell>
          <cell r="H485" t="str">
            <v>C5707A-155Z-3</v>
          </cell>
          <cell r="I485">
            <v>0.62</v>
          </cell>
          <cell r="J485">
            <v>348.90499999999997</v>
          </cell>
        </row>
        <row r="486">
          <cell r="A486" t="str">
            <v>155-4</v>
          </cell>
          <cell r="B486">
            <v>5057</v>
          </cell>
          <cell r="C486">
            <v>7</v>
          </cell>
          <cell r="D486" t="str">
            <v>A</v>
          </cell>
          <cell r="E486">
            <v>155</v>
          </cell>
          <cell r="F486" t="str">
            <v>Z</v>
          </cell>
          <cell r="G486">
            <v>4</v>
          </cell>
          <cell r="H486" t="str">
            <v>C5707A-155Z-4</v>
          </cell>
          <cell r="I486">
            <v>0.56499999999999995</v>
          </cell>
          <cell r="J486">
            <v>349.52499999999998</v>
          </cell>
        </row>
        <row r="487">
          <cell r="A487" t="str">
            <v>156-1</v>
          </cell>
          <cell r="B487">
            <v>5057</v>
          </cell>
          <cell r="C487">
            <v>7</v>
          </cell>
          <cell r="D487" t="str">
            <v>A</v>
          </cell>
          <cell r="E487">
            <v>156</v>
          </cell>
          <cell r="F487" t="str">
            <v>Z</v>
          </cell>
          <cell r="G487">
            <v>1</v>
          </cell>
          <cell r="H487" t="str">
            <v>C5707A-156Z-1</v>
          </cell>
          <cell r="I487">
            <v>0.77500000000000002</v>
          </cell>
          <cell r="J487">
            <v>350.15</v>
          </cell>
        </row>
        <row r="488">
          <cell r="A488" t="str">
            <v>156-2</v>
          </cell>
          <cell r="B488">
            <v>5057</v>
          </cell>
          <cell r="C488">
            <v>7</v>
          </cell>
          <cell r="D488" t="str">
            <v>A</v>
          </cell>
          <cell r="E488">
            <v>156</v>
          </cell>
          <cell r="F488" t="str">
            <v>Z</v>
          </cell>
          <cell r="G488">
            <v>2</v>
          </cell>
          <cell r="H488" t="str">
            <v>C5707A-156Z-2</v>
          </cell>
          <cell r="I488">
            <v>0.81</v>
          </cell>
          <cell r="J488">
            <v>350.92500000000001</v>
          </cell>
        </row>
        <row r="489">
          <cell r="A489" t="str">
            <v>156-3</v>
          </cell>
          <cell r="B489">
            <v>5057</v>
          </cell>
          <cell r="C489">
            <v>7</v>
          </cell>
          <cell r="D489" t="str">
            <v>A</v>
          </cell>
          <cell r="E489">
            <v>156</v>
          </cell>
          <cell r="F489" t="str">
            <v>Z</v>
          </cell>
          <cell r="G489">
            <v>3</v>
          </cell>
          <cell r="H489" t="str">
            <v>C5707A-156Z-3</v>
          </cell>
          <cell r="I489">
            <v>0.75</v>
          </cell>
          <cell r="J489">
            <v>351.73500000000001</v>
          </cell>
        </row>
        <row r="490">
          <cell r="A490" t="str">
            <v>156-4</v>
          </cell>
          <cell r="B490">
            <v>5057</v>
          </cell>
          <cell r="C490">
            <v>7</v>
          </cell>
          <cell r="D490" t="str">
            <v>A</v>
          </cell>
          <cell r="E490">
            <v>156</v>
          </cell>
          <cell r="F490" t="str">
            <v>Z</v>
          </cell>
          <cell r="G490">
            <v>4</v>
          </cell>
          <cell r="H490" t="str">
            <v>C5707A-156Z-4</v>
          </cell>
          <cell r="I490">
            <v>0.78500000000000003</v>
          </cell>
          <cell r="J490">
            <v>352.48500000000001</v>
          </cell>
        </row>
        <row r="491">
          <cell r="A491" t="str">
            <v>157-1</v>
          </cell>
          <cell r="B491">
            <v>5057</v>
          </cell>
          <cell r="C491">
            <v>7</v>
          </cell>
          <cell r="D491" t="str">
            <v>A</v>
          </cell>
          <cell r="E491">
            <v>157</v>
          </cell>
          <cell r="F491" t="str">
            <v>Z</v>
          </cell>
          <cell r="G491">
            <v>1</v>
          </cell>
          <cell r="H491" t="str">
            <v>C5707A-157Z-1</v>
          </cell>
          <cell r="I491">
            <v>0.93</v>
          </cell>
          <cell r="J491">
            <v>353.15</v>
          </cell>
        </row>
        <row r="492">
          <cell r="A492" t="str">
            <v>157-2</v>
          </cell>
          <cell r="B492">
            <v>5057</v>
          </cell>
          <cell r="C492">
            <v>7</v>
          </cell>
          <cell r="D492" t="str">
            <v>A</v>
          </cell>
          <cell r="E492">
            <v>157</v>
          </cell>
          <cell r="F492" t="str">
            <v>Z</v>
          </cell>
          <cell r="G492">
            <v>2</v>
          </cell>
          <cell r="H492" t="str">
            <v>C5707A-157Z-2</v>
          </cell>
          <cell r="I492">
            <v>0.9</v>
          </cell>
          <cell r="J492">
            <v>354.08</v>
          </cell>
        </row>
        <row r="493">
          <cell r="A493" t="str">
            <v>157-3</v>
          </cell>
          <cell r="B493">
            <v>5057</v>
          </cell>
          <cell r="C493">
            <v>7</v>
          </cell>
          <cell r="D493" t="str">
            <v>A</v>
          </cell>
          <cell r="E493">
            <v>157</v>
          </cell>
          <cell r="F493" t="str">
            <v>Z</v>
          </cell>
          <cell r="G493">
            <v>3</v>
          </cell>
          <cell r="H493" t="str">
            <v>C5707A-157Z-3</v>
          </cell>
          <cell r="I493">
            <v>0.42</v>
          </cell>
          <cell r="J493">
            <v>354.98</v>
          </cell>
        </row>
        <row r="494">
          <cell r="A494" t="str">
            <v>157-4</v>
          </cell>
          <cell r="B494">
            <v>5057</v>
          </cell>
          <cell r="C494">
            <v>7</v>
          </cell>
          <cell r="D494" t="str">
            <v>A</v>
          </cell>
          <cell r="E494">
            <v>157</v>
          </cell>
          <cell r="F494" t="str">
            <v>Z</v>
          </cell>
          <cell r="G494">
            <v>4</v>
          </cell>
          <cell r="H494" t="str">
            <v>C5707A-157Z-4</v>
          </cell>
          <cell r="I494">
            <v>0.79</v>
          </cell>
          <cell r="J494">
            <v>355.4</v>
          </cell>
        </row>
        <row r="495">
          <cell r="A495" t="str">
            <v>158-1</v>
          </cell>
          <cell r="B495">
            <v>5057</v>
          </cell>
          <cell r="C495">
            <v>7</v>
          </cell>
          <cell r="D495" t="str">
            <v>A</v>
          </cell>
          <cell r="E495">
            <v>158</v>
          </cell>
          <cell r="F495" t="str">
            <v>Z</v>
          </cell>
          <cell r="G495">
            <v>1</v>
          </cell>
          <cell r="H495" t="str">
            <v>C5707A-158Z-1</v>
          </cell>
          <cell r="I495">
            <v>0.73</v>
          </cell>
          <cell r="J495">
            <v>356.15</v>
          </cell>
        </row>
        <row r="496">
          <cell r="A496" t="str">
            <v>158-2</v>
          </cell>
          <cell r="B496">
            <v>5057</v>
          </cell>
          <cell r="C496">
            <v>7</v>
          </cell>
          <cell r="D496" t="str">
            <v>A</v>
          </cell>
          <cell r="E496">
            <v>158</v>
          </cell>
          <cell r="F496" t="str">
            <v>Z</v>
          </cell>
          <cell r="G496">
            <v>2</v>
          </cell>
          <cell r="H496" t="str">
            <v>C5707A-158Z-2</v>
          </cell>
          <cell r="I496">
            <v>0.78</v>
          </cell>
          <cell r="J496">
            <v>356.88</v>
          </cell>
        </row>
        <row r="497">
          <cell r="A497" t="str">
            <v>159-1</v>
          </cell>
          <cell r="B497">
            <v>5057</v>
          </cell>
          <cell r="C497">
            <v>7</v>
          </cell>
          <cell r="D497" t="str">
            <v>A</v>
          </cell>
          <cell r="E497">
            <v>159</v>
          </cell>
          <cell r="F497" t="str">
            <v>Z</v>
          </cell>
          <cell r="G497">
            <v>1</v>
          </cell>
          <cell r="H497" t="str">
            <v>C5707A-159Z-1</v>
          </cell>
          <cell r="I497">
            <v>0.77</v>
          </cell>
          <cell r="J497">
            <v>357.65</v>
          </cell>
        </row>
        <row r="498">
          <cell r="A498" t="str">
            <v>159-2</v>
          </cell>
          <cell r="B498">
            <v>5057</v>
          </cell>
          <cell r="C498">
            <v>7</v>
          </cell>
          <cell r="D498" t="str">
            <v>A</v>
          </cell>
          <cell r="E498">
            <v>159</v>
          </cell>
          <cell r="F498" t="str">
            <v>Z</v>
          </cell>
          <cell r="G498">
            <v>2</v>
          </cell>
          <cell r="H498" t="str">
            <v>C5707A-159Z-2</v>
          </cell>
          <cell r="I498">
            <v>0.85499999999999998</v>
          </cell>
          <cell r="J498">
            <v>358.42</v>
          </cell>
        </row>
        <row r="499">
          <cell r="A499" t="str">
            <v>160-1</v>
          </cell>
          <cell r="B499">
            <v>5057</v>
          </cell>
          <cell r="C499">
            <v>7</v>
          </cell>
          <cell r="D499" t="str">
            <v>A</v>
          </cell>
          <cell r="E499">
            <v>160</v>
          </cell>
          <cell r="F499" t="str">
            <v>Z</v>
          </cell>
          <cell r="G499">
            <v>1</v>
          </cell>
          <cell r="H499" t="str">
            <v>C5707A-160Z-1</v>
          </cell>
          <cell r="I499">
            <v>0.81</v>
          </cell>
          <cell r="J499">
            <v>359.15</v>
          </cell>
        </row>
        <row r="500">
          <cell r="A500" t="str">
            <v>160-2</v>
          </cell>
          <cell r="B500">
            <v>5057</v>
          </cell>
          <cell r="C500">
            <v>7</v>
          </cell>
          <cell r="D500" t="str">
            <v>A</v>
          </cell>
          <cell r="E500">
            <v>160</v>
          </cell>
          <cell r="F500" t="str">
            <v>Z</v>
          </cell>
          <cell r="G500">
            <v>2</v>
          </cell>
          <cell r="H500" t="str">
            <v>C5707A-160Z-2</v>
          </cell>
          <cell r="I500">
            <v>0.78500000000000003</v>
          </cell>
          <cell r="J500">
            <v>359.96</v>
          </cell>
        </row>
        <row r="501">
          <cell r="A501" t="str">
            <v>160-3</v>
          </cell>
          <cell r="B501">
            <v>5057</v>
          </cell>
          <cell r="C501">
            <v>7</v>
          </cell>
          <cell r="D501" t="str">
            <v>A</v>
          </cell>
          <cell r="E501">
            <v>160</v>
          </cell>
          <cell r="F501" t="str">
            <v>Z</v>
          </cell>
          <cell r="G501">
            <v>3</v>
          </cell>
          <cell r="H501" t="str">
            <v>C5707A-160Z-3</v>
          </cell>
          <cell r="I501">
            <v>0.69499999999999995</v>
          </cell>
          <cell r="J501">
            <v>360.745</v>
          </cell>
        </row>
        <row r="502">
          <cell r="A502" t="str">
            <v>160-4</v>
          </cell>
          <cell r="B502">
            <v>5057</v>
          </cell>
          <cell r="C502">
            <v>7</v>
          </cell>
          <cell r="D502" t="str">
            <v>A</v>
          </cell>
          <cell r="E502">
            <v>160</v>
          </cell>
          <cell r="F502" t="str">
            <v>Z</v>
          </cell>
          <cell r="G502">
            <v>4</v>
          </cell>
          <cell r="H502" t="str">
            <v>C5707A-160Z-4</v>
          </cell>
          <cell r="I502">
            <v>0.74</v>
          </cell>
          <cell r="J502">
            <v>361.44</v>
          </cell>
        </row>
        <row r="503">
          <cell r="A503" t="str">
            <v>161-1</v>
          </cell>
          <cell r="B503">
            <v>5057</v>
          </cell>
          <cell r="C503">
            <v>7</v>
          </cell>
          <cell r="D503" t="str">
            <v>A</v>
          </cell>
          <cell r="E503">
            <v>161</v>
          </cell>
          <cell r="F503" t="str">
            <v>Z</v>
          </cell>
          <cell r="G503">
            <v>1</v>
          </cell>
          <cell r="H503" t="str">
            <v>C5707A-161Z-1</v>
          </cell>
          <cell r="I503">
            <v>0.93</v>
          </cell>
          <cell r="J503">
            <v>362.15</v>
          </cell>
        </row>
        <row r="504">
          <cell r="A504" t="str">
            <v>161-2</v>
          </cell>
          <cell r="B504">
            <v>5057</v>
          </cell>
          <cell r="C504">
            <v>7</v>
          </cell>
          <cell r="D504" t="str">
            <v>A</v>
          </cell>
          <cell r="E504">
            <v>161</v>
          </cell>
          <cell r="F504" t="str">
            <v>Z</v>
          </cell>
          <cell r="G504">
            <v>2</v>
          </cell>
          <cell r="H504" t="str">
            <v>C5707A-161Z-2</v>
          </cell>
          <cell r="I504">
            <v>0.56999999999999995</v>
          </cell>
          <cell r="J504">
            <v>363.08</v>
          </cell>
        </row>
        <row r="505">
          <cell r="A505" t="str">
            <v>161-3</v>
          </cell>
          <cell r="B505">
            <v>5057</v>
          </cell>
          <cell r="C505">
            <v>7</v>
          </cell>
          <cell r="D505" t="str">
            <v>A</v>
          </cell>
          <cell r="E505">
            <v>161</v>
          </cell>
          <cell r="F505" t="str">
            <v>Z</v>
          </cell>
          <cell r="G505">
            <v>3</v>
          </cell>
          <cell r="H505" t="str">
            <v>C5707A-161Z-3</v>
          </cell>
          <cell r="I505">
            <v>0.70499999999999996</v>
          </cell>
          <cell r="J505">
            <v>363.65</v>
          </cell>
        </row>
        <row r="506">
          <cell r="A506" t="str">
            <v>161-4</v>
          </cell>
          <cell r="B506">
            <v>5057</v>
          </cell>
          <cell r="C506">
            <v>7</v>
          </cell>
          <cell r="D506" t="str">
            <v>A</v>
          </cell>
          <cell r="E506">
            <v>161</v>
          </cell>
          <cell r="F506" t="str">
            <v>Z</v>
          </cell>
          <cell r="G506">
            <v>4</v>
          </cell>
          <cell r="H506" t="str">
            <v>C5707A-161Z-4</v>
          </cell>
          <cell r="I506">
            <v>0.4</v>
          </cell>
          <cell r="J506">
            <v>364.35500000000002</v>
          </cell>
        </row>
        <row r="507">
          <cell r="A507" t="str">
            <v>162-1</v>
          </cell>
          <cell r="B507">
            <v>5057</v>
          </cell>
          <cell r="C507">
            <v>7</v>
          </cell>
          <cell r="D507" t="str">
            <v>A</v>
          </cell>
          <cell r="E507">
            <v>162</v>
          </cell>
          <cell r="F507" t="str">
            <v>Z</v>
          </cell>
          <cell r="G507">
            <v>1</v>
          </cell>
          <cell r="H507" t="str">
            <v>C5707A-162Z-1</v>
          </cell>
          <cell r="I507">
            <v>0.33500000000000002</v>
          </cell>
          <cell r="J507">
            <v>364.65</v>
          </cell>
        </row>
        <row r="508">
          <cell r="A508" t="str">
            <v>163-1</v>
          </cell>
          <cell r="B508">
            <v>5057</v>
          </cell>
          <cell r="C508">
            <v>7</v>
          </cell>
          <cell r="D508" t="str">
            <v>A</v>
          </cell>
          <cell r="E508">
            <v>163</v>
          </cell>
          <cell r="F508" t="str">
            <v>Z</v>
          </cell>
          <cell r="G508">
            <v>1</v>
          </cell>
          <cell r="H508" t="str">
            <v>C5707A-163Z-1</v>
          </cell>
          <cell r="I508">
            <v>0.81</v>
          </cell>
          <cell r="J508">
            <v>365.15</v>
          </cell>
        </row>
        <row r="509">
          <cell r="A509" t="str">
            <v>163-2</v>
          </cell>
          <cell r="B509">
            <v>5057</v>
          </cell>
          <cell r="C509">
            <v>7</v>
          </cell>
          <cell r="D509" t="str">
            <v>A</v>
          </cell>
          <cell r="E509">
            <v>163</v>
          </cell>
          <cell r="F509" t="str">
            <v>Z</v>
          </cell>
          <cell r="G509">
            <v>2</v>
          </cell>
          <cell r="H509" t="str">
            <v>C5707A-163Z-2</v>
          </cell>
          <cell r="I509">
            <v>0.9</v>
          </cell>
          <cell r="J509">
            <v>365.96</v>
          </cell>
        </row>
        <row r="510">
          <cell r="A510" t="str">
            <v>163-3</v>
          </cell>
          <cell r="B510">
            <v>5057</v>
          </cell>
          <cell r="C510">
            <v>7</v>
          </cell>
          <cell r="D510" t="str">
            <v>A</v>
          </cell>
          <cell r="E510">
            <v>163</v>
          </cell>
          <cell r="F510" t="str">
            <v>Z</v>
          </cell>
          <cell r="G510">
            <v>3</v>
          </cell>
          <cell r="H510" t="str">
            <v>C5707A-163Z-3</v>
          </cell>
          <cell r="I510">
            <v>0.78</v>
          </cell>
          <cell r="J510">
            <v>366.86</v>
          </cell>
        </row>
        <row r="511">
          <cell r="A511" t="str">
            <v>163-4</v>
          </cell>
          <cell r="B511">
            <v>5057</v>
          </cell>
          <cell r="C511">
            <v>7</v>
          </cell>
          <cell r="D511" t="str">
            <v>A</v>
          </cell>
          <cell r="E511">
            <v>163</v>
          </cell>
          <cell r="F511" t="str">
            <v>Z</v>
          </cell>
          <cell r="G511">
            <v>4</v>
          </cell>
          <cell r="H511" t="str">
            <v>C5707A-163Z-4</v>
          </cell>
          <cell r="I511">
            <v>0.57499999999999996</v>
          </cell>
          <cell r="J511">
            <v>367.64</v>
          </cell>
        </row>
        <row r="512">
          <cell r="A512" t="str">
            <v>164-1</v>
          </cell>
          <cell r="B512">
            <v>5057</v>
          </cell>
          <cell r="C512">
            <v>7</v>
          </cell>
          <cell r="D512" t="str">
            <v>A</v>
          </cell>
          <cell r="E512">
            <v>164</v>
          </cell>
          <cell r="F512" t="str">
            <v>Z</v>
          </cell>
          <cell r="G512">
            <v>1</v>
          </cell>
          <cell r="H512" t="str">
            <v>C5707A-164Z-1</v>
          </cell>
          <cell r="I512">
            <v>0.93500000000000005</v>
          </cell>
          <cell r="J512">
            <v>368.15</v>
          </cell>
        </row>
        <row r="513">
          <cell r="A513" t="str">
            <v>164-2</v>
          </cell>
          <cell r="B513">
            <v>5057</v>
          </cell>
          <cell r="C513">
            <v>7</v>
          </cell>
          <cell r="D513" t="str">
            <v>A</v>
          </cell>
          <cell r="E513">
            <v>164</v>
          </cell>
          <cell r="F513" t="str">
            <v>Z</v>
          </cell>
          <cell r="G513">
            <v>2</v>
          </cell>
          <cell r="H513" t="str">
            <v>C5707A-164Z-2</v>
          </cell>
          <cell r="I513">
            <v>0.78500000000000003</v>
          </cell>
          <cell r="J513">
            <v>369.08499999999998</v>
          </cell>
        </row>
        <row r="514">
          <cell r="A514" t="str">
            <v>164-3</v>
          </cell>
          <cell r="B514">
            <v>5057</v>
          </cell>
          <cell r="C514">
            <v>7</v>
          </cell>
          <cell r="D514" t="str">
            <v>A</v>
          </cell>
          <cell r="E514">
            <v>164</v>
          </cell>
          <cell r="F514" t="str">
            <v>Z</v>
          </cell>
          <cell r="G514">
            <v>3</v>
          </cell>
          <cell r="H514" t="str">
            <v>C5707A-164Z-3</v>
          </cell>
          <cell r="I514">
            <v>0.73</v>
          </cell>
          <cell r="J514">
            <v>369.87</v>
          </cell>
        </row>
        <row r="515">
          <cell r="A515" t="str">
            <v>164-4</v>
          </cell>
          <cell r="B515">
            <v>5057</v>
          </cell>
          <cell r="C515">
            <v>7</v>
          </cell>
          <cell r="D515" t="str">
            <v>A</v>
          </cell>
          <cell r="E515">
            <v>164</v>
          </cell>
          <cell r="F515" t="str">
            <v>Z</v>
          </cell>
          <cell r="G515">
            <v>4</v>
          </cell>
          <cell r="H515" t="str">
            <v>C5707A-164Z-4</v>
          </cell>
          <cell r="I515">
            <v>0.41</v>
          </cell>
          <cell r="J515">
            <v>370.6</v>
          </cell>
        </row>
        <row r="516">
          <cell r="A516" t="str">
            <v>165-1</v>
          </cell>
          <cell r="B516">
            <v>5057</v>
          </cell>
          <cell r="C516">
            <v>7</v>
          </cell>
          <cell r="D516" t="str">
            <v>A</v>
          </cell>
          <cell r="E516">
            <v>165</v>
          </cell>
          <cell r="F516" t="str">
            <v>Z</v>
          </cell>
          <cell r="G516">
            <v>1</v>
          </cell>
          <cell r="H516" t="str">
            <v>C5707A-165Z-1</v>
          </cell>
          <cell r="I516">
            <v>0.28000000000000003</v>
          </cell>
          <cell r="J516">
            <v>370.85</v>
          </cell>
        </row>
        <row r="517">
          <cell r="A517" t="str">
            <v>166-1</v>
          </cell>
          <cell r="B517">
            <v>5057</v>
          </cell>
          <cell r="C517">
            <v>7</v>
          </cell>
          <cell r="D517" t="str">
            <v>A</v>
          </cell>
          <cell r="E517">
            <v>166</v>
          </cell>
          <cell r="F517" t="str">
            <v>Z</v>
          </cell>
          <cell r="G517">
            <v>1</v>
          </cell>
          <cell r="H517" t="str">
            <v>C5707A-166Z-1</v>
          </cell>
          <cell r="I517">
            <v>0.84499999999999997</v>
          </cell>
          <cell r="J517">
            <v>371.15</v>
          </cell>
        </row>
        <row r="518">
          <cell r="A518" t="str">
            <v>166-2</v>
          </cell>
          <cell r="B518">
            <v>5057</v>
          </cell>
          <cell r="C518">
            <v>7</v>
          </cell>
          <cell r="D518" t="str">
            <v>A</v>
          </cell>
          <cell r="E518">
            <v>166</v>
          </cell>
          <cell r="F518" t="str">
            <v>Z</v>
          </cell>
          <cell r="G518">
            <v>2</v>
          </cell>
          <cell r="H518" t="str">
            <v>C5707A-166Z-2</v>
          </cell>
          <cell r="I518">
            <v>0.85</v>
          </cell>
          <cell r="J518">
            <v>371.995</v>
          </cell>
        </row>
        <row r="519">
          <cell r="A519" t="str">
            <v>166-3</v>
          </cell>
          <cell r="B519">
            <v>5057</v>
          </cell>
          <cell r="C519">
            <v>7</v>
          </cell>
          <cell r="D519" t="str">
            <v>A</v>
          </cell>
          <cell r="E519">
            <v>166</v>
          </cell>
          <cell r="F519" t="str">
            <v>Z</v>
          </cell>
          <cell r="G519">
            <v>3</v>
          </cell>
          <cell r="H519" t="str">
            <v>C5707A-166Z-3</v>
          </cell>
          <cell r="I519">
            <v>0.68</v>
          </cell>
          <cell r="J519">
            <v>372.84500000000003</v>
          </cell>
        </row>
        <row r="520">
          <cell r="A520" t="str">
            <v>166-4</v>
          </cell>
          <cell r="B520">
            <v>5057</v>
          </cell>
          <cell r="C520">
            <v>7</v>
          </cell>
          <cell r="D520" t="str">
            <v>A</v>
          </cell>
          <cell r="E520">
            <v>166</v>
          </cell>
          <cell r="F520" t="str">
            <v>Z</v>
          </cell>
          <cell r="G520">
            <v>4</v>
          </cell>
          <cell r="H520" t="str">
            <v>C5707A-166Z-4</v>
          </cell>
          <cell r="I520">
            <v>0.66500000000000004</v>
          </cell>
          <cell r="J520">
            <v>373.52499999999998</v>
          </cell>
        </row>
        <row r="521">
          <cell r="A521" t="str">
            <v>167-1</v>
          </cell>
          <cell r="B521">
            <v>5057</v>
          </cell>
          <cell r="C521">
            <v>7</v>
          </cell>
          <cell r="D521" t="str">
            <v>A</v>
          </cell>
          <cell r="E521">
            <v>167</v>
          </cell>
          <cell r="F521" t="str">
            <v>Z</v>
          </cell>
          <cell r="G521">
            <v>1</v>
          </cell>
          <cell r="H521" t="str">
            <v>C5707A-167Z-1</v>
          </cell>
          <cell r="I521">
            <v>0.48499999999999999</v>
          </cell>
          <cell r="J521">
            <v>374.15</v>
          </cell>
        </row>
        <row r="522">
          <cell r="A522" t="str">
            <v>167-2</v>
          </cell>
          <cell r="B522">
            <v>5057</v>
          </cell>
          <cell r="C522">
            <v>7</v>
          </cell>
          <cell r="D522" t="str">
            <v>A</v>
          </cell>
          <cell r="E522">
            <v>167</v>
          </cell>
          <cell r="F522" t="str">
            <v>Z</v>
          </cell>
          <cell r="G522">
            <v>2</v>
          </cell>
          <cell r="H522" t="str">
            <v>C5707A-167Z-2</v>
          </cell>
          <cell r="I522">
            <v>0.74</v>
          </cell>
          <cell r="J522">
            <v>374.63499999999999</v>
          </cell>
        </row>
        <row r="523">
          <cell r="A523" t="str">
            <v>167-3</v>
          </cell>
          <cell r="B523">
            <v>5057</v>
          </cell>
          <cell r="C523">
            <v>7</v>
          </cell>
          <cell r="D523" t="str">
            <v>A</v>
          </cell>
          <cell r="E523">
            <v>167</v>
          </cell>
          <cell r="F523" t="str">
            <v>Z</v>
          </cell>
          <cell r="G523">
            <v>3</v>
          </cell>
          <cell r="H523" t="str">
            <v>C5707A-167Z-3</v>
          </cell>
          <cell r="I523">
            <v>0.97</v>
          </cell>
          <cell r="J523">
            <v>375.375</v>
          </cell>
        </row>
        <row r="524">
          <cell r="A524" t="str">
            <v>167-4</v>
          </cell>
          <cell r="B524">
            <v>5057</v>
          </cell>
          <cell r="C524">
            <v>7</v>
          </cell>
          <cell r="D524" t="str">
            <v>A</v>
          </cell>
          <cell r="E524">
            <v>167</v>
          </cell>
          <cell r="F524" t="str">
            <v>Z</v>
          </cell>
          <cell r="G524">
            <v>4</v>
          </cell>
          <cell r="H524" t="str">
            <v>C5707A-167Z-4</v>
          </cell>
          <cell r="I524">
            <v>0.37</v>
          </cell>
          <cell r="J524">
            <v>376.34500000000003</v>
          </cell>
        </row>
        <row r="525">
          <cell r="A525" t="str">
            <v>168-1</v>
          </cell>
          <cell r="B525">
            <v>5057</v>
          </cell>
          <cell r="C525">
            <v>7</v>
          </cell>
          <cell r="D525" t="str">
            <v>A</v>
          </cell>
          <cell r="E525">
            <v>168</v>
          </cell>
          <cell r="F525" t="str">
            <v>Z</v>
          </cell>
          <cell r="G525">
            <v>1</v>
          </cell>
          <cell r="H525" t="str">
            <v>C5707A-168Z-1</v>
          </cell>
          <cell r="I525">
            <v>0.86</v>
          </cell>
          <cell r="J525">
            <v>377.15</v>
          </cell>
        </row>
        <row r="526">
          <cell r="A526" t="str">
            <v>168-2</v>
          </cell>
          <cell r="B526">
            <v>5057</v>
          </cell>
          <cell r="C526">
            <v>7</v>
          </cell>
          <cell r="D526" t="str">
            <v>A</v>
          </cell>
          <cell r="E526">
            <v>168</v>
          </cell>
          <cell r="F526" t="str">
            <v>Z</v>
          </cell>
          <cell r="G526">
            <v>2</v>
          </cell>
          <cell r="H526" t="str">
            <v>C5707A-168Z-2</v>
          </cell>
          <cell r="I526">
            <v>0.86</v>
          </cell>
          <cell r="J526">
            <v>378.01</v>
          </cell>
        </row>
        <row r="527">
          <cell r="A527" t="str">
            <v>168-3</v>
          </cell>
          <cell r="B527">
            <v>5057</v>
          </cell>
          <cell r="C527">
            <v>7</v>
          </cell>
          <cell r="D527" t="str">
            <v>A</v>
          </cell>
          <cell r="E527">
            <v>168</v>
          </cell>
          <cell r="F527" t="str">
            <v>Z</v>
          </cell>
          <cell r="G527">
            <v>3</v>
          </cell>
          <cell r="H527" t="str">
            <v>C5707A-168Z-3</v>
          </cell>
          <cell r="I527">
            <v>0.84</v>
          </cell>
          <cell r="J527">
            <v>378.87</v>
          </cell>
        </row>
        <row r="528">
          <cell r="A528" t="str">
            <v>169-1</v>
          </cell>
          <cell r="B528">
            <v>5057</v>
          </cell>
          <cell r="C528">
            <v>7</v>
          </cell>
          <cell r="D528" t="str">
            <v>A</v>
          </cell>
          <cell r="E528">
            <v>169</v>
          </cell>
          <cell r="F528" t="str">
            <v>Z</v>
          </cell>
          <cell r="G528">
            <v>1</v>
          </cell>
          <cell r="H528" t="str">
            <v>C5707A-169Z-1</v>
          </cell>
          <cell r="I528">
            <v>0.82499999999999996</v>
          </cell>
          <cell r="J528">
            <v>379.7</v>
          </cell>
        </row>
        <row r="529">
          <cell r="A529" t="str">
            <v>169-2</v>
          </cell>
          <cell r="B529">
            <v>5057</v>
          </cell>
          <cell r="C529">
            <v>7</v>
          </cell>
          <cell r="D529" t="str">
            <v>A</v>
          </cell>
          <cell r="E529">
            <v>169</v>
          </cell>
          <cell r="F529" t="str">
            <v>Z</v>
          </cell>
          <cell r="G529">
            <v>2</v>
          </cell>
          <cell r="H529" t="str">
            <v>C5707A-169Z-2</v>
          </cell>
          <cell r="I529">
            <v>0.69</v>
          </cell>
          <cell r="J529">
            <v>380.52499999999998</v>
          </cell>
        </row>
        <row r="530">
          <cell r="A530" t="str">
            <v>169-3</v>
          </cell>
          <cell r="B530">
            <v>5057</v>
          </cell>
          <cell r="C530">
            <v>7</v>
          </cell>
          <cell r="D530" t="str">
            <v>A</v>
          </cell>
          <cell r="E530">
            <v>169</v>
          </cell>
          <cell r="F530" t="str">
            <v>Z</v>
          </cell>
          <cell r="G530">
            <v>3</v>
          </cell>
          <cell r="H530" t="str">
            <v>C5707A-169Z-3</v>
          </cell>
          <cell r="I530">
            <v>0.82499999999999996</v>
          </cell>
          <cell r="J530">
            <v>381.21499999999997</v>
          </cell>
        </row>
        <row r="531">
          <cell r="A531" t="str">
            <v>169-4</v>
          </cell>
          <cell r="B531">
            <v>5057</v>
          </cell>
          <cell r="C531">
            <v>7</v>
          </cell>
          <cell r="D531" t="str">
            <v>A</v>
          </cell>
          <cell r="E531">
            <v>169</v>
          </cell>
          <cell r="F531" t="str">
            <v>Z</v>
          </cell>
          <cell r="G531">
            <v>4</v>
          </cell>
          <cell r="H531" t="str">
            <v>C5707A-169Z-4</v>
          </cell>
          <cell r="I531">
            <v>0.65500000000000003</v>
          </cell>
          <cell r="J531">
            <v>382.04</v>
          </cell>
        </row>
        <row r="532">
          <cell r="A532" t="str">
            <v>170-1</v>
          </cell>
          <cell r="B532">
            <v>5057</v>
          </cell>
          <cell r="C532">
            <v>7</v>
          </cell>
          <cell r="D532" t="str">
            <v>A</v>
          </cell>
          <cell r="E532">
            <v>170</v>
          </cell>
          <cell r="F532" t="str">
            <v>Z</v>
          </cell>
          <cell r="G532">
            <v>1</v>
          </cell>
          <cell r="H532" t="str">
            <v>C5707A-170Z-1</v>
          </cell>
          <cell r="I532">
            <v>0.55500000000000005</v>
          </cell>
          <cell r="J532">
            <v>382.7</v>
          </cell>
        </row>
        <row r="533">
          <cell r="A533" t="str">
            <v>171-1</v>
          </cell>
          <cell r="B533">
            <v>5057</v>
          </cell>
          <cell r="C533">
            <v>7</v>
          </cell>
          <cell r="D533" t="str">
            <v>A</v>
          </cell>
          <cell r="E533">
            <v>171</v>
          </cell>
          <cell r="F533" t="str">
            <v>Z</v>
          </cell>
          <cell r="G533">
            <v>1</v>
          </cell>
          <cell r="H533" t="str">
            <v>C5707A-171Z-1</v>
          </cell>
          <cell r="I533">
            <v>0.97499999999999998</v>
          </cell>
          <cell r="J533">
            <v>383.15</v>
          </cell>
        </row>
        <row r="534">
          <cell r="A534" t="str">
            <v>171-2</v>
          </cell>
          <cell r="B534">
            <v>5057</v>
          </cell>
          <cell r="C534">
            <v>7</v>
          </cell>
          <cell r="D534" t="str">
            <v>A</v>
          </cell>
          <cell r="E534">
            <v>171</v>
          </cell>
          <cell r="F534" t="str">
            <v>Z</v>
          </cell>
          <cell r="G534">
            <v>2</v>
          </cell>
          <cell r="H534" t="str">
            <v>C5707A-171Z-2</v>
          </cell>
          <cell r="I534">
            <v>0.96</v>
          </cell>
          <cell r="J534">
            <v>384.125</v>
          </cell>
        </row>
        <row r="535">
          <cell r="A535" t="str">
            <v>171-3</v>
          </cell>
          <cell r="B535">
            <v>5057</v>
          </cell>
          <cell r="C535">
            <v>7</v>
          </cell>
          <cell r="D535" t="str">
            <v>A</v>
          </cell>
          <cell r="E535">
            <v>171</v>
          </cell>
          <cell r="F535" t="str">
            <v>Z</v>
          </cell>
          <cell r="G535">
            <v>3</v>
          </cell>
          <cell r="H535" t="str">
            <v>C5707A-171Z-3</v>
          </cell>
          <cell r="I535">
            <v>0.87</v>
          </cell>
          <cell r="J535">
            <v>385.08499999999998</v>
          </cell>
        </row>
        <row r="536">
          <cell r="A536" t="str">
            <v>172-1</v>
          </cell>
          <cell r="B536">
            <v>5057</v>
          </cell>
          <cell r="C536">
            <v>7</v>
          </cell>
          <cell r="D536" t="str">
            <v>A</v>
          </cell>
          <cell r="E536">
            <v>172</v>
          </cell>
          <cell r="F536" t="str">
            <v>Z</v>
          </cell>
          <cell r="G536">
            <v>1</v>
          </cell>
          <cell r="H536" t="str">
            <v>C5707A-172Z-1</v>
          </cell>
          <cell r="I536">
            <v>0.44</v>
          </cell>
          <cell r="J536">
            <v>385.8</v>
          </cell>
        </row>
        <row r="537">
          <cell r="A537" t="str">
            <v>173-1</v>
          </cell>
          <cell r="B537">
            <v>5057</v>
          </cell>
          <cell r="C537">
            <v>7</v>
          </cell>
          <cell r="D537" t="str">
            <v>A</v>
          </cell>
          <cell r="E537">
            <v>173</v>
          </cell>
          <cell r="F537" t="str">
            <v>Z</v>
          </cell>
          <cell r="G537">
            <v>1</v>
          </cell>
          <cell r="H537" t="str">
            <v>C5707A-173Z-1</v>
          </cell>
          <cell r="I537">
            <v>0.71</v>
          </cell>
          <cell r="J537">
            <v>386.15</v>
          </cell>
        </row>
        <row r="538">
          <cell r="A538" t="str">
            <v>173-2</v>
          </cell>
          <cell r="B538">
            <v>5057</v>
          </cell>
          <cell r="C538">
            <v>7</v>
          </cell>
          <cell r="D538" t="str">
            <v>A</v>
          </cell>
          <cell r="E538">
            <v>173</v>
          </cell>
          <cell r="F538" t="str">
            <v>Z</v>
          </cell>
          <cell r="G538">
            <v>2</v>
          </cell>
          <cell r="H538" t="str">
            <v>C5707A-173Z-2</v>
          </cell>
          <cell r="I538">
            <v>0.86</v>
          </cell>
          <cell r="J538">
            <v>386.86</v>
          </cell>
        </row>
        <row r="539">
          <cell r="A539" t="str">
            <v>173-3</v>
          </cell>
          <cell r="B539">
            <v>5057</v>
          </cell>
          <cell r="C539">
            <v>7</v>
          </cell>
          <cell r="D539" t="str">
            <v>A</v>
          </cell>
          <cell r="E539">
            <v>173</v>
          </cell>
          <cell r="F539" t="str">
            <v>Z</v>
          </cell>
          <cell r="G539">
            <v>3</v>
          </cell>
          <cell r="H539" t="str">
            <v>C5707A-173Z-3</v>
          </cell>
          <cell r="I539">
            <v>0.84</v>
          </cell>
          <cell r="J539">
            <v>387.72</v>
          </cell>
        </row>
        <row r="540">
          <cell r="A540" t="str">
            <v>173-4</v>
          </cell>
          <cell r="B540">
            <v>5057</v>
          </cell>
          <cell r="C540">
            <v>7</v>
          </cell>
          <cell r="D540" t="str">
            <v>A</v>
          </cell>
          <cell r="E540">
            <v>173</v>
          </cell>
          <cell r="F540" t="str">
            <v>Z</v>
          </cell>
          <cell r="G540">
            <v>4</v>
          </cell>
          <cell r="H540" t="str">
            <v>C5707A-173Z-4</v>
          </cell>
          <cell r="I540">
            <v>0.71499999999999997</v>
          </cell>
          <cell r="J540">
            <v>388.56</v>
          </cell>
        </row>
        <row r="541">
          <cell r="A541" t="str">
            <v>174-1</v>
          </cell>
          <cell r="B541">
            <v>5057</v>
          </cell>
          <cell r="C541">
            <v>7</v>
          </cell>
          <cell r="D541" t="str">
            <v>A</v>
          </cell>
          <cell r="E541">
            <v>174</v>
          </cell>
          <cell r="F541" t="str">
            <v>Z</v>
          </cell>
          <cell r="G541">
            <v>1</v>
          </cell>
          <cell r="H541" t="str">
            <v>C5707A-174Z-1</v>
          </cell>
          <cell r="I541">
            <v>0.77</v>
          </cell>
          <cell r="J541">
            <v>389.15</v>
          </cell>
        </row>
        <row r="542">
          <cell r="A542" t="str">
            <v>174-2</v>
          </cell>
          <cell r="B542">
            <v>5057</v>
          </cell>
          <cell r="C542">
            <v>7</v>
          </cell>
          <cell r="D542" t="str">
            <v>A</v>
          </cell>
          <cell r="E542">
            <v>174</v>
          </cell>
          <cell r="F542" t="str">
            <v>Z</v>
          </cell>
          <cell r="G542">
            <v>2</v>
          </cell>
          <cell r="H542" t="str">
            <v>C5707A-174Z-2</v>
          </cell>
          <cell r="I542">
            <v>0.76</v>
          </cell>
          <cell r="J542">
            <v>389.92</v>
          </cell>
        </row>
        <row r="543">
          <cell r="A543" t="str">
            <v>174-3</v>
          </cell>
          <cell r="C543">
            <v>7</v>
          </cell>
          <cell r="D543" t="str">
            <v>A</v>
          </cell>
          <cell r="E543">
            <v>174</v>
          </cell>
          <cell r="F543" t="str">
            <v>Z</v>
          </cell>
          <cell r="G543">
            <v>3</v>
          </cell>
          <cell r="H543" t="str">
            <v>C5707A-174Z-3</v>
          </cell>
          <cell r="I543">
            <v>0.72</v>
          </cell>
          <cell r="J543">
            <v>390.68</v>
          </cell>
        </row>
        <row r="544">
          <cell r="A544" t="str">
            <v>174-4</v>
          </cell>
          <cell r="C544">
            <v>7</v>
          </cell>
          <cell r="D544" t="str">
            <v>A</v>
          </cell>
          <cell r="E544">
            <v>174</v>
          </cell>
          <cell r="F544" t="str">
            <v>Z</v>
          </cell>
          <cell r="G544">
            <v>4</v>
          </cell>
          <cell r="H544" t="str">
            <v>C5707A-174Z-4</v>
          </cell>
          <cell r="I544">
            <v>0.52</v>
          </cell>
          <cell r="J544">
            <v>391.4</v>
          </cell>
        </row>
        <row r="545">
          <cell r="A545" t="str">
            <v>175-1</v>
          </cell>
          <cell r="C545">
            <v>7</v>
          </cell>
          <cell r="D545" t="str">
            <v>A</v>
          </cell>
          <cell r="E545">
            <v>175</v>
          </cell>
          <cell r="F545" t="str">
            <v>Z</v>
          </cell>
          <cell r="G545">
            <v>1</v>
          </cell>
          <cell r="H545" t="str">
            <v>C5707A-175Z-1</v>
          </cell>
          <cell r="I545">
            <v>0.93500000000000005</v>
          </cell>
          <cell r="J545">
            <v>392.15</v>
          </cell>
        </row>
        <row r="546">
          <cell r="A546" t="str">
            <v>175-2</v>
          </cell>
          <cell r="C546">
            <v>7</v>
          </cell>
          <cell r="D546" t="str">
            <v>A</v>
          </cell>
          <cell r="E546">
            <v>175</v>
          </cell>
          <cell r="F546" t="str">
            <v>Z</v>
          </cell>
          <cell r="G546">
            <v>2</v>
          </cell>
          <cell r="H546" t="str">
            <v>C5707A-175Z-2</v>
          </cell>
          <cell r="I546">
            <v>0.96499999999999997</v>
          </cell>
          <cell r="J546">
            <v>393.08499999999998</v>
          </cell>
        </row>
        <row r="547">
          <cell r="A547" t="str">
            <v>175-3</v>
          </cell>
          <cell r="C547">
            <v>7</v>
          </cell>
          <cell r="D547" t="str">
            <v>A</v>
          </cell>
          <cell r="E547">
            <v>175</v>
          </cell>
          <cell r="F547" t="str">
            <v>Z</v>
          </cell>
          <cell r="G547">
            <v>3</v>
          </cell>
          <cell r="H547" t="str">
            <v>C5707A-175Z-3</v>
          </cell>
          <cell r="I547">
            <v>0.66</v>
          </cell>
          <cell r="J547">
            <v>394.05</v>
          </cell>
        </row>
        <row r="548">
          <cell r="A548" t="str">
            <v>175-4</v>
          </cell>
          <cell r="C548">
            <v>7</v>
          </cell>
          <cell r="D548" t="str">
            <v>A</v>
          </cell>
          <cell r="E548">
            <v>175</v>
          </cell>
          <cell r="F548" t="str">
            <v>Z</v>
          </cell>
          <cell r="G548">
            <v>4</v>
          </cell>
          <cell r="H548" t="str">
            <v>C5707A-175Z-4</v>
          </cell>
          <cell r="I548">
            <v>0.70499999999999996</v>
          </cell>
          <cell r="J548">
            <v>394.71</v>
          </cell>
        </row>
        <row r="549">
          <cell r="A549" t="str">
            <v>176-1</v>
          </cell>
          <cell r="C549">
            <v>7</v>
          </cell>
          <cell r="D549" t="str">
            <v>A</v>
          </cell>
          <cell r="E549">
            <v>176</v>
          </cell>
          <cell r="F549" t="str">
            <v>Z</v>
          </cell>
          <cell r="G549">
            <v>1</v>
          </cell>
          <cell r="H549" t="str">
            <v>C5707A-176Z-1</v>
          </cell>
          <cell r="I549">
            <v>0.26</v>
          </cell>
          <cell r="J549">
            <v>394.85</v>
          </cell>
        </row>
        <row r="550">
          <cell r="A550" t="str">
            <v>177-1</v>
          </cell>
          <cell r="C550">
            <v>7</v>
          </cell>
          <cell r="D550" t="str">
            <v>A</v>
          </cell>
          <cell r="E550">
            <v>177</v>
          </cell>
          <cell r="F550" t="str">
            <v>Z</v>
          </cell>
          <cell r="G550">
            <v>1</v>
          </cell>
          <cell r="H550" t="str">
            <v>C5707A-177Z-1</v>
          </cell>
          <cell r="I550">
            <v>0.99</v>
          </cell>
          <cell r="J550">
            <v>395.15</v>
          </cell>
        </row>
        <row r="551">
          <cell r="A551" t="str">
            <v>177-2</v>
          </cell>
          <cell r="C551">
            <v>7</v>
          </cell>
          <cell r="D551" t="str">
            <v>A</v>
          </cell>
          <cell r="E551">
            <v>177</v>
          </cell>
          <cell r="F551" t="str">
            <v>Z</v>
          </cell>
          <cell r="G551">
            <v>2</v>
          </cell>
          <cell r="H551" t="str">
            <v>C5707A-177Z-2</v>
          </cell>
          <cell r="I551">
            <v>0.76</v>
          </cell>
          <cell r="J551">
            <v>396.14</v>
          </cell>
        </row>
        <row r="552">
          <cell r="A552" t="str">
            <v>177-3</v>
          </cell>
          <cell r="C552">
            <v>7</v>
          </cell>
          <cell r="D552" t="str">
            <v>A</v>
          </cell>
          <cell r="E552">
            <v>177</v>
          </cell>
          <cell r="F552" t="str">
            <v>Z</v>
          </cell>
          <cell r="G552">
            <v>3</v>
          </cell>
          <cell r="H552" t="str">
            <v>C5707A-177Z-3</v>
          </cell>
          <cell r="I552">
            <v>0.77</v>
          </cell>
          <cell r="J552">
            <v>396.9</v>
          </cell>
        </row>
        <row r="553">
          <cell r="A553" t="str">
            <v>177-4</v>
          </cell>
          <cell r="C553">
            <v>7</v>
          </cell>
          <cell r="D553" t="str">
            <v>A</v>
          </cell>
          <cell r="E553">
            <v>177</v>
          </cell>
          <cell r="F553" t="str">
            <v>Z</v>
          </cell>
          <cell r="G553">
            <v>4</v>
          </cell>
          <cell r="H553" t="str">
            <v>C5707A-177Z-4</v>
          </cell>
          <cell r="I553">
            <v>0.52500000000000002</v>
          </cell>
          <cell r="J553">
            <v>397.67</v>
          </cell>
        </row>
        <row r="554">
          <cell r="A554" t="str">
            <v>178-1</v>
          </cell>
          <cell r="C554">
            <v>7</v>
          </cell>
          <cell r="D554" t="str">
            <v>A</v>
          </cell>
          <cell r="E554">
            <v>178</v>
          </cell>
          <cell r="F554" t="str">
            <v>Z</v>
          </cell>
          <cell r="G554">
            <v>1</v>
          </cell>
          <cell r="H554" t="str">
            <v>C5707A-178Z-1</v>
          </cell>
          <cell r="I554">
            <v>0.9</v>
          </cell>
          <cell r="J554">
            <v>398.15</v>
          </cell>
        </row>
        <row r="555">
          <cell r="A555" t="str">
            <v>178-2</v>
          </cell>
          <cell r="C555">
            <v>7</v>
          </cell>
          <cell r="D555" t="str">
            <v>A</v>
          </cell>
          <cell r="E555">
            <v>178</v>
          </cell>
          <cell r="F555" t="str">
            <v>Z</v>
          </cell>
          <cell r="G555">
            <v>2</v>
          </cell>
          <cell r="H555" t="str">
            <v>C5707A-178Z-2</v>
          </cell>
          <cell r="I555">
            <v>0.76</v>
          </cell>
          <cell r="J555">
            <v>399.05</v>
          </cell>
        </row>
        <row r="556">
          <cell r="A556" t="str">
            <v>178-3</v>
          </cell>
          <cell r="C556">
            <v>7</v>
          </cell>
          <cell r="D556" t="str">
            <v>A</v>
          </cell>
          <cell r="E556">
            <v>178</v>
          </cell>
          <cell r="F556" t="str">
            <v>Z</v>
          </cell>
          <cell r="G556">
            <v>3</v>
          </cell>
          <cell r="H556" t="str">
            <v>C5707A-178Z-3</v>
          </cell>
          <cell r="I556">
            <v>0.90500000000000003</v>
          </cell>
          <cell r="J556">
            <v>399.81</v>
          </cell>
        </row>
        <row r="557">
          <cell r="A557" t="str">
            <v>178-4</v>
          </cell>
          <cell r="C557">
            <v>7</v>
          </cell>
          <cell r="D557" t="str">
            <v>A</v>
          </cell>
          <cell r="E557">
            <v>178</v>
          </cell>
          <cell r="F557" t="str">
            <v>Z</v>
          </cell>
          <cell r="G557">
            <v>4</v>
          </cell>
          <cell r="H557" t="str">
            <v>C5707A-178Z-4</v>
          </cell>
          <cell r="I557">
            <v>0.56999999999999995</v>
          </cell>
          <cell r="J557">
            <v>400.71499999999997</v>
          </cell>
        </row>
        <row r="558">
          <cell r="A558" t="str">
            <v>179-1</v>
          </cell>
          <cell r="C558">
            <v>7</v>
          </cell>
          <cell r="D558" t="str">
            <v>A</v>
          </cell>
          <cell r="E558">
            <v>179</v>
          </cell>
          <cell r="F558" t="str">
            <v>Z</v>
          </cell>
          <cell r="G558">
            <v>1</v>
          </cell>
          <cell r="H558" t="str">
            <v>C5707A-179Z-1</v>
          </cell>
          <cell r="I558">
            <v>0.88500000000000001</v>
          </cell>
          <cell r="J558">
            <v>401.15</v>
          </cell>
        </row>
        <row r="559">
          <cell r="A559" t="str">
            <v>179-2</v>
          </cell>
          <cell r="C559">
            <v>7</v>
          </cell>
          <cell r="D559" t="str">
            <v>A</v>
          </cell>
          <cell r="E559">
            <v>179</v>
          </cell>
          <cell r="F559" t="str">
            <v>Z</v>
          </cell>
          <cell r="G559">
            <v>2</v>
          </cell>
          <cell r="H559" t="str">
            <v>C5707A-179Z-2</v>
          </cell>
          <cell r="I559">
            <v>0.9</v>
          </cell>
          <cell r="J559">
            <v>402.03500000000003</v>
          </cell>
        </row>
        <row r="560">
          <cell r="A560" t="str">
            <v>179-3</v>
          </cell>
          <cell r="C560">
            <v>7</v>
          </cell>
          <cell r="D560" t="str">
            <v>A</v>
          </cell>
          <cell r="E560">
            <v>179</v>
          </cell>
          <cell r="F560" t="str">
            <v>Z</v>
          </cell>
          <cell r="G560">
            <v>3</v>
          </cell>
          <cell r="H560" t="str">
            <v>C5707A-179Z-3</v>
          </cell>
          <cell r="I560">
            <v>0.9</v>
          </cell>
          <cell r="J560">
            <v>402.935</v>
          </cell>
        </row>
        <row r="561">
          <cell r="A561" t="str">
            <v>179-4</v>
          </cell>
          <cell r="C561">
            <v>7</v>
          </cell>
          <cell r="D561" t="str">
            <v>A</v>
          </cell>
          <cell r="E561">
            <v>179</v>
          </cell>
          <cell r="F561" t="str">
            <v>Z</v>
          </cell>
          <cell r="G561">
            <v>4</v>
          </cell>
          <cell r="H561" t="str">
            <v>C5707A-179Z-4</v>
          </cell>
          <cell r="I561">
            <v>0.375</v>
          </cell>
          <cell r="J561">
            <v>403.83499999999998</v>
          </cell>
        </row>
      </sheetData>
      <sheetData sheetId="2" refreshError="1">
        <row r="13">
          <cell r="A13" t="str">
            <v>Glassy</v>
          </cell>
          <cell r="B13">
            <v>0</v>
          </cell>
          <cell r="V13" t="str">
            <v>weak</v>
          </cell>
          <cell r="W13">
            <v>1</v>
          </cell>
        </row>
        <row r="14">
          <cell r="A14" t="str">
            <v>Cryptocrystalline</v>
          </cell>
          <cell r="B14">
            <v>1</v>
          </cell>
          <cell r="V14" t="str">
            <v>moderate</v>
          </cell>
          <cell r="W14">
            <v>2</v>
          </cell>
        </row>
        <row r="15">
          <cell r="A15" t="str">
            <v>Microcrystalline</v>
          </cell>
          <cell r="B15">
            <v>2</v>
          </cell>
          <cell r="V15" t="str">
            <v>strong</v>
          </cell>
          <cell r="W15">
            <v>3</v>
          </cell>
        </row>
        <row r="16">
          <cell r="A16" t="str">
            <v>Fine</v>
          </cell>
          <cell r="B16">
            <v>3</v>
          </cell>
          <cell r="V16" t="str">
            <v>n/a</v>
          </cell>
          <cell r="W16">
            <v>0</v>
          </cell>
        </row>
        <row r="17">
          <cell r="A17" t="str">
            <v>Medium</v>
          </cell>
          <cell r="B17">
            <v>4</v>
          </cell>
        </row>
        <row r="18">
          <cell r="A18" t="str">
            <v>Coarse</v>
          </cell>
          <cell r="B18">
            <v>5</v>
          </cell>
        </row>
        <row r="19">
          <cell r="A19" t="str">
            <v>Pegmatitic</v>
          </cell>
          <cell r="B19">
            <v>6</v>
          </cell>
        </row>
        <row r="30">
          <cell r="K30" t="str">
            <v xml:space="preserve">Anorthositic </v>
          </cell>
          <cell r="L30" t="str">
            <v>Ano</v>
          </cell>
        </row>
        <row r="31">
          <cell r="K31" t="str">
            <v>Clinopyroxene and plagioclase-bearing</v>
          </cell>
          <cell r="L31" t="str">
            <v>Cpx-Pl-b</v>
          </cell>
        </row>
        <row r="32">
          <cell r="K32" t="str">
            <v>Clinopyroxene-bearing</v>
          </cell>
          <cell r="L32" t="str">
            <v>Cpx-b</v>
          </cell>
        </row>
        <row r="33">
          <cell r="K33" t="str">
            <v>Clinopyroxene-phyric</v>
          </cell>
          <cell r="L33" t="str">
            <v>Cpx-p</v>
          </cell>
        </row>
        <row r="34">
          <cell r="K34" t="str">
            <v>Poikilitic clinopyroxne-bearing</v>
          </cell>
          <cell r="L34" t="str">
            <v>Poik-Cpx-b</v>
          </cell>
        </row>
        <row r="35">
          <cell r="K35" t="str">
            <v xml:space="preserve">Orthopyroxene-bearing </v>
          </cell>
          <cell r="L35" t="str">
            <v>Opx-b</v>
          </cell>
        </row>
        <row r="36">
          <cell r="K36" t="str">
            <v xml:space="preserve">Orthopyroxene-bearing mela </v>
          </cell>
          <cell r="L36" t="str">
            <v>Opx-b mela</v>
          </cell>
        </row>
        <row r="37">
          <cell r="K37" t="str">
            <v>Plagioclase-cliopyroxene-phyric</v>
          </cell>
          <cell r="L37" t="str">
            <v>Pl-Cpx-p</v>
          </cell>
        </row>
        <row r="38">
          <cell r="K38" t="str">
            <v>Plagioclase-phyric</v>
          </cell>
          <cell r="L38" t="str">
            <v>Pl-p</v>
          </cell>
        </row>
        <row r="39">
          <cell r="K39" t="str">
            <v>Plagioclase-bearing</v>
          </cell>
          <cell r="L39" t="str">
            <v>Pl-b</v>
          </cell>
        </row>
        <row r="40">
          <cell r="K40" t="str">
            <v>Poikilitic plagioclase-bearing</v>
          </cell>
          <cell r="L40" t="str">
            <v>Poik-Pl-b</v>
          </cell>
        </row>
        <row r="41">
          <cell r="K41" t="str">
            <v>Mela</v>
          </cell>
          <cell r="L41" t="str">
            <v>Mela</v>
          </cell>
        </row>
        <row r="42">
          <cell r="K42" t="str">
            <v>Olivine</v>
          </cell>
          <cell r="L42" t="str">
            <v>Ol</v>
          </cell>
        </row>
        <row r="43">
          <cell r="K43" t="str">
            <v xml:space="preserve">Olivine-bearing </v>
          </cell>
          <cell r="L43" t="str">
            <v>Ol-b</v>
          </cell>
        </row>
        <row r="44">
          <cell r="K44" t="str">
            <v>Olivine-bearing mela</v>
          </cell>
          <cell r="L44" t="str">
            <v>Ol-b Mela</v>
          </cell>
        </row>
        <row r="45">
          <cell r="K45" t="str">
            <v xml:space="preserve">Olivine-rich </v>
          </cell>
          <cell r="L45" t="str">
            <v>Ol-r</v>
          </cell>
        </row>
        <row r="46">
          <cell r="K46" t="str">
            <v xml:space="preserve">Hornblende-bearing </v>
          </cell>
          <cell r="L46" t="str">
            <v>Hbl-b</v>
          </cell>
        </row>
        <row r="47">
          <cell r="K47" t="str">
            <v>Troctolitic</v>
          </cell>
          <cell r="L47" t="str">
            <v>Troc</v>
          </cell>
        </row>
        <row r="48">
          <cell r="K48" t="str">
            <v>Spinel-rich</v>
          </cell>
          <cell r="L48" t="str">
            <v>Spl-r</v>
          </cell>
        </row>
        <row r="49">
          <cell r="K49" t="str">
            <v xml:space="preserve">Disseminated oxide </v>
          </cell>
          <cell r="L49" t="str">
            <v>Dis-Ox</v>
          </cell>
        </row>
        <row r="50">
          <cell r="K50" t="str">
            <v>Disseminated oxide mela</v>
          </cell>
          <cell r="L50" t="str">
            <v>Dis-Ox Mela</v>
          </cell>
        </row>
        <row r="51">
          <cell r="K51" t="str">
            <v xml:space="preserve">Oxide </v>
          </cell>
          <cell r="L51" t="str">
            <v>Ox</v>
          </cell>
        </row>
        <row r="52">
          <cell r="K52" t="str">
            <v>Pegmatitic</v>
          </cell>
          <cell r="L52" t="str">
            <v>Peg</v>
          </cell>
        </row>
        <row r="53">
          <cell r="K53" t="str">
            <v>Varitextured</v>
          </cell>
          <cell r="L53" t="str">
            <v>Vari</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efinitions_list_lookup"/>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BB2C64"/>
  </sheetPr>
  <dimension ref="A1:EW834"/>
  <sheetViews>
    <sheetView tabSelected="1" zoomScaleSheetLayoutView="108" workbookViewId="0">
      <pane xSplit="7" ySplit="2" topLeftCell="H833" activePane="bottomRight" state="frozenSplit"/>
      <selection activeCell="K89" sqref="K89"/>
      <selection pane="topRight" activeCell="K89" sqref="K89"/>
      <selection pane="bottomLeft" activeCell="K89" sqref="K89"/>
      <selection pane="bottomRight" activeCell="J626" sqref="J626:L833"/>
    </sheetView>
  </sheetViews>
  <sheetFormatPr baseColWidth="10" defaultColWidth="10.83203125" defaultRowHeight="14" x14ac:dyDescent="0"/>
  <cols>
    <col min="1" max="1" width="13.33203125" bestFit="1" customWidth="1"/>
    <col min="5" max="5" width="4.5" bestFit="1" customWidth="1"/>
    <col min="6" max="6" width="6.5" bestFit="1" customWidth="1"/>
    <col min="7" max="7" width="6.5" customWidth="1"/>
    <col min="8" max="8" width="6.83203125" customWidth="1"/>
    <col min="9" max="10" width="7.83203125" customWidth="1"/>
    <col min="11" max="11" width="11.1640625" customWidth="1"/>
    <col min="12" max="12" width="12.5" customWidth="1"/>
    <col min="13" max="13" width="6" customWidth="1"/>
    <col min="14" max="14" width="24.6640625" customWidth="1"/>
    <col min="15" max="16" width="12.5" customWidth="1"/>
    <col min="17" max="17" width="1.33203125" customWidth="1"/>
    <col min="18" max="18" width="11.33203125" customWidth="1"/>
    <col min="19" max="19" width="9.5" customWidth="1"/>
    <col min="20" max="20" width="9.83203125" customWidth="1"/>
    <col min="21" max="22" width="10.83203125" customWidth="1"/>
    <col min="25" max="25" width="13.83203125" bestFit="1" customWidth="1"/>
    <col min="27" max="27" width="10.1640625" customWidth="1"/>
    <col min="29" max="29" width="5" bestFit="1" customWidth="1"/>
    <col min="30" max="30" width="4" bestFit="1" customWidth="1"/>
    <col min="31" max="31" width="5.1640625" bestFit="1" customWidth="1"/>
    <col min="32" max="32" width="4" bestFit="1" customWidth="1"/>
    <col min="33" max="33" width="3.5" bestFit="1" customWidth="1"/>
    <col min="34" max="34" width="4" bestFit="1" customWidth="1"/>
    <col min="35" max="38" width="3.5" bestFit="1" customWidth="1"/>
    <col min="39" max="39" width="3.5" customWidth="1"/>
    <col min="40" max="41" width="3.5" bestFit="1" customWidth="1"/>
    <col min="42" max="43" width="3.5" customWidth="1"/>
    <col min="44" max="44" width="3.5" bestFit="1" customWidth="1"/>
    <col min="45" max="45" width="5.1640625" bestFit="1" customWidth="1"/>
    <col min="46" max="51" width="3.5" customWidth="1"/>
    <col min="52" max="52" width="3.1640625" customWidth="1"/>
    <col min="53" max="53" width="5.33203125" customWidth="1"/>
    <col min="54" max="54" width="1.33203125" customWidth="1"/>
    <col min="55" max="55" width="8.5" customWidth="1"/>
    <col min="56" max="56" width="7.6640625" bestFit="1" customWidth="1"/>
    <col min="57" max="57" width="8" customWidth="1"/>
    <col min="58" max="58" width="8.1640625" customWidth="1"/>
    <col min="59" max="59" width="8.33203125" customWidth="1"/>
    <col min="60" max="60" width="8.1640625" customWidth="1"/>
    <col min="61" max="61" width="8.83203125" customWidth="1"/>
    <col min="62" max="62" width="4.1640625" bestFit="1" customWidth="1"/>
    <col min="63" max="64" width="4" bestFit="1" customWidth="1"/>
    <col min="65" max="66" width="3.5" bestFit="1" customWidth="1"/>
    <col min="67" max="67" width="4.5" bestFit="1" customWidth="1"/>
    <col min="68" max="69" width="3.5" bestFit="1" customWidth="1"/>
    <col min="70" max="70" width="4.1640625" bestFit="1" customWidth="1"/>
    <col min="71" max="71" width="3.5" bestFit="1" customWidth="1"/>
    <col min="72" max="72" width="3.5" customWidth="1"/>
    <col min="73" max="74" width="3.5" bestFit="1" customWidth="1"/>
    <col min="75" max="76" width="3.5" customWidth="1"/>
    <col min="77" max="77" width="3.5" bestFit="1" customWidth="1"/>
    <col min="78" max="78" width="4.5" bestFit="1" customWidth="1"/>
    <col min="79" max="85" width="3.5" customWidth="1"/>
    <col min="86" max="86" width="6.1640625" customWidth="1"/>
    <col min="87" max="87" width="1.33203125" customWidth="1"/>
    <col min="88" max="88" width="10.5" bestFit="1" customWidth="1"/>
    <col min="89" max="89" width="12.33203125" bestFit="1" customWidth="1"/>
    <col min="91" max="93" width="10.1640625" customWidth="1"/>
    <col min="94" max="94" width="5.5" bestFit="1" customWidth="1"/>
    <col min="95" max="95" width="5.1640625" bestFit="1" customWidth="1"/>
    <col min="96" max="96" width="5" bestFit="1" customWidth="1"/>
    <col min="97" max="98" width="3.5" bestFit="1" customWidth="1"/>
    <col min="99" max="99" width="4.5" bestFit="1" customWidth="1"/>
    <col min="100" max="103" width="3.5" bestFit="1" customWidth="1"/>
    <col min="104" max="104" width="3.5" customWidth="1"/>
    <col min="105" max="106" width="3.5" bestFit="1" customWidth="1"/>
    <col min="107" max="108" width="3.5" customWidth="1"/>
    <col min="109" max="109" width="4.1640625" bestFit="1" customWidth="1"/>
    <col min="110" max="110" width="4" bestFit="1" customWidth="1"/>
    <col min="111" max="117" width="3.5" customWidth="1"/>
    <col min="118" max="118" width="5.1640625" customWidth="1"/>
    <col min="119" max="119" width="1.33203125" customWidth="1"/>
    <col min="120" max="120" width="12.33203125" bestFit="1" customWidth="1"/>
    <col min="122" max="124" width="10.1640625" customWidth="1"/>
    <col min="125" max="125" width="4.1640625" bestFit="1" customWidth="1"/>
    <col min="126" max="127" width="4" bestFit="1" customWidth="1"/>
    <col min="128" max="129" width="3.5" bestFit="1" customWidth="1"/>
    <col min="130" max="130" width="4.1640625" bestFit="1" customWidth="1"/>
    <col min="131" max="132" width="3.5" bestFit="1" customWidth="1"/>
    <col min="133" max="133" width="4" bestFit="1" customWidth="1"/>
    <col min="134" max="134" width="3.5" bestFit="1" customWidth="1"/>
    <col min="135" max="135" width="3.5" customWidth="1"/>
    <col min="136" max="137" width="3.5" bestFit="1" customWidth="1"/>
    <col min="138" max="139" width="3.5" customWidth="1"/>
    <col min="140" max="140" width="3.5" bestFit="1" customWidth="1"/>
    <col min="141" max="141" width="4.5" bestFit="1" customWidth="1"/>
    <col min="142" max="148" width="3.5" customWidth="1"/>
    <col min="149" max="149" width="4.6640625" customWidth="1"/>
    <col min="150" max="150" width="1.33203125" customWidth="1"/>
    <col min="151" max="151" width="19.5" bestFit="1" customWidth="1"/>
    <col min="152" max="153" width="19.5" customWidth="1"/>
  </cols>
  <sheetData>
    <row r="1" spans="1:153" s="33" customFormat="1">
      <c r="M1" s="110"/>
      <c r="N1" s="110"/>
      <c r="O1" s="35"/>
      <c r="P1" s="35"/>
      <c r="Q1" s="43"/>
      <c r="R1" s="41"/>
      <c r="V1" s="34"/>
      <c r="W1" s="107"/>
      <c r="Y1" s="37"/>
      <c r="Z1" s="34"/>
      <c r="AA1" s="34"/>
      <c r="AB1" s="107"/>
      <c r="AC1" s="235" t="s">
        <v>76</v>
      </c>
      <c r="AD1" s="235"/>
      <c r="AE1" s="235"/>
      <c r="AF1" s="235"/>
      <c r="AG1" s="235"/>
      <c r="AH1" s="235"/>
      <c r="AI1" s="235"/>
      <c r="AJ1" s="235"/>
      <c r="AK1" s="235"/>
      <c r="AL1" s="235"/>
      <c r="AM1" s="235"/>
      <c r="AN1" s="235"/>
      <c r="AO1" s="235"/>
      <c r="AP1" s="235"/>
      <c r="AQ1" s="235"/>
      <c r="AR1" s="235"/>
      <c r="AS1" s="235"/>
      <c r="AT1" s="235"/>
      <c r="AU1" s="235"/>
      <c r="AV1" s="235"/>
      <c r="AW1" s="235"/>
      <c r="AX1" s="235"/>
      <c r="AY1" s="235"/>
      <c r="AZ1" s="84"/>
      <c r="BA1" s="85"/>
      <c r="BB1" s="43"/>
      <c r="BC1" s="107"/>
      <c r="BD1" s="107"/>
      <c r="BE1" s="107"/>
      <c r="BG1" s="34"/>
      <c r="BH1" s="34"/>
      <c r="BI1" s="107"/>
      <c r="BJ1" s="235" t="s">
        <v>77</v>
      </c>
      <c r="BK1" s="235"/>
      <c r="BL1" s="235"/>
      <c r="BM1" s="235"/>
      <c r="BN1" s="235"/>
      <c r="BO1" s="235"/>
      <c r="BP1" s="235"/>
      <c r="BQ1" s="235"/>
      <c r="BR1" s="235"/>
      <c r="BS1" s="235"/>
      <c r="BT1" s="235"/>
      <c r="BU1" s="235"/>
      <c r="BV1" s="235"/>
      <c r="BW1" s="235"/>
      <c r="BX1" s="235"/>
      <c r="BY1" s="235"/>
      <c r="BZ1" s="235"/>
      <c r="CA1" s="235"/>
      <c r="CB1" s="235"/>
      <c r="CC1" s="235"/>
      <c r="CD1" s="235"/>
      <c r="CE1" s="235"/>
      <c r="CF1" s="235"/>
      <c r="CG1" s="84"/>
      <c r="CH1" s="85"/>
      <c r="CI1" s="43"/>
      <c r="CK1" s="133"/>
      <c r="CM1" s="34"/>
      <c r="CN1" s="34"/>
      <c r="CO1" s="107"/>
      <c r="CP1" s="236" t="s">
        <v>78</v>
      </c>
      <c r="CQ1" s="236"/>
      <c r="CR1" s="236"/>
      <c r="CS1" s="236"/>
      <c r="CT1" s="236"/>
      <c r="CU1" s="236"/>
      <c r="CV1" s="236"/>
      <c r="CW1" s="236"/>
      <c r="CX1" s="236"/>
      <c r="CY1" s="236"/>
      <c r="CZ1" s="236"/>
      <c r="DA1" s="236"/>
      <c r="DB1" s="236"/>
      <c r="DC1" s="236"/>
      <c r="DD1" s="236"/>
      <c r="DE1" s="236"/>
      <c r="DF1" s="236"/>
      <c r="DG1" s="236"/>
      <c r="DH1" s="236"/>
      <c r="DI1" s="236"/>
      <c r="DJ1" s="236"/>
      <c r="DK1" s="236"/>
      <c r="DL1" s="236"/>
      <c r="DM1" s="84"/>
      <c r="DN1" s="85"/>
      <c r="DO1" s="43"/>
      <c r="DP1" s="107"/>
      <c r="DR1" s="34"/>
      <c r="DS1" s="34"/>
      <c r="DT1" s="107"/>
      <c r="DU1" s="236" t="s">
        <v>82</v>
      </c>
      <c r="DV1" s="236"/>
      <c r="DW1" s="236"/>
      <c r="DX1" s="236"/>
      <c r="DY1" s="236"/>
      <c r="DZ1" s="236"/>
      <c r="EA1" s="236"/>
      <c r="EB1" s="236"/>
      <c r="EC1" s="236"/>
      <c r="ED1" s="236"/>
      <c r="EE1" s="236"/>
      <c r="EF1" s="236"/>
      <c r="EG1" s="236"/>
      <c r="EH1" s="236"/>
      <c r="EI1" s="236"/>
      <c r="EJ1" s="236"/>
      <c r="EK1" s="236"/>
      <c r="EL1" s="236"/>
      <c r="EM1" s="236"/>
      <c r="EN1" s="236"/>
      <c r="EO1" s="236"/>
      <c r="EP1" s="236"/>
      <c r="EQ1" s="236"/>
      <c r="ER1" s="84"/>
      <c r="ES1" s="40"/>
      <c r="ET1" s="43"/>
      <c r="EU1" s="34"/>
      <c r="EV1" s="34"/>
      <c r="EW1" s="34"/>
    </row>
    <row r="2" spans="1:153" s="49" customFormat="1" ht="105">
      <c r="A2" s="46" t="s">
        <v>217</v>
      </c>
      <c r="B2" s="46" t="s">
        <v>218</v>
      </c>
      <c r="C2" s="46" t="s">
        <v>33</v>
      </c>
      <c r="D2" s="96" t="s">
        <v>34</v>
      </c>
      <c r="E2" s="97" t="s">
        <v>35</v>
      </c>
      <c r="F2" s="97" t="s">
        <v>36</v>
      </c>
      <c r="G2" s="98" t="s">
        <v>63</v>
      </c>
      <c r="H2" s="99" t="s">
        <v>37</v>
      </c>
      <c r="I2" s="99" t="s">
        <v>38</v>
      </c>
      <c r="J2" s="80" t="s">
        <v>273</v>
      </c>
      <c r="K2" s="80" t="s">
        <v>39</v>
      </c>
      <c r="L2" s="80" t="s">
        <v>40</v>
      </c>
      <c r="M2" s="111" t="s">
        <v>1421</v>
      </c>
      <c r="N2" s="112" t="s">
        <v>1425</v>
      </c>
      <c r="O2" s="53" t="s">
        <v>213</v>
      </c>
      <c r="P2" s="54" t="s">
        <v>212</v>
      </c>
      <c r="Q2" s="55"/>
      <c r="R2" s="48" t="s">
        <v>276</v>
      </c>
      <c r="S2" s="49" t="s">
        <v>277</v>
      </c>
      <c r="T2" s="49" t="s">
        <v>278</v>
      </c>
      <c r="U2" s="49" t="s">
        <v>279</v>
      </c>
      <c r="V2" s="47" t="s">
        <v>75</v>
      </c>
      <c r="W2" s="53" t="s">
        <v>42</v>
      </c>
      <c r="X2" s="53" t="s">
        <v>43</v>
      </c>
      <c r="Y2" s="53" t="s">
        <v>274</v>
      </c>
      <c r="Z2" s="56" t="s">
        <v>44</v>
      </c>
      <c r="AA2" s="56" t="s">
        <v>45</v>
      </c>
      <c r="AB2" s="53" t="s">
        <v>79</v>
      </c>
      <c r="AC2" s="50" t="s">
        <v>283</v>
      </c>
      <c r="AD2" s="50" t="s">
        <v>284</v>
      </c>
      <c r="AE2" s="50" t="s">
        <v>64</v>
      </c>
      <c r="AF2" s="50" t="s">
        <v>65</v>
      </c>
      <c r="AG2" s="50" t="s">
        <v>285</v>
      </c>
      <c r="AH2" s="50" t="s">
        <v>66</v>
      </c>
      <c r="AI2" s="50" t="s">
        <v>67</v>
      </c>
      <c r="AJ2" s="50" t="s">
        <v>68</v>
      </c>
      <c r="AK2" s="50" t="s">
        <v>69</v>
      </c>
      <c r="AL2" s="50" t="s">
        <v>70</v>
      </c>
      <c r="AM2" s="50" t="s">
        <v>225</v>
      </c>
      <c r="AN2" s="50" t="s">
        <v>71</v>
      </c>
      <c r="AO2" s="50" t="s">
        <v>72</v>
      </c>
      <c r="AP2" s="51" t="s">
        <v>286</v>
      </c>
      <c r="AQ2" s="51" t="s">
        <v>1626</v>
      </c>
      <c r="AR2" s="50" t="s">
        <v>73</v>
      </c>
      <c r="AS2" s="50" t="s">
        <v>74</v>
      </c>
      <c r="AT2" s="51" t="s">
        <v>287</v>
      </c>
      <c r="AU2" s="51" t="s">
        <v>288</v>
      </c>
      <c r="AV2" s="51" t="s">
        <v>289</v>
      </c>
      <c r="AW2" s="51" t="s">
        <v>290</v>
      </c>
      <c r="AX2" s="51" t="s">
        <v>291</v>
      </c>
      <c r="AY2" s="51" t="s">
        <v>292</v>
      </c>
      <c r="AZ2" s="51" t="s">
        <v>1627</v>
      </c>
      <c r="BA2" s="52" t="s">
        <v>275</v>
      </c>
      <c r="BB2" s="55"/>
      <c r="BC2" s="53" t="s">
        <v>48</v>
      </c>
      <c r="BD2" s="53" t="s">
        <v>49</v>
      </c>
      <c r="BE2" s="53" t="s">
        <v>214</v>
      </c>
      <c r="BF2" s="53" t="s">
        <v>50</v>
      </c>
      <c r="BG2" s="56" t="s">
        <v>53</v>
      </c>
      <c r="BH2" s="56" t="s">
        <v>54</v>
      </c>
      <c r="BI2" s="53" t="s">
        <v>293</v>
      </c>
      <c r="BJ2" s="50" t="s">
        <v>283</v>
      </c>
      <c r="BK2" s="50" t="s">
        <v>284</v>
      </c>
      <c r="BL2" s="50" t="s">
        <v>64</v>
      </c>
      <c r="BM2" s="50" t="s">
        <v>65</v>
      </c>
      <c r="BN2" s="50" t="s">
        <v>285</v>
      </c>
      <c r="BO2" s="50" t="s">
        <v>66</v>
      </c>
      <c r="BP2" s="50" t="s">
        <v>67</v>
      </c>
      <c r="BQ2" s="50" t="s">
        <v>68</v>
      </c>
      <c r="BR2" s="50" t="s">
        <v>69</v>
      </c>
      <c r="BS2" s="50" t="s">
        <v>70</v>
      </c>
      <c r="BT2" s="50" t="s">
        <v>225</v>
      </c>
      <c r="BU2" s="50" t="s">
        <v>71</v>
      </c>
      <c r="BV2" s="50" t="s">
        <v>72</v>
      </c>
      <c r="BW2" s="51" t="s">
        <v>286</v>
      </c>
      <c r="BX2" s="51" t="s">
        <v>1626</v>
      </c>
      <c r="BY2" s="50" t="s">
        <v>73</v>
      </c>
      <c r="BZ2" s="50" t="s">
        <v>74</v>
      </c>
      <c r="CA2" s="51" t="s">
        <v>287</v>
      </c>
      <c r="CB2" s="51" t="s">
        <v>288</v>
      </c>
      <c r="CC2" s="51" t="s">
        <v>289</v>
      </c>
      <c r="CD2" s="51" t="s">
        <v>290</v>
      </c>
      <c r="CE2" s="51" t="s">
        <v>291</v>
      </c>
      <c r="CF2" s="51" t="s">
        <v>292</v>
      </c>
      <c r="CG2" s="51" t="s">
        <v>1627</v>
      </c>
      <c r="CH2" s="52" t="s">
        <v>275</v>
      </c>
      <c r="CI2" s="55"/>
      <c r="CJ2" s="53" t="s">
        <v>294</v>
      </c>
      <c r="CK2" s="53" t="s">
        <v>51</v>
      </c>
      <c r="CL2" s="49" t="s">
        <v>52</v>
      </c>
      <c r="CM2" s="56" t="s">
        <v>55</v>
      </c>
      <c r="CN2" s="56" t="s">
        <v>56</v>
      </c>
      <c r="CO2" s="57" t="s">
        <v>297</v>
      </c>
      <c r="CP2" s="50" t="s">
        <v>283</v>
      </c>
      <c r="CQ2" s="50" t="s">
        <v>284</v>
      </c>
      <c r="CR2" s="50" t="s">
        <v>64</v>
      </c>
      <c r="CS2" s="50" t="s">
        <v>65</v>
      </c>
      <c r="CT2" s="50" t="s">
        <v>285</v>
      </c>
      <c r="CU2" s="50" t="s">
        <v>66</v>
      </c>
      <c r="CV2" s="50" t="s">
        <v>67</v>
      </c>
      <c r="CW2" s="50" t="s">
        <v>68</v>
      </c>
      <c r="CX2" s="50" t="s">
        <v>69</v>
      </c>
      <c r="CY2" s="50" t="s">
        <v>70</v>
      </c>
      <c r="CZ2" s="50" t="s">
        <v>225</v>
      </c>
      <c r="DA2" s="50" t="s">
        <v>71</v>
      </c>
      <c r="DB2" s="50" t="s">
        <v>72</v>
      </c>
      <c r="DC2" s="51" t="s">
        <v>286</v>
      </c>
      <c r="DD2" s="51" t="s">
        <v>1626</v>
      </c>
      <c r="DE2" s="50" t="s">
        <v>73</v>
      </c>
      <c r="DF2" s="50" t="s">
        <v>74</v>
      </c>
      <c r="DG2" s="51" t="s">
        <v>287</v>
      </c>
      <c r="DH2" s="51" t="s">
        <v>288</v>
      </c>
      <c r="DI2" s="51" t="s">
        <v>289</v>
      </c>
      <c r="DJ2" s="51" t="s">
        <v>290</v>
      </c>
      <c r="DK2" s="51" t="s">
        <v>291</v>
      </c>
      <c r="DL2" s="51" t="s">
        <v>292</v>
      </c>
      <c r="DM2" s="51" t="s">
        <v>1627</v>
      </c>
      <c r="DN2" s="52" t="s">
        <v>275</v>
      </c>
      <c r="DO2" s="55"/>
      <c r="DP2" s="53" t="s">
        <v>80</v>
      </c>
      <c r="DQ2" s="49" t="s">
        <v>298</v>
      </c>
      <c r="DR2" s="56" t="s">
        <v>299</v>
      </c>
      <c r="DS2" s="56" t="s">
        <v>81</v>
      </c>
      <c r="DT2" s="57" t="s">
        <v>300</v>
      </c>
      <c r="DU2" s="50" t="s">
        <v>283</v>
      </c>
      <c r="DV2" s="50" t="s">
        <v>284</v>
      </c>
      <c r="DW2" s="50" t="s">
        <v>64</v>
      </c>
      <c r="DX2" s="50" t="s">
        <v>65</v>
      </c>
      <c r="DY2" s="50" t="s">
        <v>285</v>
      </c>
      <c r="DZ2" s="50" t="s">
        <v>66</v>
      </c>
      <c r="EA2" s="50" t="s">
        <v>67</v>
      </c>
      <c r="EB2" s="50" t="s">
        <v>68</v>
      </c>
      <c r="EC2" s="50" t="s">
        <v>69</v>
      </c>
      <c r="ED2" s="50" t="s">
        <v>70</v>
      </c>
      <c r="EE2" s="50" t="s">
        <v>225</v>
      </c>
      <c r="EF2" s="50" t="s">
        <v>71</v>
      </c>
      <c r="EG2" s="50" t="s">
        <v>72</v>
      </c>
      <c r="EH2" s="51" t="s">
        <v>286</v>
      </c>
      <c r="EI2" s="51" t="s">
        <v>1626</v>
      </c>
      <c r="EJ2" s="50" t="s">
        <v>73</v>
      </c>
      <c r="EK2" s="50" t="s">
        <v>74</v>
      </c>
      <c r="EL2" s="51" t="s">
        <v>287</v>
      </c>
      <c r="EM2" s="51" t="s">
        <v>288</v>
      </c>
      <c r="EN2" s="51" t="s">
        <v>289</v>
      </c>
      <c r="EO2" s="51" t="s">
        <v>290</v>
      </c>
      <c r="EP2" s="51" t="s">
        <v>291</v>
      </c>
      <c r="EQ2" s="51" t="s">
        <v>292</v>
      </c>
      <c r="ER2" s="51" t="s">
        <v>1627</v>
      </c>
      <c r="ES2" s="52" t="s">
        <v>275</v>
      </c>
      <c r="ET2" s="55"/>
      <c r="EU2" s="47" t="s">
        <v>119</v>
      </c>
      <c r="EV2" s="47" t="s">
        <v>120</v>
      </c>
      <c r="EW2" s="47" t="s">
        <v>121</v>
      </c>
    </row>
    <row r="3" spans="1:153" s="5" customFormat="1" ht="42">
      <c r="A3" s="91" t="s">
        <v>1495</v>
      </c>
      <c r="B3" s="5" t="s">
        <v>2845</v>
      </c>
      <c r="C3" t="s">
        <v>1713</v>
      </c>
      <c r="D3" s="5" t="s">
        <v>1497</v>
      </c>
      <c r="E3" s="5">
        <v>1</v>
      </c>
      <c r="F3" s="5">
        <v>1</v>
      </c>
      <c r="G3" s="6" t="str">
        <f>E3&amp;"-"&amp;F3</f>
        <v>1-1</v>
      </c>
      <c r="H3" s="2">
        <v>0</v>
      </c>
      <c r="I3" s="2">
        <v>58.5</v>
      </c>
      <c r="J3" s="81" t="str">
        <f>IF(((VLOOKUP($G3,Depth_Lookup!$A$3:$J$561,9,FALSE))-(I3/100))&gt;=0,"Good","Too Long")</f>
        <v>Good</v>
      </c>
      <c r="K3" s="82">
        <f>(VLOOKUP($G3,Depth_Lookup!$A$3:$J$561,10,FALSE))+(H3/100)</f>
        <v>0</v>
      </c>
      <c r="L3" s="82">
        <f>(VLOOKUP($G3,Depth_Lookup!$A$3:$J$561,10,FALSE))+(I3/100)</f>
        <v>0.58499999999999996</v>
      </c>
      <c r="M3" s="174" t="s">
        <v>1498</v>
      </c>
      <c r="N3" s="174" t="s">
        <v>224</v>
      </c>
      <c r="O3" s="58" t="s">
        <v>1751</v>
      </c>
      <c r="P3" s="58" t="s">
        <v>1852</v>
      </c>
      <c r="Q3" s="44"/>
      <c r="R3" s="42">
        <v>100</v>
      </c>
      <c r="V3" s="8">
        <f>SUM(R3:U3)</f>
        <v>100</v>
      </c>
      <c r="W3" s="4" t="s">
        <v>1629</v>
      </c>
      <c r="X3" s="5" t="s">
        <v>1</v>
      </c>
      <c r="Y3" s="38">
        <v>40</v>
      </c>
      <c r="Z3" s="8" t="str">
        <f>VLOOKUP($Y3,definitions_list_lookup!$N$15:$P$20,2,TRUE)</f>
        <v>high</v>
      </c>
      <c r="AA3" s="8">
        <f>VLOOKUP($Y3,definitions_list_lookup!$N$15:$P$20,3,TRUE)</f>
        <v>3</v>
      </c>
      <c r="AB3" s="108"/>
      <c r="AC3" s="7"/>
      <c r="AD3" s="7">
        <v>70</v>
      </c>
      <c r="AE3" s="7">
        <v>20</v>
      </c>
      <c r="AF3" s="7"/>
      <c r="AG3" s="7"/>
      <c r="AH3" s="7"/>
      <c r="AI3" s="7"/>
      <c r="AJ3" s="7"/>
      <c r="AK3" s="7"/>
      <c r="AL3" s="7"/>
      <c r="AM3" s="7"/>
      <c r="AN3" s="7"/>
      <c r="AO3" s="7"/>
      <c r="AP3" s="7">
        <v>2</v>
      </c>
      <c r="AQ3" s="7"/>
      <c r="AR3" s="7"/>
      <c r="AS3" s="7">
        <v>8</v>
      </c>
      <c r="AT3" s="7"/>
      <c r="AU3" s="7"/>
      <c r="AV3" s="7"/>
      <c r="AW3" s="7"/>
      <c r="AX3" s="7"/>
      <c r="AY3" s="7"/>
      <c r="AZ3" s="7"/>
      <c r="BA3" s="8">
        <f>SUM(AC3:AZ3)</f>
        <v>100</v>
      </c>
      <c r="BB3" s="55"/>
      <c r="BC3" s="108"/>
      <c r="BD3" s="108"/>
      <c r="BE3" s="108"/>
      <c r="BF3" s="7"/>
      <c r="BG3" s="8" t="str">
        <f>VLOOKUP($BF3,definitions_list_lookup!$N$15:$P$20,2,TRUE)</f>
        <v>fresh</v>
      </c>
      <c r="BH3" s="8">
        <f>VLOOKUP($BF3,definitions_list_lookup!$N$15:$P$20,3,TRUE)</f>
        <v>0</v>
      </c>
      <c r="BI3" s="108"/>
      <c r="BJ3" s="7"/>
      <c r="BK3" s="7"/>
      <c r="BL3" s="7"/>
      <c r="BM3" s="7"/>
      <c r="BN3" s="7"/>
      <c r="BO3" s="7"/>
      <c r="BP3" s="7"/>
      <c r="BQ3" s="7"/>
      <c r="BR3" s="7"/>
      <c r="BS3" s="7"/>
      <c r="BT3" s="7"/>
      <c r="BU3" s="7"/>
      <c r="BV3" s="7"/>
      <c r="BW3" s="7"/>
      <c r="BX3" s="7"/>
      <c r="BY3" s="7"/>
      <c r="BZ3" s="7"/>
      <c r="CA3" s="7"/>
      <c r="CB3" s="7"/>
      <c r="CC3" s="7"/>
      <c r="CD3" s="7"/>
      <c r="CE3" s="7"/>
      <c r="CF3" s="7"/>
      <c r="CG3" s="7"/>
      <c r="CH3" s="8">
        <f>SUM(BJ3:CG3)</f>
        <v>0</v>
      </c>
      <c r="CI3" s="44"/>
      <c r="CJ3" s="7"/>
      <c r="CK3" s="49"/>
      <c r="CL3" s="7"/>
      <c r="CM3" s="8" t="str">
        <f>VLOOKUP($CL3,definitions_list_lookup!$N$15:$P$20,2,TRUE)</f>
        <v>fresh</v>
      </c>
      <c r="CN3" s="8">
        <f>VLOOKUP($CL3,definitions_list_lookup!$N$15:$P$20,3,TRUE)</f>
        <v>0</v>
      </c>
      <c r="CO3" s="108"/>
      <c r="CP3" s="7"/>
      <c r="CQ3" s="7"/>
      <c r="CR3" s="7"/>
      <c r="CS3" s="7"/>
      <c r="CT3" s="7"/>
      <c r="CU3" s="7"/>
      <c r="CV3" s="7"/>
      <c r="CW3" s="7"/>
      <c r="CX3" s="7"/>
      <c r="CY3" s="7"/>
      <c r="CZ3" s="7"/>
      <c r="DA3" s="7"/>
      <c r="DB3" s="7"/>
      <c r="DC3" s="7"/>
      <c r="DD3" s="7"/>
      <c r="DE3" s="7"/>
      <c r="DF3" s="7"/>
      <c r="DG3" s="7"/>
      <c r="DH3" s="7"/>
      <c r="DI3" s="7"/>
      <c r="DJ3" s="7"/>
      <c r="DK3" s="7"/>
      <c r="DL3" s="7"/>
      <c r="DM3" s="7"/>
      <c r="DN3" s="8">
        <f>SUM(CP3:DM3)</f>
        <v>0</v>
      </c>
      <c r="DO3" s="44"/>
      <c r="DP3" s="108"/>
      <c r="DQ3" s="7"/>
      <c r="DR3" s="8" t="str">
        <f>VLOOKUP($DQ3,definitions_list_lookup!$N$15:$P$20,2,TRUE)</f>
        <v>fresh</v>
      </c>
      <c r="DS3" s="8">
        <f>VLOOKUP($DQ3,definitions_list_lookup!$N$15:$P$20,3,TRUE)</f>
        <v>0</v>
      </c>
      <c r="DT3" s="108"/>
      <c r="DU3" s="7"/>
      <c r="DV3" s="7"/>
      <c r="DW3" s="7"/>
      <c r="DX3" s="7"/>
      <c r="DY3" s="7"/>
      <c r="DZ3" s="7"/>
      <c r="EA3" s="7"/>
      <c r="EB3" s="7"/>
      <c r="EC3" s="7"/>
      <c r="ED3" s="7"/>
      <c r="EE3" s="7"/>
      <c r="EF3" s="7"/>
      <c r="EG3" s="7"/>
      <c r="EH3" s="7"/>
      <c r="EI3" s="7"/>
      <c r="EJ3" s="7"/>
      <c r="EK3" s="7"/>
      <c r="EL3" s="7"/>
      <c r="EM3" s="7"/>
      <c r="EN3" s="7"/>
      <c r="EO3" s="7"/>
      <c r="EP3" s="7"/>
      <c r="EQ3" s="7"/>
      <c r="ER3" s="7"/>
      <c r="ES3" s="8">
        <f>SUM(DU3:ER3)</f>
        <v>0</v>
      </c>
      <c r="ET3" s="44"/>
      <c r="EU3" s="8">
        <f>((R3/100)*Y3)+((S3/100)*BF3)+((T3/100)*CL3)+((U3/100)*DQ3)</f>
        <v>40</v>
      </c>
      <c r="EV3" s="8" t="str">
        <f>VLOOKUP($EU3,definitions_list_lookup!$N$15:$P$20,2,TRUE)</f>
        <v>high</v>
      </c>
      <c r="EW3" s="8">
        <f>VLOOKUP($EU3,definitions_list_lookup!$N$15:$P$20,3,TRUE)</f>
        <v>3</v>
      </c>
    </row>
    <row r="4" spans="1:153" s="5" customFormat="1" ht="56">
      <c r="A4" s="5" t="s">
        <v>1495</v>
      </c>
      <c r="B4" s="5" t="s">
        <v>2845</v>
      </c>
      <c r="C4" t="s">
        <v>1713</v>
      </c>
      <c r="D4" s="5" t="s">
        <v>1497</v>
      </c>
      <c r="E4" s="5">
        <v>1</v>
      </c>
      <c r="F4" s="5">
        <v>1</v>
      </c>
      <c r="G4" s="6" t="str">
        <f t="shared" ref="G4:G67" si="0">E4&amp;"-"&amp;F4</f>
        <v>1-1</v>
      </c>
      <c r="H4" s="2">
        <v>58.5</v>
      </c>
      <c r="I4" s="2">
        <v>68</v>
      </c>
      <c r="J4" s="81" t="str">
        <f>IF(((VLOOKUP($G4,Depth_Lookup!$A$3:$J$561,9,FALSE))-(I4/100))&gt;=0,"Good","Too Long")</f>
        <v>Good</v>
      </c>
      <c r="K4" s="82">
        <f>(VLOOKUP($G4,Depth_Lookup!$A$3:$J$561,10,FALSE))+(H4/100)</f>
        <v>0.58499999999999996</v>
      </c>
      <c r="L4" s="82">
        <f>(VLOOKUP($G4,Depth_Lookup!$A$3:$J$561,10,FALSE))+(I4/100)</f>
        <v>0.68</v>
      </c>
      <c r="M4" s="174" t="s">
        <v>1504</v>
      </c>
      <c r="N4" s="174" t="s">
        <v>4</v>
      </c>
      <c r="O4" s="58" t="s">
        <v>1746</v>
      </c>
      <c r="P4" s="58" t="s">
        <v>1853</v>
      </c>
      <c r="Q4" s="44"/>
      <c r="R4" s="42">
        <v>100</v>
      </c>
      <c r="V4" s="8">
        <f t="shared" ref="V4:V67" si="1">SUM(R4:U4)</f>
        <v>100</v>
      </c>
      <c r="W4" s="4" t="s">
        <v>1649</v>
      </c>
      <c r="X4" s="5" t="s">
        <v>1</v>
      </c>
      <c r="Y4" s="38">
        <v>15</v>
      </c>
      <c r="Z4" s="8" t="str">
        <f>VLOOKUP($Y4,definitions_list_lookup!$N$15:$P$20,2,TRUE)</f>
        <v>moderate</v>
      </c>
      <c r="AA4" s="8">
        <f>VLOOKUP($Y4,definitions_list_lookup!$N$15:$P$20,3,TRUE)</f>
        <v>2</v>
      </c>
      <c r="AB4" s="108"/>
      <c r="AC4" s="7"/>
      <c r="AD4" s="7">
        <v>95</v>
      </c>
      <c r="AE4" s="7">
        <v>5</v>
      </c>
      <c r="AF4" s="7"/>
      <c r="AG4" s="7"/>
      <c r="AH4" s="7"/>
      <c r="AI4" s="7"/>
      <c r="AJ4" s="7"/>
      <c r="AK4" s="7"/>
      <c r="AL4" s="7"/>
      <c r="AM4" s="7"/>
      <c r="AN4" s="7"/>
      <c r="AO4" s="7"/>
      <c r="AP4" s="7"/>
      <c r="AQ4" s="7"/>
      <c r="AR4" s="7"/>
      <c r="AS4" s="7"/>
      <c r="AT4" s="7"/>
      <c r="AU4" s="7"/>
      <c r="AV4" s="7"/>
      <c r="AW4" s="7"/>
      <c r="AX4" s="7"/>
      <c r="AY4" s="7"/>
      <c r="AZ4" s="7"/>
      <c r="BA4" s="8">
        <f t="shared" ref="BA4:BA67" si="2">SUM(AC4:AZ4)</f>
        <v>100</v>
      </c>
      <c r="BB4" s="55"/>
      <c r="BC4" s="108"/>
      <c r="BD4" s="108"/>
      <c r="BE4" s="108"/>
      <c r="BF4" s="7"/>
      <c r="BG4" s="8" t="str">
        <f>VLOOKUP($BF4,definitions_list_lookup!$N$15:$P$20,2,TRUE)</f>
        <v>fresh</v>
      </c>
      <c r="BH4" s="8">
        <f>VLOOKUP($BF4,definitions_list_lookup!$N$15:$P$20,3,TRUE)</f>
        <v>0</v>
      </c>
      <c r="BI4" s="108"/>
      <c r="BJ4" s="7"/>
      <c r="BK4" s="7"/>
      <c r="BL4" s="7"/>
      <c r="BM4" s="7"/>
      <c r="BN4" s="7"/>
      <c r="BO4" s="7"/>
      <c r="BP4" s="7"/>
      <c r="BQ4" s="7"/>
      <c r="BR4" s="7"/>
      <c r="BS4" s="7"/>
      <c r="BT4" s="7"/>
      <c r="BU4" s="7"/>
      <c r="BV4" s="7"/>
      <c r="BW4" s="7"/>
      <c r="BX4" s="7"/>
      <c r="BY4" s="7"/>
      <c r="BZ4" s="7"/>
      <c r="CA4" s="7"/>
      <c r="CB4" s="7"/>
      <c r="CC4" s="7"/>
      <c r="CD4" s="7"/>
      <c r="CE4" s="7"/>
      <c r="CF4" s="7"/>
      <c r="CG4" s="7"/>
      <c r="CH4" s="8">
        <f t="shared" ref="CH4:CH67" si="3">SUM(BJ4:CG4)</f>
        <v>0</v>
      </c>
      <c r="CI4" s="44"/>
      <c r="CJ4" s="7"/>
      <c r="CK4" s="49"/>
      <c r="CL4" s="7"/>
      <c r="CM4" s="8" t="str">
        <f>VLOOKUP($CL4,definitions_list_lookup!$N$15:$P$20,2,TRUE)</f>
        <v>fresh</v>
      </c>
      <c r="CN4" s="8">
        <f>VLOOKUP($CL4,definitions_list_lookup!$N$15:$P$20,3,TRUE)</f>
        <v>0</v>
      </c>
      <c r="CO4" s="108"/>
      <c r="CP4" s="7"/>
      <c r="CQ4" s="7"/>
      <c r="CR4" s="7"/>
      <c r="CS4" s="7"/>
      <c r="CT4" s="7"/>
      <c r="CU4" s="7"/>
      <c r="CV4" s="7"/>
      <c r="CW4" s="7"/>
      <c r="CX4" s="7"/>
      <c r="CY4" s="7"/>
      <c r="CZ4" s="7"/>
      <c r="DA4" s="7"/>
      <c r="DB4" s="7"/>
      <c r="DC4" s="7"/>
      <c r="DD4" s="7"/>
      <c r="DE4" s="7"/>
      <c r="DF4" s="7"/>
      <c r="DG4" s="7"/>
      <c r="DH4" s="7"/>
      <c r="DI4" s="7"/>
      <c r="DJ4" s="7"/>
      <c r="DK4" s="7"/>
      <c r="DL4" s="7"/>
      <c r="DM4" s="7"/>
      <c r="DN4" s="8">
        <f t="shared" ref="DN4:DN67" si="4">SUM(CP4:DM4)</f>
        <v>0</v>
      </c>
      <c r="DO4" s="44"/>
      <c r="DP4" s="108"/>
      <c r="DQ4" s="7"/>
      <c r="DR4" s="8" t="str">
        <f>VLOOKUP($DQ4,definitions_list_lookup!$N$15:$P$20,2,TRUE)</f>
        <v>fresh</v>
      </c>
      <c r="DS4" s="8">
        <f>VLOOKUP($DQ4,definitions_list_lookup!$N$15:$P$20,3,TRUE)</f>
        <v>0</v>
      </c>
      <c r="DT4" s="108"/>
      <c r="DU4" s="7"/>
      <c r="DV4" s="7"/>
      <c r="DW4" s="7"/>
      <c r="DX4" s="7"/>
      <c r="DY4" s="7"/>
      <c r="DZ4" s="7"/>
      <c r="EA4" s="7"/>
      <c r="EB4" s="7"/>
      <c r="EC4" s="7"/>
      <c r="ED4" s="7"/>
      <c r="EE4" s="7"/>
      <c r="EF4" s="7"/>
      <c r="EG4" s="7"/>
      <c r="EH4" s="7"/>
      <c r="EI4" s="7"/>
      <c r="EJ4" s="7"/>
      <c r="EK4" s="7"/>
      <c r="EL4" s="7"/>
      <c r="EM4" s="7"/>
      <c r="EN4" s="7"/>
      <c r="EO4" s="7"/>
      <c r="EP4" s="7"/>
      <c r="EQ4" s="7"/>
      <c r="ER4" s="7"/>
      <c r="ES4" s="8">
        <f t="shared" ref="ES4:ES67" si="5">SUM(DU4:ER4)</f>
        <v>0</v>
      </c>
      <c r="ET4" s="44"/>
      <c r="EU4" s="8">
        <f t="shared" ref="EU4:EU67" si="6">((R4/100)*Y4)+((S4/100)*BF4)+((T4/100)*CL4)+((U4/100)*DQ4)</f>
        <v>15</v>
      </c>
      <c r="EV4" s="8" t="str">
        <f>VLOOKUP($EU4,definitions_list_lookup!$N$15:$P$20,2,TRUE)</f>
        <v>moderate</v>
      </c>
      <c r="EW4" s="8">
        <f>VLOOKUP($EU4,definitions_list_lookup!$N$15:$P$20,3,TRUE)</f>
        <v>2</v>
      </c>
    </row>
    <row r="5" spans="1:153" s="5" customFormat="1" ht="42">
      <c r="A5" s="5" t="s">
        <v>1495</v>
      </c>
      <c r="B5" s="5" t="s">
        <v>2845</v>
      </c>
      <c r="C5" t="s">
        <v>1713</v>
      </c>
      <c r="D5" s="5" t="s">
        <v>1497</v>
      </c>
      <c r="E5" s="5">
        <v>2</v>
      </c>
      <c r="F5" s="5">
        <v>1</v>
      </c>
      <c r="G5" s="6" t="str">
        <f t="shared" si="0"/>
        <v>2-1</v>
      </c>
      <c r="H5" s="2">
        <v>0</v>
      </c>
      <c r="I5" s="2">
        <v>25</v>
      </c>
      <c r="J5" s="81" t="str">
        <f>IF(((VLOOKUP($G5,Depth_Lookup!$A$3:$J$561,9,FALSE))-(I5/100))&gt;=0,"Good","Too Long")</f>
        <v>Good</v>
      </c>
      <c r="K5" s="82">
        <f>(VLOOKUP($G5,Depth_Lookup!$A$3:$J$561,10,FALSE))+(H5/100)</f>
        <v>1.25</v>
      </c>
      <c r="L5" s="82">
        <f>(VLOOKUP($G5,Depth_Lookup!$A$3:$J$561,10,FALSE))+(I5/100)</f>
        <v>1.5</v>
      </c>
      <c r="M5" s="174" t="s">
        <v>1507</v>
      </c>
      <c r="N5" s="174" t="s">
        <v>224</v>
      </c>
      <c r="O5" s="58" t="s">
        <v>1751</v>
      </c>
      <c r="P5" s="58" t="s">
        <v>1852</v>
      </c>
      <c r="Q5" s="44"/>
      <c r="R5" s="42">
        <v>100</v>
      </c>
      <c r="V5" s="8">
        <f t="shared" si="1"/>
        <v>100</v>
      </c>
      <c r="W5" s="4" t="s">
        <v>1629</v>
      </c>
      <c r="X5" s="5" t="s">
        <v>1</v>
      </c>
      <c r="Y5" s="38">
        <v>40</v>
      </c>
      <c r="Z5" s="8" t="str">
        <f>VLOOKUP($Y5,definitions_list_lookup!$N$15:$P$20,2,TRUE)</f>
        <v>high</v>
      </c>
      <c r="AA5" s="8">
        <f>VLOOKUP($Y5,definitions_list_lookup!$N$15:$P$20,3,TRUE)</f>
        <v>3</v>
      </c>
      <c r="AB5" s="108"/>
      <c r="AC5" s="7"/>
      <c r="AD5" s="7">
        <v>70</v>
      </c>
      <c r="AE5" s="7">
        <v>20</v>
      </c>
      <c r="AF5" s="7"/>
      <c r="AG5" s="7"/>
      <c r="AH5" s="7"/>
      <c r="AI5" s="7"/>
      <c r="AJ5" s="7"/>
      <c r="AK5" s="7"/>
      <c r="AL5" s="7"/>
      <c r="AM5" s="7"/>
      <c r="AN5" s="7"/>
      <c r="AO5" s="7"/>
      <c r="AP5" s="7">
        <v>2</v>
      </c>
      <c r="AQ5" s="7"/>
      <c r="AR5" s="7"/>
      <c r="AS5" s="7">
        <v>8</v>
      </c>
      <c r="AT5" s="7"/>
      <c r="AU5" s="7"/>
      <c r="AV5" s="7"/>
      <c r="AW5" s="7"/>
      <c r="AX5" s="7"/>
      <c r="AY5" s="7"/>
      <c r="AZ5" s="7"/>
      <c r="BA5" s="8">
        <f t="shared" si="2"/>
        <v>100</v>
      </c>
      <c r="BB5" s="55"/>
      <c r="BC5" s="108"/>
      <c r="BD5" s="108"/>
      <c r="BE5" s="108"/>
      <c r="BF5" s="7"/>
      <c r="BG5" s="8" t="str">
        <f>VLOOKUP($BF5,definitions_list_lookup!$N$15:$P$20,2,TRUE)</f>
        <v>fresh</v>
      </c>
      <c r="BH5" s="8">
        <f>VLOOKUP($BF5,definitions_list_lookup!$N$15:$P$20,3,TRUE)</f>
        <v>0</v>
      </c>
      <c r="BI5" s="108"/>
      <c r="BJ5" s="7"/>
      <c r="BK5" s="7"/>
      <c r="BL5" s="7"/>
      <c r="BM5" s="7"/>
      <c r="BN5" s="7"/>
      <c r="BO5" s="7"/>
      <c r="BP5" s="7"/>
      <c r="BQ5" s="7"/>
      <c r="BR5" s="7"/>
      <c r="BS5" s="7"/>
      <c r="BT5" s="7"/>
      <c r="BU5" s="7"/>
      <c r="BV5" s="7"/>
      <c r="BW5" s="7"/>
      <c r="BX5" s="7"/>
      <c r="BY5" s="7"/>
      <c r="BZ5" s="7"/>
      <c r="CA5" s="7"/>
      <c r="CB5" s="7"/>
      <c r="CC5" s="7"/>
      <c r="CD5" s="7"/>
      <c r="CE5" s="7"/>
      <c r="CF5" s="7"/>
      <c r="CG5" s="7"/>
      <c r="CH5" s="8">
        <f t="shared" si="3"/>
        <v>0</v>
      </c>
      <c r="CI5" s="44"/>
      <c r="CJ5" s="7"/>
      <c r="CK5" s="49"/>
      <c r="CL5" s="7"/>
      <c r="CM5" s="8" t="str">
        <f>VLOOKUP($CL5,definitions_list_lookup!$N$15:$P$20,2,TRUE)</f>
        <v>fresh</v>
      </c>
      <c r="CN5" s="8">
        <f>VLOOKUP($CL5,definitions_list_lookup!$N$15:$P$20,3,TRUE)</f>
        <v>0</v>
      </c>
      <c r="CO5" s="108"/>
      <c r="CP5" s="7"/>
      <c r="CQ5" s="7"/>
      <c r="CR5" s="7"/>
      <c r="CS5" s="7"/>
      <c r="CT5" s="7"/>
      <c r="CU5" s="7"/>
      <c r="CV5" s="7"/>
      <c r="CW5" s="7"/>
      <c r="CX5" s="7"/>
      <c r="CY5" s="7"/>
      <c r="CZ5" s="7"/>
      <c r="DA5" s="7"/>
      <c r="DB5" s="7"/>
      <c r="DC5" s="7"/>
      <c r="DD5" s="7"/>
      <c r="DE5" s="7"/>
      <c r="DF5" s="7"/>
      <c r="DG5" s="7"/>
      <c r="DH5" s="7"/>
      <c r="DI5" s="7"/>
      <c r="DJ5" s="7"/>
      <c r="DK5" s="7"/>
      <c r="DL5" s="7"/>
      <c r="DM5" s="7"/>
      <c r="DN5" s="8">
        <f t="shared" si="4"/>
        <v>0</v>
      </c>
      <c r="DO5" s="44"/>
      <c r="DP5" s="108"/>
      <c r="DQ5" s="7"/>
      <c r="DR5" s="8" t="str">
        <f>VLOOKUP($DQ5,definitions_list_lookup!$N$15:$P$20,2,TRUE)</f>
        <v>fresh</v>
      </c>
      <c r="DS5" s="8">
        <f>VLOOKUP($DQ5,definitions_list_lookup!$N$15:$P$20,3,TRUE)</f>
        <v>0</v>
      </c>
      <c r="DT5" s="108"/>
      <c r="DU5" s="7"/>
      <c r="DV5" s="7"/>
      <c r="DW5" s="7"/>
      <c r="DX5" s="7"/>
      <c r="DY5" s="7"/>
      <c r="DZ5" s="7"/>
      <c r="EA5" s="7"/>
      <c r="EB5" s="7"/>
      <c r="EC5" s="7"/>
      <c r="ED5" s="7"/>
      <c r="EE5" s="7"/>
      <c r="EF5" s="7"/>
      <c r="EG5" s="7"/>
      <c r="EH5" s="7"/>
      <c r="EI5" s="7"/>
      <c r="EJ5" s="7"/>
      <c r="EK5" s="7"/>
      <c r="EL5" s="7"/>
      <c r="EM5" s="7"/>
      <c r="EN5" s="7"/>
      <c r="EO5" s="7"/>
      <c r="EP5" s="7"/>
      <c r="EQ5" s="7"/>
      <c r="ER5" s="7"/>
      <c r="ES5" s="8">
        <f t="shared" si="5"/>
        <v>0</v>
      </c>
      <c r="ET5" s="44"/>
      <c r="EU5" s="8">
        <f t="shared" si="6"/>
        <v>40</v>
      </c>
      <c r="EV5" s="8" t="str">
        <f>VLOOKUP($EU5,definitions_list_lookup!$N$15:$P$20,2,TRUE)</f>
        <v>high</v>
      </c>
      <c r="EW5" s="8">
        <f>VLOOKUP($EU5,definitions_list_lookup!$N$15:$P$20,3,TRUE)</f>
        <v>3</v>
      </c>
    </row>
    <row r="6" spans="1:153" s="5" customFormat="1" ht="84">
      <c r="A6" s="5" t="s">
        <v>1495</v>
      </c>
      <c r="B6" s="5" t="s">
        <v>2845</v>
      </c>
      <c r="C6" t="s">
        <v>1713</v>
      </c>
      <c r="D6" s="5" t="s">
        <v>1497</v>
      </c>
      <c r="E6" s="5">
        <v>2</v>
      </c>
      <c r="F6" s="5">
        <v>1</v>
      </c>
      <c r="G6" s="6" t="str">
        <f t="shared" si="0"/>
        <v>2-1</v>
      </c>
      <c r="H6" s="2">
        <v>25</v>
      </c>
      <c r="I6" s="2">
        <v>53</v>
      </c>
      <c r="J6" s="81" t="str">
        <f>IF(((VLOOKUP($G6,Depth_Lookup!$A$3:$J$561,9,FALSE))-(I6/100))&gt;=0,"Good","Too Long")</f>
        <v>Good</v>
      </c>
      <c r="K6" s="82">
        <f>(VLOOKUP($G6,Depth_Lookup!$A$3:$J$561,10,FALSE))+(H6/100)</f>
        <v>1.5</v>
      </c>
      <c r="L6" s="82">
        <f>(VLOOKUP($G6,Depth_Lookup!$A$3:$J$561,10,FALSE))+(I6/100)</f>
        <v>1.78</v>
      </c>
      <c r="M6" s="174" t="s">
        <v>1508</v>
      </c>
      <c r="N6" s="174" t="s">
        <v>1489</v>
      </c>
      <c r="O6" s="58" t="s">
        <v>1815</v>
      </c>
      <c r="P6" s="58" t="s">
        <v>1854</v>
      </c>
      <c r="Q6" s="44"/>
      <c r="R6" s="42">
        <v>95</v>
      </c>
      <c r="T6" s="5">
        <v>5</v>
      </c>
      <c r="V6" s="8">
        <f t="shared" si="1"/>
        <v>100</v>
      </c>
      <c r="W6" s="4" t="s">
        <v>1637</v>
      </c>
      <c r="X6" s="5" t="s">
        <v>1</v>
      </c>
      <c r="Y6" s="38">
        <v>10</v>
      </c>
      <c r="Z6" s="8" t="str">
        <f>VLOOKUP($Y6,definitions_list_lookup!$N$15:$P$20,2,TRUE)</f>
        <v>slight</v>
      </c>
      <c r="AA6" s="8">
        <f>VLOOKUP($Y6,definitions_list_lookup!$N$15:$P$20,3,TRUE)</f>
        <v>1</v>
      </c>
      <c r="AB6" s="108"/>
      <c r="AC6" s="7"/>
      <c r="AD6" s="7">
        <v>75</v>
      </c>
      <c r="AE6" s="7">
        <v>19</v>
      </c>
      <c r="AF6" s="7"/>
      <c r="AG6" s="7"/>
      <c r="AH6" s="7"/>
      <c r="AI6" s="7"/>
      <c r="AJ6" s="7"/>
      <c r="AK6" s="7"/>
      <c r="AL6" s="7"/>
      <c r="AM6" s="7"/>
      <c r="AN6" s="7"/>
      <c r="AO6" s="7"/>
      <c r="AP6" s="7">
        <v>1</v>
      </c>
      <c r="AQ6" s="7"/>
      <c r="AR6" s="7"/>
      <c r="AS6" s="7">
        <v>5</v>
      </c>
      <c r="AT6" s="7"/>
      <c r="AU6" s="7"/>
      <c r="AV6" s="7"/>
      <c r="AW6" s="7"/>
      <c r="AX6" s="7"/>
      <c r="AY6" s="7"/>
      <c r="AZ6" s="7"/>
      <c r="BA6" s="8">
        <f t="shared" si="2"/>
        <v>100</v>
      </c>
      <c r="BB6" s="55"/>
      <c r="BC6" s="108"/>
      <c r="BD6" s="108"/>
      <c r="BE6" s="108"/>
      <c r="BF6" s="7"/>
      <c r="BG6" s="8" t="str">
        <f>VLOOKUP($BF6,definitions_list_lookup!$N$15:$P$20,2,TRUE)</f>
        <v>fresh</v>
      </c>
      <c r="BH6" s="8">
        <f>VLOOKUP($BF6,definitions_list_lookup!$N$15:$P$20,3,TRUE)</f>
        <v>0</v>
      </c>
      <c r="BI6" s="108"/>
      <c r="BJ6" s="7"/>
      <c r="BK6" s="7"/>
      <c r="BL6" s="7"/>
      <c r="BM6" s="7"/>
      <c r="BN6" s="7"/>
      <c r="BO6" s="7"/>
      <c r="BP6" s="7"/>
      <c r="BQ6" s="7"/>
      <c r="BR6" s="7"/>
      <c r="BS6" s="7"/>
      <c r="BT6" s="7"/>
      <c r="BU6" s="7"/>
      <c r="BV6" s="7"/>
      <c r="BW6" s="7"/>
      <c r="BX6" s="7"/>
      <c r="BY6" s="7"/>
      <c r="BZ6" s="7"/>
      <c r="CA6" s="7"/>
      <c r="CB6" s="7"/>
      <c r="CC6" s="7"/>
      <c r="CD6" s="7"/>
      <c r="CE6" s="7"/>
      <c r="CF6" s="7"/>
      <c r="CG6" s="7"/>
      <c r="CH6" s="8">
        <f t="shared" si="3"/>
        <v>0</v>
      </c>
      <c r="CI6" s="44"/>
      <c r="CJ6" s="7" t="s">
        <v>295</v>
      </c>
      <c r="CK6" s="49" t="s">
        <v>1650</v>
      </c>
      <c r="CL6" s="7">
        <v>90</v>
      </c>
      <c r="CM6" s="8" t="str">
        <f>VLOOKUP($CL6,definitions_list_lookup!$N$15:$P$20,2,TRUE)</f>
        <v>very high</v>
      </c>
      <c r="CN6" s="8">
        <f>VLOOKUP($CL6,definitions_list_lookup!$N$15:$P$20,3,TRUE)</f>
        <v>4</v>
      </c>
      <c r="CO6" s="108"/>
      <c r="CP6" s="7"/>
      <c r="CQ6" s="7">
        <v>100</v>
      </c>
      <c r="CR6" s="7"/>
      <c r="CS6" s="7"/>
      <c r="CT6" s="7"/>
      <c r="CU6" s="7"/>
      <c r="CV6" s="7"/>
      <c r="CW6" s="7"/>
      <c r="CX6" s="7"/>
      <c r="CY6" s="7"/>
      <c r="CZ6" s="7"/>
      <c r="DA6" s="7"/>
      <c r="DB6" s="7"/>
      <c r="DC6" s="7"/>
      <c r="DD6" s="7"/>
      <c r="DE6" s="7"/>
      <c r="DF6" s="7"/>
      <c r="DG6" s="7"/>
      <c r="DH6" s="7"/>
      <c r="DI6" s="7"/>
      <c r="DJ6" s="7"/>
      <c r="DK6" s="7"/>
      <c r="DL6" s="7"/>
      <c r="DM6" s="7"/>
      <c r="DN6" s="8">
        <f t="shared" si="4"/>
        <v>100</v>
      </c>
      <c r="DO6" s="44"/>
      <c r="DP6" s="108"/>
      <c r="DQ6" s="7"/>
      <c r="DR6" s="8" t="str">
        <f>VLOOKUP($DQ6,definitions_list_lookup!$N$15:$P$20,2,TRUE)</f>
        <v>fresh</v>
      </c>
      <c r="DS6" s="8">
        <f>VLOOKUP($DQ6,definitions_list_lookup!$N$15:$P$20,3,TRUE)</f>
        <v>0</v>
      </c>
      <c r="DT6" s="108"/>
      <c r="DU6" s="7"/>
      <c r="DV6" s="7"/>
      <c r="DW6" s="7"/>
      <c r="DX6" s="7"/>
      <c r="DY6" s="7"/>
      <c r="DZ6" s="7"/>
      <c r="EA6" s="7"/>
      <c r="EB6" s="7"/>
      <c r="EC6" s="7"/>
      <c r="ED6" s="7"/>
      <c r="EE6" s="7"/>
      <c r="EF6" s="7"/>
      <c r="EG6" s="7"/>
      <c r="EH6" s="7"/>
      <c r="EI6" s="7"/>
      <c r="EJ6" s="7"/>
      <c r="EK6" s="7"/>
      <c r="EL6" s="7"/>
      <c r="EM6" s="7"/>
      <c r="EN6" s="7"/>
      <c r="EO6" s="7"/>
      <c r="EP6" s="7"/>
      <c r="EQ6" s="7"/>
      <c r="ER6" s="7"/>
      <c r="ES6" s="8">
        <f t="shared" si="5"/>
        <v>0</v>
      </c>
      <c r="ET6" s="44"/>
      <c r="EU6" s="8">
        <f t="shared" si="6"/>
        <v>14</v>
      </c>
      <c r="EV6" s="8" t="str">
        <f>VLOOKUP($EU6,definitions_list_lookup!$N$15:$P$20,2,TRUE)</f>
        <v>moderate</v>
      </c>
      <c r="EW6" s="8">
        <f>VLOOKUP($EU6,definitions_list_lookup!$N$15:$P$20,3,TRUE)</f>
        <v>2</v>
      </c>
    </row>
    <row r="7" spans="1:153" s="5" customFormat="1" ht="42">
      <c r="A7" s="5" t="s">
        <v>1495</v>
      </c>
      <c r="B7" s="5" t="s">
        <v>2845</v>
      </c>
      <c r="C7" t="s">
        <v>1713</v>
      </c>
      <c r="D7" s="5" t="s">
        <v>1497</v>
      </c>
      <c r="E7" s="5">
        <v>2</v>
      </c>
      <c r="F7" s="5">
        <v>1</v>
      </c>
      <c r="G7" s="6" t="str">
        <f t="shared" si="0"/>
        <v>2-1</v>
      </c>
      <c r="H7" s="2">
        <v>53</v>
      </c>
      <c r="I7" s="2">
        <v>63.5</v>
      </c>
      <c r="J7" s="81" t="str">
        <f>IF(((VLOOKUP($G7,Depth_Lookup!$A$3:$J$561,9,FALSE))-(I7/100))&gt;=0,"Good","Too Long")</f>
        <v>Good</v>
      </c>
      <c r="K7" s="82">
        <f>(VLOOKUP($G7,Depth_Lookup!$A$3:$J$561,10,FALSE))+(H7/100)</f>
        <v>1.78</v>
      </c>
      <c r="L7" s="82">
        <f>(VLOOKUP($G7,Depth_Lookup!$A$3:$J$561,10,FALSE))+(I7/100)</f>
        <v>1.885</v>
      </c>
      <c r="M7" s="174" t="s">
        <v>1515</v>
      </c>
      <c r="N7" s="174" t="s">
        <v>1517</v>
      </c>
      <c r="O7" s="58" t="s">
        <v>1751</v>
      </c>
      <c r="P7" s="58" t="s">
        <v>1855</v>
      </c>
      <c r="Q7" s="44"/>
      <c r="R7" s="42">
        <v>100</v>
      </c>
      <c r="V7" s="8">
        <f t="shared" si="1"/>
        <v>100</v>
      </c>
      <c r="W7" s="4" t="s">
        <v>1651</v>
      </c>
      <c r="X7" s="5" t="s">
        <v>1</v>
      </c>
      <c r="Y7" s="38">
        <v>60</v>
      </c>
      <c r="Z7" s="8" t="str">
        <f>VLOOKUP($Y7,definitions_list_lookup!$N$15:$P$20,2,TRUE)</f>
        <v>high</v>
      </c>
      <c r="AA7" s="8">
        <f>VLOOKUP($Y7,definitions_list_lookup!$N$15:$P$20,3,TRUE)</f>
        <v>3</v>
      </c>
      <c r="AB7" s="108"/>
      <c r="AC7" s="7">
        <v>20</v>
      </c>
      <c r="AD7" s="7">
        <v>60</v>
      </c>
      <c r="AE7" s="7">
        <v>20</v>
      </c>
      <c r="AF7" s="7"/>
      <c r="AG7" s="7"/>
      <c r="AH7" s="7"/>
      <c r="AI7" s="7"/>
      <c r="AJ7" s="7"/>
      <c r="AK7" s="7"/>
      <c r="AL7" s="7"/>
      <c r="AM7" s="7"/>
      <c r="AN7" s="7"/>
      <c r="AO7" s="7"/>
      <c r="AP7" s="7"/>
      <c r="AQ7" s="7"/>
      <c r="AR7" s="7"/>
      <c r="AS7" s="7"/>
      <c r="AT7" s="7"/>
      <c r="AU7" s="7"/>
      <c r="AV7" s="7"/>
      <c r="AW7" s="7"/>
      <c r="AX7" s="7"/>
      <c r="AY7" s="7"/>
      <c r="AZ7" s="7"/>
      <c r="BA7" s="8">
        <f t="shared" si="2"/>
        <v>100</v>
      </c>
      <c r="BB7" s="55"/>
      <c r="BC7" s="108"/>
      <c r="BD7" s="108"/>
      <c r="BE7" s="108"/>
      <c r="BF7" s="7"/>
      <c r="BG7" s="8" t="str">
        <f>VLOOKUP($BF7,definitions_list_lookup!$N$15:$P$20,2,TRUE)</f>
        <v>fresh</v>
      </c>
      <c r="BH7" s="8">
        <f>VLOOKUP($BF7,definitions_list_lookup!$N$15:$P$20,3,TRUE)</f>
        <v>0</v>
      </c>
      <c r="BI7" s="108"/>
      <c r="BJ7" s="7"/>
      <c r="BK7" s="7"/>
      <c r="BL7" s="7"/>
      <c r="BM7" s="7"/>
      <c r="BN7" s="7"/>
      <c r="BO7" s="7"/>
      <c r="BP7" s="7"/>
      <c r="BQ7" s="7"/>
      <c r="BR7" s="7"/>
      <c r="BS7" s="7"/>
      <c r="BT7" s="7"/>
      <c r="BU7" s="7"/>
      <c r="BV7" s="7"/>
      <c r="BW7" s="7"/>
      <c r="BX7" s="7"/>
      <c r="BY7" s="7"/>
      <c r="BZ7" s="7"/>
      <c r="CA7" s="7"/>
      <c r="CB7" s="7"/>
      <c r="CC7" s="7"/>
      <c r="CD7" s="7"/>
      <c r="CE7" s="7"/>
      <c r="CF7" s="7"/>
      <c r="CG7" s="7"/>
      <c r="CH7" s="8">
        <f t="shared" si="3"/>
        <v>0</v>
      </c>
      <c r="CI7" s="44"/>
      <c r="CJ7" s="7"/>
      <c r="CK7" s="49"/>
      <c r="CL7" s="7"/>
      <c r="CM7" s="8" t="str">
        <f>VLOOKUP($CL7,definitions_list_lookup!$N$15:$P$20,2,TRUE)</f>
        <v>fresh</v>
      </c>
      <c r="CN7" s="8">
        <f>VLOOKUP($CL7,definitions_list_lookup!$N$15:$P$20,3,TRUE)</f>
        <v>0</v>
      </c>
      <c r="CO7" s="108"/>
      <c r="CP7" s="7"/>
      <c r="CQ7" s="7"/>
      <c r="CR7" s="7"/>
      <c r="CS7" s="7"/>
      <c r="CT7" s="7"/>
      <c r="CU7" s="7"/>
      <c r="CV7" s="7"/>
      <c r="CW7" s="7"/>
      <c r="CX7" s="7"/>
      <c r="CY7" s="7"/>
      <c r="CZ7" s="7"/>
      <c r="DA7" s="7"/>
      <c r="DB7" s="7"/>
      <c r="DC7" s="7"/>
      <c r="DD7" s="7"/>
      <c r="DE7" s="7"/>
      <c r="DF7" s="7"/>
      <c r="DG7" s="7"/>
      <c r="DH7" s="7"/>
      <c r="DI7" s="7"/>
      <c r="DJ7" s="7"/>
      <c r="DK7" s="7"/>
      <c r="DL7" s="7"/>
      <c r="DM7" s="7"/>
      <c r="DN7" s="8">
        <f t="shared" si="4"/>
        <v>0</v>
      </c>
      <c r="DO7" s="44"/>
      <c r="DP7" s="108"/>
      <c r="DQ7" s="7"/>
      <c r="DR7" s="8" t="str">
        <f>VLOOKUP($DQ7,definitions_list_lookup!$N$15:$P$20,2,TRUE)</f>
        <v>fresh</v>
      </c>
      <c r="DS7" s="8">
        <f>VLOOKUP($DQ7,definitions_list_lookup!$N$15:$P$20,3,TRUE)</f>
        <v>0</v>
      </c>
      <c r="DT7" s="108"/>
      <c r="DU7" s="7"/>
      <c r="DV7" s="7"/>
      <c r="DW7" s="7"/>
      <c r="DX7" s="7"/>
      <c r="DY7" s="7"/>
      <c r="DZ7" s="7"/>
      <c r="EA7" s="7"/>
      <c r="EB7" s="7"/>
      <c r="EC7" s="7"/>
      <c r="ED7" s="7"/>
      <c r="EE7" s="7"/>
      <c r="EF7" s="7"/>
      <c r="EG7" s="7"/>
      <c r="EH7" s="7"/>
      <c r="EI7" s="7"/>
      <c r="EJ7" s="7"/>
      <c r="EK7" s="7"/>
      <c r="EL7" s="7"/>
      <c r="EM7" s="7"/>
      <c r="EN7" s="7"/>
      <c r="EO7" s="7"/>
      <c r="EP7" s="7"/>
      <c r="EQ7" s="7"/>
      <c r="ER7" s="7"/>
      <c r="ES7" s="8">
        <f t="shared" si="5"/>
        <v>0</v>
      </c>
      <c r="ET7" s="44"/>
      <c r="EU7" s="8">
        <f t="shared" si="6"/>
        <v>60</v>
      </c>
      <c r="EV7" s="8" t="str">
        <f>VLOOKUP($EU7,definitions_list_lookup!$N$15:$P$20,2,TRUE)</f>
        <v>high</v>
      </c>
      <c r="EW7" s="8">
        <f>VLOOKUP($EU7,definitions_list_lookup!$N$15:$P$20,3,TRUE)</f>
        <v>3</v>
      </c>
    </row>
    <row r="8" spans="1:153" s="5" customFormat="1" ht="70">
      <c r="A8" s="5" t="s">
        <v>1495</v>
      </c>
      <c r="B8" s="5" t="s">
        <v>2845</v>
      </c>
      <c r="C8" t="s">
        <v>1713</v>
      </c>
      <c r="D8" s="5" t="s">
        <v>1497</v>
      </c>
      <c r="E8" s="5">
        <v>2</v>
      </c>
      <c r="F8" s="5">
        <v>2</v>
      </c>
      <c r="G8" s="6" t="str">
        <f t="shared" si="0"/>
        <v>2-2</v>
      </c>
      <c r="H8" s="2">
        <v>0</v>
      </c>
      <c r="I8" s="2">
        <v>60</v>
      </c>
      <c r="J8" s="81" t="str">
        <f>IF(((VLOOKUP($G8,Depth_Lookup!$A$3:$J$561,9,FALSE))-(I8/100))&gt;=0,"Good","Too Long")</f>
        <v>Good</v>
      </c>
      <c r="K8" s="82">
        <f>(VLOOKUP($G8,Depth_Lookup!$A$3:$J$561,10,FALSE))+(H8/100)</f>
        <v>1.885</v>
      </c>
      <c r="L8" s="82">
        <f>(VLOOKUP($G8,Depth_Lookup!$A$3:$J$561,10,FALSE))+(I8/100)</f>
        <v>2.4849999999999999</v>
      </c>
      <c r="M8" s="174" t="s">
        <v>1522</v>
      </c>
      <c r="N8" s="174" t="s">
        <v>1489</v>
      </c>
      <c r="O8" s="58" t="s">
        <v>1751</v>
      </c>
      <c r="P8" s="58" t="s">
        <v>1856</v>
      </c>
      <c r="Q8" s="44"/>
      <c r="R8" s="42">
        <v>100</v>
      </c>
      <c r="V8" s="8">
        <f t="shared" si="1"/>
        <v>100</v>
      </c>
      <c r="W8" s="4" t="s">
        <v>1628</v>
      </c>
      <c r="X8" s="5" t="s">
        <v>1</v>
      </c>
      <c r="Y8" s="38">
        <v>35</v>
      </c>
      <c r="Z8" s="8" t="str">
        <f>VLOOKUP($Y8,definitions_list_lookup!$N$15:$P$20,2,TRUE)</f>
        <v>high</v>
      </c>
      <c r="AA8" s="8">
        <f>VLOOKUP($Y8,definitions_list_lookup!$N$15:$P$20,3,TRUE)</f>
        <v>3</v>
      </c>
      <c r="AB8" s="108"/>
      <c r="AC8" s="7"/>
      <c r="AD8" s="7">
        <v>70</v>
      </c>
      <c r="AE8" s="7"/>
      <c r="AF8" s="7"/>
      <c r="AG8" s="7"/>
      <c r="AH8" s="7"/>
      <c r="AI8" s="7"/>
      <c r="AJ8" s="7"/>
      <c r="AK8" s="7"/>
      <c r="AL8" s="7"/>
      <c r="AM8" s="7"/>
      <c r="AN8" s="7"/>
      <c r="AO8" s="7"/>
      <c r="AP8" s="7">
        <v>5</v>
      </c>
      <c r="AQ8" s="7"/>
      <c r="AR8" s="7"/>
      <c r="AS8" s="7">
        <v>25</v>
      </c>
      <c r="AT8" s="7"/>
      <c r="AU8" s="7"/>
      <c r="AV8" s="7"/>
      <c r="AW8" s="7"/>
      <c r="AX8" s="7"/>
      <c r="AY8" s="7"/>
      <c r="AZ8" s="7"/>
      <c r="BA8" s="8">
        <f t="shared" si="2"/>
        <v>100</v>
      </c>
      <c r="BB8" s="55"/>
      <c r="BC8" s="108"/>
      <c r="BD8" s="108"/>
      <c r="BE8" s="108"/>
      <c r="BF8" s="7"/>
      <c r="BG8" s="8" t="str">
        <f>VLOOKUP($BF8,definitions_list_lookup!$N$15:$P$20,2,TRUE)</f>
        <v>fresh</v>
      </c>
      <c r="BH8" s="8">
        <f>VLOOKUP($BF8,definitions_list_lookup!$N$15:$P$20,3,TRUE)</f>
        <v>0</v>
      </c>
      <c r="BI8" s="108"/>
      <c r="BJ8" s="7"/>
      <c r="BK8" s="7"/>
      <c r="BL8" s="7"/>
      <c r="BM8" s="7"/>
      <c r="BN8" s="7"/>
      <c r="BO8" s="7"/>
      <c r="BP8" s="7"/>
      <c r="BQ8" s="7"/>
      <c r="BR8" s="7"/>
      <c r="BS8" s="7"/>
      <c r="BT8" s="7"/>
      <c r="BU8" s="7"/>
      <c r="BV8" s="7"/>
      <c r="BW8" s="7"/>
      <c r="BX8" s="7"/>
      <c r="BY8" s="7"/>
      <c r="BZ8" s="7"/>
      <c r="CA8" s="7"/>
      <c r="CB8" s="7"/>
      <c r="CC8" s="7"/>
      <c r="CD8" s="7"/>
      <c r="CE8" s="7"/>
      <c r="CF8" s="7"/>
      <c r="CG8" s="7"/>
      <c r="CH8" s="8">
        <f t="shared" si="3"/>
        <v>0</v>
      </c>
      <c r="CI8" s="44"/>
      <c r="CJ8" s="7"/>
      <c r="CK8" s="49"/>
      <c r="CL8" s="7"/>
      <c r="CM8" s="8" t="str">
        <f>VLOOKUP($CL8,definitions_list_lookup!$N$15:$P$20,2,TRUE)</f>
        <v>fresh</v>
      </c>
      <c r="CN8" s="8">
        <f>VLOOKUP($CL8,definitions_list_lookup!$N$15:$P$20,3,TRUE)</f>
        <v>0</v>
      </c>
      <c r="CO8" s="108"/>
      <c r="CP8" s="7"/>
      <c r="CQ8" s="7"/>
      <c r="CR8" s="7"/>
      <c r="CS8" s="7"/>
      <c r="CT8" s="7"/>
      <c r="CU8" s="7"/>
      <c r="CV8" s="7"/>
      <c r="CW8" s="7"/>
      <c r="CX8" s="7"/>
      <c r="CY8" s="7"/>
      <c r="CZ8" s="7"/>
      <c r="DA8" s="7"/>
      <c r="DB8" s="7"/>
      <c r="DC8" s="7"/>
      <c r="DD8" s="7"/>
      <c r="DE8" s="7"/>
      <c r="DF8" s="7"/>
      <c r="DG8" s="7"/>
      <c r="DH8" s="7"/>
      <c r="DI8" s="7"/>
      <c r="DJ8" s="7"/>
      <c r="DK8" s="7"/>
      <c r="DL8" s="7"/>
      <c r="DM8" s="7"/>
      <c r="DN8" s="8">
        <f t="shared" si="4"/>
        <v>0</v>
      </c>
      <c r="DO8" s="44"/>
      <c r="DP8" s="108"/>
      <c r="DQ8" s="7"/>
      <c r="DR8" s="8" t="str">
        <f>VLOOKUP($DQ8,definitions_list_lookup!$N$15:$P$20,2,TRUE)</f>
        <v>fresh</v>
      </c>
      <c r="DS8" s="8">
        <f>VLOOKUP($DQ8,definitions_list_lookup!$N$15:$P$20,3,TRUE)</f>
        <v>0</v>
      </c>
      <c r="DT8" s="108"/>
      <c r="DU8" s="7"/>
      <c r="DV8" s="7"/>
      <c r="DW8" s="7"/>
      <c r="DX8" s="7"/>
      <c r="DY8" s="7"/>
      <c r="DZ8" s="7"/>
      <c r="EA8" s="7"/>
      <c r="EB8" s="7"/>
      <c r="EC8" s="7"/>
      <c r="ED8" s="7"/>
      <c r="EE8" s="7"/>
      <c r="EF8" s="7"/>
      <c r="EG8" s="7"/>
      <c r="EH8" s="7"/>
      <c r="EI8" s="7"/>
      <c r="EJ8" s="7"/>
      <c r="EK8" s="7"/>
      <c r="EL8" s="7"/>
      <c r="EM8" s="7"/>
      <c r="EN8" s="7"/>
      <c r="EO8" s="7"/>
      <c r="EP8" s="7"/>
      <c r="EQ8" s="7"/>
      <c r="ER8" s="7"/>
      <c r="ES8" s="8">
        <f t="shared" si="5"/>
        <v>0</v>
      </c>
      <c r="ET8" s="44"/>
      <c r="EU8" s="8">
        <f t="shared" si="6"/>
        <v>35</v>
      </c>
      <c r="EV8" s="8" t="str">
        <f>VLOOKUP($EU8,definitions_list_lookup!$N$15:$P$20,2,TRUE)</f>
        <v>high</v>
      </c>
      <c r="EW8" s="8">
        <f>VLOOKUP($EU8,definitions_list_lookup!$N$15:$P$20,3,TRUE)</f>
        <v>3</v>
      </c>
    </row>
    <row r="9" spans="1:153" s="5" customFormat="1" ht="70">
      <c r="A9" s="5" t="s">
        <v>1495</v>
      </c>
      <c r="B9" s="5" t="s">
        <v>2845</v>
      </c>
      <c r="C9" t="s">
        <v>1713</v>
      </c>
      <c r="D9" s="5" t="s">
        <v>1497</v>
      </c>
      <c r="E9" s="5">
        <v>3</v>
      </c>
      <c r="F9" s="5">
        <v>1</v>
      </c>
      <c r="G9" s="6" t="str">
        <f t="shared" si="0"/>
        <v>3-1</v>
      </c>
      <c r="H9" s="2">
        <v>0</v>
      </c>
      <c r="I9" s="2">
        <v>29.5</v>
      </c>
      <c r="J9" s="81" t="str">
        <f>IF(((VLOOKUP($G9,Depth_Lookup!$A$3:$J$561,9,FALSE))-(I9/100))&gt;=0,"Good","Too Long")</f>
        <v>Good</v>
      </c>
      <c r="K9" s="82">
        <f>(VLOOKUP($G9,Depth_Lookup!$A$3:$J$561,10,FALSE))+(H9/100)</f>
        <v>2.25</v>
      </c>
      <c r="L9" s="82">
        <f>(VLOOKUP($G9,Depth_Lookup!$A$3:$J$561,10,FALSE))+(I9/100)</f>
        <v>2.5449999999999999</v>
      </c>
      <c r="M9" s="174" t="s">
        <v>1527</v>
      </c>
      <c r="N9" s="174" t="s">
        <v>224</v>
      </c>
      <c r="O9" s="58" t="s">
        <v>1816</v>
      </c>
      <c r="P9" s="58" t="s">
        <v>1852</v>
      </c>
      <c r="Q9" s="44"/>
      <c r="R9" s="42">
        <v>100</v>
      </c>
      <c r="V9" s="8">
        <f t="shared" si="1"/>
        <v>100</v>
      </c>
      <c r="W9" s="4" t="s">
        <v>1631</v>
      </c>
      <c r="X9" s="5" t="s">
        <v>1</v>
      </c>
      <c r="Y9" s="38">
        <v>20</v>
      </c>
      <c r="Z9" s="8" t="str">
        <f>VLOOKUP($Y9,definitions_list_lookup!$N$15:$P$20,2,TRUE)</f>
        <v>moderate</v>
      </c>
      <c r="AA9" s="8">
        <f>VLOOKUP($Y9,definitions_list_lookup!$N$15:$P$20,3,TRUE)</f>
        <v>2</v>
      </c>
      <c r="AB9" s="108" t="s">
        <v>1632</v>
      </c>
      <c r="AC9" s="7"/>
      <c r="AD9" s="7">
        <v>70</v>
      </c>
      <c r="AE9" s="7">
        <v>20</v>
      </c>
      <c r="AF9" s="7"/>
      <c r="AG9" s="7"/>
      <c r="AH9" s="7"/>
      <c r="AI9" s="7"/>
      <c r="AJ9" s="7"/>
      <c r="AK9" s="7"/>
      <c r="AL9" s="7"/>
      <c r="AM9" s="7"/>
      <c r="AN9" s="7"/>
      <c r="AO9" s="7"/>
      <c r="AP9" s="7">
        <v>2</v>
      </c>
      <c r="AQ9" s="7"/>
      <c r="AR9" s="7">
        <v>5</v>
      </c>
      <c r="AS9" s="7">
        <v>3</v>
      </c>
      <c r="AT9" s="7"/>
      <c r="AU9" s="7"/>
      <c r="AV9" s="7"/>
      <c r="AW9" s="7"/>
      <c r="AX9" s="7"/>
      <c r="AY9" s="7"/>
      <c r="AZ9" s="7"/>
      <c r="BA9" s="8">
        <f t="shared" si="2"/>
        <v>100</v>
      </c>
      <c r="BB9" s="55"/>
      <c r="BC9" s="108"/>
      <c r="BD9" s="108"/>
      <c r="BE9" s="108"/>
      <c r="BF9" s="7"/>
      <c r="BG9" s="8" t="str">
        <f>VLOOKUP($BF9,definitions_list_lookup!$N$15:$P$20,2,TRUE)</f>
        <v>fresh</v>
      </c>
      <c r="BH9" s="8">
        <f>VLOOKUP($BF9,definitions_list_lookup!$N$15:$P$20,3,TRUE)</f>
        <v>0</v>
      </c>
      <c r="BI9" s="108"/>
      <c r="BJ9" s="7"/>
      <c r="BK9" s="7"/>
      <c r="BL9" s="7"/>
      <c r="BM9" s="7"/>
      <c r="BN9" s="7"/>
      <c r="BO9" s="7"/>
      <c r="BP9" s="7"/>
      <c r="BQ9" s="7"/>
      <c r="BR9" s="7"/>
      <c r="BS9" s="7"/>
      <c r="BT9" s="7"/>
      <c r="BU9" s="7"/>
      <c r="BV9" s="7"/>
      <c r="BW9" s="7"/>
      <c r="BX9" s="7"/>
      <c r="BY9" s="7"/>
      <c r="BZ9" s="7"/>
      <c r="CA9" s="7"/>
      <c r="CB9" s="7"/>
      <c r="CC9" s="7"/>
      <c r="CD9" s="7"/>
      <c r="CE9" s="7"/>
      <c r="CF9" s="7"/>
      <c r="CG9" s="7"/>
      <c r="CH9" s="8">
        <f t="shared" si="3"/>
        <v>0</v>
      </c>
      <c r="CI9" s="44"/>
      <c r="CJ9" s="7"/>
      <c r="CK9" s="49"/>
      <c r="CL9" s="7"/>
      <c r="CM9" s="8" t="str">
        <f>VLOOKUP($CL9,definitions_list_lookup!$N$15:$P$20,2,TRUE)</f>
        <v>fresh</v>
      </c>
      <c r="CN9" s="8">
        <f>VLOOKUP($CL9,definitions_list_lookup!$N$15:$P$20,3,TRUE)</f>
        <v>0</v>
      </c>
      <c r="CO9" s="108"/>
      <c r="CP9" s="7"/>
      <c r="CQ9" s="7"/>
      <c r="CR9" s="7"/>
      <c r="CS9" s="7"/>
      <c r="CT9" s="7"/>
      <c r="CU9" s="7"/>
      <c r="CV9" s="7"/>
      <c r="CW9" s="7"/>
      <c r="CX9" s="7"/>
      <c r="CY9" s="7"/>
      <c r="CZ9" s="7"/>
      <c r="DA9" s="7"/>
      <c r="DB9" s="7"/>
      <c r="DC9" s="7"/>
      <c r="DD9" s="7"/>
      <c r="DE9" s="7"/>
      <c r="DF9" s="7"/>
      <c r="DG9" s="7"/>
      <c r="DH9" s="7"/>
      <c r="DI9" s="7"/>
      <c r="DJ9" s="7"/>
      <c r="DK9" s="7"/>
      <c r="DL9" s="7"/>
      <c r="DM9" s="7"/>
      <c r="DN9" s="8">
        <f t="shared" si="4"/>
        <v>0</v>
      </c>
      <c r="DO9" s="44"/>
      <c r="DP9" s="108"/>
      <c r="DQ9" s="7"/>
      <c r="DR9" s="8" t="str">
        <f>VLOOKUP($DQ9,definitions_list_lookup!$N$15:$P$20,2,TRUE)</f>
        <v>fresh</v>
      </c>
      <c r="DS9" s="8">
        <f>VLOOKUP($DQ9,definitions_list_lookup!$N$15:$P$20,3,TRUE)</f>
        <v>0</v>
      </c>
      <c r="DT9" s="108"/>
      <c r="DU9" s="7"/>
      <c r="DV9" s="7"/>
      <c r="DW9" s="7"/>
      <c r="DX9" s="7"/>
      <c r="DY9" s="7"/>
      <c r="DZ9" s="7"/>
      <c r="EA9" s="7"/>
      <c r="EB9" s="7"/>
      <c r="EC9" s="7"/>
      <c r="ED9" s="7"/>
      <c r="EE9" s="7"/>
      <c r="EF9" s="7"/>
      <c r="EG9" s="7"/>
      <c r="EH9" s="7"/>
      <c r="EI9" s="7"/>
      <c r="EJ9" s="7"/>
      <c r="EK9" s="7"/>
      <c r="EL9" s="7"/>
      <c r="EM9" s="7"/>
      <c r="EN9" s="7"/>
      <c r="EO9" s="7"/>
      <c r="EP9" s="7"/>
      <c r="EQ9" s="7"/>
      <c r="ER9" s="7"/>
      <c r="ES9" s="8">
        <f t="shared" si="5"/>
        <v>0</v>
      </c>
      <c r="ET9" s="44"/>
      <c r="EU9" s="8">
        <f t="shared" si="6"/>
        <v>20</v>
      </c>
      <c r="EV9" s="8" t="str">
        <f>VLOOKUP($EU9,definitions_list_lookup!$N$15:$P$20,2,TRUE)</f>
        <v>moderate</v>
      </c>
      <c r="EW9" s="8">
        <f>VLOOKUP($EU9,definitions_list_lookup!$N$15:$P$20,3,TRUE)</f>
        <v>2</v>
      </c>
    </row>
    <row r="10" spans="1:153" s="5" customFormat="1" ht="42">
      <c r="A10" s="5" t="s">
        <v>1495</v>
      </c>
      <c r="B10" s="5" t="s">
        <v>2845</v>
      </c>
      <c r="C10" t="s">
        <v>1713</v>
      </c>
      <c r="D10" s="5" t="s">
        <v>1497</v>
      </c>
      <c r="E10" s="5">
        <v>3</v>
      </c>
      <c r="F10" s="5">
        <v>2</v>
      </c>
      <c r="G10" s="6" t="str">
        <f t="shared" si="0"/>
        <v>3-2</v>
      </c>
      <c r="H10" s="2">
        <v>0</v>
      </c>
      <c r="I10" s="2">
        <v>13.5</v>
      </c>
      <c r="J10" s="81" t="str">
        <f>IF(((VLOOKUP($G10,Depth_Lookup!$A$3:$J$561,9,FALSE))-(I10/100))&gt;=0,"Good","Too Long")</f>
        <v>Good</v>
      </c>
      <c r="K10" s="82">
        <f>(VLOOKUP($G10,Depth_Lookup!$A$3:$J$561,10,FALSE))+(H10/100)</f>
        <v>2.5449999999999999</v>
      </c>
      <c r="L10" s="82">
        <f>(VLOOKUP($G10,Depth_Lookup!$A$3:$J$561,10,FALSE))+(I10/100)</f>
        <v>2.6799999999999997</v>
      </c>
      <c r="M10" s="174" t="s">
        <v>1528</v>
      </c>
      <c r="N10" s="174" t="s">
        <v>1489</v>
      </c>
      <c r="O10" s="58" t="s">
        <v>1751</v>
      </c>
      <c r="P10" s="58" t="s">
        <v>1857</v>
      </c>
      <c r="Q10" s="44"/>
      <c r="R10" s="42">
        <v>100</v>
      </c>
      <c r="V10" s="8">
        <f t="shared" si="1"/>
        <v>100</v>
      </c>
      <c r="W10" s="4" t="s">
        <v>1628</v>
      </c>
      <c r="X10" s="5" t="s">
        <v>1</v>
      </c>
      <c r="Y10" s="38">
        <v>40</v>
      </c>
      <c r="Z10" s="8" t="str">
        <f>VLOOKUP($Y10,definitions_list_lookup!$N$15:$P$20,2,TRUE)</f>
        <v>high</v>
      </c>
      <c r="AA10" s="8">
        <f>VLOOKUP($Y10,definitions_list_lookup!$N$15:$P$20,3,TRUE)</f>
        <v>3</v>
      </c>
      <c r="AB10" s="108"/>
      <c r="AC10" s="7"/>
      <c r="AD10" s="7">
        <v>78</v>
      </c>
      <c r="AE10" s="7">
        <v>10</v>
      </c>
      <c r="AF10" s="7"/>
      <c r="AG10" s="7"/>
      <c r="AH10" s="7"/>
      <c r="AI10" s="7"/>
      <c r="AJ10" s="7"/>
      <c r="AK10" s="7"/>
      <c r="AL10" s="7"/>
      <c r="AM10" s="7"/>
      <c r="AN10" s="7"/>
      <c r="AO10" s="7"/>
      <c r="AP10" s="7">
        <v>2</v>
      </c>
      <c r="AQ10" s="7"/>
      <c r="AR10" s="7"/>
      <c r="AS10" s="7">
        <v>10</v>
      </c>
      <c r="AT10" s="7"/>
      <c r="AU10" s="7"/>
      <c r="AV10" s="7"/>
      <c r="AW10" s="7"/>
      <c r="AX10" s="7"/>
      <c r="AY10" s="7"/>
      <c r="AZ10" s="7"/>
      <c r="BA10" s="8">
        <f t="shared" si="2"/>
        <v>100</v>
      </c>
      <c r="BB10" s="55"/>
      <c r="BC10" s="108"/>
      <c r="BD10" s="108"/>
      <c r="BE10" s="108"/>
      <c r="BF10" s="7"/>
      <c r="BG10" s="8" t="str">
        <f>VLOOKUP($BF10,definitions_list_lookup!$N$15:$P$20,2,TRUE)</f>
        <v>fresh</v>
      </c>
      <c r="BH10" s="8">
        <f>VLOOKUP($BF10,definitions_list_lookup!$N$15:$P$20,3,TRUE)</f>
        <v>0</v>
      </c>
      <c r="BI10" s="108"/>
      <c r="BJ10" s="7"/>
      <c r="BK10" s="7"/>
      <c r="BL10" s="7"/>
      <c r="BM10" s="7"/>
      <c r="BN10" s="7"/>
      <c r="BO10" s="7"/>
      <c r="BP10" s="7"/>
      <c r="BQ10" s="7"/>
      <c r="BR10" s="7"/>
      <c r="BS10" s="7"/>
      <c r="BT10" s="7"/>
      <c r="BU10" s="7"/>
      <c r="BV10" s="7"/>
      <c r="BW10" s="7"/>
      <c r="BX10" s="7"/>
      <c r="BY10" s="7"/>
      <c r="BZ10" s="7"/>
      <c r="CA10" s="7"/>
      <c r="CB10" s="7"/>
      <c r="CC10" s="7"/>
      <c r="CD10" s="7"/>
      <c r="CE10" s="7"/>
      <c r="CF10" s="7"/>
      <c r="CG10" s="7"/>
      <c r="CH10" s="8">
        <f t="shared" si="3"/>
        <v>0</v>
      </c>
      <c r="CI10" s="44"/>
      <c r="CJ10" s="7"/>
      <c r="CK10" s="49"/>
      <c r="CL10" s="7"/>
      <c r="CM10" s="8" t="str">
        <f>VLOOKUP($CL10,definitions_list_lookup!$N$15:$P$20,2,TRUE)</f>
        <v>fresh</v>
      </c>
      <c r="CN10" s="8">
        <f>VLOOKUP($CL10,definitions_list_lookup!$N$15:$P$20,3,TRUE)</f>
        <v>0</v>
      </c>
      <c r="CO10" s="108"/>
      <c r="CP10" s="7"/>
      <c r="CQ10" s="7"/>
      <c r="CR10" s="7"/>
      <c r="CS10" s="7"/>
      <c r="CT10" s="7"/>
      <c r="CU10" s="7"/>
      <c r="CV10" s="7"/>
      <c r="CW10" s="7"/>
      <c r="CX10" s="7"/>
      <c r="CY10" s="7"/>
      <c r="CZ10" s="7"/>
      <c r="DA10" s="7"/>
      <c r="DB10" s="7"/>
      <c r="DC10" s="7"/>
      <c r="DD10" s="7"/>
      <c r="DE10" s="7"/>
      <c r="DF10" s="7"/>
      <c r="DG10" s="7"/>
      <c r="DH10" s="7"/>
      <c r="DI10" s="7"/>
      <c r="DJ10" s="7"/>
      <c r="DK10" s="7"/>
      <c r="DL10" s="7"/>
      <c r="DM10" s="7"/>
      <c r="DN10" s="8">
        <f t="shared" si="4"/>
        <v>0</v>
      </c>
      <c r="DO10" s="44"/>
      <c r="DP10" s="108"/>
      <c r="DQ10" s="7"/>
      <c r="DR10" s="8" t="str">
        <f>VLOOKUP($DQ10,definitions_list_lookup!$N$15:$P$20,2,TRUE)</f>
        <v>fresh</v>
      </c>
      <c r="DS10" s="8">
        <f>VLOOKUP($DQ10,definitions_list_lookup!$N$15:$P$20,3,TRUE)</f>
        <v>0</v>
      </c>
      <c r="DT10" s="108"/>
      <c r="DU10" s="7"/>
      <c r="DV10" s="7"/>
      <c r="DW10" s="7"/>
      <c r="DX10" s="7"/>
      <c r="DY10" s="7"/>
      <c r="DZ10" s="7"/>
      <c r="EA10" s="7"/>
      <c r="EB10" s="7"/>
      <c r="EC10" s="7"/>
      <c r="ED10" s="7"/>
      <c r="EE10" s="7"/>
      <c r="EF10" s="7"/>
      <c r="EG10" s="7"/>
      <c r="EH10" s="7"/>
      <c r="EI10" s="7"/>
      <c r="EJ10" s="7"/>
      <c r="EK10" s="7"/>
      <c r="EL10" s="7"/>
      <c r="EM10" s="7"/>
      <c r="EN10" s="7"/>
      <c r="EO10" s="7"/>
      <c r="EP10" s="7"/>
      <c r="EQ10" s="7"/>
      <c r="ER10" s="7"/>
      <c r="ES10" s="8">
        <f t="shared" si="5"/>
        <v>0</v>
      </c>
      <c r="ET10" s="44"/>
      <c r="EU10" s="8">
        <f t="shared" si="6"/>
        <v>40</v>
      </c>
      <c r="EV10" s="8" t="str">
        <f>VLOOKUP($EU10,definitions_list_lookup!$N$15:$P$20,2,TRUE)</f>
        <v>high</v>
      </c>
      <c r="EW10" s="8">
        <f>VLOOKUP($EU10,definitions_list_lookup!$N$15:$P$20,3,TRUE)</f>
        <v>3</v>
      </c>
    </row>
    <row r="11" spans="1:153" s="5" customFormat="1" ht="42">
      <c r="A11" s="5" t="s">
        <v>1495</v>
      </c>
      <c r="B11" s="5" t="s">
        <v>2845</v>
      </c>
      <c r="C11" t="s">
        <v>1713</v>
      </c>
      <c r="D11" s="5" t="s">
        <v>1497</v>
      </c>
      <c r="E11" s="5">
        <v>3</v>
      </c>
      <c r="F11" s="5">
        <v>2</v>
      </c>
      <c r="G11" s="6" t="str">
        <f t="shared" si="0"/>
        <v>3-2</v>
      </c>
      <c r="H11" s="2">
        <v>13.5</v>
      </c>
      <c r="I11" s="2">
        <v>17</v>
      </c>
      <c r="J11" s="81" t="str">
        <f>IF(((VLOOKUP($G11,Depth_Lookup!$A$3:$J$561,9,FALSE))-(I11/100))&gt;=0,"Good","Too Long")</f>
        <v>Good</v>
      </c>
      <c r="K11" s="82">
        <f>(VLOOKUP($G11,Depth_Lookup!$A$3:$J$561,10,FALSE))+(H11/100)</f>
        <v>2.6799999999999997</v>
      </c>
      <c r="L11" s="82">
        <f>(VLOOKUP($G11,Depth_Lookup!$A$3:$J$561,10,FALSE))+(I11/100)</f>
        <v>2.7149999999999999</v>
      </c>
      <c r="M11" s="174" t="s">
        <v>1532</v>
      </c>
      <c r="N11" s="174" t="s">
        <v>224</v>
      </c>
      <c r="O11" s="58" t="s">
        <v>1751</v>
      </c>
      <c r="P11" s="58" t="s">
        <v>1857</v>
      </c>
      <c r="Q11" s="44"/>
      <c r="R11" s="42">
        <v>100</v>
      </c>
      <c r="V11" s="8">
        <f t="shared" si="1"/>
        <v>100</v>
      </c>
      <c r="W11" s="4" t="s">
        <v>1652</v>
      </c>
      <c r="X11" s="5" t="s">
        <v>1</v>
      </c>
      <c r="Y11" s="38">
        <v>50</v>
      </c>
      <c r="Z11" s="8" t="str">
        <f>VLOOKUP($Y11,definitions_list_lookup!$N$15:$P$20,2,TRUE)</f>
        <v>high</v>
      </c>
      <c r="AA11" s="8">
        <f>VLOOKUP($Y11,definitions_list_lookup!$N$15:$P$20,3,TRUE)</f>
        <v>3</v>
      </c>
      <c r="AB11" s="108"/>
      <c r="AC11" s="7"/>
      <c r="AD11" s="7">
        <v>30</v>
      </c>
      <c r="AE11" s="7"/>
      <c r="AF11" s="7"/>
      <c r="AG11" s="7"/>
      <c r="AH11" s="7"/>
      <c r="AI11" s="7"/>
      <c r="AJ11" s="7"/>
      <c r="AK11" s="7"/>
      <c r="AL11" s="7"/>
      <c r="AM11" s="7"/>
      <c r="AN11" s="7"/>
      <c r="AO11" s="7"/>
      <c r="AP11" s="7">
        <v>5</v>
      </c>
      <c r="AQ11" s="7"/>
      <c r="AR11" s="7"/>
      <c r="AS11" s="7">
        <v>65</v>
      </c>
      <c r="AT11" s="7"/>
      <c r="AU11" s="7"/>
      <c r="AV11" s="7"/>
      <c r="AW11" s="7"/>
      <c r="AX11" s="7"/>
      <c r="AY11" s="7"/>
      <c r="AZ11" s="7"/>
      <c r="BA11" s="8">
        <f t="shared" si="2"/>
        <v>100</v>
      </c>
      <c r="BB11" s="55"/>
      <c r="BC11" s="108"/>
      <c r="BD11" s="108"/>
      <c r="BE11" s="108"/>
      <c r="BF11" s="7"/>
      <c r="BG11" s="8" t="str">
        <f>VLOOKUP($BF11,definitions_list_lookup!$N$15:$P$20,2,TRUE)</f>
        <v>fresh</v>
      </c>
      <c r="BH11" s="8">
        <f>VLOOKUP($BF11,definitions_list_lookup!$N$15:$P$20,3,TRUE)</f>
        <v>0</v>
      </c>
      <c r="BI11" s="108"/>
      <c r="BJ11" s="7"/>
      <c r="BK11" s="7"/>
      <c r="BL11" s="7"/>
      <c r="BM11" s="7"/>
      <c r="BN11" s="7"/>
      <c r="BO11" s="7"/>
      <c r="BP11" s="7"/>
      <c r="BQ11" s="7"/>
      <c r="BR11" s="7"/>
      <c r="BS11" s="7"/>
      <c r="BT11" s="7"/>
      <c r="BU11" s="7"/>
      <c r="BV11" s="7"/>
      <c r="BW11" s="7"/>
      <c r="BX11" s="7"/>
      <c r="BY11" s="7"/>
      <c r="BZ11" s="7"/>
      <c r="CA11" s="7"/>
      <c r="CB11" s="7"/>
      <c r="CC11" s="7"/>
      <c r="CD11" s="7"/>
      <c r="CE11" s="7"/>
      <c r="CF11" s="7"/>
      <c r="CG11" s="7"/>
      <c r="CH11" s="8">
        <f t="shared" si="3"/>
        <v>0</v>
      </c>
      <c r="CI11" s="44"/>
      <c r="CJ11" s="7"/>
      <c r="CK11" s="49"/>
      <c r="CL11" s="7"/>
      <c r="CM11" s="8" t="str">
        <f>VLOOKUP($CL11,definitions_list_lookup!$N$15:$P$20,2,TRUE)</f>
        <v>fresh</v>
      </c>
      <c r="CN11" s="8">
        <f>VLOOKUP($CL11,definitions_list_lookup!$N$15:$P$20,3,TRUE)</f>
        <v>0</v>
      </c>
      <c r="CO11" s="108"/>
      <c r="CP11" s="7"/>
      <c r="CQ11" s="7"/>
      <c r="CR11" s="7"/>
      <c r="CS11" s="7"/>
      <c r="CT11" s="7"/>
      <c r="CU11" s="7"/>
      <c r="CV11" s="7"/>
      <c r="CW11" s="7"/>
      <c r="CX11" s="7"/>
      <c r="CY11" s="7"/>
      <c r="CZ11" s="7"/>
      <c r="DA11" s="7"/>
      <c r="DB11" s="7"/>
      <c r="DC11" s="7"/>
      <c r="DD11" s="7"/>
      <c r="DE11" s="7"/>
      <c r="DF11" s="7"/>
      <c r="DG11" s="7"/>
      <c r="DH11" s="7"/>
      <c r="DI11" s="7"/>
      <c r="DJ11" s="7"/>
      <c r="DK11" s="7"/>
      <c r="DL11" s="7"/>
      <c r="DM11" s="7"/>
      <c r="DN11" s="8">
        <f t="shared" si="4"/>
        <v>0</v>
      </c>
      <c r="DO11" s="44"/>
      <c r="DP11" s="108"/>
      <c r="DQ11" s="7"/>
      <c r="DR11" s="8" t="str">
        <f>VLOOKUP($DQ11,definitions_list_lookup!$N$15:$P$20,2,TRUE)</f>
        <v>fresh</v>
      </c>
      <c r="DS11" s="8">
        <f>VLOOKUP($DQ11,definitions_list_lookup!$N$15:$P$20,3,TRUE)</f>
        <v>0</v>
      </c>
      <c r="DT11" s="108"/>
      <c r="DU11" s="7"/>
      <c r="DV11" s="7"/>
      <c r="DW11" s="7"/>
      <c r="DX11" s="7"/>
      <c r="DY11" s="7"/>
      <c r="DZ11" s="7"/>
      <c r="EA11" s="7"/>
      <c r="EB11" s="7"/>
      <c r="EC11" s="7"/>
      <c r="ED11" s="7"/>
      <c r="EE11" s="7"/>
      <c r="EF11" s="7"/>
      <c r="EG11" s="7"/>
      <c r="EH11" s="7"/>
      <c r="EI11" s="7"/>
      <c r="EJ11" s="7"/>
      <c r="EK11" s="7"/>
      <c r="EL11" s="7"/>
      <c r="EM11" s="7"/>
      <c r="EN11" s="7"/>
      <c r="EO11" s="7"/>
      <c r="EP11" s="7"/>
      <c r="EQ11" s="7"/>
      <c r="ER11" s="7"/>
      <c r="ES11" s="8">
        <f t="shared" si="5"/>
        <v>0</v>
      </c>
      <c r="ET11" s="44"/>
      <c r="EU11" s="8">
        <f t="shared" si="6"/>
        <v>50</v>
      </c>
      <c r="EV11" s="8" t="str">
        <f>VLOOKUP($EU11,definitions_list_lookup!$N$15:$P$20,2,TRUE)</f>
        <v>high</v>
      </c>
      <c r="EW11" s="8">
        <f>VLOOKUP($EU11,definitions_list_lookup!$N$15:$P$20,3,TRUE)</f>
        <v>3</v>
      </c>
    </row>
    <row r="12" spans="1:153" s="5" customFormat="1" ht="56">
      <c r="A12" s="5" t="s">
        <v>1495</v>
      </c>
      <c r="B12" s="5" t="s">
        <v>2845</v>
      </c>
      <c r="C12" t="s">
        <v>1713</v>
      </c>
      <c r="D12" s="5" t="s">
        <v>1497</v>
      </c>
      <c r="E12" s="5">
        <v>3</v>
      </c>
      <c r="F12" s="5">
        <v>2</v>
      </c>
      <c r="G12" s="6" t="str">
        <f t="shared" si="0"/>
        <v>3-2</v>
      </c>
      <c r="H12" s="2">
        <v>17</v>
      </c>
      <c r="I12" s="2">
        <v>30</v>
      </c>
      <c r="J12" s="81" t="str">
        <f>IF(((VLOOKUP($G12,Depth_Lookup!$A$3:$J$561,9,FALSE))-(I12/100))&gt;=0,"Good","Too Long")</f>
        <v>Good</v>
      </c>
      <c r="K12" s="82">
        <f>(VLOOKUP($G12,Depth_Lookup!$A$3:$J$561,10,FALSE))+(H12/100)</f>
        <v>2.7149999999999999</v>
      </c>
      <c r="L12" s="82">
        <f>(VLOOKUP($G12,Depth_Lookup!$A$3:$J$561,10,FALSE))+(I12/100)</f>
        <v>2.8449999999999998</v>
      </c>
      <c r="M12" s="174" t="s">
        <v>1533</v>
      </c>
      <c r="N12" s="174" t="s">
        <v>1489</v>
      </c>
      <c r="O12" s="58" t="s">
        <v>1816</v>
      </c>
      <c r="P12" s="58" t="s">
        <v>1857</v>
      </c>
      <c r="Q12" s="44"/>
      <c r="R12" s="42">
        <v>100</v>
      </c>
      <c r="V12" s="8">
        <f t="shared" si="1"/>
        <v>100</v>
      </c>
      <c r="W12" s="4" t="s">
        <v>1628</v>
      </c>
      <c r="X12" s="5" t="s">
        <v>1</v>
      </c>
      <c r="Y12" s="38">
        <v>15</v>
      </c>
      <c r="Z12" s="8" t="str">
        <f>VLOOKUP($Y12,definitions_list_lookup!$N$15:$P$20,2,TRUE)</f>
        <v>moderate</v>
      </c>
      <c r="AA12" s="8">
        <f>VLOOKUP($Y12,definitions_list_lookup!$N$15:$P$20,3,TRUE)</f>
        <v>2</v>
      </c>
      <c r="AB12" s="108"/>
      <c r="AC12" s="7"/>
      <c r="AD12" s="7">
        <v>78</v>
      </c>
      <c r="AE12" s="7">
        <v>10</v>
      </c>
      <c r="AF12" s="7"/>
      <c r="AG12" s="7"/>
      <c r="AH12" s="7"/>
      <c r="AI12" s="7"/>
      <c r="AJ12" s="7"/>
      <c r="AK12" s="7"/>
      <c r="AL12" s="7"/>
      <c r="AM12" s="7"/>
      <c r="AN12" s="7"/>
      <c r="AO12" s="7"/>
      <c r="AP12" s="7">
        <v>2</v>
      </c>
      <c r="AQ12" s="7"/>
      <c r="AR12" s="7"/>
      <c r="AS12" s="7">
        <v>10</v>
      </c>
      <c r="AT12" s="7"/>
      <c r="AU12" s="7"/>
      <c r="AV12" s="7"/>
      <c r="AW12" s="7"/>
      <c r="AX12" s="7"/>
      <c r="AY12" s="7"/>
      <c r="AZ12" s="7"/>
      <c r="BA12" s="8">
        <f t="shared" si="2"/>
        <v>100</v>
      </c>
      <c r="BB12" s="55"/>
      <c r="BC12" s="108"/>
      <c r="BD12" s="108"/>
      <c r="BE12" s="108"/>
      <c r="BF12" s="7"/>
      <c r="BG12" s="8" t="str">
        <f>VLOOKUP($BF12,definitions_list_lookup!$N$15:$P$20,2,TRUE)</f>
        <v>fresh</v>
      </c>
      <c r="BH12" s="8">
        <f>VLOOKUP($BF12,definitions_list_lookup!$N$15:$P$20,3,TRUE)</f>
        <v>0</v>
      </c>
      <c r="BI12" s="108"/>
      <c r="BJ12" s="7"/>
      <c r="BK12" s="7"/>
      <c r="BL12" s="7"/>
      <c r="BM12" s="7"/>
      <c r="BN12" s="7"/>
      <c r="BO12" s="7"/>
      <c r="BP12" s="7"/>
      <c r="BQ12" s="7"/>
      <c r="BR12" s="7"/>
      <c r="BS12" s="7"/>
      <c r="BT12" s="7"/>
      <c r="BU12" s="7"/>
      <c r="BV12" s="7"/>
      <c r="BW12" s="7"/>
      <c r="BX12" s="7"/>
      <c r="BY12" s="7"/>
      <c r="BZ12" s="7"/>
      <c r="CA12" s="7"/>
      <c r="CB12" s="7"/>
      <c r="CC12" s="7"/>
      <c r="CD12" s="7"/>
      <c r="CE12" s="7"/>
      <c r="CF12" s="7"/>
      <c r="CG12" s="7"/>
      <c r="CH12" s="8">
        <f t="shared" si="3"/>
        <v>0</v>
      </c>
      <c r="CI12" s="44"/>
      <c r="CJ12" s="7"/>
      <c r="CK12" s="49"/>
      <c r="CL12" s="7"/>
      <c r="CM12" s="8" t="str">
        <f>VLOOKUP($CL12,definitions_list_lookup!$N$15:$P$20,2,TRUE)</f>
        <v>fresh</v>
      </c>
      <c r="CN12" s="8">
        <f>VLOOKUP($CL12,definitions_list_lookup!$N$15:$P$20,3,TRUE)</f>
        <v>0</v>
      </c>
      <c r="CO12" s="108"/>
      <c r="CP12" s="7"/>
      <c r="CQ12" s="7"/>
      <c r="CR12" s="7"/>
      <c r="CS12" s="7"/>
      <c r="CT12" s="7"/>
      <c r="CU12" s="7"/>
      <c r="CV12" s="7"/>
      <c r="CW12" s="7"/>
      <c r="CX12" s="7"/>
      <c r="CY12" s="7"/>
      <c r="CZ12" s="7"/>
      <c r="DA12" s="7"/>
      <c r="DB12" s="7"/>
      <c r="DC12" s="7"/>
      <c r="DD12" s="7"/>
      <c r="DE12" s="7"/>
      <c r="DF12" s="7"/>
      <c r="DG12" s="7"/>
      <c r="DH12" s="7"/>
      <c r="DI12" s="7"/>
      <c r="DJ12" s="7"/>
      <c r="DK12" s="7"/>
      <c r="DL12" s="7"/>
      <c r="DM12" s="7"/>
      <c r="DN12" s="8">
        <f t="shared" si="4"/>
        <v>0</v>
      </c>
      <c r="DO12" s="44"/>
      <c r="DP12" s="108"/>
      <c r="DQ12" s="7"/>
      <c r="DR12" s="8" t="str">
        <f>VLOOKUP($DQ12,definitions_list_lookup!$N$15:$P$20,2,TRUE)</f>
        <v>fresh</v>
      </c>
      <c r="DS12" s="8">
        <f>VLOOKUP($DQ12,definitions_list_lookup!$N$15:$P$20,3,TRUE)</f>
        <v>0</v>
      </c>
      <c r="DT12" s="108"/>
      <c r="DU12" s="7"/>
      <c r="DV12" s="7"/>
      <c r="DW12" s="7"/>
      <c r="DX12" s="7"/>
      <c r="DY12" s="7"/>
      <c r="DZ12" s="7"/>
      <c r="EA12" s="7"/>
      <c r="EB12" s="7"/>
      <c r="EC12" s="7"/>
      <c r="ED12" s="7"/>
      <c r="EE12" s="7"/>
      <c r="EF12" s="7"/>
      <c r="EG12" s="7"/>
      <c r="EH12" s="7"/>
      <c r="EI12" s="7"/>
      <c r="EJ12" s="7"/>
      <c r="EK12" s="7"/>
      <c r="EL12" s="7"/>
      <c r="EM12" s="7"/>
      <c r="EN12" s="7"/>
      <c r="EO12" s="7"/>
      <c r="EP12" s="7"/>
      <c r="EQ12" s="7"/>
      <c r="ER12" s="7"/>
      <c r="ES12" s="8">
        <f t="shared" si="5"/>
        <v>0</v>
      </c>
      <c r="ET12" s="44"/>
      <c r="EU12" s="8">
        <f t="shared" si="6"/>
        <v>15</v>
      </c>
      <c r="EV12" s="8" t="str">
        <f>VLOOKUP($EU12,definitions_list_lookup!$N$15:$P$20,2,TRUE)</f>
        <v>moderate</v>
      </c>
      <c r="EW12" s="8">
        <f>VLOOKUP($EU12,definitions_list_lookup!$N$15:$P$20,3,TRUE)</f>
        <v>2</v>
      </c>
    </row>
    <row r="13" spans="1:153" s="5" customFormat="1" ht="56">
      <c r="A13" s="5" t="s">
        <v>1495</v>
      </c>
      <c r="B13" s="5" t="s">
        <v>2845</v>
      </c>
      <c r="C13" t="s">
        <v>1713</v>
      </c>
      <c r="D13" s="5" t="s">
        <v>1497</v>
      </c>
      <c r="E13" s="5">
        <v>4</v>
      </c>
      <c r="F13" s="5">
        <v>1</v>
      </c>
      <c r="G13" s="6" t="str">
        <f t="shared" si="0"/>
        <v>4-1</v>
      </c>
      <c r="H13" s="2">
        <v>0</v>
      </c>
      <c r="I13" s="2">
        <v>5.5</v>
      </c>
      <c r="J13" s="81" t="str">
        <f>IF(((VLOOKUP($G13,Depth_Lookup!$A$3:$J$561,9,FALSE))-(I13/100))&gt;=0,"Good","Too Long")</f>
        <v>Good</v>
      </c>
      <c r="K13" s="82">
        <f>(VLOOKUP($G13,Depth_Lookup!$A$3:$J$561,10,FALSE))+(H13/100)</f>
        <v>2.5499999999999998</v>
      </c>
      <c r="L13" s="82">
        <f>(VLOOKUP($G13,Depth_Lookup!$A$3:$J$561,10,FALSE))+(I13/100)</f>
        <v>2.605</v>
      </c>
      <c r="M13" s="174" t="s">
        <v>1533</v>
      </c>
      <c r="N13" s="174" t="s">
        <v>1489</v>
      </c>
      <c r="O13" s="58" t="s">
        <v>1816</v>
      </c>
      <c r="P13" s="58" t="s">
        <v>1857</v>
      </c>
      <c r="Q13" s="44"/>
      <c r="R13" s="42">
        <v>100</v>
      </c>
      <c r="V13" s="8">
        <f t="shared" si="1"/>
        <v>100</v>
      </c>
      <c r="W13" s="4" t="s">
        <v>1628</v>
      </c>
      <c r="X13" s="5" t="s">
        <v>1</v>
      </c>
      <c r="Y13" s="38">
        <v>15</v>
      </c>
      <c r="Z13" s="8" t="str">
        <f>VLOOKUP($Y13,definitions_list_lookup!$N$15:$P$20,2,TRUE)</f>
        <v>moderate</v>
      </c>
      <c r="AA13" s="8">
        <f>VLOOKUP($Y13,definitions_list_lookup!$N$15:$P$20,3,TRUE)</f>
        <v>2</v>
      </c>
      <c r="AB13" s="108"/>
      <c r="AC13" s="7"/>
      <c r="AD13" s="7">
        <v>78</v>
      </c>
      <c r="AE13" s="7">
        <v>10</v>
      </c>
      <c r="AF13" s="7"/>
      <c r="AG13" s="7"/>
      <c r="AH13" s="7"/>
      <c r="AI13" s="7"/>
      <c r="AJ13" s="7"/>
      <c r="AK13" s="7"/>
      <c r="AL13" s="7"/>
      <c r="AM13" s="7"/>
      <c r="AN13" s="7"/>
      <c r="AO13" s="7"/>
      <c r="AP13" s="7">
        <v>2</v>
      </c>
      <c r="AQ13" s="7"/>
      <c r="AR13" s="7"/>
      <c r="AS13" s="7">
        <v>10</v>
      </c>
      <c r="AT13" s="7"/>
      <c r="AU13" s="7"/>
      <c r="AV13" s="7"/>
      <c r="AW13" s="7"/>
      <c r="AX13" s="7"/>
      <c r="AY13" s="7"/>
      <c r="AZ13" s="7"/>
      <c r="BA13" s="8">
        <f t="shared" si="2"/>
        <v>100</v>
      </c>
      <c r="BB13" s="55"/>
      <c r="BC13" s="108"/>
      <c r="BD13" s="108"/>
      <c r="BE13" s="108"/>
      <c r="BF13" s="7"/>
      <c r="BG13" s="8" t="str">
        <f>VLOOKUP($BF13,definitions_list_lookup!$N$15:$P$20,2,TRUE)</f>
        <v>fresh</v>
      </c>
      <c r="BH13" s="8">
        <f>VLOOKUP($BF13,definitions_list_lookup!$N$15:$P$20,3,TRUE)</f>
        <v>0</v>
      </c>
      <c r="BI13" s="108"/>
      <c r="BJ13" s="7"/>
      <c r="BK13" s="7"/>
      <c r="BL13" s="7"/>
      <c r="BM13" s="7"/>
      <c r="BN13" s="7"/>
      <c r="BO13" s="7"/>
      <c r="BP13" s="7"/>
      <c r="BQ13" s="7"/>
      <c r="BR13" s="7"/>
      <c r="BS13" s="7"/>
      <c r="BT13" s="7"/>
      <c r="BU13" s="7"/>
      <c r="BV13" s="7"/>
      <c r="BW13" s="7"/>
      <c r="BX13" s="7"/>
      <c r="BY13" s="7"/>
      <c r="BZ13" s="7"/>
      <c r="CA13" s="7"/>
      <c r="CB13" s="7"/>
      <c r="CC13" s="7"/>
      <c r="CD13" s="7"/>
      <c r="CE13" s="7"/>
      <c r="CF13" s="7"/>
      <c r="CG13" s="7"/>
      <c r="CH13" s="8">
        <f t="shared" si="3"/>
        <v>0</v>
      </c>
      <c r="CI13" s="44"/>
      <c r="CJ13" s="7"/>
      <c r="CK13" s="49"/>
      <c r="CL13" s="7"/>
      <c r="CM13" s="8" t="str">
        <f>VLOOKUP($CL13,definitions_list_lookup!$N$15:$P$20,2,TRUE)</f>
        <v>fresh</v>
      </c>
      <c r="CN13" s="8">
        <f>VLOOKUP($CL13,definitions_list_lookup!$N$15:$P$20,3,TRUE)</f>
        <v>0</v>
      </c>
      <c r="CO13" s="108"/>
      <c r="CP13" s="7"/>
      <c r="CQ13" s="7"/>
      <c r="CR13" s="7"/>
      <c r="CS13" s="7"/>
      <c r="CT13" s="7"/>
      <c r="CU13" s="7"/>
      <c r="CV13" s="7"/>
      <c r="CW13" s="7"/>
      <c r="CX13" s="7"/>
      <c r="CY13" s="7"/>
      <c r="CZ13" s="7"/>
      <c r="DA13" s="7"/>
      <c r="DB13" s="7"/>
      <c r="DC13" s="7"/>
      <c r="DD13" s="7"/>
      <c r="DE13" s="7"/>
      <c r="DF13" s="7"/>
      <c r="DG13" s="7"/>
      <c r="DH13" s="7"/>
      <c r="DI13" s="7"/>
      <c r="DJ13" s="7"/>
      <c r="DK13" s="7"/>
      <c r="DL13" s="7"/>
      <c r="DM13" s="7"/>
      <c r="DN13" s="8">
        <f t="shared" si="4"/>
        <v>0</v>
      </c>
      <c r="DO13" s="44"/>
      <c r="DP13" s="108"/>
      <c r="DQ13" s="7"/>
      <c r="DR13" s="8" t="str">
        <f>VLOOKUP($DQ13,definitions_list_lookup!$N$15:$P$20,2,TRUE)</f>
        <v>fresh</v>
      </c>
      <c r="DS13" s="8">
        <f>VLOOKUP($DQ13,definitions_list_lookup!$N$15:$P$20,3,TRUE)</f>
        <v>0</v>
      </c>
      <c r="DT13" s="108"/>
      <c r="DU13" s="7"/>
      <c r="DV13" s="7"/>
      <c r="DW13" s="7"/>
      <c r="DX13" s="7"/>
      <c r="DY13" s="7"/>
      <c r="DZ13" s="7"/>
      <c r="EA13" s="7"/>
      <c r="EB13" s="7"/>
      <c r="EC13" s="7"/>
      <c r="ED13" s="7"/>
      <c r="EE13" s="7"/>
      <c r="EF13" s="7"/>
      <c r="EG13" s="7"/>
      <c r="EH13" s="7"/>
      <c r="EI13" s="7"/>
      <c r="EJ13" s="7"/>
      <c r="EK13" s="7"/>
      <c r="EL13" s="7"/>
      <c r="EM13" s="7"/>
      <c r="EN13" s="7"/>
      <c r="EO13" s="7"/>
      <c r="EP13" s="7"/>
      <c r="EQ13" s="7"/>
      <c r="ER13" s="7"/>
      <c r="ES13" s="8">
        <f t="shared" si="5"/>
        <v>0</v>
      </c>
      <c r="ET13" s="44"/>
      <c r="EU13" s="8">
        <f t="shared" si="6"/>
        <v>15</v>
      </c>
      <c r="EV13" s="8" t="str">
        <f>VLOOKUP($EU13,definitions_list_lookup!$N$15:$P$20,2,TRUE)</f>
        <v>moderate</v>
      </c>
      <c r="EW13" s="8">
        <f>VLOOKUP($EU13,definitions_list_lookup!$N$15:$P$20,3,TRUE)</f>
        <v>2</v>
      </c>
    </row>
    <row r="14" spans="1:153" s="5" customFormat="1" ht="56">
      <c r="A14" s="5" t="s">
        <v>1495</v>
      </c>
      <c r="B14" s="5" t="s">
        <v>2845</v>
      </c>
      <c r="C14" t="s">
        <v>1713</v>
      </c>
      <c r="D14" s="5" t="s">
        <v>1497</v>
      </c>
      <c r="E14" s="5">
        <v>4</v>
      </c>
      <c r="F14" s="5">
        <v>1</v>
      </c>
      <c r="G14" s="6" t="str">
        <f t="shared" si="0"/>
        <v>4-1</v>
      </c>
      <c r="H14" s="2">
        <v>5.5</v>
      </c>
      <c r="I14" s="2">
        <v>13</v>
      </c>
      <c r="J14" s="81" t="str">
        <f>IF(((VLOOKUP($G14,Depth_Lookup!$A$3:$J$561,9,FALSE))-(I14/100))&gt;=0,"Good","Too Long")</f>
        <v>Good</v>
      </c>
      <c r="K14" s="82">
        <f>(VLOOKUP($G14,Depth_Lookup!$A$3:$J$561,10,FALSE))+(H14/100)</f>
        <v>2.605</v>
      </c>
      <c r="L14" s="82">
        <f>(VLOOKUP($G14,Depth_Lookup!$A$3:$J$561,10,FALSE))+(I14/100)</f>
        <v>2.6799999999999997</v>
      </c>
      <c r="M14" s="174" t="s">
        <v>1536</v>
      </c>
      <c r="N14" s="174" t="s">
        <v>224</v>
      </c>
      <c r="O14" s="58" t="s">
        <v>1817</v>
      </c>
      <c r="P14" s="58" t="s">
        <v>1852</v>
      </c>
      <c r="Q14" s="44"/>
      <c r="R14" s="42">
        <v>100</v>
      </c>
      <c r="V14" s="8">
        <f t="shared" si="1"/>
        <v>100</v>
      </c>
      <c r="W14" s="4" t="s">
        <v>1628</v>
      </c>
      <c r="X14" s="5" t="s">
        <v>1</v>
      </c>
      <c r="Y14" s="38">
        <v>20</v>
      </c>
      <c r="Z14" s="8" t="str">
        <f>VLOOKUP($Y14,definitions_list_lookup!$N$15:$P$20,2,TRUE)</f>
        <v>moderate</v>
      </c>
      <c r="AA14" s="8">
        <f>VLOOKUP($Y14,definitions_list_lookup!$N$15:$P$20,3,TRUE)</f>
        <v>2</v>
      </c>
      <c r="AB14" s="108"/>
      <c r="AC14" s="7"/>
      <c r="AD14" s="7">
        <v>85</v>
      </c>
      <c r="AE14" s="7">
        <v>5</v>
      </c>
      <c r="AF14" s="7"/>
      <c r="AG14" s="7"/>
      <c r="AH14" s="7"/>
      <c r="AI14" s="7"/>
      <c r="AJ14" s="7"/>
      <c r="AK14" s="7"/>
      <c r="AL14" s="7"/>
      <c r="AM14" s="7"/>
      <c r="AN14" s="7"/>
      <c r="AO14" s="7"/>
      <c r="AP14" s="7">
        <v>2</v>
      </c>
      <c r="AQ14" s="7"/>
      <c r="AR14" s="7"/>
      <c r="AS14" s="7">
        <v>8</v>
      </c>
      <c r="AT14" s="7"/>
      <c r="AU14" s="7"/>
      <c r="AV14" s="7"/>
      <c r="AW14" s="7"/>
      <c r="AX14" s="7"/>
      <c r="AY14" s="7"/>
      <c r="AZ14" s="7"/>
      <c r="BA14" s="8">
        <f t="shared" si="2"/>
        <v>100</v>
      </c>
      <c r="BB14" s="55"/>
      <c r="BC14" s="108"/>
      <c r="BD14" s="108"/>
      <c r="BE14" s="108"/>
      <c r="BF14" s="7"/>
      <c r="BG14" s="8" t="str">
        <f>VLOOKUP($BF14,definitions_list_lookup!$N$15:$P$20,2,TRUE)</f>
        <v>fresh</v>
      </c>
      <c r="BH14" s="8">
        <f>VLOOKUP($BF14,definitions_list_lookup!$N$15:$P$20,3,TRUE)</f>
        <v>0</v>
      </c>
      <c r="BI14" s="108"/>
      <c r="BJ14" s="7"/>
      <c r="BK14" s="7"/>
      <c r="BL14" s="7"/>
      <c r="BM14" s="7"/>
      <c r="BN14" s="7"/>
      <c r="BO14" s="7"/>
      <c r="BP14" s="7"/>
      <c r="BQ14" s="7"/>
      <c r="BR14" s="7"/>
      <c r="BS14" s="7"/>
      <c r="BT14" s="7"/>
      <c r="BU14" s="7"/>
      <c r="BV14" s="7"/>
      <c r="BW14" s="7"/>
      <c r="BX14" s="7"/>
      <c r="BY14" s="7"/>
      <c r="BZ14" s="7"/>
      <c r="CA14" s="7"/>
      <c r="CB14" s="7"/>
      <c r="CC14" s="7"/>
      <c r="CD14" s="7"/>
      <c r="CE14" s="7"/>
      <c r="CF14" s="7"/>
      <c r="CG14" s="7"/>
      <c r="CH14" s="8">
        <f t="shared" si="3"/>
        <v>0</v>
      </c>
      <c r="CI14" s="44"/>
      <c r="CJ14" s="7"/>
      <c r="CK14" s="49"/>
      <c r="CL14" s="7"/>
      <c r="CM14" s="8" t="str">
        <f>VLOOKUP($CL14,definitions_list_lookup!$N$15:$P$20,2,TRUE)</f>
        <v>fresh</v>
      </c>
      <c r="CN14" s="8">
        <f>VLOOKUP($CL14,definitions_list_lookup!$N$15:$P$20,3,TRUE)</f>
        <v>0</v>
      </c>
      <c r="CO14" s="108"/>
      <c r="CP14" s="7"/>
      <c r="CQ14" s="7"/>
      <c r="CR14" s="7"/>
      <c r="CS14" s="7"/>
      <c r="CT14" s="7"/>
      <c r="CU14" s="7"/>
      <c r="CV14" s="7"/>
      <c r="CW14" s="7"/>
      <c r="CX14" s="7"/>
      <c r="CY14" s="7"/>
      <c r="CZ14" s="7"/>
      <c r="DA14" s="7"/>
      <c r="DB14" s="7"/>
      <c r="DC14" s="7"/>
      <c r="DD14" s="7"/>
      <c r="DE14" s="7"/>
      <c r="DF14" s="7"/>
      <c r="DG14" s="7"/>
      <c r="DH14" s="7"/>
      <c r="DI14" s="7"/>
      <c r="DJ14" s="7"/>
      <c r="DK14" s="7"/>
      <c r="DL14" s="7"/>
      <c r="DM14" s="7"/>
      <c r="DN14" s="8">
        <f t="shared" si="4"/>
        <v>0</v>
      </c>
      <c r="DO14" s="44"/>
      <c r="DP14" s="108"/>
      <c r="DQ14" s="7"/>
      <c r="DR14" s="8" t="str">
        <f>VLOOKUP($DQ14,definitions_list_lookup!$N$15:$P$20,2,TRUE)</f>
        <v>fresh</v>
      </c>
      <c r="DS14" s="8">
        <f>VLOOKUP($DQ14,definitions_list_lookup!$N$15:$P$20,3,TRUE)</f>
        <v>0</v>
      </c>
      <c r="DT14" s="108"/>
      <c r="DU14" s="7"/>
      <c r="DV14" s="7"/>
      <c r="DW14" s="7"/>
      <c r="DX14" s="7"/>
      <c r="DY14" s="7"/>
      <c r="DZ14" s="7"/>
      <c r="EA14" s="7"/>
      <c r="EB14" s="7"/>
      <c r="EC14" s="7"/>
      <c r="ED14" s="7"/>
      <c r="EE14" s="7"/>
      <c r="EF14" s="7"/>
      <c r="EG14" s="7"/>
      <c r="EH14" s="7"/>
      <c r="EI14" s="7"/>
      <c r="EJ14" s="7"/>
      <c r="EK14" s="7"/>
      <c r="EL14" s="7"/>
      <c r="EM14" s="7"/>
      <c r="EN14" s="7"/>
      <c r="EO14" s="7"/>
      <c r="EP14" s="7"/>
      <c r="EQ14" s="7"/>
      <c r="ER14" s="7"/>
      <c r="ES14" s="8">
        <f t="shared" si="5"/>
        <v>0</v>
      </c>
      <c r="ET14" s="44"/>
      <c r="EU14" s="8">
        <f t="shared" si="6"/>
        <v>20</v>
      </c>
      <c r="EV14" s="8" t="str">
        <f>VLOOKUP($EU14,definitions_list_lookup!$N$15:$P$20,2,TRUE)</f>
        <v>moderate</v>
      </c>
      <c r="EW14" s="8">
        <f>VLOOKUP($EU14,definitions_list_lookup!$N$15:$P$20,3,TRUE)</f>
        <v>2</v>
      </c>
    </row>
    <row r="15" spans="1:153" s="5" customFormat="1" ht="70">
      <c r="A15" s="5" t="s">
        <v>1495</v>
      </c>
      <c r="B15" s="5" t="s">
        <v>2845</v>
      </c>
      <c r="C15" t="s">
        <v>1713</v>
      </c>
      <c r="D15" s="5" t="s">
        <v>1497</v>
      </c>
      <c r="E15" s="5">
        <v>4</v>
      </c>
      <c r="F15" s="5">
        <v>1</v>
      </c>
      <c r="G15" s="6" t="str">
        <f t="shared" si="0"/>
        <v>4-1</v>
      </c>
      <c r="H15" s="2">
        <v>13</v>
      </c>
      <c r="I15" s="2">
        <v>43.5</v>
      </c>
      <c r="J15" s="81" t="str">
        <f>IF(((VLOOKUP($G15,Depth_Lookup!$A$3:$J$561,9,FALSE))-(I15/100))&gt;=0,"Good","Too Long")</f>
        <v>Good</v>
      </c>
      <c r="K15" s="82">
        <f>(VLOOKUP($G15,Depth_Lookup!$A$3:$J$561,10,FALSE))+(H15/100)</f>
        <v>2.6799999999999997</v>
      </c>
      <c r="L15" s="82">
        <f>(VLOOKUP($G15,Depth_Lookup!$A$3:$J$561,10,FALSE))+(I15/100)</f>
        <v>2.9849999999999999</v>
      </c>
      <c r="M15" s="174" t="s">
        <v>1537</v>
      </c>
      <c r="N15" s="174" t="s">
        <v>1489</v>
      </c>
      <c r="O15" s="58" t="s">
        <v>1791</v>
      </c>
      <c r="P15" s="58" t="s">
        <v>1858</v>
      </c>
      <c r="Q15" s="44"/>
      <c r="R15" s="42">
        <v>100</v>
      </c>
      <c r="V15" s="8">
        <f t="shared" si="1"/>
        <v>100</v>
      </c>
      <c r="W15" s="4" t="s">
        <v>1637</v>
      </c>
      <c r="X15" s="5" t="s">
        <v>1</v>
      </c>
      <c r="Y15" s="38">
        <v>10</v>
      </c>
      <c r="Z15" s="8" t="str">
        <f>VLOOKUP($Y15,definitions_list_lookup!$N$15:$P$20,2,TRUE)</f>
        <v>slight</v>
      </c>
      <c r="AA15" s="8">
        <f>VLOOKUP($Y15,definitions_list_lookup!$N$15:$P$20,3,TRUE)</f>
        <v>1</v>
      </c>
      <c r="AB15" s="108"/>
      <c r="AC15" s="7"/>
      <c r="AD15" s="7">
        <v>30</v>
      </c>
      <c r="AE15" s="7">
        <v>50</v>
      </c>
      <c r="AF15" s="7"/>
      <c r="AG15" s="7"/>
      <c r="AH15" s="7"/>
      <c r="AI15" s="7"/>
      <c r="AJ15" s="7"/>
      <c r="AK15" s="7"/>
      <c r="AL15" s="7"/>
      <c r="AM15" s="7"/>
      <c r="AN15" s="7"/>
      <c r="AO15" s="7"/>
      <c r="AP15" s="7">
        <v>5</v>
      </c>
      <c r="AQ15" s="7"/>
      <c r="AR15" s="7"/>
      <c r="AS15" s="7">
        <v>15</v>
      </c>
      <c r="AT15" s="7"/>
      <c r="AU15" s="7"/>
      <c r="AV15" s="7"/>
      <c r="AW15" s="7"/>
      <c r="AX15" s="7"/>
      <c r="AY15" s="7"/>
      <c r="AZ15" s="7"/>
      <c r="BA15" s="8">
        <f t="shared" si="2"/>
        <v>100</v>
      </c>
      <c r="BB15" s="55"/>
      <c r="BC15" s="108"/>
      <c r="BD15" s="108"/>
      <c r="BE15" s="108"/>
      <c r="BF15" s="7"/>
      <c r="BG15" s="8" t="str">
        <f>VLOOKUP($BF15,definitions_list_lookup!$N$15:$P$20,2,TRUE)</f>
        <v>fresh</v>
      </c>
      <c r="BH15" s="8">
        <f>VLOOKUP($BF15,definitions_list_lookup!$N$15:$P$20,3,TRUE)</f>
        <v>0</v>
      </c>
      <c r="BI15" s="108"/>
      <c r="BJ15" s="7"/>
      <c r="BK15" s="7"/>
      <c r="BL15" s="7"/>
      <c r="BM15" s="7"/>
      <c r="BN15" s="7"/>
      <c r="BO15" s="7"/>
      <c r="BP15" s="7"/>
      <c r="BQ15" s="7"/>
      <c r="BR15" s="7"/>
      <c r="BS15" s="7"/>
      <c r="BT15" s="7"/>
      <c r="BU15" s="7"/>
      <c r="BV15" s="7"/>
      <c r="BW15" s="7"/>
      <c r="BX15" s="7"/>
      <c r="BY15" s="7"/>
      <c r="BZ15" s="7"/>
      <c r="CA15" s="7"/>
      <c r="CB15" s="7"/>
      <c r="CC15" s="7"/>
      <c r="CD15" s="7"/>
      <c r="CE15" s="7"/>
      <c r="CF15" s="7"/>
      <c r="CG15" s="7"/>
      <c r="CH15" s="8">
        <f t="shared" si="3"/>
        <v>0</v>
      </c>
      <c r="CI15" s="44"/>
      <c r="CJ15" s="7"/>
      <c r="CK15" s="49"/>
      <c r="CL15" s="7"/>
      <c r="CM15" s="8" t="str">
        <f>VLOOKUP($CL15,definitions_list_lookup!$N$15:$P$20,2,TRUE)</f>
        <v>fresh</v>
      </c>
      <c r="CN15" s="8">
        <f>VLOOKUP($CL15,definitions_list_lookup!$N$15:$P$20,3,TRUE)</f>
        <v>0</v>
      </c>
      <c r="CO15" s="108"/>
      <c r="CP15" s="7"/>
      <c r="CQ15" s="7"/>
      <c r="CR15" s="7"/>
      <c r="CS15" s="7"/>
      <c r="CT15" s="7"/>
      <c r="CU15" s="7"/>
      <c r="CV15" s="7"/>
      <c r="CW15" s="7"/>
      <c r="CX15" s="7"/>
      <c r="CY15" s="7"/>
      <c r="CZ15" s="7"/>
      <c r="DA15" s="7"/>
      <c r="DB15" s="7"/>
      <c r="DC15" s="7"/>
      <c r="DD15" s="7"/>
      <c r="DE15" s="7"/>
      <c r="DF15" s="7"/>
      <c r="DG15" s="7"/>
      <c r="DH15" s="7"/>
      <c r="DI15" s="7"/>
      <c r="DJ15" s="7"/>
      <c r="DK15" s="7"/>
      <c r="DL15" s="7"/>
      <c r="DM15" s="7"/>
      <c r="DN15" s="8">
        <f t="shared" si="4"/>
        <v>0</v>
      </c>
      <c r="DO15" s="44"/>
      <c r="DP15" s="108"/>
      <c r="DQ15" s="7"/>
      <c r="DR15" s="8" t="str">
        <f>VLOOKUP($DQ15,definitions_list_lookup!$N$15:$P$20,2,TRUE)</f>
        <v>fresh</v>
      </c>
      <c r="DS15" s="8">
        <f>VLOOKUP($DQ15,definitions_list_lookup!$N$15:$P$20,3,TRUE)</f>
        <v>0</v>
      </c>
      <c r="DT15" s="108"/>
      <c r="DU15" s="7"/>
      <c r="DV15" s="7"/>
      <c r="DW15" s="7"/>
      <c r="DX15" s="7"/>
      <c r="DY15" s="7"/>
      <c r="DZ15" s="7"/>
      <c r="EA15" s="7"/>
      <c r="EB15" s="7"/>
      <c r="EC15" s="7"/>
      <c r="ED15" s="7"/>
      <c r="EE15" s="7"/>
      <c r="EF15" s="7"/>
      <c r="EG15" s="7"/>
      <c r="EH15" s="7"/>
      <c r="EI15" s="7"/>
      <c r="EJ15" s="7"/>
      <c r="EK15" s="7"/>
      <c r="EL15" s="7"/>
      <c r="EM15" s="7"/>
      <c r="EN15" s="7"/>
      <c r="EO15" s="7"/>
      <c r="EP15" s="7"/>
      <c r="EQ15" s="7"/>
      <c r="ER15" s="7"/>
      <c r="ES15" s="8">
        <f t="shared" si="5"/>
        <v>0</v>
      </c>
      <c r="ET15" s="44"/>
      <c r="EU15" s="8">
        <f t="shared" si="6"/>
        <v>10</v>
      </c>
      <c r="EV15" s="8" t="str">
        <f>VLOOKUP($EU15,definitions_list_lookup!$N$15:$P$20,2,TRUE)</f>
        <v>slight</v>
      </c>
      <c r="EW15" s="8">
        <f>VLOOKUP($EU15,definitions_list_lookup!$N$15:$P$20,3,TRUE)</f>
        <v>1</v>
      </c>
    </row>
    <row r="16" spans="1:153" s="5" customFormat="1" ht="42">
      <c r="A16" s="5" t="s">
        <v>1495</v>
      </c>
      <c r="B16" s="5" t="s">
        <v>2845</v>
      </c>
      <c r="C16" t="s">
        <v>1713</v>
      </c>
      <c r="D16" s="5" t="s">
        <v>1497</v>
      </c>
      <c r="E16" s="5">
        <v>4</v>
      </c>
      <c r="F16" s="5">
        <v>1</v>
      </c>
      <c r="G16" s="6" t="str">
        <f t="shared" si="0"/>
        <v>4-1</v>
      </c>
      <c r="H16" s="2">
        <v>43.5</v>
      </c>
      <c r="I16" s="2">
        <v>59</v>
      </c>
      <c r="J16" s="81" t="str">
        <f>IF(((VLOOKUP($G16,Depth_Lookup!$A$3:$J$561,9,FALSE))-(I16/100))&gt;=0,"Good","Too Long")</f>
        <v>Good</v>
      </c>
      <c r="K16" s="82">
        <f>(VLOOKUP($G16,Depth_Lookup!$A$3:$J$561,10,FALSE))+(H16/100)</f>
        <v>2.9849999999999999</v>
      </c>
      <c r="L16" s="82">
        <f>(VLOOKUP($G16,Depth_Lookup!$A$3:$J$561,10,FALSE))+(I16/100)</f>
        <v>3.1399999999999997</v>
      </c>
      <c r="M16" s="174" t="s">
        <v>1539</v>
      </c>
      <c r="N16" s="174" t="s">
        <v>224</v>
      </c>
      <c r="O16" s="58" t="s">
        <v>1751</v>
      </c>
      <c r="P16" s="58" t="s">
        <v>1852</v>
      </c>
      <c r="Q16" s="44"/>
      <c r="R16" s="42">
        <v>100</v>
      </c>
      <c r="V16" s="8">
        <f t="shared" si="1"/>
        <v>100</v>
      </c>
      <c r="W16" s="4" t="s">
        <v>1628</v>
      </c>
      <c r="X16" s="5" t="s">
        <v>1</v>
      </c>
      <c r="Y16" s="38">
        <v>50</v>
      </c>
      <c r="Z16" s="8" t="str">
        <f>VLOOKUP($Y16,definitions_list_lookup!$N$15:$P$20,2,TRUE)</f>
        <v>high</v>
      </c>
      <c r="AA16" s="8">
        <f>VLOOKUP($Y16,definitions_list_lookup!$N$15:$P$20,3,TRUE)</f>
        <v>3</v>
      </c>
      <c r="AB16" s="108"/>
      <c r="AC16" s="7"/>
      <c r="AD16" s="7">
        <v>40</v>
      </c>
      <c r="AE16" s="7"/>
      <c r="AF16" s="7"/>
      <c r="AG16" s="7"/>
      <c r="AH16" s="7"/>
      <c r="AI16" s="7"/>
      <c r="AJ16" s="7"/>
      <c r="AK16" s="7"/>
      <c r="AL16" s="7"/>
      <c r="AM16" s="7"/>
      <c r="AN16" s="7"/>
      <c r="AO16" s="7"/>
      <c r="AP16" s="7">
        <v>5</v>
      </c>
      <c r="AQ16" s="7"/>
      <c r="AR16" s="7"/>
      <c r="AS16" s="7">
        <v>55</v>
      </c>
      <c r="AT16" s="7"/>
      <c r="AU16" s="7"/>
      <c r="AV16" s="7"/>
      <c r="AW16" s="7"/>
      <c r="AX16" s="7"/>
      <c r="AY16" s="7"/>
      <c r="AZ16" s="7"/>
      <c r="BA16" s="8">
        <f t="shared" si="2"/>
        <v>100</v>
      </c>
      <c r="BB16" s="55"/>
      <c r="BC16" s="108"/>
      <c r="BD16" s="108"/>
      <c r="BE16" s="108"/>
      <c r="BF16" s="7"/>
      <c r="BG16" s="8" t="str">
        <f>VLOOKUP($BF16,definitions_list_lookup!$N$15:$P$20,2,TRUE)</f>
        <v>fresh</v>
      </c>
      <c r="BH16" s="8">
        <f>VLOOKUP($BF16,definitions_list_lookup!$N$15:$P$20,3,TRUE)</f>
        <v>0</v>
      </c>
      <c r="BI16" s="108"/>
      <c r="BJ16" s="7"/>
      <c r="BK16" s="7"/>
      <c r="BL16" s="7"/>
      <c r="BM16" s="7"/>
      <c r="BN16" s="7"/>
      <c r="BO16" s="7"/>
      <c r="BP16" s="7"/>
      <c r="BQ16" s="7"/>
      <c r="BR16" s="7"/>
      <c r="BS16" s="7"/>
      <c r="BT16" s="7"/>
      <c r="BU16" s="7"/>
      <c r="BV16" s="7"/>
      <c r="BW16" s="7"/>
      <c r="BX16" s="7"/>
      <c r="BY16" s="7"/>
      <c r="BZ16" s="7"/>
      <c r="CA16" s="7"/>
      <c r="CB16" s="7"/>
      <c r="CC16" s="7"/>
      <c r="CD16" s="7"/>
      <c r="CE16" s="7"/>
      <c r="CF16" s="7"/>
      <c r="CG16" s="7"/>
      <c r="CH16" s="8">
        <f t="shared" si="3"/>
        <v>0</v>
      </c>
      <c r="CI16" s="44"/>
      <c r="CJ16" s="7"/>
      <c r="CK16" s="49"/>
      <c r="CL16" s="7"/>
      <c r="CM16" s="8" t="str">
        <f>VLOOKUP($CL16,definitions_list_lookup!$N$15:$P$20,2,TRUE)</f>
        <v>fresh</v>
      </c>
      <c r="CN16" s="8">
        <f>VLOOKUP($CL16,definitions_list_lookup!$N$15:$P$20,3,TRUE)</f>
        <v>0</v>
      </c>
      <c r="CO16" s="108"/>
      <c r="CP16" s="7"/>
      <c r="CQ16" s="7"/>
      <c r="CR16" s="7"/>
      <c r="CS16" s="7"/>
      <c r="CT16" s="7"/>
      <c r="CU16" s="7"/>
      <c r="CV16" s="7"/>
      <c r="CW16" s="7"/>
      <c r="CX16" s="7"/>
      <c r="CY16" s="7"/>
      <c r="CZ16" s="7"/>
      <c r="DA16" s="7"/>
      <c r="DB16" s="7"/>
      <c r="DC16" s="7"/>
      <c r="DD16" s="7"/>
      <c r="DE16" s="7"/>
      <c r="DF16" s="7"/>
      <c r="DG16" s="7"/>
      <c r="DH16" s="7"/>
      <c r="DI16" s="7"/>
      <c r="DJ16" s="7"/>
      <c r="DK16" s="7"/>
      <c r="DL16" s="7"/>
      <c r="DM16" s="7"/>
      <c r="DN16" s="8">
        <f t="shared" si="4"/>
        <v>0</v>
      </c>
      <c r="DO16" s="44"/>
      <c r="DP16" s="108"/>
      <c r="DQ16" s="7"/>
      <c r="DR16" s="8" t="str">
        <f>VLOOKUP($DQ16,definitions_list_lookup!$N$15:$P$20,2,TRUE)</f>
        <v>fresh</v>
      </c>
      <c r="DS16" s="8">
        <f>VLOOKUP($DQ16,definitions_list_lookup!$N$15:$P$20,3,TRUE)</f>
        <v>0</v>
      </c>
      <c r="DT16" s="108"/>
      <c r="DU16" s="7"/>
      <c r="DV16" s="7"/>
      <c r="DW16" s="7"/>
      <c r="DX16" s="7"/>
      <c r="DY16" s="7"/>
      <c r="DZ16" s="7"/>
      <c r="EA16" s="7"/>
      <c r="EB16" s="7"/>
      <c r="EC16" s="7"/>
      <c r="ED16" s="7"/>
      <c r="EE16" s="7"/>
      <c r="EF16" s="7"/>
      <c r="EG16" s="7"/>
      <c r="EH16" s="7"/>
      <c r="EI16" s="7"/>
      <c r="EJ16" s="7"/>
      <c r="EK16" s="7"/>
      <c r="EL16" s="7"/>
      <c r="EM16" s="7"/>
      <c r="EN16" s="7"/>
      <c r="EO16" s="7"/>
      <c r="EP16" s="7"/>
      <c r="EQ16" s="7"/>
      <c r="ER16" s="7"/>
      <c r="ES16" s="8">
        <f t="shared" si="5"/>
        <v>0</v>
      </c>
      <c r="ET16" s="44"/>
      <c r="EU16" s="8">
        <f t="shared" si="6"/>
        <v>50</v>
      </c>
      <c r="EV16" s="8" t="str">
        <f>VLOOKUP($EU16,definitions_list_lookup!$N$15:$P$20,2,TRUE)</f>
        <v>high</v>
      </c>
      <c r="EW16" s="8">
        <f>VLOOKUP($EU16,definitions_list_lookup!$N$15:$P$20,3,TRUE)</f>
        <v>3</v>
      </c>
    </row>
    <row r="17" spans="1:153" s="5" customFormat="1" ht="70">
      <c r="A17" s="5" t="s">
        <v>1495</v>
      </c>
      <c r="B17" s="5" t="s">
        <v>2845</v>
      </c>
      <c r="C17" t="s">
        <v>1713</v>
      </c>
      <c r="D17" s="5" t="s">
        <v>1497</v>
      </c>
      <c r="E17" s="5">
        <v>4</v>
      </c>
      <c r="F17" s="5">
        <v>1</v>
      </c>
      <c r="G17" s="6" t="str">
        <f t="shared" si="0"/>
        <v>4-1</v>
      </c>
      <c r="H17" s="2">
        <v>59</v>
      </c>
      <c r="I17" s="2">
        <v>75</v>
      </c>
      <c r="J17" s="81" t="str">
        <f>IF(((VLOOKUP($G17,Depth_Lookup!$A$3:$J$561,9,FALSE))-(I17/100))&gt;=0,"Good","Too Long")</f>
        <v>Good</v>
      </c>
      <c r="K17" s="82">
        <f>(VLOOKUP($G17,Depth_Lookup!$A$3:$J$561,10,FALSE))+(H17/100)</f>
        <v>3.1399999999999997</v>
      </c>
      <c r="L17" s="82">
        <f>(VLOOKUP($G17,Depth_Lookup!$A$3:$J$561,10,FALSE))+(I17/100)</f>
        <v>3.3</v>
      </c>
      <c r="M17" s="174" t="s">
        <v>1540</v>
      </c>
      <c r="N17" s="174" t="s">
        <v>1489</v>
      </c>
      <c r="O17" s="58" t="s">
        <v>1791</v>
      </c>
      <c r="P17" s="58" t="s">
        <v>1859</v>
      </c>
      <c r="Q17" s="44"/>
      <c r="R17" s="42">
        <v>100</v>
      </c>
      <c r="V17" s="8">
        <f t="shared" si="1"/>
        <v>100</v>
      </c>
      <c r="W17" s="4" t="s">
        <v>1637</v>
      </c>
      <c r="X17" s="5" t="s">
        <v>1</v>
      </c>
      <c r="Y17" s="38">
        <v>10</v>
      </c>
      <c r="Z17" s="8" t="str">
        <f>VLOOKUP($Y17,definitions_list_lookup!$N$15:$P$20,2,TRUE)</f>
        <v>slight</v>
      </c>
      <c r="AA17" s="8">
        <f>VLOOKUP($Y17,definitions_list_lookup!$N$15:$P$20,3,TRUE)</f>
        <v>1</v>
      </c>
      <c r="AB17" s="108"/>
      <c r="AC17" s="7"/>
      <c r="AD17" s="7">
        <v>50</v>
      </c>
      <c r="AE17" s="7">
        <v>30</v>
      </c>
      <c r="AF17" s="7"/>
      <c r="AG17" s="7"/>
      <c r="AH17" s="7"/>
      <c r="AI17" s="7"/>
      <c r="AJ17" s="7"/>
      <c r="AK17" s="7"/>
      <c r="AL17" s="7"/>
      <c r="AM17" s="7"/>
      <c r="AN17" s="7"/>
      <c r="AO17" s="7"/>
      <c r="AP17" s="7">
        <v>5</v>
      </c>
      <c r="AQ17" s="7"/>
      <c r="AR17" s="7"/>
      <c r="AS17" s="7">
        <v>15</v>
      </c>
      <c r="AT17" s="7"/>
      <c r="AU17" s="7"/>
      <c r="AV17" s="7"/>
      <c r="AW17" s="7"/>
      <c r="AX17" s="7"/>
      <c r="AY17" s="7"/>
      <c r="AZ17" s="7"/>
      <c r="BA17" s="8">
        <f t="shared" si="2"/>
        <v>100</v>
      </c>
      <c r="BB17" s="55"/>
      <c r="BC17" s="108"/>
      <c r="BD17" s="108"/>
      <c r="BE17" s="108"/>
      <c r="BF17" s="7"/>
      <c r="BG17" s="8" t="str">
        <f>VLOOKUP($BF17,definitions_list_lookup!$N$15:$P$20,2,TRUE)</f>
        <v>fresh</v>
      </c>
      <c r="BH17" s="8">
        <f>VLOOKUP($BF17,definitions_list_lookup!$N$15:$P$20,3,TRUE)</f>
        <v>0</v>
      </c>
      <c r="BI17" s="108"/>
      <c r="BJ17" s="7"/>
      <c r="BK17" s="7"/>
      <c r="BL17" s="7"/>
      <c r="BM17" s="7"/>
      <c r="BN17" s="7"/>
      <c r="BO17" s="7"/>
      <c r="BP17" s="7"/>
      <c r="BQ17" s="7"/>
      <c r="BR17" s="7"/>
      <c r="BS17" s="7"/>
      <c r="BT17" s="7"/>
      <c r="BU17" s="7"/>
      <c r="BV17" s="7"/>
      <c r="BW17" s="7"/>
      <c r="BX17" s="7"/>
      <c r="BY17" s="7"/>
      <c r="BZ17" s="7"/>
      <c r="CA17" s="7"/>
      <c r="CB17" s="7"/>
      <c r="CC17" s="7"/>
      <c r="CD17" s="7"/>
      <c r="CE17" s="7"/>
      <c r="CF17" s="7"/>
      <c r="CG17" s="7"/>
      <c r="CH17" s="8">
        <f t="shared" si="3"/>
        <v>0</v>
      </c>
      <c r="CI17" s="44"/>
      <c r="CJ17" s="7"/>
      <c r="CK17" s="49"/>
      <c r="CL17" s="7"/>
      <c r="CM17" s="8" t="str">
        <f>VLOOKUP($CL17,definitions_list_lookup!$N$15:$P$20,2,TRUE)</f>
        <v>fresh</v>
      </c>
      <c r="CN17" s="8">
        <f>VLOOKUP($CL17,definitions_list_lookup!$N$15:$P$20,3,TRUE)</f>
        <v>0</v>
      </c>
      <c r="CO17" s="108"/>
      <c r="CP17" s="7"/>
      <c r="CQ17" s="7"/>
      <c r="CR17" s="7"/>
      <c r="CS17" s="7"/>
      <c r="CT17" s="7"/>
      <c r="CU17" s="7"/>
      <c r="CV17" s="7"/>
      <c r="CW17" s="7"/>
      <c r="CX17" s="7"/>
      <c r="CY17" s="7"/>
      <c r="CZ17" s="7"/>
      <c r="DA17" s="7"/>
      <c r="DB17" s="7"/>
      <c r="DC17" s="7"/>
      <c r="DD17" s="7"/>
      <c r="DE17" s="7"/>
      <c r="DF17" s="7"/>
      <c r="DG17" s="7"/>
      <c r="DH17" s="7"/>
      <c r="DI17" s="7"/>
      <c r="DJ17" s="7"/>
      <c r="DK17" s="7"/>
      <c r="DL17" s="7"/>
      <c r="DM17" s="7"/>
      <c r="DN17" s="8">
        <f t="shared" si="4"/>
        <v>0</v>
      </c>
      <c r="DO17" s="44"/>
      <c r="DP17" s="108"/>
      <c r="DQ17" s="7"/>
      <c r="DR17" s="8" t="str">
        <f>VLOOKUP($DQ17,definitions_list_lookup!$N$15:$P$20,2,TRUE)</f>
        <v>fresh</v>
      </c>
      <c r="DS17" s="8">
        <f>VLOOKUP($DQ17,definitions_list_lookup!$N$15:$P$20,3,TRUE)</f>
        <v>0</v>
      </c>
      <c r="DT17" s="108"/>
      <c r="DU17" s="7"/>
      <c r="DV17" s="7"/>
      <c r="DW17" s="7"/>
      <c r="DX17" s="7"/>
      <c r="DY17" s="7"/>
      <c r="DZ17" s="7"/>
      <c r="EA17" s="7"/>
      <c r="EB17" s="7"/>
      <c r="EC17" s="7"/>
      <c r="ED17" s="7"/>
      <c r="EE17" s="7"/>
      <c r="EF17" s="7"/>
      <c r="EG17" s="7"/>
      <c r="EH17" s="7"/>
      <c r="EI17" s="7"/>
      <c r="EJ17" s="7"/>
      <c r="EK17" s="7"/>
      <c r="EL17" s="7"/>
      <c r="EM17" s="7"/>
      <c r="EN17" s="7"/>
      <c r="EO17" s="7"/>
      <c r="EP17" s="7"/>
      <c r="EQ17" s="7"/>
      <c r="ER17" s="7"/>
      <c r="ES17" s="8">
        <f t="shared" si="5"/>
        <v>0</v>
      </c>
      <c r="ET17" s="44"/>
      <c r="EU17" s="8">
        <f t="shared" si="6"/>
        <v>10</v>
      </c>
      <c r="EV17" s="8" t="str">
        <f>VLOOKUP($EU17,definitions_list_lookup!$N$15:$P$20,2,TRUE)</f>
        <v>slight</v>
      </c>
      <c r="EW17" s="8">
        <f>VLOOKUP($EU17,definitions_list_lookup!$N$15:$P$20,3,TRUE)</f>
        <v>1</v>
      </c>
    </row>
    <row r="18" spans="1:153" s="5" customFormat="1" ht="42">
      <c r="A18" s="5" t="s">
        <v>1495</v>
      </c>
      <c r="B18" s="5" t="s">
        <v>2845</v>
      </c>
      <c r="C18" t="s">
        <v>1713</v>
      </c>
      <c r="D18" s="5" t="s">
        <v>1497</v>
      </c>
      <c r="E18" s="5">
        <v>4</v>
      </c>
      <c r="F18" s="5">
        <v>1</v>
      </c>
      <c r="G18" s="6" t="str">
        <f t="shared" si="0"/>
        <v>4-1</v>
      </c>
      <c r="H18" s="2">
        <v>75</v>
      </c>
      <c r="I18" s="2">
        <v>83</v>
      </c>
      <c r="J18" s="81" t="str">
        <f>IF(((VLOOKUP($G18,Depth_Lookup!$A$3:$J$561,9,FALSE))-(I18/100))&gt;=0,"Good","Too Long")</f>
        <v>Good</v>
      </c>
      <c r="K18" s="82">
        <f>(VLOOKUP($G18,Depth_Lookup!$A$3:$J$561,10,FALSE))+(H18/100)</f>
        <v>3.3</v>
      </c>
      <c r="L18" s="82">
        <f>(VLOOKUP($G18,Depth_Lookup!$A$3:$J$561,10,FALSE))+(I18/100)</f>
        <v>3.38</v>
      </c>
      <c r="M18" s="174" t="s">
        <v>1544</v>
      </c>
      <c r="N18" s="174" t="s">
        <v>224</v>
      </c>
      <c r="O18" s="58" t="s">
        <v>1751</v>
      </c>
      <c r="P18" s="58" t="s">
        <v>1852</v>
      </c>
      <c r="Q18" s="44"/>
      <c r="R18" s="42">
        <v>100</v>
      </c>
      <c r="V18" s="8">
        <f t="shared" si="1"/>
        <v>100</v>
      </c>
      <c r="W18" s="4" t="s">
        <v>1628</v>
      </c>
      <c r="X18" s="5" t="s">
        <v>1</v>
      </c>
      <c r="Y18" s="38">
        <v>50</v>
      </c>
      <c r="Z18" s="8" t="str">
        <f>VLOOKUP($Y18,definitions_list_lookup!$N$15:$P$20,2,TRUE)</f>
        <v>high</v>
      </c>
      <c r="AA18" s="8">
        <f>VLOOKUP($Y18,definitions_list_lookup!$N$15:$P$20,3,TRUE)</f>
        <v>3</v>
      </c>
      <c r="AB18" s="108"/>
      <c r="AC18" s="7"/>
      <c r="AD18" s="7">
        <v>40</v>
      </c>
      <c r="AE18" s="7"/>
      <c r="AF18" s="7"/>
      <c r="AG18" s="7"/>
      <c r="AH18" s="7"/>
      <c r="AI18" s="7"/>
      <c r="AJ18" s="7"/>
      <c r="AK18" s="7"/>
      <c r="AL18" s="7"/>
      <c r="AM18" s="7"/>
      <c r="AN18" s="7"/>
      <c r="AO18" s="7"/>
      <c r="AP18" s="7">
        <v>5</v>
      </c>
      <c r="AQ18" s="7"/>
      <c r="AR18" s="7"/>
      <c r="AS18" s="7">
        <v>55</v>
      </c>
      <c r="AT18" s="7"/>
      <c r="AU18" s="7"/>
      <c r="AV18" s="7"/>
      <c r="AW18" s="7"/>
      <c r="AX18" s="7"/>
      <c r="AY18" s="7"/>
      <c r="AZ18" s="7"/>
      <c r="BA18" s="8">
        <f t="shared" si="2"/>
        <v>100</v>
      </c>
      <c r="BB18" s="55"/>
      <c r="BC18" s="108"/>
      <c r="BD18" s="108"/>
      <c r="BE18" s="108"/>
      <c r="BF18" s="7"/>
      <c r="BG18" s="8" t="str">
        <f>VLOOKUP($BF18,definitions_list_lookup!$N$15:$P$20,2,TRUE)</f>
        <v>fresh</v>
      </c>
      <c r="BH18" s="8">
        <f>VLOOKUP($BF18,definitions_list_lookup!$N$15:$P$20,3,TRUE)</f>
        <v>0</v>
      </c>
      <c r="BI18" s="108"/>
      <c r="BJ18" s="7"/>
      <c r="BK18" s="7"/>
      <c r="BL18" s="7"/>
      <c r="BM18" s="7"/>
      <c r="BN18" s="7"/>
      <c r="BO18" s="7"/>
      <c r="BP18" s="7"/>
      <c r="BQ18" s="7"/>
      <c r="BR18" s="7"/>
      <c r="BS18" s="7"/>
      <c r="BT18" s="7"/>
      <c r="BU18" s="7"/>
      <c r="BV18" s="7"/>
      <c r="BW18" s="7"/>
      <c r="BX18" s="7"/>
      <c r="BY18" s="7"/>
      <c r="BZ18" s="7"/>
      <c r="CA18" s="7"/>
      <c r="CB18" s="7"/>
      <c r="CC18" s="7"/>
      <c r="CD18" s="7"/>
      <c r="CE18" s="7"/>
      <c r="CF18" s="7"/>
      <c r="CG18" s="7"/>
      <c r="CH18" s="8">
        <f t="shared" si="3"/>
        <v>0</v>
      </c>
      <c r="CI18" s="44"/>
      <c r="CJ18" s="7"/>
      <c r="CK18" s="49"/>
      <c r="CL18" s="7"/>
      <c r="CM18" s="8" t="str">
        <f>VLOOKUP($CL18,definitions_list_lookup!$N$15:$P$20,2,TRUE)</f>
        <v>fresh</v>
      </c>
      <c r="CN18" s="8">
        <f>VLOOKUP($CL18,definitions_list_lookup!$N$15:$P$20,3,TRUE)</f>
        <v>0</v>
      </c>
      <c r="CO18" s="108"/>
      <c r="CP18" s="7"/>
      <c r="CQ18" s="7"/>
      <c r="CR18" s="7"/>
      <c r="CS18" s="7"/>
      <c r="CT18" s="7"/>
      <c r="CU18" s="7"/>
      <c r="CV18" s="7"/>
      <c r="CW18" s="7"/>
      <c r="CX18" s="7"/>
      <c r="CY18" s="7"/>
      <c r="CZ18" s="7"/>
      <c r="DA18" s="7"/>
      <c r="DB18" s="7"/>
      <c r="DC18" s="7"/>
      <c r="DD18" s="7"/>
      <c r="DE18" s="7"/>
      <c r="DF18" s="7"/>
      <c r="DG18" s="7"/>
      <c r="DH18" s="7"/>
      <c r="DI18" s="7"/>
      <c r="DJ18" s="7"/>
      <c r="DK18" s="7"/>
      <c r="DL18" s="7"/>
      <c r="DM18" s="7"/>
      <c r="DN18" s="8">
        <f t="shared" si="4"/>
        <v>0</v>
      </c>
      <c r="DO18" s="44"/>
      <c r="DP18" s="108"/>
      <c r="DQ18" s="7"/>
      <c r="DR18" s="8" t="str">
        <f>VLOOKUP($DQ18,definitions_list_lookup!$N$15:$P$20,2,TRUE)</f>
        <v>fresh</v>
      </c>
      <c r="DS18" s="8">
        <f>VLOOKUP($DQ18,definitions_list_lookup!$N$15:$P$20,3,TRUE)</f>
        <v>0</v>
      </c>
      <c r="DT18" s="108"/>
      <c r="DU18" s="7"/>
      <c r="DV18" s="7"/>
      <c r="DW18" s="7"/>
      <c r="DX18" s="7"/>
      <c r="DY18" s="7"/>
      <c r="DZ18" s="7"/>
      <c r="EA18" s="7"/>
      <c r="EB18" s="7"/>
      <c r="EC18" s="7"/>
      <c r="ED18" s="7"/>
      <c r="EE18" s="7"/>
      <c r="EF18" s="7"/>
      <c r="EG18" s="7"/>
      <c r="EH18" s="7"/>
      <c r="EI18" s="7"/>
      <c r="EJ18" s="7"/>
      <c r="EK18" s="7"/>
      <c r="EL18" s="7"/>
      <c r="EM18" s="7"/>
      <c r="EN18" s="7"/>
      <c r="EO18" s="7"/>
      <c r="EP18" s="7"/>
      <c r="EQ18" s="7"/>
      <c r="ER18" s="7"/>
      <c r="ES18" s="8">
        <f t="shared" si="5"/>
        <v>0</v>
      </c>
      <c r="ET18" s="44"/>
      <c r="EU18" s="8">
        <f t="shared" si="6"/>
        <v>50</v>
      </c>
      <c r="EV18" s="8" t="str">
        <f>VLOOKUP($EU18,definitions_list_lookup!$N$15:$P$20,2,TRUE)</f>
        <v>high</v>
      </c>
      <c r="EW18" s="8">
        <f>VLOOKUP($EU18,definitions_list_lookup!$N$15:$P$20,3,TRUE)</f>
        <v>3</v>
      </c>
    </row>
    <row r="19" spans="1:153" s="5" customFormat="1" ht="42">
      <c r="A19" s="5" t="s">
        <v>1495</v>
      </c>
      <c r="B19" s="5" t="s">
        <v>2845</v>
      </c>
      <c r="C19" t="s">
        <v>1713</v>
      </c>
      <c r="D19" s="5" t="s">
        <v>1497</v>
      </c>
      <c r="E19" s="5">
        <v>4</v>
      </c>
      <c r="F19" s="5">
        <v>1</v>
      </c>
      <c r="G19" s="6" t="str">
        <f t="shared" si="0"/>
        <v>4-1</v>
      </c>
      <c r="H19" s="2">
        <v>83</v>
      </c>
      <c r="I19" s="2">
        <v>93</v>
      </c>
      <c r="J19" s="81" t="str">
        <f>IF(((VLOOKUP($G19,Depth_Lookup!$A$3:$J$561,9,FALSE))-(I19/100))&gt;=0,"Good","Too Long")</f>
        <v>Good</v>
      </c>
      <c r="K19" s="82">
        <f>(VLOOKUP($G19,Depth_Lookup!$A$3:$J$561,10,FALSE))+(H19/100)</f>
        <v>3.38</v>
      </c>
      <c r="L19" s="82">
        <f>(VLOOKUP($G19,Depth_Lookup!$A$3:$J$561,10,FALSE))+(I19/100)</f>
        <v>3.48</v>
      </c>
      <c r="M19" s="174" t="s">
        <v>1545</v>
      </c>
      <c r="N19" s="174" t="s">
        <v>1489</v>
      </c>
      <c r="O19" s="58" t="s">
        <v>1818</v>
      </c>
      <c r="P19" s="58" t="s">
        <v>1860</v>
      </c>
      <c r="Q19" s="44"/>
      <c r="R19" s="42">
        <v>100</v>
      </c>
      <c r="V19" s="8">
        <f t="shared" si="1"/>
        <v>100</v>
      </c>
      <c r="W19" s="4" t="s">
        <v>1637</v>
      </c>
      <c r="X19" s="5" t="s">
        <v>1</v>
      </c>
      <c r="Y19" s="38">
        <v>15</v>
      </c>
      <c r="Z19" s="8" t="str">
        <f>VLOOKUP($Y19,definitions_list_lookup!$N$15:$P$20,2,TRUE)</f>
        <v>moderate</v>
      </c>
      <c r="AA19" s="8">
        <f>VLOOKUP($Y19,definitions_list_lookup!$N$15:$P$20,3,TRUE)</f>
        <v>2</v>
      </c>
      <c r="AB19" s="108"/>
      <c r="AC19" s="7"/>
      <c r="AD19" s="7">
        <v>60</v>
      </c>
      <c r="AE19" s="7">
        <v>34</v>
      </c>
      <c r="AF19" s="7"/>
      <c r="AG19" s="7"/>
      <c r="AH19" s="7"/>
      <c r="AI19" s="7"/>
      <c r="AJ19" s="7"/>
      <c r="AK19" s="7"/>
      <c r="AL19" s="7"/>
      <c r="AM19" s="7"/>
      <c r="AN19" s="7"/>
      <c r="AO19" s="7"/>
      <c r="AP19" s="7">
        <v>1</v>
      </c>
      <c r="AQ19" s="7"/>
      <c r="AR19" s="7"/>
      <c r="AS19" s="7">
        <v>5</v>
      </c>
      <c r="AT19" s="7"/>
      <c r="AU19" s="7"/>
      <c r="AV19" s="7"/>
      <c r="AW19" s="7"/>
      <c r="AX19" s="7"/>
      <c r="AY19" s="7"/>
      <c r="AZ19" s="7"/>
      <c r="BA19" s="8">
        <f t="shared" si="2"/>
        <v>100</v>
      </c>
      <c r="BB19" s="55"/>
      <c r="BC19" s="108"/>
      <c r="BD19" s="108"/>
      <c r="BE19" s="108"/>
      <c r="BF19" s="7"/>
      <c r="BG19" s="8" t="str">
        <f>VLOOKUP($BF19,definitions_list_lookup!$N$15:$P$20,2,TRUE)</f>
        <v>fresh</v>
      </c>
      <c r="BH19" s="8">
        <f>VLOOKUP($BF19,definitions_list_lookup!$N$15:$P$20,3,TRUE)</f>
        <v>0</v>
      </c>
      <c r="BI19" s="108"/>
      <c r="BJ19" s="7"/>
      <c r="BK19" s="7"/>
      <c r="BL19" s="7"/>
      <c r="BM19" s="7"/>
      <c r="BN19" s="7"/>
      <c r="BO19" s="7"/>
      <c r="BP19" s="7"/>
      <c r="BQ19" s="7"/>
      <c r="BR19" s="7"/>
      <c r="BS19" s="7"/>
      <c r="BT19" s="7"/>
      <c r="BU19" s="7"/>
      <c r="BV19" s="7"/>
      <c r="BW19" s="7"/>
      <c r="BX19" s="7"/>
      <c r="BY19" s="7"/>
      <c r="BZ19" s="7"/>
      <c r="CA19" s="7"/>
      <c r="CB19" s="7"/>
      <c r="CC19" s="7"/>
      <c r="CD19" s="7"/>
      <c r="CE19" s="7"/>
      <c r="CF19" s="7"/>
      <c r="CG19" s="7"/>
      <c r="CH19" s="8">
        <f t="shared" si="3"/>
        <v>0</v>
      </c>
      <c r="CI19" s="44"/>
      <c r="CJ19" s="7"/>
      <c r="CK19" s="49"/>
      <c r="CL19" s="7"/>
      <c r="CM19" s="8" t="str">
        <f>VLOOKUP($CL19,definitions_list_lookup!$N$15:$P$20,2,TRUE)</f>
        <v>fresh</v>
      </c>
      <c r="CN19" s="8">
        <f>VLOOKUP($CL19,definitions_list_lookup!$N$15:$P$20,3,TRUE)</f>
        <v>0</v>
      </c>
      <c r="CO19" s="108"/>
      <c r="CP19" s="7"/>
      <c r="CQ19" s="7"/>
      <c r="CR19" s="7"/>
      <c r="CS19" s="7"/>
      <c r="CT19" s="7"/>
      <c r="CU19" s="7"/>
      <c r="CV19" s="7"/>
      <c r="CW19" s="7"/>
      <c r="CX19" s="7"/>
      <c r="CY19" s="7"/>
      <c r="CZ19" s="7"/>
      <c r="DA19" s="7"/>
      <c r="DB19" s="7"/>
      <c r="DC19" s="7"/>
      <c r="DD19" s="7"/>
      <c r="DE19" s="7"/>
      <c r="DF19" s="7"/>
      <c r="DG19" s="7"/>
      <c r="DH19" s="7"/>
      <c r="DI19" s="7"/>
      <c r="DJ19" s="7"/>
      <c r="DK19" s="7"/>
      <c r="DL19" s="7"/>
      <c r="DM19" s="7"/>
      <c r="DN19" s="8">
        <f t="shared" si="4"/>
        <v>0</v>
      </c>
      <c r="DO19" s="44"/>
      <c r="DP19" s="108"/>
      <c r="DQ19" s="7"/>
      <c r="DR19" s="8" t="str">
        <f>VLOOKUP($DQ19,definitions_list_lookup!$N$15:$P$20,2,TRUE)</f>
        <v>fresh</v>
      </c>
      <c r="DS19" s="8">
        <f>VLOOKUP($DQ19,definitions_list_lookup!$N$15:$P$20,3,TRUE)</f>
        <v>0</v>
      </c>
      <c r="DT19" s="108"/>
      <c r="DU19" s="7"/>
      <c r="DV19" s="7"/>
      <c r="DW19" s="7"/>
      <c r="DX19" s="7"/>
      <c r="DY19" s="7"/>
      <c r="DZ19" s="7"/>
      <c r="EA19" s="7"/>
      <c r="EB19" s="7"/>
      <c r="EC19" s="7"/>
      <c r="ED19" s="7"/>
      <c r="EE19" s="7"/>
      <c r="EF19" s="7"/>
      <c r="EG19" s="7"/>
      <c r="EH19" s="7"/>
      <c r="EI19" s="7"/>
      <c r="EJ19" s="7"/>
      <c r="EK19" s="7"/>
      <c r="EL19" s="7"/>
      <c r="EM19" s="7"/>
      <c r="EN19" s="7"/>
      <c r="EO19" s="7"/>
      <c r="EP19" s="7"/>
      <c r="EQ19" s="7"/>
      <c r="ER19" s="7"/>
      <c r="ES19" s="8">
        <f t="shared" si="5"/>
        <v>0</v>
      </c>
      <c r="ET19" s="44"/>
      <c r="EU19" s="8">
        <f t="shared" si="6"/>
        <v>15</v>
      </c>
      <c r="EV19" s="8" t="str">
        <f>VLOOKUP($EU19,definitions_list_lookup!$N$15:$P$20,2,TRUE)</f>
        <v>moderate</v>
      </c>
      <c r="EW19" s="8">
        <f>VLOOKUP($EU19,definitions_list_lookup!$N$15:$P$20,3,TRUE)</f>
        <v>2</v>
      </c>
    </row>
    <row r="20" spans="1:153" s="5" customFormat="1" ht="98">
      <c r="A20" s="5" t="s">
        <v>1495</v>
      </c>
      <c r="B20" s="5" t="s">
        <v>2845</v>
      </c>
      <c r="C20" t="s">
        <v>1713</v>
      </c>
      <c r="D20" s="5" t="s">
        <v>1497</v>
      </c>
      <c r="E20" s="5">
        <v>4</v>
      </c>
      <c r="F20" s="5">
        <v>2</v>
      </c>
      <c r="G20" s="6" t="str">
        <f t="shared" si="0"/>
        <v>4-2</v>
      </c>
      <c r="H20" s="2">
        <v>0</v>
      </c>
      <c r="I20" s="2">
        <v>15</v>
      </c>
      <c r="J20" s="81" t="str">
        <f>IF(((VLOOKUP($G20,Depth_Lookup!$A$3:$J$561,9,FALSE))-(I20/100))&gt;=0,"Good","Too Long")</f>
        <v>Good</v>
      </c>
      <c r="K20" s="82">
        <f>(VLOOKUP($G20,Depth_Lookup!$A$3:$J$561,10,FALSE))+(H20/100)</f>
        <v>3.48</v>
      </c>
      <c r="L20" s="82">
        <f>(VLOOKUP($G20,Depth_Lookup!$A$3:$J$561,10,FALSE))+(I20/100)</f>
        <v>3.63</v>
      </c>
      <c r="M20" s="174" t="s">
        <v>1545</v>
      </c>
      <c r="N20" s="174" t="s">
        <v>1489</v>
      </c>
      <c r="O20" s="58" t="s">
        <v>1819</v>
      </c>
      <c r="P20" s="58" t="s">
        <v>1861</v>
      </c>
      <c r="Q20" s="44"/>
      <c r="R20" s="42">
        <v>80</v>
      </c>
      <c r="T20" s="5">
        <v>20</v>
      </c>
      <c r="V20" s="8">
        <f t="shared" si="1"/>
        <v>100</v>
      </c>
      <c r="W20" s="4" t="s">
        <v>1637</v>
      </c>
      <c r="X20" s="5" t="s">
        <v>1</v>
      </c>
      <c r="Y20" s="38">
        <v>30</v>
      </c>
      <c r="Z20" s="8" t="str">
        <f>VLOOKUP($Y20,definitions_list_lookup!$N$15:$P$20,2,TRUE)</f>
        <v>moderate</v>
      </c>
      <c r="AA20" s="8">
        <f>VLOOKUP($Y20,definitions_list_lookup!$N$15:$P$20,3,TRUE)</f>
        <v>2</v>
      </c>
      <c r="AB20" s="108"/>
      <c r="AC20" s="7"/>
      <c r="AD20" s="7">
        <v>50</v>
      </c>
      <c r="AE20" s="7">
        <v>40</v>
      </c>
      <c r="AF20" s="7"/>
      <c r="AG20" s="7"/>
      <c r="AH20" s="7"/>
      <c r="AI20" s="7"/>
      <c r="AJ20" s="7"/>
      <c r="AK20" s="7"/>
      <c r="AL20" s="7"/>
      <c r="AM20" s="7"/>
      <c r="AN20" s="7"/>
      <c r="AO20" s="7"/>
      <c r="AP20" s="7">
        <v>2</v>
      </c>
      <c r="AQ20" s="7"/>
      <c r="AR20" s="7"/>
      <c r="AS20" s="7">
        <v>8</v>
      </c>
      <c r="AT20" s="7"/>
      <c r="AU20" s="7"/>
      <c r="AV20" s="7"/>
      <c r="AW20" s="7"/>
      <c r="AX20" s="7"/>
      <c r="AY20" s="7"/>
      <c r="AZ20" s="7"/>
      <c r="BA20" s="8">
        <f t="shared" si="2"/>
        <v>100</v>
      </c>
      <c r="BB20" s="55"/>
      <c r="BC20" s="108"/>
      <c r="BD20" s="108"/>
      <c r="BE20" s="108"/>
      <c r="BF20" s="7"/>
      <c r="BG20" s="8" t="str">
        <f>VLOOKUP($BF20,definitions_list_lookup!$N$15:$P$20,2,TRUE)</f>
        <v>fresh</v>
      </c>
      <c r="BH20" s="8">
        <f>VLOOKUP($BF20,definitions_list_lookup!$N$15:$P$20,3,TRUE)</f>
        <v>0</v>
      </c>
      <c r="BI20" s="108"/>
      <c r="BJ20" s="7"/>
      <c r="BK20" s="7"/>
      <c r="BL20" s="7"/>
      <c r="BM20" s="7"/>
      <c r="BN20" s="7"/>
      <c r="BO20" s="7"/>
      <c r="BP20" s="7"/>
      <c r="BQ20" s="7"/>
      <c r="BR20" s="7"/>
      <c r="BS20" s="7"/>
      <c r="BT20" s="7"/>
      <c r="BU20" s="7"/>
      <c r="BV20" s="7"/>
      <c r="BW20" s="7"/>
      <c r="BX20" s="7"/>
      <c r="BY20" s="7"/>
      <c r="BZ20" s="7"/>
      <c r="CA20" s="7"/>
      <c r="CB20" s="7"/>
      <c r="CC20" s="7"/>
      <c r="CD20" s="7"/>
      <c r="CE20" s="7"/>
      <c r="CF20" s="7"/>
      <c r="CG20" s="7"/>
      <c r="CH20" s="8">
        <f t="shared" si="3"/>
        <v>0</v>
      </c>
      <c r="CI20" s="44"/>
      <c r="CJ20" s="7" t="s">
        <v>295</v>
      </c>
      <c r="CK20" s="49" t="s">
        <v>1653</v>
      </c>
      <c r="CL20" s="7">
        <v>80</v>
      </c>
      <c r="CM20" s="8" t="str">
        <f>VLOOKUP($CL20,definitions_list_lookup!$N$15:$P$20,2,TRUE)</f>
        <v>very high</v>
      </c>
      <c r="CN20" s="8">
        <f>VLOOKUP($CL20,definitions_list_lookup!$N$15:$P$20,3,TRUE)</f>
        <v>4</v>
      </c>
      <c r="CO20" s="108"/>
      <c r="CP20" s="7"/>
      <c r="CQ20" s="7">
        <v>50</v>
      </c>
      <c r="CR20" s="7">
        <v>50</v>
      </c>
      <c r="CS20" s="7"/>
      <c r="CT20" s="7"/>
      <c r="CU20" s="7"/>
      <c r="CV20" s="7"/>
      <c r="CW20" s="7"/>
      <c r="CX20" s="7"/>
      <c r="CY20" s="7"/>
      <c r="CZ20" s="7"/>
      <c r="DA20" s="7"/>
      <c r="DB20" s="7"/>
      <c r="DC20" s="7"/>
      <c r="DD20" s="7"/>
      <c r="DE20" s="7"/>
      <c r="DF20" s="7"/>
      <c r="DG20" s="7"/>
      <c r="DH20" s="7"/>
      <c r="DI20" s="7"/>
      <c r="DJ20" s="7"/>
      <c r="DK20" s="7"/>
      <c r="DL20" s="7"/>
      <c r="DM20" s="7"/>
      <c r="DN20" s="8">
        <f t="shared" si="4"/>
        <v>100</v>
      </c>
      <c r="DO20" s="44"/>
      <c r="DP20" s="108"/>
      <c r="DQ20" s="7"/>
      <c r="DR20" s="8" t="str">
        <f>VLOOKUP($DQ20,definitions_list_lookup!$N$15:$P$20,2,TRUE)</f>
        <v>fresh</v>
      </c>
      <c r="DS20" s="8">
        <f>VLOOKUP($DQ20,definitions_list_lookup!$N$15:$P$20,3,TRUE)</f>
        <v>0</v>
      </c>
      <c r="DT20" s="108"/>
      <c r="DU20" s="7"/>
      <c r="DV20" s="7"/>
      <c r="DW20" s="7"/>
      <c r="DX20" s="7"/>
      <c r="DY20" s="7"/>
      <c r="DZ20" s="7"/>
      <c r="EA20" s="7"/>
      <c r="EB20" s="7"/>
      <c r="EC20" s="7"/>
      <c r="ED20" s="7"/>
      <c r="EE20" s="7"/>
      <c r="EF20" s="7"/>
      <c r="EG20" s="7"/>
      <c r="EH20" s="7"/>
      <c r="EI20" s="7"/>
      <c r="EJ20" s="7"/>
      <c r="EK20" s="7"/>
      <c r="EL20" s="7"/>
      <c r="EM20" s="7"/>
      <c r="EN20" s="7"/>
      <c r="EO20" s="7"/>
      <c r="EP20" s="7"/>
      <c r="EQ20" s="7"/>
      <c r="ER20" s="7"/>
      <c r="ES20" s="8">
        <f t="shared" si="5"/>
        <v>0</v>
      </c>
      <c r="ET20" s="44"/>
      <c r="EU20" s="8">
        <f t="shared" si="6"/>
        <v>40</v>
      </c>
      <c r="EV20" s="8" t="str">
        <f>VLOOKUP($EU20,definitions_list_lookup!$N$15:$P$20,2,TRUE)</f>
        <v>high</v>
      </c>
      <c r="EW20" s="8">
        <f>VLOOKUP($EU20,definitions_list_lookup!$N$15:$P$20,3,TRUE)</f>
        <v>3</v>
      </c>
    </row>
    <row r="21" spans="1:153" s="5" customFormat="1" ht="42">
      <c r="A21" s="5" t="s">
        <v>1495</v>
      </c>
      <c r="B21" s="5" t="s">
        <v>2845</v>
      </c>
      <c r="C21" t="s">
        <v>1713</v>
      </c>
      <c r="D21" s="5" t="s">
        <v>1497</v>
      </c>
      <c r="E21" s="5">
        <v>4</v>
      </c>
      <c r="F21" s="5">
        <v>2</v>
      </c>
      <c r="G21" s="6" t="str">
        <f t="shared" si="0"/>
        <v>4-2</v>
      </c>
      <c r="H21" s="2">
        <v>15</v>
      </c>
      <c r="I21" s="2">
        <v>22.5</v>
      </c>
      <c r="J21" s="81" t="str">
        <f>IF(((VLOOKUP($G21,Depth_Lookup!$A$3:$J$561,9,FALSE))-(I21/100))&gt;=0,"Good","Too Long")</f>
        <v>Good</v>
      </c>
      <c r="K21" s="82">
        <f>(VLOOKUP($G21,Depth_Lookup!$A$3:$J$561,10,FALSE))+(H21/100)</f>
        <v>3.63</v>
      </c>
      <c r="L21" s="82">
        <f>(VLOOKUP($G21,Depth_Lookup!$A$3:$J$561,10,FALSE))+(I21/100)</f>
        <v>3.7050000000000001</v>
      </c>
      <c r="M21" s="174" t="s">
        <v>1546</v>
      </c>
      <c r="N21" s="174" t="s">
        <v>224</v>
      </c>
      <c r="O21" s="58" t="s">
        <v>1751</v>
      </c>
      <c r="P21" s="58" t="s">
        <v>1852</v>
      </c>
      <c r="Q21" s="44"/>
      <c r="R21" s="42">
        <v>100</v>
      </c>
      <c r="V21" s="8">
        <f t="shared" si="1"/>
        <v>100</v>
      </c>
      <c r="W21" s="4" t="s">
        <v>1628</v>
      </c>
      <c r="X21" s="5" t="s">
        <v>1</v>
      </c>
      <c r="Y21" s="38">
        <v>50</v>
      </c>
      <c r="Z21" s="8" t="str">
        <f>VLOOKUP($Y21,definitions_list_lookup!$N$15:$P$20,2,TRUE)</f>
        <v>high</v>
      </c>
      <c r="AA21" s="8">
        <f>VLOOKUP($Y21,definitions_list_lookup!$N$15:$P$20,3,TRUE)</f>
        <v>3</v>
      </c>
      <c r="AB21" s="108"/>
      <c r="AC21" s="7"/>
      <c r="AD21" s="7">
        <v>40</v>
      </c>
      <c r="AE21" s="7"/>
      <c r="AF21" s="7"/>
      <c r="AG21" s="7"/>
      <c r="AH21" s="7"/>
      <c r="AI21" s="7"/>
      <c r="AJ21" s="7"/>
      <c r="AK21" s="7"/>
      <c r="AL21" s="7"/>
      <c r="AM21" s="7"/>
      <c r="AN21" s="7"/>
      <c r="AO21" s="7"/>
      <c r="AP21" s="7">
        <v>5</v>
      </c>
      <c r="AQ21" s="7"/>
      <c r="AR21" s="7"/>
      <c r="AS21" s="7">
        <v>55</v>
      </c>
      <c r="AT21" s="7"/>
      <c r="AU21" s="7"/>
      <c r="AV21" s="7"/>
      <c r="AW21" s="7"/>
      <c r="AX21" s="7"/>
      <c r="AY21" s="7"/>
      <c r="AZ21" s="7"/>
      <c r="BA21" s="8">
        <f t="shared" si="2"/>
        <v>100</v>
      </c>
      <c r="BB21" s="55"/>
      <c r="BC21" s="108"/>
      <c r="BD21" s="108"/>
      <c r="BE21" s="108"/>
      <c r="BF21" s="7"/>
      <c r="BG21" s="8" t="str">
        <f>VLOOKUP($BF21,definitions_list_lookup!$N$15:$P$20,2,TRUE)</f>
        <v>fresh</v>
      </c>
      <c r="BH21" s="8">
        <f>VLOOKUP($BF21,definitions_list_lookup!$N$15:$P$20,3,TRUE)</f>
        <v>0</v>
      </c>
      <c r="BI21" s="108"/>
      <c r="BJ21" s="7"/>
      <c r="BK21" s="7"/>
      <c r="BL21" s="7"/>
      <c r="BM21" s="7"/>
      <c r="BN21" s="7"/>
      <c r="BO21" s="7"/>
      <c r="BP21" s="7"/>
      <c r="BQ21" s="7"/>
      <c r="BR21" s="7"/>
      <c r="BS21" s="7"/>
      <c r="BT21" s="7"/>
      <c r="BU21" s="7"/>
      <c r="BV21" s="7"/>
      <c r="BW21" s="7"/>
      <c r="BX21" s="7"/>
      <c r="BY21" s="7"/>
      <c r="BZ21" s="7"/>
      <c r="CA21" s="7"/>
      <c r="CB21" s="7"/>
      <c r="CC21" s="7"/>
      <c r="CD21" s="7"/>
      <c r="CE21" s="7"/>
      <c r="CF21" s="7"/>
      <c r="CG21" s="7"/>
      <c r="CH21" s="8">
        <f t="shared" si="3"/>
        <v>0</v>
      </c>
      <c r="CI21" s="44"/>
      <c r="CJ21" s="7"/>
      <c r="CK21" s="49"/>
      <c r="CL21" s="7"/>
      <c r="CM21" s="8" t="str">
        <f>VLOOKUP($CL21,definitions_list_lookup!$N$15:$P$20,2,TRUE)</f>
        <v>fresh</v>
      </c>
      <c r="CN21" s="8">
        <f>VLOOKUP($CL21,definitions_list_lookup!$N$15:$P$20,3,TRUE)</f>
        <v>0</v>
      </c>
      <c r="CO21" s="108"/>
      <c r="CP21" s="7"/>
      <c r="CQ21" s="7"/>
      <c r="CR21" s="7"/>
      <c r="CS21" s="7"/>
      <c r="CT21" s="7"/>
      <c r="CU21" s="7"/>
      <c r="CV21" s="7"/>
      <c r="CW21" s="7"/>
      <c r="CX21" s="7"/>
      <c r="CY21" s="7"/>
      <c r="CZ21" s="7"/>
      <c r="DA21" s="7"/>
      <c r="DB21" s="7"/>
      <c r="DC21" s="7"/>
      <c r="DD21" s="7"/>
      <c r="DE21" s="7"/>
      <c r="DF21" s="7"/>
      <c r="DG21" s="7"/>
      <c r="DH21" s="7"/>
      <c r="DI21" s="7"/>
      <c r="DJ21" s="7"/>
      <c r="DK21" s="7"/>
      <c r="DL21" s="7"/>
      <c r="DM21" s="7"/>
      <c r="DN21" s="8">
        <f t="shared" si="4"/>
        <v>0</v>
      </c>
      <c r="DO21" s="44"/>
      <c r="DP21" s="108"/>
      <c r="DQ21" s="7"/>
      <c r="DR21" s="8" t="str">
        <f>VLOOKUP($DQ21,definitions_list_lookup!$N$15:$P$20,2,TRUE)</f>
        <v>fresh</v>
      </c>
      <c r="DS21" s="8">
        <f>VLOOKUP($DQ21,definitions_list_lookup!$N$15:$P$20,3,TRUE)</f>
        <v>0</v>
      </c>
      <c r="DT21" s="108"/>
      <c r="DU21" s="7"/>
      <c r="DV21" s="7"/>
      <c r="DW21" s="7"/>
      <c r="DX21" s="7"/>
      <c r="DY21" s="7"/>
      <c r="DZ21" s="7"/>
      <c r="EA21" s="7"/>
      <c r="EB21" s="7"/>
      <c r="EC21" s="7"/>
      <c r="ED21" s="7"/>
      <c r="EE21" s="7"/>
      <c r="EF21" s="7"/>
      <c r="EG21" s="7"/>
      <c r="EH21" s="7"/>
      <c r="EI21" s="7"/>
      <c r="EJ21" s="7"/>
      <c r="EK21" s="7"/>
      <c r="EL21" s="7"/>
      <c r="EM21" s="7"/>
      <c r="EN21" s="7"/>
      <c r="EO21" s="7"/>
      <c r="EP21" s="7"/>
      <c r="EQ21" s="7"/>
      <c r="ER21" s="7"/>
      <c r="ES21" s="8">
        <f t="shared" si="5"/>
        <v>0</v>
      </c>
      <c r="ET21" s="44"/>
      <c r="EU21" s="8">
        <f t="shared" si="6"/>
        <v>50</v>
      </c>
      <c r="EV21" s="8" t="str">
        <f>VLOOKUP($EU21,definitions_list_lookup!$N$15:$P$20,2,TRUE)</f>
        <v>high</v>
      </c>
      <c r="EW21" s="8">
        <f>VLOOKUP($EU21,definitions_list_lookup!$N$15:$P$20,3,TRUE)</f>
        <v>3</v>
      </c>
    </row>
    <row r="22" spans="1:153" s="5" customFormat="1" ht="56">
      <c r="A22" s="5" t="s">
        <v>1495</v>
      </c>
      <c r="B22" s="5" t="s">
        <v>2845</v>
      </c>
      <c r="C22" t="s">
        <v>1713</v>
      </c>
      <c r="D22" s="5" t="s">
        <v>1497</v>
      </c>
      <c r="E22" s="5">
        <v>4</v>
      </c>
      <c r="F22" s="5">
        <v>2</v>
      </c>
      <c r="G22" s="6" t="str">
        <f t="shared" si="0"/>
        <v>4-2</v>
      </c>
      <c r="H22" s="2">
        <v>22.5</v>
      </c>
      <c r="I22" s="2">
        <v>39</v>
      </c>
      <c r="J22" s="81" t="str">
        <f>IF(((VLOOKUP($G22,Depth_Lookup!$A$3:$J$561,9,FALSE))-(I22/100))&gt;=0,"Good","Too Long")</f>
        <v>Good</v>
      </c>
      <c r="K22" s="82">
        <f>(VLOOKUP($G22,Depth_Lookup!$A$3:$J$561,10,FALSE))+(H22/100)</f>
        <v>3.7050000000000001</v>
      </c>
      <c r="L22" s="82">
        <f>(VLOOKUP($G22,Depth_Lookup!$A$3:$J$561,10,FALSE))+(I22/100)</f>
        <v>3.87</v>
      </c>
      <c r="M22" s="174" t="s">
        <v>1547</v>
      </c>
      <c r="N22" s="174" t="s">
        <v>1489</v>
      </c>
      <c r="O22" s="58" t="s">
        <v>1746</v>
      </c>
      <c r="P22" s="58" t="s">
        <v>1862</v>
      </c>
      <c r="Q22" s="44"/>
      <c r="R22" s="42">
        <v>100</v>
      </c>
      <c r="V22" s="8">
        <f t="shared" si="1"/>
        <v>100</v>
      </c>
      <c r="W22" s="4" t="s">
        <v>1628</v>
      </c>
      <c r="X22" s="5" t="s">
        <v>1</v>
      </c>
      <c r="Y22" s="38">
        <v>20</v>
      </c>
      <c r="Z22" s="8" t="str">
        <f>VLOOKUP($Y22,definitions_list_lookup!$N$15:$P$20,2,TRUE)</f>
        <v>moderate</v>
      </c>
      <c r="AA22" s="8">
        <f>VLOOKUP($Y22,definitions_list_lookup!$N$15:$P$20,3,TRUE)</f>
        <v>2</v>
      </c>
      <c r="AB22" s="108"/>
      <c r="AC22" s="7"/>
      <c r="AD22" s="7">
        <v>40</v>
      </c>
      <c r="AE22" s="7">
        <v>48</v>
      </c>
      <c r="AF22" s="7"/>
      <c r="AG22" s="7"/>
      <c r="AH22" s="7"/>
      <c r="AI22" s="7"/>
      <c r="AJ22" s="7"/>
      <c r="AK22" s="7"/>
      <c r="AL22" s="7"/>
      <c r="AM22" s="7"/>
      <c r="AN22" s="7"/>
      <c r="AO22" s="7"/>
      <c r="AP22" s="7">
        <v>2</v>
      </c>
      <c r="AQ22" s="7"/>
      <c r="AR22" s="7"/>
      <c r="AS22" s="7">
        <v>10</v>
      </c>
      <c r="AT22" s="7"/>
      <c r="AU22" s="7"/>
      <c r="AV22" s="7"/>
      <c r="AW22" s="7"/>
      <c r="AX22" s="7"/>
      <c r="AY22" s="7"/>
      <c r="AZ22" s="7"/>
      <c r="BA22" s="8">
        <f t="shared" si="2"/>
        <v>100</v>
      </c>
      <c r="BB22" s="55"/>
      <c r="BC22" s="108"/>
      <c r="BD22" s="108"/>
      <c r="BE22" s="108"/>
      <c r="BF22" s="7"/>
      <c r="BG22" s="8" t="str">
        <f>VLOOKUP($BF22,definitions_list_lookup!$N$15:$P$20,2,TRUE)</f>
        <v>fresh</v>
      </c>
      <c r="BH22" s="8">
        <f>VLOOKUP($BF22,definitions_list_lookup!$N$15:$P$20,3,TRUE)</f>
        <v>0</v>
      </c>
      <c r="BI22" s="108"/>
      <c r="BJ22" s="7"/>
      <c r="BK22" s="7"/>
      <c r="BL22" s="7"/>
      <c r="BM22" s="7"/>
      <c r="BN22" s="7"/>
      <c r="BO22" s="7"/>
      <c r="BP22" s="7"/>
      <c r="BQ22" s="7"/>
      <c r="BR22" s="7"/>
      <c r="BS22" s="7"/>
      <c r="BT22" s="7"/>
      <c r="BU22" s="7"/>
      <c r="BV22" s="7"/>
      <c r="BW22" s="7"/>
      <c r="BX22" s="7"/>
      <c r="BY22" s="7"/>
      <c r="BZ22" s="7"/>
      <c r="CA22" s="7"/>
      <c r="CB22" s="7"/>
      <c r="CC22" s="7"/>
      <c r="CD22" s="7"/>
      <c r="CE22" s="7"/>
      <c r="CF22" s="7"/>
      <c r="CG22" s="7"/>
      <c r="CH22" s="8">
        <f t="shared" si="3"/>
        <v>0</v>
      </c>
      <c r="CI22" s="44"/>
      <c r="CJ22" s="7"/>
      <c r="CK22" s="49"/>
      <c r="CL22" s="7"/>
      <c r="CM22" s="8" t="str">
        <f>VLOOKUP($CL22,definitions_list_lookup!$N$15:$P$20,2,TRUE)</f>
        <v>fresh</v>
      </c>
      <c r="CN22" s="8">
        <f>VLOOKUP($CL22,definitions_list_lookup!$N$15:$P$20,3,TRUE)</f>
        <v>0</v>
      </c>
      <c r="CO22" s="108"/>
      <c r="CP22" s="7"/>
      <c r="CQ22" s="7"/>
      <c r="CR22" s="7"/>
      <c r="CS22" s="7"/>
      <c r="CT22" s="7"/>
      <c r="CU22" s="7"/>
      <c r="CV22" s="7"/>
      <c r="CW22" s="7"/>
      <c r="CX22" s="7"/>
      <c r="CY22" s="7"/>
      <c r="CZ22" s="7"/>
      <c r="DA22" s="7"/>
      <c r="DB22" s="7"/>
      <c r="DC22" s="7"/>
      <c r="DD22" s="7"/>
      <c r="DE22" s="7"/>
      <c r="DF22" s="7"/>
      <c r="DG22" s="7"/>
      <c r="DH22" s="7"/>
      <c r="DI22" s="7"/>
      <c r="DJ22" s="7"/>
      <c r="DK22" s="7"/>
      <c r="DL22" s="7"/>
      <c r="DM22" s="7"/>
      <c r="DN22" s="8">
        <f t="shared" si="4"/>
        <v>0</v>
      </c>
      <c r="DO22" s="44"/>
      <c r="DP22" s="108"/>
      <c r="DQ22" s="7"/>
      <c r="DR22" s="8" t="str">
        <f>VLOOKUP($DQ22,definitions_list_lookup!$N$15:$P$20,2,TRUE)</f>
        <v>fresh</v>
      </c>
      <c r="DS22" s="8">
        <f>VLOOKUP($DQ22,definitions_list_lookup!$N$15:$P$20,3,TRUE)</f>
        <v>0</v>
      </c>
      <c r="DT22" s="108"/>
      <c r="DU22" s="7"/>
      <c r="DV22" s="7"/>
      <c r="DW22" s="7"/>
      <c r="DX22" s="7"/>
      <c r="DY22" s="7"/>
      <c r="DZ22" s="7"/>
      <c r="EA22" s="7"/>
      <c r="EB22" s="7"/>
      <c r="EC22" s="7"/>
      <c r="ED22" s="7"/>
      <c r="EE22" s="7"/>
      <c r="EF22" s="7"/>
      <c r="EG22" s="7"/>
      <c r="EH22" s="7"/>
      <c r="EI22" s="7"/>
      <c r="EJ22" s="7"/>
      <c r="EK22" s="7"/>
      <c r="EL22" s="7"/>
      <c r="EM22" s="7"/>
      <c r="EN22" s="7"/>
      <c r="EO22" s="7"/>
      <c r="EP22" s="7"/>
      <c r="EQ22" s="7"/>
      <c r="ER22" s="7"/>
      <c r="ES22" s="8">
        <f t="shared" si="5"/>
        <v>0</v>
      </c>
      <c r="ET22" s="44"/>
      <c r="EU22" s="8">
        <f t="shared" si="6"/>
        <v>20</v>
      </c>
      <c r="EV22" s="8" t="str">
        <f>VLOOKUP($EU22,definitions_list_lookup!$N$15:$P$20,2,TRUE)</f>
        <v>moderate</v>
      </c>
      <c r="EW22" s="8">
        <f>VLOOKUP($EU22,definitions_list_lookup!$N$15:$P$20,3,TRUE)</f>
        <v>2</v>
      </c>
    </row>
    <row r="23" spans="1:153" s="5" customFormat="1" ht="42">
      <c r="A23" s="5" t="s">
        <v>1495</v>
      </c>
      <c r="B23" s="5" t="s">
        <v>2845</v>
      </c>
      <c r="C23" t="s">
        <v>1713</v>
      </c>
      <c r="D23" s="5" t="s">
        <v>1497</v>
      </c>
      <c r="E23" s="5">
        <v>4</v>
      </c>
      <c r="F23" s="5">
        <v>2</v>
      </c>
      <c r="G23" s="6" t="str">
        <f t="shared" si="0"/>
        <v>4-2</v>
      </c>
      <c r="H23" s="2">
        <v>39</v>
      </c>
      <c r="I23" s="2">
        <v>62.5</v>
      </c>
      <c r="J23" s="81" t="str">
        <f>IF(((VLOOKUP($G23,Depth_Lookup!$A$3:$J$561,9,FALSE))-(I23/100))&gt;=0,"Good","Too Long")</f>
        <v>Good</v>
      </c>
      <c r="K23" s="82">
        <f>(VLOOKUP($G23,Depth_Lookup!$A$3:$J$561,10,FALSE))+(H23/100)</f>
        <v>3.87</v>
      </c>
      <c r="L23" s="82">
        <f>(VLOOKUP($G23,Depth_Lookup!$A$3:$J$561,10,FALSE))+(I23/100)</f>
        <v>4.1050000000000004</v>
      </c>
      <c r="M23" s="174" t="s">
        <v>1548</v>
      </c>
      <c r="N23" s="174" t="s">
        <v>224</v>
      </c>
      <c r="O23" s="58" t="s">
        <v>1751</v>
      </c>
      <c r="P23" s="58" t="s">
        <v>1852</v>
      </c>
      <c r="Q23" s="44"/>
      <c r="R23" s="42">
        <v>100</v>
      </c>
      <c r="V23" s="8">
        <f t="shared" si="1"/>
        <v>100</v>
      </c>
      <c r="W23" s="4" t="s">
        <v>1628</v>
      </c>
      <c r="X23" s="5" t="s">
        <v>1</v>
      </c>
      <c r="Y23" s="38">
        <v>50</v>
      </c>
      <c r="Z23" s="8" t="str">
        <f>VLOOKUP($Y23,definitions_list_lookup!$N$15:$P$20,2,TRUE)</f>
        <v>high</v>
      </c>
      <c r="AA23" s="8">
        <f>VLOOKUP($Y23,definitions_list_lookup!$N$15:$P$20,3,TRUE)</f>
        <v>3</v>
      </c>
      <c r="AB23" s="108"/>
      <c r="AC23" s="7"/>
      <c r="AD23" s="7">
        <v>40</v>
      </c>
      <c r="AE23" s="7"/>
      <c r="AF23" s="7"/>
      <c r="AG23" s="7"/>
      <c r="AH23" s="7"/>
      <c r="AI23" s="7"/>
      <c r="AJ23" s="7"/>
      <c r="AK23" s="7"/>
      <c r="AL23" s="7"/>
      <c r="AM23" s="7"/>
      <c r="AN23" s="7"/>
      <c r="AO23" s="7"/>
      <c r="AP23" s="7">
        <v>5</v>
      </c>
      <c r="AQ23" s="7"/>
      <c r="AR23" s="7"/>
      <c r="AS23" s="7">
        <v>55</v>
      </c>
      <c r="AT23" s="7"/>
      <c r="AU23" s="7"/>
      <c r="AV23" s="7"/>
      <c r="AW23" s="7"/>
      <c r="AX23" s="7"/>
      <c r="AY23" s="7"/>
      <c r="AZ23" s="7"/>
      <c r="BA23" s="8">
        <f t="shared" si="2"/>
        <v>100</v>
      </c>
      <c r="BB23" s="55"/>
      <c r="BC23" s="108"/>
      <c r="BD23" s="108"/>
      <c r="BE23" s="108"/>
      <c r="BF23" s="7"/>
      <c r="BG23" s="8" t="str">
        <f>VLOOKUP($BF23,definitions_list_lookup!$N$15:$P$20,2,TRUE)</f>
        <v>fresh</v>
      </c>
      <c r="BH23" s="8">
        <f>VLOOKUP($BF23,definitions_list_lookup!$N$15:$P$20,3,TRUE)</f>
        <v>0</v>
      </c>
      <c r="BI23" s="108"/>
      <c r="BJ23" s="7"/>
      <c r="BK23" s="7"/>
      <c r="BL23" s="7"/>
      <c r="BM23" s="7"/>
      <c r="BN23" s="7"/>
      <c r="BO23" s="7"/>
      <c r="BP23" s="7"/>
      <c r="BQ23" s="7"/>
      <c r="BR23" s="7"/>
      <c r="BS23" s="7"/>
      <c r="BT23" s="7"/>
      <c r="BU23" s="7"/>
      <c r="BV23" s="7"/>
      <c r="BW23" s="7"/>
      <c r="BX23" s="7"/>
      <c r="BY23" s="7"/>
      <c r="BZ23" s="7"/>
      <c r="CA23" s="7"/>
      <c r="CB23" s="7"/>
      <c r="CC23" s="7"/>
      <c r="CD23" s="7"/>
      <c r="CE23" s="7"/>
      <c r="CF23" s="7"/>
      <c r="CG23" s="7"/>
      <c r="CH23" s="8">
        <f t="shared" si="3"/>
        <v>0</v>
      </c>
      <c r="CI23" s="44"/>
      <c r="CJ23" s="7"/>
      <c r="CK23" s="49"/>
      <c r="CL23" s="7"/>
      <c r="CM23" s="8" t="str">
        <f>VLOOKUP($CL23,definitions_list_lookup!$N$15:$P$20,2,TRUE)</f>
        <v>fresh</v>
      </c>
      <c r="CN23" s="8">
        <f>VLOOKUP($CL23,definitions_list_lookup!$N$15:$P$20,3,TRUE)</f>
        <v>0</v>
      </c>
      <c r="CO23" s="108"/>
      <c r="CP23" s="7"/>
      <c r="CQ23" s="7"/>
      <c r="CR23" s="7"/>
      <c r="CS23" s="7"/>
      <c r="CT23" s="7"/>
      <c r="CU23" s="7"/>
      <c r="CV23" s="7"/>
      <c r="CW23" s="7"/>
      <c r="CX23" s="7"/>
      <c r="CY23" s="7"/>
      <c r="CZ23" s="7"/>
      <c r="DA23" s="7"/>
      <c r="DB23" s="7"/>
      <c r="DC23" s="7"/>
      <c r="DD23" s="7"/>
      <c r="DE23" s="7"/>
      <c r="DF23" s="7"/>
      <c r="DG23" s="7"/>
      <c r="DH23" s="7"/>
      <c r="DI23" s="7"/>
      <c r="DJ23" s="7"/>
      <c r="DK23" s="7"/>
      <c r="DL23" s="7"/>
      <c r="DM23" s="7"/>
      <c r="DN23" s="8">
        <f t="shared" si="4"/>
        <v>0</v>
      </c>
      <c r="DO23" s="44"/>
      <c r="DP23" s="108"/>
      <c r="DQ23" s="7"/>
      <c r="DR23" s="8" t="str">
        <f>VLOOKUP($DQ23,definitions_list_lookup!$N$15:$P$20,2,TRUE)</f>
        <v>fresh</v>
      </c>
      <c r="DS23" s="8">
        <f>VLOOKUP($DQ23,definitions_list_lookup!$N$15:$P$20,3,TRUE)</f>
        <v>0</v>
      </c>
      <c r="DT23" s="108"/>
      <c r="DU23" s="7"/>
      <c r="DV23" s="7"/>
      <c r="DW23" s="7"/>
      <c r="DX23" s="7"/>
      <c r="DY23" s="7"/>
      <c r="DZ23" s="7"/>
      <c r="EA23" s="7"/>
      <c r="EB23" s="7"/>
      <c r="EC23" s="7"/>
      <c r="ED23" s="7"/>
      <c r="EE23" s="7"/>
      <c r="EF23" s="7"/>
      <c r="EG23" s="7"/>
      <c r="EH23" s="7"/>
      <c r="EI23" s="7"/>
      <c r="EJ23" s="7"/>
      <c r="EK23" s="7"/>
      <c r="EL23" s="7"/>
      <c r="EM23" s="7"/>
      <c r="EN23" s="7"/>
      <c r="EO23" s="7"/>
      <c r="EP23" s="7"/>
      <c r="EQ23" s="7"/>
      <c r="ER23" s="7"/>
      <c r="ES23" s="8">
        <f t="shared" si="5"/>
        <v>0</v>
      </c>
      <c r="ET23" s="44"/>
      <c r="EU23" s="8">
        <f t="shared" si="6"/>
        <v>50</v>
      </c>
      <c r="EV23" s="8" t="str">
        <f>VLOOKUP($EU23,definitions_list_lookup!$N$15:$P$20,2,TRUE)</f>
        <v>high</v>
      </c>
      <c r="EW23" s="8">
        <f>VLOOKUP($EU23,definitions_list_lookup!$N$15:$P$20,3,TRUE)</f>
        <v>3</v>
      </c>
    </row>
    <row r="24" spans="1:153" s="5" customFormat="1" ht="98">
      <c r="A24" s="5" t="s">
        <v>1495</v>
      </c>
      <c r="B24" s="5" t="s">
        <v>2845</v>
      </c>
      <c r="C24" t="s">
        <v>1713</v>
      </c>
      <c r="D24" s="5" t="s">
        <v>1497</v>
      </c>
      <c r="E24" s="5">
        <v>4</v>
      </c>
      <c r="F24" s="5">
        <v>3</v>
      </c>
      <c r="G24" s="6" t="str">
        <f t="shared" si="0"/>
        <v>4-3</v>
      </c>
      <c r="H24" s="2">
        <v>0</v>
      </c>
      <c r="I24" s="2">
        <v>12</v>
      </c>
      <c r="J24" s="81" t="str">
        <f>IF(((VLOOKUP($G24,Depth_Lookup!$A$3:$J$561,9,FALSE))-(I24/100))&gt;=0,"Good","Too Long")</f>
        <v>Good</v>
      </c>
      <c r="K24" s="82">
        <f>(VLOOKUP($G24,Depth_Lookup!$A$3:$J$561,10,FALSE))+(H24/100)</f>
        <v>4.1050000000000004</v>
      </c>
      <c r="L24" s="82">
        <f>(VLOOKUP($G24,Depth_Lookup!$A$3:$J$561,10,FALSE))+(I24/100)</f>
        <v>4.2250000000000005</v>
      </c>
      <c r="M24" s="174" t="s">
        <v>1549</v>
      </c>
      <c r="N24" s="174" t="s">
        <v>1489</v>
      </c>
      <c r="O24" s="58" t="s">
        <v>1820</v>
      </c>
      <c r="P24" s="58" t="s">
        <v>1863</v>
      </c>
      <c r="Q24" s="44"/>
      <c r="R24" s="42">
        <v>80</v>
      </c>
      <c r="T24" s="5">
        <v>20</v>
      </c>
      <c r="V24" s="8">
        <f t="shared" si="1"/>
        <v>100</v>
      </c>
      <c r="W24" s="4" t="s">
        <v>1637</v>
      </c>
      <c r="X24" s="5" t="s">
        <v>1</v>
      </c>
      <c r="Y24" s="38">
        <v>30</v>
      </c>
      <c r="Z24" s="8" t="str">
        <f>VLOOKUP($Y24,definitions_list_lookup!$N$15:$P$20,2,TRUE)</f>
        <v>moderate</v>
      </c>
      <c r="AA24" s="8">
        <f>VLOOKUP($Y24,definitions_list_lookup!$N$15:$P$20,3,TRUE)</f>
        <v>2</v>
      </c>
      <c r="AB24" s="108"/>
      <c r="AC24" s="7"/>
      <c r="AD24" s="7">
        <v>50</v>
      </c>
      <c r="AE24" s="7">
        <v>30</v>
      </c>
      <c r="AF24" s="7"/>
      <c r="AG24" s="7"/>
      <c r="AH24" s="7"/>
      <c r="AI24" s="7"/>
      <c r="AJ24" s="7"/>
      <c r="AK24" s="7"/>
      <c r="AL24" s="7"/>
      <c r="AM24" s="7"/>
      <c r="AN24" s="7"/>
      <c r="AO24" s="7"/>
      <c r="AP24" s="7">
        <v>5</v>
      </c>
      <c r="AQ24" s="7"/>
      <c r="AR24" s="7"/>
      <c r="AS24" s="7">
        <v>15</v>
      </c>
      <c r="AT24" s="7"/>
      <c r="AU24" s="7"/>
      <c r="AV24" s="7"/>
      <c r="AW24" s="7"/>
      <c r="AX24" s="7"/>
      <c r="AY24" s="7"/>
      <c r="AZ24" s="7"/>
      <c r="BA24" s="8">
        <f t="shared" si="2"/>
        <v>100</v>
      </c>
      <c r="BB24" s="55"/>
      <c r="BC24" s="108"/>
      <c r="BD24" s="108"/>
      <c r="BE24" s="108"/>
      <c r="BF24" s="7"/>
      <c r="BG24" s="8" t="str">
        <f>VLOOKUP($BF24,definitions_list_lookup!$N$15:$P$20,2,TRUE)</f>
        <v>fresh</v>
      </c>
      <c r="BH24" s="8">
        <f>VLOOKUP($BF24,definitions_list_lookup!$N$15:$P$20,3,TRUE)</f>
        <v>0</v>
      </c>
      <c r="BI24" s="108"/>
      <c r="BJ24" s="7"/>
      <c r="BK24" s="7"/>
      <c r="BL24" s="7"/>
      <c r="BM24" s="7"/>
      <c r="BN24" s="7"/>
      <c r="BO24" s="7"/>
      <c r="BP24" s="7"/>
      <c r="BQ24" s="7"/>
      <c r="BR24" s="7"/>
      <c r="BS24" s="7"/>
      <c r="BT24" s="7"/>
      <c r="BU24" s="7"/>
      <c r="BV24" s="7"/>
      <c r="BW24" s="7"/>
      <c r="BX24" s="7"/>
      <c r="BY24" s="7"/>
      <c r="BZ24" s="7"/>
      <c r="CA24" s="7"/>
      <c r="CB24" s="7"/>
      <c r="CC24" s="7"/>
      <c r="CD24" s="7"/>
      <c r="CE24" s="7"/>
      <c r="CF24" s="7"/>
      <c r="CG24" s="7"/>
      <c r="CH24" s="8">
        <f t="shared" si="3"/>
        <v>0</v>
      </c>
      <c r="CI24" s="44"/>
      <c r="CJ24" s="7" t="s">
        <v>295</v>
      </c>
      <c r="CK24" s="49" t="s">
        <v>1654</v>
      </c>
      <c r="CL24" s="7">
        <v>30</v>
      </c>
      <c r="CM24" s="8" t="str">
        <f>VLOOKUP($CL24,definitions_list_lookup!$N$15:$P$20,2,TRUE)</f>
        <v>moderate</v>
      </c>
      <c r="CN24" s="8">
        <f>VLOOKUP($CL24,definitions_list_lookup!$N$15:$P$20,3,TRUE)</f>
        <v>2</v>
      </c>
      <c r="CO24" s="108"/>
      <c r="CP24" s="7"/>
      <c r="CQ24" s="7">
        <v>50</v>
      </c>
      <c r="CR24" s="7"/>
      <c r="CS24" s="7">
        <v>50</v>
      </c>
      <c r="CT24" s="7"/>
      <c r="CU24" s="7"/>
      <c r="CV24" s="7"/>
      <c r="CW24" s="7"/>
      <c r="CX24" s="7"/>
      <c r="CY24" s="7"/>
      <c r="CZ24" s="7"/>
      <c r="DA24" s="7"/>
      <c r="DB24" s="7"/>
      <c r="DC24" s="7"/>
      <c r="DD24" s="7"/>
      <c r="DE24" s="7"/>
      <c r="DF24" s="7"/>
      <c r="DG24" s="7"/>
      <c r="DH24" s="7"/>
      <c r="DI24" s="7"/>
      <c r="DJ24" s="7"/>
      <c r="DK24" s="7"/>
      <c r="DL24" s="7"/>
      <c r="DM24" s="7"/>
      <c r="DN24" s="8">
        <f t="shared" si="4"/>
        <v>100</v>
      </c>
      <c r="DO24" s="44"/>
      <c r="DP24" s="108"/>
      <c r="DQ24" s="7"/>
      <c r="DR24" s="8" t="str">
        <f>VLOOKUP($DQ24,definitions_list_lookup!$N$15:$P$20,2,TRUE)</f>
        <v>fresh</v>
      </c>
      <c r="DS24" s="8">
        <f>VLOOKUP($DQ24,definitions_list_lookup!$N$15:$P$20,3,TRUE)</f>
        <v>0</v>
      </c>
      <c r="DT24" s="108"/>
      <c r="DU24" s="7"/>
      <c r="DV24" s="7"/>
      <c r="DW24" s="7"/>
      <c r="DX24" s="7"/>
      <c r="DY24" s="7"/>
      <c r="DZ24" s="7"/>
      <c r="EA24" s="7"/>
      <c r="EB24" s="7"/>
      <c r="EC24" s="7"/>
      <c r="ED24" s="7"/>
      <c r="EE24" s="7"/>
      <c r="EF24" s="7"/>
      <c r="EG24" s="7"/>
      <c r="EH24" s="7"/>
      <c r="EI24" s="7"/>
      <c r="EJ24" s="7"/>
      <c r="EK24" s="7"/>
      <c r="EL24" s="7"/>
      <c r="EM24" s="7"/>
      <c r="EN24" s="7"/>
      <c r="EO24" s="7"/>
      <c r="EP24" s="7"/>
      <c r="EQ24" s="7"/>
      <c r="ER24" s="7"/>
      <c r="ES24" s="8">
        <f t="shared" si="5"/>
        <v>0</v>
      </c>
      <c r="ET24" s="44"/>
      <c r="EU24" s="8">
        <f t="shared" si="6"/>
        <v>30</v>
      </c>
      <c r="EV24" s="8" t="str">
        <f>VLOOKUP($EU24,definitions_list_lookup!$N$15:$P$20,2,TRUE)</f>
        <v>moderate</v>
      </c>
      <c r="EW24" s="8">
        <f>VLOOKUP($EU24,definitions_list_lookup!$N$15:$P$20,3,TRUE)</f>
        <v>2</v>
      </c>
    </row>
    <row r="25" spans="1:153" s="5" customFormat="1" ht="56">
      <c r="A25" s="5" t="s">
        <v>1495</v>
      </c>
      <c r="B25" s="5" t="s">
        <v>2845</v>
      </c>
      <c r="C25" t="s">
        <v>1713</v>
      </c>
      <c r="D25" s="5" t="s">
        <v>1497</v>
      </c>
      <c r="E25" s="5">
        <v>4</v>
      </c>
      <c r="F25" s="5">
        <v>3</v>
      </c>
      <c r="G25" s="6" t="str">
        <f t="shared" si="0"/>
        <v>4-3</v>
      </c>
      <c r="H25" s="2">
        <v>12</v>
      </c>
      <c r="I25" s="2">
        <v>17</v>
      </c>
      <c r="J25" s="81" t="str">
        <f>IF(((VLOOKUP($G25,Depth_Lookup!$A$3:$J$561,9,FALSE))-(I25/100))&gt;=0,"Good","Too Long")</f>
        <v>Good</v>
      </c>
      <c r="K25" s="82">
        <f>(VLOOKUP($G25,Depth_Lookup!$A$3:$J$561,10,FALSE))+(H25/100)</f>
        <v>4.2250000000000005</v>
      </c>
      <c r="L25" s="82">
        <f>(VLOOKUP($G25,Depth_Lookup!$A$3:$J$561,10,FALSE))+(I25/100)</f>
        <v>4.2750000000000004</v>
      </c>
      <c r="M25" s="174" t="s">
        <v>1550</v>
      </c>
      <c r="N25" s="174" t="s">
        <v>224</v>
      </c>
      <c r="O25" s="58" t="s">
        <v>1746</v>
      </c>
      <c r="P25" s="58" t="s">
        <v>1864</v>
      </c>
      <c r="Q25" s="44"/>
      <c r="R25" s="42">
        <v>100</v>
      </c>
      <c r="V25" s="8">
        <f t="shared" si="1"/>
        <v>100</v>
      </c>
      <c r="W25" s="4" t="s">
        <v>1655</v>
      </c>
      <c r="X25" s="5" t="s">
        <v>1</v>
      </c>
      <c r="Y25" s="38">
        <v>20</v>
      </c>
      <c r="Z25" s="8" t="str">
        <f>VLOOKUP($Y25,definitions_list_lookup!$N$15:$P$20,2,TRUE)</f>
        <v>moderate</v>
      </c>
      <c r="AA25" s="8">
        <f>VLOOKUP($Y25,definitions_list_lookup!$N$15:$P$20,3,TRUE)</f>
        <v>2</v>
      </c>
      <c r="AB25" s="108"/>
      <c r="AC25" s="7"/>
      <c r="AD25" s="7">
        <v>40</v>
      </c>
      <c r="AE25" s="7">
        <v>60</v>
      </c>
      <c r="AF25" s="7"/>
      <c r="AG25" s="7"/>
      <c r="AH25" s="7"/>
      <c r="AI25" s="7"/>
      <c r="AJ25" s="7"/>
      <c r="AK25" s="7"/>
      <c r="AL25" s="7"/>
      <c r="AM25" s="7"/>
      <c r="AN25" s="7"/>
      <c r="AO25" s="7"/>
      <c r="AP25" s="7"/>
      <c r="AQ25" s="7"/>
      <c r="AR25" s="7"/>
      <c r="AS25" s="7"/>
      <c r="AT25" s="7"/>
      <c r="AU25" s="7"/>
      <c r="AV25" s="7"/>
      <c r="AW25" s="7"/>
      <c r="AX25" s="7"/>
      <c r="AY25" s="7"/>
      <c r="AZ25" s="7"/>
      <c r="BA25" s="8">
        <f t="shared" si="2"/>
        <v>100</v>
      </c>
      <c r="BB25" s="55"/>
      <c r="BC25" s="108"/>
      <c r="BD25" s="108"/>
      <c r="BE25" s="108"/>
      <c r="BF25" s="7"/>
      <c r="BG25" s="8" t="str">
        <f>VLOOKUP($BF25,definitions_list_lookup!$N$15:$P$20,2,TRUE)</f>
        <v>fresh</v>
      </c>
      <c r="BH25" s="8">
        <f>VLOOKUP($BF25,definitions_list_lookup!$N$15:$P$20,3,TRUE)</f>
        <v>0</v>
      </c>
      <c r="BI25" s="108"/>
      <c r="BJ25" s="7"/>
      <c r="BK25" s="7"/>
      <c r="BL25" s="7"/>
      <c r="BM25" s="7"/>
      <c r="BN25" s="7"/>
      <c r="BO25" s="7"/>
      <c r="BP25" s="7"/>
      <c r="BQ25" s="7"/>
      <c r="BR25" s="7"/>
      <c r="BS25" s="7"/>
      <c r="BT25" s="7"/>
      <c r="BU25" s="7"/>
      <c r="BV25" s="7"/>
      <c r="BW25" s="7"/>
      <c r="BX25" s="7"/>
      <c r="BY25" s="7"/>
      <c r="BZ25" s="7"/>
      <c r="CA25" s="7"/>
      <c r="CB25" s="7"/>
      <c r="CC25" s="7"/>
      <c r="CD25" s="7"/>
      <c r="CE25" s="7"/>
      <c r="CF25" s="7"/>
      <c r="CG25" s="7"/>
      <c r="CH25" s="8">
        <f t="shared" si="3"/>
        <v>0</v>
      </c>
      <c r="CI25" s="44"/>
      <c r="CJ25" s="7"/>
      <c r="CK25" s="49"/>
      <c r="CL25" s="7"/>
      <c r="CM25" s="8" t="str">
        <f>VLOOKUP($CL25,definitions_list_lookup!$N$15:$P$20,2,TRUE)</f>
        <v>fresh</v>
      </c>
      <c r="CN25" s="8">
        <f>VLOOKUP($CL25,definitions_list_lookup!$N$15:$P$20,3,TRUE)</f>
        <v>0</v>
      </c>
      <c r="CO25" s="108"/>
      <c r="CP25" s="7"/>
      <c r="CQ25" s="7"/>
      <c r="CR25" s="7"/>
      <c r="CS25" s="7"/>
      <c r="CT25" s="7"/>
      <c r="CU25" s="7"/>
      <c r="CV25" s="7"/>
      <c r="CW25" s="7"/>
      <c r="CX25" s="7"/>
      <c r="CY25" s="7"/>
      <c r="CZ25" s="7"/>
      <c r="DA25" s="7"/>
      <c r="DB25" s="7"/>
      <c r="DC25" s="7"/>
      <c r="DD25" s="7"/>
      <c r="DE25" s="7"/>
      <c r="DF25" s="7"/>
      <c r="DG25" s="7"/>
      <c r="DH25" s="7"/>
      <c r="DI25" s="7"/>
      <c r="DJ25" s="7"/>
      <c r="DK25" s="7"/>
      <c r="DL25" s="7"/>
      <c r="DM25" s="7"/>
      <c r="DN25" s="8">
        <f t="shared" si="4"/>
        <v>0</v>
      </c>
      <c r="DO25" s="44"/>
      <c r="DP25" s="108"/>
      <c r="DQ25" s="7"/>
      <c r="DR25" s="8" t="str">
        <f>VLOOKUP($DQ25,definitions_list_lookup!$N$15:$P$20,2,TRUE)</f>
        <v>fresh</v>
      </c>
      <c r="DS25" s="8">
        <f>VLOOKUP($DQ25,definitions_list_lookup!$N$15:$P$20,3,TRUE)</f>
        <v>0</v>
      </c>
      <c r="DT25" s="108"/>
      <c r="DU25" s="7"/>
      <c r="DV25" s="7"/>
      <c r="DW25" s="7"/>
      <c r="DX25" s="7"/>
      <c r="DY25" s="7"/>
      <c r="DZ25" s="7"/>
      <c r="EA25" s="7"/>
      <c r="EB25" s="7"/>
      <c r="EC25" s="7"/>
      <c r="ED25" s="7"/>
      <c r="EE25" s="7"/>
      <c r="EF25" s="7"/>
      <c r="EG25" s="7"/>
      <c r="EH25" s="7"/>
      <c r="EI25" s="7"/>
      <c r="EJ25" s="7"/>
      <c r="EK25" s="7"/>
      <c r="EL25" s="7"/>
      <c r="EM25" s="7"/>
      <c r="EN25" s="7"/>
      <c r="EO25" s="7"/>
      <c r="EP25" s="7"/>
      <c r="EQ25" s="7"/>
      <c r="ER25" s="7"/>
      <c r="ES25" s="8">
        <f t="shared" si="5"/>
        <v>0</v>
      </c>
      <c r="ET25" s="44"/>
      <c r="EU25" s="8">
        <f t="shared" si="6"/>
        <v>20</v>
      </c>
      <c r="EV25" s="8" t="str">
        <f>VLOOKUP($EU25,definitions_list_lookup!$N$15:$P$20,2,TRUE)</f>
        <v>moderate</v>
      </c>
      <c r="EW25" s="8">
        <f>VLOOKUP($EU25,definitions_list_lookup!$N$15:$P$20,3,TRUE)</f>
        <v>2</v>
      </c>
    </row>
    <row r="26" spans="1:153" s="100" customFormat="1" ht="56">
      <c r="A26" s="100" t="s">
        <v>1495</v>
      </c>
      <c r="B26" s="5" t="s">
        <v>2845</v>
      </c>
      <c r="C26" t="s">
        <v>1713</v>
      </c>
      <c r="D26" s="100" t="s">
        <v>1497</v>
      </c>
      <c r="E26" s="100">
        <v>4</v>
      </c>
      <c r="F26" s="100">
        <v>3</v>
      </c>
      <c r="G26" s="6" t="str">
        <f t="shared" si="0"/>
        <v>4-3</v>
      </c>
      <c r="H26" s="102">
        <v>17</v>
      </c>
      <c r="I26" s="102">
        <v>78.5</v>
      </c>
      <c r="J26" s="81" t="str">
        <f>IF(((VLOOKUP($G26,Depth_Lookup!$A$3:$J$561,9,FALSE))-(I26/100))&gt;=0,"Good","Too Long")</f>
        <v>Good</v>
      </c>
      <c r="K26" s="82">
        <f>(VLOOKUP($G26,Depth_Lookup!$A$3:$J$561,10,FALSE))+(H26/100)</f>
        <v>4.2750000000000004</v>
      </c>
      <c r="L26" s="82">
        <f>(VLOOKUP($G26,Depth_Lookup!$A$3:$J$561,10,FALSE))+(I26/100)</f>
        <v>4.8900000000000006</v>
      </c>
      <c r="M26" s="175" t="s">
        <v>1551</v>
      </c>
      <c r="N26" s="175" t="s">
        <v>224</v>
      </c>
      <c r="O26" s="58" t="s">
        <v>1746</v>
      </c>
      <c r="P26" s="58" t="s">
        <v>1865</v>
      </c>
      <c r="Q26" s="44"/>
      <c r="R26" s="42">
        <v>100</v>
      </c>
      <c r="S26" s="5"/>
      <c r="T26" s="5"/>
      <c r="U26" s="5"/>
      <c r="V26" s="8">
        <f t="shared" si="1"/>
        <v>100</v>
      </c>
      <c r="W26" s="4" t="s">
        <v>1655</v>
      </c>
      <c r="X26" s="5" t="s">
        <v>1</v>
      </c>
      <c r="Y26" s="38">
        <v>20</v>
      </c>
      <c r="Z26" s="8" t="str">
        <f>VLOOKUP($Y26,definitions_list_lookup!$N$15:$P$20,2,TRUE)</f>
        <v>moderate</v>
      </c>
      <c r="AA26" s="8">
        <f>VLOOKUP($Y26,definitions_list_lookup!$N$15:$P$20,3,TRUE)</f>
        <v>2</v>
      </c>
      <c r="AB26" s="108"/>
      <c r="AC26" s="7"/>
      <c r="AD26" s="7">
        <v>40</v>
      </c>
      <c r="AE26" s="7">
        <v>60</v>
      </c>
      <c r="AF26" s="7"/>
      <c r="AG26" s="7"/>
      <c r="AH26" s="7"/>
      <c r="AI26" s="7"/>
      <c r="AJ26" s="7"/>
      <c r="AK26" s="7"/>
      <c r="AL26" s="7"/>
      <c r="AM26" s="7"/>
      <c r="AN26" s="7"/>
      <c r="AO26" s="7"/>
      <c r="AP26" s="7"/>
      <c r="AQ26" s="7"/>
      <c r="AR26" s="7"/>
      <c r="AS26" s="7"/>
      <c r="AT26" s="7"/>
      <c r="AU26" s="7"/>
      <c r="AV26" s="7"/>
      <c r="AW26" s="106"/>
      <c r="AX26" s="106"/>
      <c r="AY26" s="106"/>
      <c r="AZ26" s="106"/>
      <c r="BA26" s="8">
        <f t="shared" si="2"/>
        <v>100</v>
      </c>
      <c r="BB26" s="55"/>
      <c r="BC26" s="109"/>
      <c r="BD26" s="109"/>
      <c r="BE26" s="109"/>
      <c r="BF26" s="106"/>
      <c r="BG26" s="8" t="str">
        <f>VLOOKUP($BF26,definitions_list_lookup!$N$15:$P$20,2,TRUE)</f>
        <v>fresh</v>
      </c>
      <c r="BH26" s="8">
        <f>VLOOKUP($BF26,definitions_list_lookup!$N$15:$P$20,3,TRUE)</f>
        <v>0</v>
      </c>
      <c r="BI26" s="109"/>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8">
        <f t="shared" si="3"/>
        <v>0</v>
      </c>
      <c r="CI26" s="105"/>
      <c r="CJ26" s="106"/>
      <c r="CK26" s="134"/>
      <c r="CL26" s="106"/>
      <c r="CM26" s="8" t="str">
        <f>VLOOKUP($CL26,definitions_list_lookup!$N$15:$P$20,2,TRUE)</f>
        <v>fresh</v>
      </c>
      <c r="CN26" s="8">
        <f>VLOOKUP($CL26,definitions_list_lookup!$N$15:$P$20,3,TRUE)</f>
        <v>0</v>
      </c>
      <c r="CO26" s="109"/>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8">
        <f t="shared" si="4"/>
        <v>0</v>
      </c>
      <c r="DO26" s="105"/>
      <c r="DP26" s="109"/>
      <c r="DQ26" s="106"/>
      <c r="DR26" s="8" t="str">
        <f>VLOOKUP($DQ26,definitions_list_lookup!$N$15:$P$20,2,TRUE)</f>
        <v>fresh</v>
      </c>
      <c r="DS26" s="8">
        <f>VLOOKUP($DQ26,definitions_list_lookup!$N$15:$P$20,3,TRUE)</f>
        <v>0</v>
      </c>
      <c r="DT26" s="109"/>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8">
        <f t="shared" si="5"/>
        <v>0</v>
      </c>
      <c r="ET26" s="44"/>
      <c r="EU26" s="8">
        <f t="shared" si="6"/>
        <v>20</v>
      </c>
      <c r="EV26" s="8" t="str">
        <f>VLOOKUP($EU26,definitions_list_lookup!$N$15:$P$20,2,TRUE)</f>
        <v>moderate</v>
      </c>
      <c r="EW26" s="8">
        <f>VLOOKUP($EU26,definitions_list_lookup!$N$15:$P$20,3,TRUE)</f>
        <v>2</v>
      </c>
    </row>
    <row r="27" spans="1:153" s="5" customFormat="1" ht="84">
      <c r="A27" s="5" t="s">
        <v>1495</v>
      </c>
      <c r="B27" s="5" t="s">
        <v>2845</v>
      </c>
      <c r="C27" t="s">
        <v>1713</v>
      </c>
      <c r="D27" s="5" t="s">
        <v>1497</v>
      </c>
      <c r="E27" s="5">
        <v>5</v>
      </c>
      <c r="F27" s="5">
        <v>1</v>
      </c>
      <c r="G27" s="6" t="str">
        <f t="shared" si="0"/>
        <v>5-1</v>
      </c>
      <c r="H27" s="2">
        <v>0</v>
      </c>
      <c r="I27" s="2">
        <v>37</v>
      </c>
      <c r="J27" s="81" t="str">
        <f>IF(((VLOOKUP($G27,Depth_Lookup!$A$3:$J$561,9,FALSE))-(I27/100))&gt;=0,"Good","Too Long")</f>
        <v>Good</v>
      </c>
      <c r="K27" s="82">
        <f>(VLOOKUP($G27,Depth_Lookup!$A$3:$J$561,10,FALSE))+(H27/100)</f>
        <v>4.05</v>
      </c>
      <c r="L27" s="82">
        <f>(VLOOKUP($G27,Depth_Lookup!$A$3:$J$561,10,FALSE))+(I27/100)</f>
        <v>4.42</v>
      </c>
      <c r="M27" s="174" t="s">
        <v>1553</v>
      </c>
      <c r="N27" s="174" t="s">
        <v>1489</v>
      </c>
      <c r="O27" s="58" t="s">
        <v>1815</v>
      </c>
      <c r="P27" s="58" t="s">
        <v>1866</v>
      </c>
      <c r="Q27" s="44"/>
      <c r="R27" s="42">
        <v>70</v>
      </c>
      <c r="T27" s="5">
        <v>30</v>
      </c>
      <c r="V27" s="8">
        <f t="shared" si="1"/>
        <v>100</v>
      </c>
      <c r="W27" s="4" t="s">
        <v>1628</v>
      </c>
      <c r="X27" s="5" t="s">
        <v>1</v>
      </c>
      <c r="Y27" s="38">
        <v>10</v>
      </c>
      <c r="Z27" s="8" t="str">
        <f>VLOOKUP($Y27,definitions_list_lookup!$N$15:$P$20,2,TRUE)</f>
        <v>slight</v>
      </c>
      <c r="AA27" s="8">
        <f>VLOOKUP($Y27,definitions_list_lookup!$N$15:$P$20,3,TRUE)</f>
        <v>1</v>
      </c>
      <c r="AB27" s="108"/>
      <c r="AC27" s="7"/>
      <c r="AD27" s="7">
        <v>80</v>
      </c>
      <c r="AE27" s="7">
        <v>8</v>
      </c>
      <c r="AF27" s="7"/>
      <c r="AG27" s="7"/>
      <c r="AH27" s="7"/>
      <c r="AI27" s="7"/>
      <c r="AJ27" s="7"/>
      <c r="AK27" s="7"/>
      <c r="AL27" s="7"/>
      <c r="AM27" s="7"/>
      <c r="AN27" s="7"/>
      <c r="AO27" s="7"/>
      <c r="AP27" s="7">
        <v>2</v>
      </c>
      <c r="AQ27" s="7"/>
      <c r="AR27" s="7"/>
      <c r="AS27" s="7">
        <v>10</v>
      </c>
      <c r="AT27" s="7"/>
      <c r="AU27" s="7"/>
      <c r="AV27" s="7"/>
      <c r="AW27" s="7"/>
      <c r="AX27" s="7"/>
      <c r="AY27" s="7"/>
      <c r="AZ27" s="7"/>
      <c r="BA27" s="8">
        <f t="shared" si="2"/>
        <v>100</v>
      </c>
      <c r="BB27" s="55"/>
      <c r="BC27" s="108"/>
      <c r="BD27" s="108"/>
      <c r="BE27" s="108"/>
      <c r="BF27" s="7"/>
      <c r="BG27" s="8" t="str">
        <f>VLOOKUP($BF27,definitions_list_lookup!$N$15:$P$20,2,TRUE)</f>
        <v>fresh</v>
      </c>
      <c r="BH27" s="8">
        <f>VLOOKUP($BF27,definitions_list_lookup!$N$15:$P$20,3,TRUE)</f>
        <v>0</v>
      </c>
      <c r="BI27" s="108"/>
      <c r="BJ27" s="7"/>
      <c r="BK27" s="7"/>
      <c r="BL27" s="7"/>
      <c r="BM27" s="7"/>
      <c r="BN27" s="7"/>
      <c r="BO27" s="7"/>
      <c r="BP27" s="7"/>
      <c r="BQ27" s="7"/>
      <c r="BR27" s="7"/>
      <c r="BS27" s="7"/>
      <c r="BT27" s="7"/>
      <c r="BU27" s="7"/>
      <c r="BV27" s="7"/>
      <c r="BW27" s="7"/>
      <c r="BX27" s="7"/>
      <c r="BY27" s="7"/>
      <c r="BZ27" s="7"/>
      <c r="CA27" s="7"/>
      <c r="CB27" s="7"/>
      <c r="CC27" s="7"/>
      <c r="CD27" s="7"/>
      <c r="CE27" s="7"/>
      <c r="CF27" s="7"/>
      <c r="CG27" s="7"/>
      <c r="CH27" s="8">
        <f t="shared" si="3"/>
        <v>0</v>
      </c>
      <c r="CI27" s="44"/>
      <c r="CJ27" s="7" t="s">
        <v>295</v>
      </c>
      <c r="CK27" s="49" t="s">
        <v>1641</v>
      </c>
      <c r="CL27" s="7">
        <v>40</v>
      </c>
      <c r="CM27" s="8" t="str">
        <f>VLOOKUP($CL27,definitions_list_lookup!$N$15:$P$20,2,TRUE)</f>
        <v>high</v>
      </c>
      <c r="CN27" s="8">
        <f>VLOOKUP($CL27,definitions_list_lookup!$N$15:$P$20,3,TRUE)</f>
        <v>3</v>
      </c>
      <c r="CO27" s="108"/>
      <c r="CP27" s="7"/>
      <c r="CQ27" s="7">
        <v>75</v>
      </c>
      <c r="CR27" s="7">
        <v>15</v>
      </c>
      <c r="CS27" s="7">
        <v>5</v>
      </c>
      <c r="CT27" s="7"/>
      <c r="CU27" s="7"/>
      <c r="CV27" s="7"/>
      <c r="CW27" s="7"/>
      <c r="CX27" s="7"/>
      <c r="CY27" s="7"/>
      <c r="CZ27" s="7"/>
      <c r="DA27" s="7"/>
      <c r="DB27" s="7"/>
      <c r="DC27" s="7"/>
      <c r="DD27" s="7">
        <v>2</v>
      </c>
      <c r="DE27" s="7"/>
      <c r="DF27" s="7">
        <v>3</v>
      </c>
      <c r="DG27" s="7"/>
      <c r="DH27" s="7"/>
      <c r="DI27" s="7"/>
      <c r="DJ27" s="7"/>
      <c r="DK27" s="7"/>
      <c r="DL27" s="7"/>
      <c r="DM27" s="7"/>
      <c r="DN27" s="8">
        <f t="shared" si="4"/>
        <v>100</v>
      </c>
      <c r="DO27" s="44"/>
      <c r="DP27" s="108"/>
      <c r="DQ27" s="7"/>
      <c r="DR27" s="8" t="str">
        <f>VLOOKUP($DQ27,definitions_list_lookup!$N$15:$P$20,2,TRUE)</f>
        <v>fresh</v>
      </c>
      <c r="DS27" s="8">
        <f>VLOOKUP($DQ27,definitions_list_lookup!$N$15:$P$20,3,TRUE)</f>
        <v>0</v>
      </c>
      <c r="DT27" s="108"/>
      <c r="DU27" s="7"/>
      <c r="DV27" s="7"/>
      <c r="DW27" s="7"/>
      <c r="DX27" s="7"/>
      <c r="DY27" s="7"/>
      <c r="DZ27" s="7"/>
      <c r="EA27" s="7"/>
      <c r="EB27" s="7"/>
      <c r="EC27" s="7"/>
      <c r="ED27" s="7"/>
      <c r="EE27" s="7"/>
      <c r="EF27" s="7"/>
      <c r="EG27" s="7"/>
      <c r="EH27" s="7"/>
      <c r="EI27" s="7"/>
      <c r="EJ27" s="7"/>
      <c r="EK27" s="7"/>
      <c r="EL27" s="7"/>
      <c r="EM27" s="7"/>
      <c r="EN27" s="7"/>
      <c r="EO27" s="7"/>
      <c r="EP27" s="7"/>
      <c r="EQ27" s="7"/>
      <c r="ER27" s="7"/>
      <c r="ES27" s="8">
        <f t="shared" si="5"/>
        <v>0</v>
      </c>
      <c r="ET27" s="44"/>
      <c r="EU27" s="8">
        <f t="shared" si="6"/>
        <v>19</v>
      </c>
      <c r="EV27" s="8" t="str">
        <f>VLOOKUP($EU27,definitions_list_lookup!$N$15:$P$20,2,TRUE)</f>
        <v>moderate</v>
      </c>
      <c r="EW27" s="8">
        <f>VLOOKUP($EU27,definitions_list_lookup!$N$15:$P$20,3,TRUE)</f>
        <v>2</v>
      </c>
    </row>
    <row r="28" spans="1:153" s="5" customFormat="1" ht="70">
      <c r="A28" s="5" t="s">
        <v>1495</v>
      </c>
      <c r="B28" s="5" t="s">
        <v>2845</v>
      </c>
      <c r="C28" t="s">
        <v>1713</v>
      </c>
      <c r="D28" s="5" t="s">
        <v>1497</v>
      </c>
      <c r="E28" s="5">
        <v>5</v>
      </c>
      <c r="F28" s="5">
        <v>1</v>
      </c>
      <c r="G28" s="6" t="str">
        <f t="shared" si="0"/>
        <v>5-1</v>
      </c>
      <c r="H28" s="2">
        <v>37</v>
      </c>
      <c r="I28" s="2">
        <v>52.5</v>
      </c>
      <c r="J28" s="81" t="str">
        <f>IF(((VLOOKUP($G28,Depth_Lookup!$A$3:$J$561,9,FALSE))-(I28/100))&gt;=0,"Good","Too Long")</f>
        <v>Good</v>
      </c>
      <c r="K28" s="82">
        <f>(VLOOKUP($G28,Depth_Lookup!$A$3:$J$561,10,FALSE))+(H28/100)</f>
        <v>4.42</v>
      </c>
      <c r="L28" s="82">
        <f>(VLOOKUP($G28,Depth_Lookup!$A$3:$J$561,10,FALSE))+(I28/100)</f>
        <v>4.5750000000000002</v>
      </c>
      <c r="M28" s="174" t="s">
        <v>1556</v>
      </c>
      <c r="N28" s="174" t="s">
        <v>224</v>
      </c>
      <c r="O28" s="58" t="s">
        <v>1711</v>
      </c>
      <c r="P28" s="58" t="s">
        <v>1852</v>
      </c>
      <c r="Q28" s="44"/>
      <c r="R28" s="42">
        <v>100</v>
      </c>
      <c r="V28" s="8">
        <f t="shared" si="1"/>
        <v>100</v>
      </c>
      <c r="W28" s="4" t="s">
        <v>1631</v>
      </c>
      <c r="X28" s="5" t="s">
        <v>1</v>
      </c>
      <c r="Y28" s="38">
        <v>60</v>
      </c>
      <c r="Z28" s="8" t="str">
        <f>VLOOKUP($Y28,definitions_list_lookup!$N$15:$P$20,2,TRUE)</f>
        <v>high</v>
      </c>
      <c r="AA28" s="8">
        <f>VLOOKUP($Y28,definitions_list_lookup!$N$15:$P$20,3,TRUE)</f>
        <v>3</v>
      </c>
      <c r="AB28" s="108" t="s">
        <v>1632</v>
      </c>
      <c r="AC28" s="7"/>
      <c r="AD28" s="7">
        <v>70</v>
      </c>
      <c r="AE28" s="7">
        <v>20</v>
      </c>
      <c r="AF28" s="7"/>
      <c r="AG28" s="7"/>
      <c r="AH28" s="7"/>
      <c r="AI28" s="7"/>
      <c r="AJ28" s="7"/>
      <c r="AK28" s="7"/>
      <c r="AL28" s="7"/>
      <c r="AM28" s="7"/>
      <c r="AN28" s="7"/>
      <c r="AO28" s="7"/>
      <c r="AP28" s="7">
        <v>2</v>
      </c>
      <c r="AQ28" s="7"/>
      <c r="AR28" s="7">
        <v>5</v>
      </c>
      <c r="AS28" s="7">
        <v>3</v>
      </c>
      <c r="AT28" s="7"/>
      <c r="AU28" s="7"/>
      <c r="AV28" s="7"/>
      <c r="AW28" s="7"/>
      <c r="AX28" s="7"/>
      <c r="AY28" s="7"/>
      <c r="AZ28" s="7"/>
      <c r="BA28" s="8">
        <f t="shared" si="2"/>
        <v>100</v>
      </c>
      <c r="BB28" s="55"/>
      <c r="BC28" s="108"/>
      <c r="BD28" s="108"/>
      <c r="BE28" s="108"/>
      <c r="BF28" s="7"/>
      <c r="BG28" s="8" t="str">
        <f>VLOOKUP($BF28,definitions_list_lookup!$N$15:$P$20,2,TRUE)</f>
        <v>fresh</v>
      </c>
      <c r="BH28" s="8">
        <f>VLOOKUP($BF28,definitions_list_lookup!$N$15:$P$20,3,TRUE)</f>
        <v>0</v>
      </c>
      <c r="BI28" s="108"/>
      <c r="BJ28" s="7"/>
      <c r="BK28" s="7"/>
      <c r="BL28" s="7"/>
      <c r="BM28" s="7"/>
      <c r="BN28" s="7"/>
      <c r="BO28" s="7"/>
      <c r="BP28" s="7"/>
      <c r="BQ28" s="7"/>
      <c r="BR28" s="7"/>
      <c r="BS28" s="7"/>
      <c r="BT28" s="7"/>
      <c r="BU28" s="7"/>
      <c r="BV28" s="7"/>
      <c r="BW28" s="7"/>
      <c r="BX28" s="7"/>
      <c r="BY28" s="7"/>
      <c r="BZ28" s="7"/>
      <c r="CA28" s="7"/>
      <c r="CB28" s="7"/>
      <c r="CC28" s="7"/>
      <c r="CD28" s="7"/>
      <c r="CE28" s="7"/>
      <c r="CF28" s="7"/>
      <c r="CG28" s="7"/>
      <c r="CH28" s="8">
        <f t="shared" si="3"/>
        <v>0</v>
      </c>
      <c r="CI28" s="44"/>
      <c r="CJ28" s="7"/>
      <c r="CK28" s="49"/>
      <c r="CL28" s="7"/>
      <c r="CM28" s="8" t="str">
        <f>VLOOKUP($CL28,definitions_list_lookup!$N$15:$P$20,2,TRUE)</f>
        <v>fresh</v>
      </c>
      <c r="CN28" s="8">
        <f>VLOOKUP($CL28,definitions_list_lookup!$N$15:$P$20,3,TRUE)</f>
        <v>0</v>
      </c>
      <c r="CO28" s="108"/>
      <c r="CP28" s="7"/>
      <c r="CQ28" s="7"/>
      <c r="CR28" s="7"/>
      <c r="CS28" s="7"/>
      <c r="CT28" s="7"/>
      <c r="CU28" s="7"/>
      <c r="CV28" s="7"/>
      <c r="CW28" s="7"/>
      <c r="CX28" s="7"/>
      <c r="CY28" s="7"/>
      <c r="CZ28" s="7"/>
      <c r="DA28" s="7"/>
      <c r="DB28" s="7"/>
      <c r="DC28" s="7"/>
      <c r="DD28" s="7"/>
      <c r="DE28" s="7"/>
      <c r="DF28" s="7"/>
      <c r="DG28" s="7"/>
      <c r="DH28" s="7"/>
      <c r="DI28" s="7"/>
      <c r="DJ28" s="7"/>
      <c r="DK28" s="7"/>
      <c r="DL28" s="7"/>
      <c r="DM28" s="7"/>
      <c r="DN28" s="8">
        <f t="shared" si="4"/>
        <v>0</v>
      </c>
      <c r="DO28" s="44"/>
      <c r="DP28" s="108"/>
      <c r="DQ28" s="7"/>
      <c r="DR28" s="8" t="str">
        <f>VLOOKUP($DQ28,definitions_list_lookup!$N$15:$P$20,2,TRUE)</f>
        <v>fresh</v>
      </c>
      <c r="DS28" s="8">
        <f>VLOOKUP($DQ28,definitions_list_lookup!$N$15:$P$20,3,TRUE)</f>
        <v>0</v>
      </c>
      <c r="DT28" s="108"/>
      <c r="DU28" s="7"/>
      <c r="DV28" s="7"/>
      <c r="DW28" s="7"/>
      <c r="DX28" s="7"/>
      <c r="DY28" s="7"/>
      <c r="DZ28" s="7"/>
      <c r="EA28" s="7"/>
      <c r="EB28" s="7"/>
      <c r="EC28" s="7"/>
      <c r="ED28" s="7"/>
      <c r="EE28" s="7"/>
      <c r="EF28" s="7"/>
      <c r="EG28" s="7"/>
      <c r="EH28" s="7"/>
      <c r="EI28" s="7"/>
      <c r="EJ28" s="7"/>
      <c r="EK28" s="7"/>
      <c r="EL28" s="7"/>
      <c r="EM28" s="7"/>
      <c r="EN28" s="7"/>
      <c r="EO28" s="7"/>
      <c r="EP28" s="7"/>
      <c r="EQ28" s="7"/>
      <c r="ER28" s="7"/>
      <c r="ES28" s="8">
        <f t="shared" si="5"/>
        <v>0</v>
      </c>
      <c r="ET28" s="44"/>
      <c r="EU28" s="8">
        <f t="shared" si="6"/>
        <v>60</v>
      </c>
      <c r="EV28" s="8" t="str">
        <f>VLOOKUP($EU28,definitions_list_lookup!$N$15:$P$20,2,TRUE)</f>
        <v>high</v>
      </c>
      <c r="EW28" s="8">
        <f>VLOOKUP($EU28,definitions_list_lookup!$N$15:$P$20,3,TRUE)</f>
        <v>3</v>
      </c>
    </row>
    <row r="29" spans="1:153" s="5" customFormat="1" ht="112">
      <c r="A29" s="5" t="s">
        <v>1495</v>
      </c>
      <c r="B29" s="5" t="s">
        <v>2845</v>
      </c>
      <c r="C29" t="s">
        <v>1713</v>
      </c>
      <c r="D29" s="5" t="s">
        <v>1497</v>
      </c>
      <c r="E29" s="5">
        <v>5</v>
      </c>
      <c r="F29" s="5">
        <v>2</v>
      </c>
      <c r="G29" s="6" t="str">
        <f t="shared" si="0"/>
        <v>5-2</v>
      </c>
      <c r="H29" s="2">
        <v>0</v>
      </c>
      <c r="I29" s="2">
        <v>81</v>
      </c>
      <c r="J29" s="81" t="str">
        <f>IF(((VLOOKUP($G29,Depth_Lookup!$A$3:$J$561,9,FALSE))-(I29/100))&gt;=0,"Good","Too Long")</f>
        <v>Good</v>
      </c>
      <c r="K29" s="82">
        <f>(VLOOKUP($G29,Depth_Lookup!$A$3:$J$561,10,FALSE))+(H29/100)</f>
        <v>4.5750000000000002</v>
      </c>
      <c r="L29" s="82">
        <f>(VLOOKUP($G29,Depth_Lookup!$A$3:$J$561,10,FALSE))+(I29/100)</f>
        <v>5.3849999999999998</v>
      </c>
      <c r="M29" s="174" t="s">
        <v>1557</v>
      </c>
      <c r="N29" s="174" t="s">
        <v>1489</v>
      </c>
      <c r="O29" s="58" t="s">
        <v>1845</v>
      </c>
      <c r="P29" s="58" t="s">
        <v>1867</v>
      </c>
      <c r="Q29" s="44"/>
      <c r="R29" s="42">
        <v>95</v>
      </c>
      <c r="T29" s="5">
        <v>5</v>
      </c>
      <c r="V29" s="8">
        <f t="shared" si="1"/>
        <v>100</v>
      </c>
      <c r="W29" s="4" t="s">
        <v>1628</v>
      </c>
      <c r="X29" s="5" t="s">
        <v>1</v>
      </c>
      <c r="Y29" s="38">
        <v>35</v>
      </c>
      <c r="Z29" s="8" t="str">
        <f>VLOOKUP($Y29,definitions_list_lookup!$N$15:$P$20,2,TRUE)</f>
        <v>high</v>
      </c>
      <c r="AA29" s="8">
        <f>VLOOKUP($Y29,definitions_list_lookup!$N$15:$P$20,3,TRUE)</f>
        <v>3</v>
      </c>
      <c r="AB29" s="108" t="s">
        <v>1634</v>
      </c>
      <c r="AC29" s="7"/>
      <c r="AD29" s="7">
        <v>70</v>
      </c>
      <c r="AE29" s="7"/>
      <c r="AF29" s="7"/>
      <c r="AG29" s="7"/>
      <c r="AH29" s="7"/>
      <c r="AI29" s="7"/>
      <c r="AJ29" s="7"/>
      <c r="AK29" s="7"/>
      <c r="AL29" s="7"/>
      <c r="AM29" s="7"/>
      <c r="AN29" s="7"/>
      <c r="AO29" s="7"/>
      <c r="AP29" s="7">
        <v>5</v>
      </c>
      <c r="AQ29" s="7"/>
      <c r="AR29" s="7"/>
      <c r="AS29" s="7">
        <v>25</v>
      </c>
      <c r="AT29" s="7"/>
      <c r="AU29" s="7"/>
      <c r="AV29" s="7"/>
      <c r="AW29" s="7"/>
      <c r="AX29" s="7"/>
      <c r="AY29" s="7"/>
      <c r="AZ29" s="7"/>
      <c r="BA29" s="8">
        <f t="shared" si="2"/>
        <v>100</v>
      </c>
      <c r="BB29" s="55"/>
      <c r="BC29" s="108"/>
      <c r="BD29" s="108"/>
      <c r="BE29" s="108"/>
      <c r="BF29" s="7"/>
      <c r="BG29" s="8" t="str">
        <f>VLOOKUP($BF29,definitions_list_lookup!$N$15:$P$20,2,TRUE)</f>
        <v>fresh</v>
      </c>
      <c r="BH29" s="8">
        <f>VLOOKUP($BF29,definitions_list_lookup!$N$15:$P$20,3,TRUE)</f>
        <v>0</v>
      </c>
      <c r="BI29" s="108"/>
      <c r="BJ29" s="7"/>
      <c r="BK29" s="7"/>
      <c r="BL29" s="7"/>
      <c r="BM29" s="7"/>
      <c r="BN29" s="7"/>
      <c r="BO29" s="7"/>
      <c r="BP29" s="7"/>
      <c r="BQ29" s="7"/>
      <c r="BR29" s="7"/>
      <c r="BS29" s="7"/>
      <c r="BT29" s="7"/>
      <c r="BU29" s="7"/>
      <c r="BV29" s="7"/>
      <c r="BW29" s="7"/>
      <c r="BX29" s="7"/>
      <c r="BY29" s="7"/>
      <c r="BZ29" s="7"/>
      <c r="CA29" s="7"/>
      <c r="CB29" s="7"/>
      <c r="CC29" s="7"/>
      <c r="CD29" s="7"/>
      <c r="CE29" s="7"/>
      <c r="CF29" s="7"/>
      <c r="CG29" s="7"/>
      <c r="CH29" s="8">
        <f t="shared" si="3"/>
        <v>0</v>
      </c>
      <c r="CI29" s="44"/>
      <c r="CJ29" s="7" t="s">
        <v>295</v>
      </c>
      <c r="CK29" s="49" t="s">
        <v>1633</v>
      </c>
      <c r="CL29" s="7">
        <v>90</v>
      </c>
      <c r="CM29" s="8" t="str">
        <f>VLOOKUP($CL29,definitions_list_lookup!$N$15:$P$20,2,TRUE)</f>
        <v>very high</v>
      </c>
      <c r="CN29" s="8">
        <f>VLOOKUP($CL29,definitions_list_lookup!$N$15:$P$20,3,TRUE)</f>
        <v>4</v>
      </c>
      <c r="CO29" s="108" t="s">
        <v>1630</v>
      </c>
      <c r="CP29" s="7"/>
      <c r="CQ29" s="7">
        <v>60</v>
      </c>
      <c r="CR29" s="7"/>
      <c r="CS29" s="7"/>
      <c r="CT29" s="7"/>
      <c r="CU29" s="7"/>
      <c r="CV29" s="7"/>
      <c r="CW29" s="7"/>
      <c r="CX29" s="7"/>
      <c r="CY29" s="7"/>
      <c r="CZ29" s="7"/>
      <c r="DA29" s="7"/>
      <c r="DB29" s="7"/>
      <c r="DC29" s="7"/>
      <c r="DD29" s="7"/>
      <c r="DE29" s="7">
        <v>40</v>
      </c>
      <c r="DF29" s="7"/>
      <c r="DG29" s="7"/>
      <c r="DH29" s="7"/>
      <c r="DI29" s="7"/>
      <c r="DJ29" s="7"/>
      <c r="DK29" s="7"/>
      <c r="DL29" s="7"/>
      <c r="DM29" s="7"/>
      <c r="DN29" s="8">
        <f t="shared" si="4"/>
        <v>100</v>
      </c>
      <c r="DO29" s="44"/>
      <c r="DP29" s="108"/>
      <c r="DQ29" s="7"/>
      <c r="DR29" s="8" t="str">
        <f>VLOOKUP($DQ29,definitions_list_lookup!$N$15:$P$20,2,TRUE)</f>
        <v>fresh</v>
      </c>
      <c r="DS29" s="8">
        <f>VLOOKUP($DQ29,definitions_list_lookup!$N$15:$P$20,3,TRUE)</f>
        <v>0</v>
      </c>
      <c r="DT29" s="108"/>
      <c r="DU29" s="7"/>
      <c r="DV29" s="7"/>
      <c r="DW29" s="7"/>
      <c r="DX29" s="7"/>
      <c r="DY29" s="7"/>
      <c r="DZ29" s="7"/>
      <c r="EA29" s="7"/>
      <c r="EB29" s="7"/>
      <c r="EC29" s="7"/>
      <c r="ED29" s="7"/>
      <c r="EE29" s="7"/>
      <c r="EF29" s="7"/>
      <c r="EG29" s="7"/>
      <c r="EH29" s="7"/>
      <c r="EI29" s="7"/>
      <c r="EJ29" s="7"/>
      <c r="EK29" s="7"/>
      <c r="EL29" s="7"/>
      <c r="EM29" s="7"/>
      <c r="EN29" s="7"/>
      <c r="EO29" s="7"/>
      <c r="EP29" s="7"/>
      <c r="EQ29" s="7"/>
      <c r="ER29" s="7"/>
      <c r="ES29" s="8">
        <f t="shared" si="5"/>
        <v>0</v>
      </c>
      <c r="ET29" s="44"/>
      <c r="EU29" s="8">
        <f t="shared" si="6"/>
        <v>37.75</v>
      </c>
      <c r="EV29" s="8" t="str">
        <f>VLOOKUP($EU29,definitions_list_lookup!$N$15:$P$20,2,TRUE)</f>
        <v>high</v>
      </c>
      <c r="EW29" s="8">
        <f>VLOOKUP($EU29,definitions_list_lookup!$N$15:$P$20,3,TRUE)</f>
        <v>3</v>
      </c>
    </row>
    <row r="30" spans="1:153" s="5" customFormat="1" ht="140">
      <c r="A30" s="5" t="s">
        <v>1495</v>
      </c>
      <c r="B30" s="5" t="s">
        <v>2845</v>
      </c>
      <c r="C30" t="s">
        <v>1713</v>
      </c>
      <c r="D30" s="5" t="s">
        <v>1497</v>
      </c>
      <c r="E30" s="5">
        <v>6</v>
      </c>
      <c r="F30" s="5">
        <v>1</v>
      </c>
      <c r="G30" s="6" t="str">
        <f t="shared" si="0"/>
        <v>6-1</v>
      </c>
      <c r="H30" s="2">
        <v>0</v>
      </c>
      <c r="I30" s="2">
        <v>39.5</v>
      </c>
      <c r="J30" s="81" t="str">
        <f>IF(((VLOOKUP($G30,Depth_Lookup!$A$3:$J$561,9,FALSE))-(I30/100))&gt;=0,"Good","Too Long")</f>
        <v>Good</v>
      </c>
      <c r="K30" s="82">
        <f>(VLOOKUP($G30,Depth_Lookup!$A$3:$J$561,10,FALSE))+(H30/100)</f>
        <v>5.25</v>
      </c>
      <c r="L30" s="82">
        <f>(VLOOKUP($G30,Depth_Lookup!$A$3:$J$561,10,FALSE))+(I30/100)</f>
        <v>5.6449999999999996</v>
      </c>
      <c r="M30" s="174" t="s">
        <v>1562</v>
      </c>
      <c r="N30" s="174" t="s">
        <v>1489</v>
      </c>
      <c r="O30" s="58" t="s">
        <v>1821</v>
      </c>
      <c r="P30" s="58" t="s">
        <v>1868</v>
      </c>
      <c r="Q30" s="44"/>
      <c r="R30" s="42">
        <v>100</v>
      </c>
      <c r="T30" s="5">
        <v>0</v>
      </c>
      <c r="V30" s="8">
        <f t="shared" si="1"/>
        <v>100</v>
      </c>
      <c r="W30" s="4" t="s">
        <v>1628</v>
      </c>
      <c r="X30" s="5" t="s">
        <v>3306</v>
      </c>
      <c r="Y30" s="38">
        <v>35</v>
      </c>
      <c r="Z30" s="8" t="str">
        <f>VLOOKUP($Y30,definitions_list_lookup!$N$15:$P$20,2,TRUE)</f>
        <v>high</v>
      </c>
      <c r="AA30" s="8">
        <f>VLOOKUP($Y30,definitions_list_lookup!$N$15:$P$20,3,TRUE)</f>
        <v>3</v>
      </c>
      <c r="AB30" s="108" t="s">
        <v>1645</v>
      </c>
      <c r="AC30" s="7"/>
      <c r="AD30" s="7">
        <v>70</v>
      </c>
      <c r="AE30" s="7"/>
      <c r="AF30" s="7"/>
      <c r="AG30" s="7"/>
      <c r="AH30" s="7"/>
      <c r="AI30" s="7"/>
      <c r="AJ30" s="7"/>
      <c r="AK30" s="7"/>
      <c r="AL30" s="7"/>
      <c r="AM30" s="7"/>
      <c r="AN30" s="7"/>
      <c r="AO30" s="7"/>
      <c r="AP30" s="7">
        <v>5</v>
      </c>
      <c r="AQ30" s="7"/>
      <c r="AR30" s="7"/>
      <c r="AS30" s="7">
        <v>25</v>
      </c>
      <c r="AT30" s="7"/>
      <c r="AU30" s="7"/>
      <c r="AV30" s="7"/>
      <c r="AW30" s="7"/>
      <c r="AX30" s="7"/>
      <c r="AY30" s="7"/>
      <c r="AZ30" s="7"/>
      <c r="BA30" s="8">
        <f t="shared" si="2"/>
        <v>100</v>
      </c>
      <c r="BB30" s="55"/>
      <c r="BC30" s="108"/>
      <c r="BD30" s="108"/>
      <c r="BE30" s="108"/>
      <c r="BF30" s="7"/>
      <c r="BG30" s="8" t="str">
        <f>VLOOKUP($BF30,definitions_list_lookup!$N$15:$P$20,2,TRUE)</f>
        <v>fresh</v>
      </c>
      <c r="BH30" s="8">
        <f>VLOOKUP($BF30,definitions_list_lookup!$N$15:$P$20,3,TRUE)</f>
        <v>0</v>
      </c>
      <c r="BI30" s="108"/>
      <c r="BJ30" s="7"/>
      <c r="BK30" s="7"/>
      <c r="BL30" s="7"/>
      <c r="BM30" s="7"/>
      <c r="BN30" s="7"/>
      <c r="BO30" s="7"/>
      <c r="BP30" s="7"/>
      <c r="BQ30" s="7"/>
      <c r="BR30" s="7"/>
      <c r="BS30" s="7"/>
      <c r="BT30" s="7"/>
      <c r="BU30" s="7"/>
      <c r="BV30" s="7"/>
      <c r="BW30" s="7"/>
      <c r="BX30" s="7"/>
      <c r="BY30" s="7"/>
      <c r="BZ30" s="7"/>
      <c r="CA30" s="7"/>
      <c r="CB30" s="7"/>
      <c r="CC30" s="7"/>
      <c r="CD30" s="7"/>
      <c r="CE30" s="7"/>
      <c r="CF30" s="7"/>
      <c r="CG30" s="7"/>
      <c r="CH30" s="8">
        <f t="shared" si="3"/>
        <v>0</v>
      </c>
      <c r="CI30" s="44"/>
      <c r="CJ30" s="7"/>
      <c r="CK30" s="49"/>
      <c r="CL30" s="7"/>
      <c r="CM30" s="8" t="str">
        <f>VLOOKUP($CL30,definitions_list_lookup!$N$15:$P$20,2,TRUE)</f>
        <v>fresh</v>
      </c>
      <c r="CN30" s="8">
        <f>VLOOKUP($CL30,definitions_list_lookup!$N$15:$P$20,3,TRUE)</f>
        <v>0</v>
      </c>
      <c r="CO30" s="108"/>
      <c r="CP30" s="7"/>
      <c r="CQ30" s="7"/>
      <c r="CR30" s="7"/>
      <c r="CS30" s="7"/>
      <c r="CT30" s="7"/>
      <c r="CU30" s="7"/>
      <c r="CV30" s="7"/>
      <c r="CW30" s="7"/>
      <c r="CX30" s="7"/>
      <c r="CY30" s="7"/>
      <c r="CZ30" s="7"/>
      <c r="DA30" s="7"/>
      <c r="DB30" s="7"/>
      <c r="DC30" s="7"/>
      <c r="DD30" s="7"/>
      <c r="DE30" s="7"/>
      <c r="DF30" s="7"/>
      <c r="DG30" s="7"/>
      <c r="DH30" s="7"/>
      <c r="DI30" s="7"/>
      <c r="DJ30" s="7"/>
      <c r="DK30" s="7"/>
      <c r="DL30" s="7"/>
      <c r="DM30" s="7"/>
      <c r="DN30" s="8">
        <f t="shared" si="4"/>
        <v>0</v>
      </c>
      <c r="DO30" s="44"/>
      <c r="DP30" s="108"/>
      <c r="DQ30" s="7"/>
      <c r="DR30" s="8" t="str">
        <f>VLOOKUP($DQ30,definitions_list_lookup!$N$15:$P$20,2,TRUE)</f>
        <v>fresh</v>
      </c>
      <c r="DS30" s="8">
        <f>VLOOKUP($DQ30,definitions_list_lookup!$N$15:$P$20,3,TRUE)</f>
        <v>0</v>
      </c>
      <c r="DT30" s="108"/>
      <c r="DU30" s="7"/>
      <c r="DV30" s="7"/>
      <c r="DW30" s="7"/>
      <c r="DX30" s="7"/>
      <c r="DY30" s="7"/>
      <c r="DZ30" s="7"/>
      <c r="EA30" s="7"/>
      <c r="EB30" s="7"/>
      <c r="EC30" s="7"/>
      <c r="ED30" s="7"/>
      <c r="EE30" s="7"/>
      <c r="EF30" s="7"/>
      <c r="EG30" s="7"/>
      <c r="EH30" s="7"/>
      <c r="EI30" s="7"/>
      <c r="EJ30" s="7"/>
      <c r="EK30" s="7"/>
      <c r="EL30" s="7"/>
      <c r="EM30" s="7"/>
      <c r="EN30" s="7"/>
      <c r="EO30" s="7"/>
      <c r="EP30" s="7"/>
      <c r="EQ30" s="7"/>
      <c r="ER30" s="7"/>
      <c r="ES30" s="8">
        <f t="shared" si="5"/>
        <v>0</v>
      </c>
      <c r="ET30" s="44"/>
      <c r="EU30" s="8">
        <f t="shared" si="6"/>
        <v>35</v>
      </c>
      <c r="EV30" s="8" t="str">
        <f>VLOOKUP($EU30,definitions_list_lookup!$N$15:$P$20,2,TRUE)</f>
        <v>high</v>
      </c>
      <c r="EW30" s="8">
        <f>VLOOKUP($EU30,definitions_list_lookup!$N$15:$P$20,3,TRUE)</f>
        <v>3</v>
      </c>
    </row>
    <row r="31" spans="1:153" s="5" customFormat="1" ht="84">
      <c r="A31" s="5" t="s">
        <v>1495</v>
      </c>
      <c r="B31" s="5" t="s">
        <v>2845</v>
      </c>
      <c r="C31" t="s">
        <v>1713</v>
      </c>
      <c r="D31" s="5" t="s">
        <v>1497</v>
      </c>
      <c r="E31" s="5">
        <v>6</v>
      </c>
      <c r="F31" s="5">
        <v>1</v>
      </c>
      <c r="G31" s="6" t="str">
        <f t="shared" si="0"/>
        <v>6-1</v>
      </c>
      <c r="H31" s="2">
        <v>39.5</v>
      </c>
      <c r="I31" s="2">
        <v>42</v>
      </c>
      <c r="J31" s="81" t="str">
        <f>IF(((VLOOKUP($G31,Depth_Lookup!$A$3:$J$561,9,FALSE))-(I31/100))&gt;=0,"Good","Too Long")</f>
        <v>Good</v>
      </c>
      <c r="K31" s="82">
        <f>(VLOOKUP($G31,Depth_Lookup!$A$3:$J$561,10,FALSE))+(H31/100)</f>
        <v>5.6449999999999996</v>
      </c>
      <c r="L31" s="82">
        <f>(VLOOKUP($G31,Depth_Lookup!$A$3:$J$561,10,FALSE))+(I31/100)</f>
        <v>5.67</v>
      </c>
      <c r="M31" s="174" t="s">
        <v>1563</v>
      </c>
      <c r="N31" s="174" t="s">
        <v>1564</v>
      </c>
      <c r="O31" s="58" t="s">
        <v>1822</v>
      </c>
      <c r="P31" s="58" t="s">
        <v>1869</v>
      </c>
      <c r="Q31" s="44"/>
      <c r="R31" s="42">
        <v>100</v>
      </c>
      <c r="V31" s="8">
        <f t="shared" si="1"/>
        <v>100</v>
      </c>
      <c r="W31" s="4" t="s">
        <v>1635</v>
      </c>
      <c r="X31" s="5" t="s">
        <v>1</v>
      </c>
      <c r="Y31" s="38">
        <v>80</v>
      </c>
      <c r="Z31" s="8" t="str">
        <f>VLOOKUP($Y31,definitions_list_lookup!$N$15:$P$20,2,TRUE)</f>
        <v>very high</v>
      </c>
      <c r="AA31" s="8">
        <f>VLOOKUP($Y31,definitions_list_lookup!$N$15:$P$20,3,TRUE)</f>
        <v>4</v>
      </c>
      <c r="AB31" s="108" t="s">
        <v>1636</v>
      </c>
      <c r="AC31" s="7"/>
      <c r="AD31" s="7">
        <v>5</v>
      </c>
      <c r="AE31" s="7"/>
      <c r="AF31" s="7"/>
      <c r="AG31" s="7"/>
      <c r="AH31" s="7"/>
      <c r="AI31" s="7"/>
      <c r="AJ31" s="7"/>
      <c r="AK31" s="7"/>
      <c r="AL31" s="7"/>
      <c r="AM31" s="7"/>
      <c r="AN31" s="7"/>
      <c r="AO31" s="7"/>
      <c r="AP31" s="7">
        <v>3</v>
      </c>
      <c r="AQ31" s="7"/>
      <c r="AR31" s="7"/>
      <c r="AS31" s="7">
        <v>92</v>
      </c>
      <c r="AT31" s="7"/>
      <c r="AU31" s="7"/>
      <c r="AV31" s="7"/>
      <c r="AW31" s="7"/>
      <c r="AX31" s="7"/>
      <c r="AY31" s="7"/>
      <c r="AZ31" s="7"/>
      <c r="BA31" s="8">
        <f t="shared" si="2"/>
        <v>100</v>
      </c>
      <c r="BB31" s="55"/>
      <c r="BC31" s="108"/>
      <c r="BD31" s="108"/>
      <c r="BE31" s="108"/>
      <c r="BF31" s="7"/>
      <c r="BG31" s="8" t="str">
        <f>VLOOKUP($BF31,definitions_list_lookup!$N$15:$P$20,2,TRUE)</f>
        <v>fresh</v>
      </c>
      <c r="BH31" s="8">
        <f>VLOOKUP($BF31,definitions_list_lookup!$N$15:$P$20,3,TRUE)</f>
        <v>0</v>
      </c>
      <c r="BI31" s="108"/>
      <c r="BJ31" s="7"/>
      <c r="BK31" s="7"/>
      <c r="BL31" s="7"/>
      <c r="BM31" s="7"/>
      <c r="BN31" s="7"/>
      <c r="BO31" s="7"/>
      <c r="BP31" s="7"/>
      <c r="BQ31" s="7"/>
      <c r="BR31" s="7"/>
      <c r="BS31" s="7"/>
      <c r="BT31" s="7"/>
      <c r="BU31" s="7"/>
      <c r="BV31" s="7"/>
      <c r="BW31" s="7"/>
      <c r="BX31" s="7"/>
      <c r="BY31" s="7"/>
      <c r="BZ31" s="7"/>
      <c r="CA31" s="7"/>
      <c r="CB31" s="7"/>
      <c r="CC31" s="7"/>
      <c r="CD31" s="7"/>
      <c r="CE31" s="7"/>
      <c r="CF31" s="7"/>
      <c r="CG31" s="7"/>
      <c r="CH31" s="8">
        <f t="shared" si="3"/>
        <v>0</v>
      </c>
      <c r="CI31" s="44"/>
      <c r="CJ31" s="7"/>
      <c r="CK31" s="49"/>
      <c r="CL31" s="7"/>
      <c r="CM31" s="8" t="str">
        <f>VLOOKUP($CL31,definitions_list_lookup!$N$15:$P$20,2,TRUE)</f>
        <v>fresh</v>
      </c>
      <c r="CN31" s="8">
        <f>VLOOKUP($CL31,definitions_list_lookup!$N$15:$P$20,3,TRUE)</f>
        <v>0</v>
      </c>
      <c r="CO31" s="108" t="s">
        <v>1638</v>
      </c>
      <c r="CP31" s="7"/>
      <c r="CQ31" s="7"/>
      <c r="CR31" s="7"/>
      <c r="CS31" s="7"/>
      <c r="CT31" s="7"/>
      <c r="CU31" s="7"/>
      <c r="CV31" s="7"/>
      <c r="CW31" s="7"/>
      <c r="CX31" s="7"/>
      <c r="CY31" s="7"/>
      <c r="CZ31" s="7"/>
      <c r="DA31" s="7"/>
      <c r="DB31" s="7"/>
      <c r="DC31" s="7"/>
      <c r="DD31" s="7"/>
      <c r="DE31" s="7"/>
      <c r="DF31" s="7"/>
      <c r="DG31" s="7"/>
      <c r="DH31" s="7"/>
      <c r="DI31" s="7"/>
      <c r="DJ31" s="7"/>
      <c r="DK31" s="7"/>
      <c r="DL31" s="7"/>
      <c r="DM31" s="7"/>
      <c r="DN31" s="8">
        <f t="shared" si="4"/>
        <v>0</v>
      </c>
      <c r="DO31" s="44"/>
      <c r="DP31" s="108"/>
      <c r="DQ31" s="7"/>
      <c r="DR31" s="8" t="str">
        <f>VLOOKUP($DQ31,definitions_list_lookup!$N$15:$P$20,2,TRUE)</f>
        <v>fresh</v>
      </c>
      <c r="DS31" s="8">
        <f>VLOOKUP($DQ31,definitions_list_lookup!$N$15:$P$20,3,TRUE)</f>
        <v>0</v>
      </c>
      <c r="DT31" s="108"/>
      <c r="DU31" s="7"/>
      <c r="DV31" s="7"/>
      <c r="DW31" s="7"/>
      <c r="DX31" s="7"/>
      <c r="DY31" s="7"/>
      <c r="DZ31" s="7"/>
      <c r="EA31" s="7"/>
      <c r="EB31" s="7"/>
      <c r="EC31" s="7"/>
      <c r="ED31" s="7"/>
      <c r="EE31" s="7"/>
      <c r="EF31" s="7"/>
      <c r="EG31" s="7"/>
      <c r="EH31" s="7"/>
      <c r="EI31" s="7"/>
      <c r="EJ31" s="7"/>
      <c r="EK31" s="7"/>
      <c r="EL31" s="7"/>
      <c r="EM31" s="7"/>
      <c r="EN31" s="7"/>
      <c r="EO31" s="7"/>
      <c r="EP31" s="7"/>
      <c r="EQ31" s="7"/>
      <c r="ER31" s="7"/>
      <c r="ES31" s="8">
        <f t="shared" si="5"/>
        <v>0</v>
      </c>
      <c r="ET31" s="44"/>
      <c r="EU31" s="8">
        <f t="shared" si="6"/>
        <v>80</v>
      </c>
      <c r="EV31" s="8" t="str">
        <f>VLOOKUP($EU31,definitions_list_lookup!$N$15:$P$20,2,TRUE)</f>
        <v>very high</v>
      </c>
      <c r="EW31" s="8">
        <f>VLOOKUP($EU31,definitions_list_lookup!$N$15:$P$20,3,TRUE)</f>
        <v>4</v>
      </c>
    </row>
    <row r="32" spans="1:153" s="5" customFormat="1" ht="70">
      <c r="A32" s="5" t="s">
        <v>1495</v>
      </c>
      <c r="B32" s="5" t="s">
        <v>2845</v>
      </c>
      <c r="C32" t="s">
        <v>1713</v>
      </c>
      <c r="D32" s="5" t="s">
        <v>1497</v>
      </c>
      <c r="E32" s="5">
        <v>6</v>
      </c>
      <c r="F32" s="5">
        <v>1</v>
      </c>
      <c r="G32" s="6" t="str">
        <f t="shared" si="0"/>
        <v>6-1</v>
      </c>
      <c r="H32" s="2">
        <v>42</v>
      </c>
      <c r="I32" s="2">
        <v>47.5</v>
      </c>
      <c r="J32" s="81" t="str">
        <f>IF(((VLOOKUP($G32,Depth_Lookup!$A$3:$J$561,9,FALSE))-(I32/100))&gt;=0,"Good","Too Long")</f>
        <v>Good</v>
      </c>
      <c r="K32" s="82">
        <f>(VLOOKUP($G32,Depth_Lookup!$A$3:$J$561,10,FALSE))+(H32/100)</f>
        <v>5.67</v>
      </c>
      <c r="L32" s="82">
        <f>(VLOOKUP($G32,Depth_Lookup!$A$3:$J$561,10,FALSE))+(I32/100)</f>
        <v>5.7249999999999996</v>
      </c>
      <c r="M32" s="174" t="s">
        <v>1568</v>
      </c>
      <c r="N32" s="174" t="s">
        <v>1489</v>
      </c>
      <c r="O32" s="58" t="s">
        <v>1823</v>
      </c>
      <c r="P32" s="58" t="s">
        <v>1870</v>
      </c>
      <c r="Q32" s="44"/>
      <c r="R32" s="42">
        <v>100</v>
      </c>
      <c r="V32" s="8">
        <f t="shared" si="1"/>
        <v>100</v>
      </c>
      <c r="W32" s="4" t="s">
        <v>1637</v>
      </c>
      <c r="X32" s="5" t="s">
        <v>1</v>
      </c>
      <c r="Y32" s="38">
        <v>20</v>
      </c>
      <c r="Z32" s="8" t="str">
        <f>VLOOKUP($Y32,definitions_list_lookup!$N$15:$P$20,2,TRUE)</f>
        <v>moderate</v>
      </c>
      <c r="AA32" s="8">
        <f>VLOOKUP($Y32,definitions_list_lookup!$N$15:$P$20,3,TRUE)</f>
        <v>2</v>
      </c>
      <c r="AB32" s="108"/>
      <c r="AC32" s="7">
        <v>5</v>
      </c>
      <c r="AD32" s="7">
        <v>87</v>
      </c>
      <c r="AE32" s="7">
        <v>5</v>
      </c>
      <c r="AF32" s="7"/>
      <c r="AG32" s="7"/>
      <c r="AH32" s="7"/>
      <c r="AI32" s="7"/>
      <c r="AJ32" s="7"/>
      <c r="AK32" s="7"/>
      <c r="AL32" s="7"/>
      <c r="AM32" s="7"/>
      <c r="AN32" s="7"/>
      <c r="AO32" s="7"/>
      <c r="AP32" s="7">
        <v>1</v>
      </c>
      <c r="AQ32" s="7"/>
      <c r="AR32" s="7"/>
      <c r="AS32" s="7">
        <v>2</v>
      </c>
      <c r="AT32" s="7"/>
      <c r="AU32" s="7"/>
      <c r="AV32" s="7"/>
      <c r="AW32" s="7"/>
      <c r="AX32" s="7"/>
      <c r="AY32" s="7"/>
      <c r="AZ32" s="7"/>
      <c r="BA32" s="8">
        <f t="shared" si="2"/>
        <v>100</v>
      </c>
      <c r="BB32" s="55"/>
      <c r="BC32" s="108"/>
      <c r="BD32" s="108"/>
      <c r="BE32" s="108"/>
      <c r="BF32" s="7"/>
      <c r="BG32" s="8" t="str">
        <f>VLOOKUP($BF32,definitions_list_lookup!$N$15:$P$20,2,TRUE)</f>
        <v>fresh</v>
      </c>
      <c r="BH32" s="8">
        <f>VLOOKUP($BF32,definitions_list_lookup!$N$15:$P$20,3,TRUE)</f>
        <v>0</v>
      </c>
      <c r="BI32" s="108"/>
      <c r="BJ32" s="7"/>
      <c r="BK32" s="7"/>
      <c r="BL32" s="7"/>
      <c r="BM32" s="7"/>
      <c r="BN32" s="7"/>
      <c r="BO32" s="7"/>
      <c r="BP32" s="7"/>
      <c r="BQ32" s="7"/>
      <c r="BR32" s="7"/>
      <c r="BS32" s="7"/>
      <c r="BT32" s="7"/>
      <c r="BU32" s="7"/>
      <c r="BV32" s="7"/>
      <c r="BW32" s="7"/>
      <c r="BX32" s="7"/>
      <c r="BY32" s="7"/>
      <c r="BZ32" s="7"/>
      <c r="CA32" s="7"/>
      <c r="CB32" s="7"/>
      <c r="CC32" s="7"/>
      <c r="CD32" s="7"/>
      <c r="CE32" s="7"/>
      <c r="CF32" s="7"/>
      <c r="CG32" s="7"/>
      <c r="CH32" s="8">
        <f t="shared" si="3"/>
        <v>0</v>
      </c>
      <c r="CI32" s="44"/>
      <c r="CJ32" s="7"/>
      <c r="CK32" s="49"/>
      <c r="CL32" s="7"/>
      <c r="CM32" s="8" t="str">
        <f>VLOOKUP($CL32,definitions_list_lookup!$N$15:$P$20,2,TRUE)</f>
        <v>fresh</v>
      </c>
      <c r="CN32" s="8">
        <f>VLOOKUP($CL32,definitions_list_lookup!$N$15:$P$20,3,TRUE)</f>
        <v>0</v>
      </c>
      <c r="CO32" s="108" t="s">
        <v>1638</v>
      </c>
      <c r="CP32" s="7"/>
      <c r="CQ32" s="7"/>
      <c r="CR32" s="7"/>
      <c r="CS32" s="7"/>
      <c r="CT32" s="7"/>
      <c r="CU32" s="7"/>
      <c r="CV32" s="7"/>
      <c r="CW32" s="7"/>
      <c r="CX32" s="7"/>
      <c r="CY32" s="7"/>
      <c r="CZ32" s="7"/>
      <c r="DA32" s="7"/>
      <c r="DB32" s="7"/>
      <c r="DC32" s="7"/>
      <c r="DD32" s="7"/>
      <c r="DE32" s="7"/>
      <c r="DF32" s="7"/>
      <c r="DG32" s="7"/>
      <c r="DH32" s="7"/>
      <c r="DI32" s="7"/>
      <c r="DJ32" s="7"/>
      <c r="DK32" s="7"/>
      <c r="DL32" s="7"/>
      <c r="DM32" s="7"/>
      <c r="DN32" s="8">
        <f t="shared" si="4"/>
        <v>0</v>
      </c>
      <c r="DO32" s="44"/>
      <c r="DP32" s="108"/>
      <c r="DQ32" s="7"/>
      <c r="DR32" s="8" t="str">
        <f>VLOOKUP($DQ32,definitions_list_lookup!$N$15:$P$20,2,TRUE)</f>
        <v>fresh</v>
      </c>
      <c r="DS32" s="8">
        <f>VLOOKUP($DQ32,definitions_list_lookup!$N$15:$P$20,3,TRUE)</f>
        <v>0</v>
      </c>
      <c r="DT32" s="108"/>
      <c r="DU32" s="7"/>
      <c r="DV32" s="7"/>
      <c r="DW32" s="7"/>
      <c r="DX32" s="7"/>
      <c r="DY32" s="7"/>
      <c r="DZ32" s="7"/>
      <c r="EA32" s="7"/>
      <c r="EB32" s="7"/>
      <c r="EC32" s="7"/>
      <c r="ED32" s="7"/>
      <c r="EE32" s="7"/>
      <c r="EF32" s="7"/>
      <c r="EG32" s="7"/>
      <c r="EH32" s="7"/>
      <c r="EI32" s="7"/>
      <c r="EJ32" s="7"/>
      <c r="EK32" s="7"/>
      <c r="EL32" s="7"/>
      <c r="EM32" s="7"/>
      <c r="EN32" s="7"/>
      <c r="EO32" s="7"/>
      <c r="EP32" s="7"/>
      <c r="EQ32" s="7"/>
      <c r="ER32" s="7"/>
      <c r="ES32" s="8">
        <f t="shared" si="5"/>
        <v>0</v>
      </c>
      <c r="ET32" s="44"/>
      <c r="EU32" s="8">
        <f t="shared" si="6"/>
        <v>20</v>
      </c>
      <c r="EV32" s="8" t="str">
        <f>VLOOKUP($EU32,definitions_list_lookup!$N$15:$P$20,2,TRUE)</f>
        <v>moderate</v>
      </c>
      <c r="EW32" s="8">
        <f>VLOOKUP($EU32,definitions_list_lookup!$N$15:$P$20,3,TRUE)</f>
        <v>2</v>
      </c>
    </row>
    <row r="33" spans="1:153" s="5" customFormat="1" ht="84">
      <c r="A33" s="5" t="s">
        <v>1495</v>
      </c>
      <c r="B33" s="5" t="s">
        <v>2845</v>
      </c>
      <c r="C33" t="s">
        <v>1713</v>
      </c>
      <c r="D33" s="5" t="s">
        <v>1497</v>
      </c>
      <c r="E33" s="5">
        <v>6</v>
      </c>
      <c r="F33" s="5">
        <v>1</v>
      </c>
      <c r="G33" s="6" t="str">
        <f t="shared" si="0"/>
        <v>6-1</v>
      </c>
      <c r="H33" s="2">
        <v>47.5</v>
      </c>
      <c r="I33" s="2">
        <v>52.5</v>
      </c>
      <c r="J33" s="81" t="str">
        <f>IF(((VLOOKUP($G33,Depth_Lookup!$A$3:$J$561,9,FALSE))-(I33/100))&gt;=0,"Good","Too Long")</f>
        <v>Good</v>
      </c>
      <c r="K33" s="82">
        <f>(VLOOKUP($G33,Depth_Lookup!$A$3:$J$561,10,FALSE))+(H33/100)</f>
        <v>5.7249999999999996</v>
      </c>
      <c r="L33" s="82">
        <f>(VLOOKUP($G33,Depth_Lookup!$A$3:$J$561,10,FALSE))+(I33/100)</f>
        <v>5.7750000000000004</v>
      </c>
      <c r="M33" s="174" t="s">
        <v>1573</v>
      </c>
      <c r="N33" s="174" t="s">
        <v>1564</v>
      </c>
      <c r="O33" s="58" t="s">
        <v>1846</v>
      </c>
      <c r="P33" s="58" t="s">
        <v>1870</v>
      </c>
      <c r="Q33" s="44"/>
      <c r="R33" s="42">
        <v>100</v>
      </c>
      <c r="V33" s="8">
        <f t="shared" si="1"/>
        <v>100</v>
      </c>
      <c r="W33" s="4" t="s">
        <v>1639</v>
      </c>
      <c r="X33" s="5" t="s">
        <v>1</v>
      </c>
      <c r="Y33" s="38">
        <v>50</v>
      </c>
      <c r="Z33" s="8" t="str">
        <f>VLOOKUP($Y33,definitions_list_lookup!$N$15:$P$20,2,TRUE)</f>
        <v>high</v>
      </c>
      <c r="AA33" s="8">
        <f>VLOOKUP($Y33,definitions_list_lookup!$N$15:$P$20,3,TRUE)</f>
        <v>3</v>
      </c>
      <c r="AB33" s="108" t="s">
        <v>1636</v>
      </c>
      <c r="AC33" s="7"/>
      <c r="AD33" s="7">
        <v>5</v>
      </c>
      <c r="AE33" s="7">
        <v>5</v>
      </c>
      <c r="AF33" s="7"/>
      <c r="AG33" s="7"/>
      <c r="AH33" s="7"/>
      <c r="AI33" s="7"/>
      <c r="AJ33" s="7"/>
      <c r="AK33" s="7"/>
      <c r="AL33" s="7"/>
      <c r="AM33" s="7"/>
      <c r="AN33" s="7"/>
      <c r="AO33" s="7"/>
      <c r="AP33" s="7">
        <v>5</v>
      </c>
      <c r="AQ33" s="7"/>
      <c r="AR33" s="7"/>
      <c r="AS33" s="7">
        <v>85</v>
      </c>
      <c r="AT33" s="7"/>
      <c r="AU33" s="7"/>
      <c r="AV33" s="7"/>
      <c r="AW33" s="7"/>
      <c r="AX33" s="7"/>
      <c r="AY33" s="7"/>
      <c r="AZ33" s="7"/>
      <c r="BA33" s="8">
        <f t="shared" si="2"/>
        <v>100</v>
      </c>
      <c r="BB33" s="55"/>
      <c r="BC33" s="108"/>
      <c r="BD33" s="108"/>
      <c r="BE33" s="108"/>
      <c r="BF33" s="7"/>
      <c r="BG33" s="8" t="str">
        <f>VLOOKUP($BF33,definitions_list_lookup!$N$15:$P$20,2,TRUE)</f>
        <v>fresh</v>
      </c>
      <c r="BH33" s="8">
        <f>VLOOKUP($BF33,definitions_list_lookup!$N$15:$P$20,3,TRUE)</f>
        <v>0</v>
      </c>
      <c r="BI33" s="108"/>
      <c r="BJ33" s="7"/>
      <c r="BK33" s="7"/>
      <c r="BL33" s="7"/>
      <c r="BM33" s="7"/>
      <c r="BN33" s="7"/>
      <c r="BO33" s="7"/>
      <c r="BP33" s="7"/>
      <c r="BQ33" s="7"/>
      <c r="BR33" s="7"/>
      <c r="BS33" s="7"/>
      <c r="BT33" s="7"/>
      <c r="BU33" s="7"/>
      <c r="BV33" s="7"/>
      <c r="BW33" s="7"/>
      <c r="BX33" s="7"/>
      <c r="BY33" s="7"/>
      <c r="BZ33" s="7"/>
      <c r="CA33" s="7"/>
      <c r="CB33" s="7"/>
      <c r="CC33" s="7"/>
      <c r="CD33" s="7"/>
      <c r="CE33" s="7"/>
      <c r="CF33" s="7"/>
      <c r="CG33" s="7"/>
      <c r="CH33" s="8">
        <f t="shared" si="3"/>
        <v>0</v>
      </c>
      <c r="CI33" s="44"/>
      <c r="CJ33" s="7"/>
      <c r="CK33" s="49"/>
      <c r="CL33" s="7"/>
      <c r="CM33" s="8" t="str">
        <f>VLOOKUP($CL33,definitions_list_lookup!$N$15:$P$20,2,TRUE)</f>
        <v>fresh</v>
      </c>
      <c r="CN33" s="8">
        <f>VLOOKUP($CL33,definitions_list_lookup!$N$15:$P$20,3,TRUE)</f>
        <v>0</v>
      </c>
      <c r="CO33" s="108" t="s">
        <v>1640</v>
      </c>
      <c r="CP33" s="7"/>
      <c r="CQ33" s="7"/>
      <c r="CR33" s="7"/>
      <c r="CS33" s="7"/>
      <c r="CT33" s="7"/>
      <c r="CU33" s="7"/>
      <c r="CV33" s="7"/>
      <c r="CW33" s="7"/>
      <c r="CX33" s="7"/>
      <c r="CY33" s="7"/>
      <c r="CZ33" s="7"/>
      <c r="DA33" s="7"/>
      <c r="DB33" s="7"/>
      <c r="DC33" s="7"/>
      <c r="DD33" s="7"/>
      <c r="DE33" s="7"/>
      <c r="DF33" s="7"/>
      <c r="DG33" s="7"/>
      <c r="DH33" s="7"/>
      <c r="DI33" s="7"/>
      <c r="DJ33" s="7"/>
      <c r="DK33" s="7"/>
      <c r="DL33" s="7"/>
      <c r="DM33" s="7"/>
      <c r="DN33" s="8">
        <f t="shared" si="4"/>
        <v>0</v>
      </c>
      <c r="DO33" s="44"/>
      <c r="DP33" s="108"/>
      <c r="DQ33" s="7"/>
      <c r="DR33" s="8" t="str">
        <f>VLOOKUP($DQ33,definitions_list_lookup!$N$15:$P$20,2,TRUE)</f>
        <v>fresh</v>
      </c>
      <c r="DS33" s="8">
        <f>VLOOKUP($DQ33,definitions_list_lookup!$N$15:$P$20,3,TRUE)</f>
        <v>0</v>
      </c>
      <c r="DT33" s="108"/>
      <c r="DU33" s="7"/>
      <c r="DV33" s="7"/>
      <c r="DW33" s="7"/>
      <c r="DX33" s="7"/>
      <c r="DY33" s="7"/>
      <c r="DZ33" s="7"/>
      <c r="EA33" s="7"/>
      <c r="EB33" s="7"/>
      <c r="EC33" s="7"/>
      <c r="ED33" s="7"/>
      <c r="EE33" s="7"/>
      <c r="EF33" s="7"/>
      <c r="EG33" s="7"/>
      <c r="EH33" s="7"/>
      <c r="EI33" s="7"/>
      <c r="EJ33" s="7"/>
      <c r="EK33" s="7"/>
      <c r="EL33" s="7"/>
      <c r="EM33" s="7"/>
      <c r="EN33" s="7"/>
      <c r="EO33" s="7"/>
      <c r="EP33" s="7"/>
      <c r="EQ33" s="7"/>
      <c r="ER33" s="7"/>
      <c r="ES33" s="8">
        <f t="shared" si="5"/>
        <v>0</v>
      </c>
      <c r="ET33" s="44"/>
      <c r="EU33" s="8">
        <f t="shared" si="6"/>
        <v>50</v>
      </c>
      <c r="EV33" s="8" t="str">
        <f>VLOOKUP($EU33,definitions_list_lookup!$N$15:$P$20,2,TRUE)</f>
        <v>high</v>
      </c>
      <c r="EW33" s="8">
        <f>VLOOKUP($EU33,definitions_list_lookup!$N$15:$P$20,3,TRUE)</f>
        <v>3</v>
      </c>
    </row>
    <row r="34" spans="1:153" s="5" customFormat="1" ht="98">
      <c r="A34" s="5" t="s">
        <v>1495</v>
      </c>
      <c r="B34" s="5" t="s">
        <v>2845</v>
      </c>
      <c r="C34" t="s">
        <v>1713</v>
      </c>
      <c r="D34" s="5" t="s">
        <v>1497</v>
      </c>
      <c r="E34" s="5">
        <v>6</v>
      </c>
      <c r="F34" s="5">
        <v>1</v>
      </c>
      <c r="G34" s="6" t="str">
        <f t="shared" si="0"/>
        <v>6-1</v>
      </c>
      <c r="H34" s="2">
        <v>52.5</v>
      </c>
      <c r="I34" s="2">
        <v>69</v>
      </c>
      <c r="J34" s="81" t="str">
        <f>IF(((VLOOKUP($G34,Depth_Lookup!$A$3:$J$561,9,FALSE))-(I34/100))&gt;=0,"Good","Too Long")</f>
        <v>Good</v>
      </c>
      <c r="K34" s="82">
        <f>(VLOOKUP($G34,Depth_Lookup!$A$3:$J$561,10,FALSE))+(H34/100)</f>
        <v>5.7750000000000004</v>
      </c>
      <c r="L34" s="82">
        <f>(VLOOKUP($G34,Depth_Lookup!$A$3:$J$561,10,FALSE))+(I34/100)</f>
        <v>5.9399999999999995</v>
      </c>
      <c r="M34" s="174" t="s">
        <v>1576</v>
      </c>
      <c r="N34" s="174" t="s">
        <v>1489</v>
      </c>
      <c r="O34" s="58" t="s">
        <v>1824</v>
      </c>
      <c r="P34" s="58" t="s">
        <v>1870</v>
      </c>
      <c r="Q34" s="44"/>
      <c r="R34" s="42">
        <v>90</v>
      </c>
      <c r="T34" s="5">
        <v>10</v>
      </c>
      <c r="V34" s="8">
        <f t="shared" si="1"/>
        <v>100</v>
      </c>
      <c r="W34" s="4" t="s">
        <v>1637</v>
      </c>
      <c r="X34" s="5" t="s">
        <v>1</v>
      </c>
      <c r="Y34" s="38">
        <v>15</v>
      </c>
      <c r="Z34" s="8" t="str">
        <f>VLOOKUP($Y34,definitions_list_lookup!$N$15:$P$20,2,TRUE)</f>
        <v>moderate</v>
      </c>
      <c r="AA34" s="8">
        <f>VLOOKUP($Y34,definitions_list_lookup!$N$15:$P$20,3,TRUE)</f>
        <v>2</v>
      </c>
      <c r="AB34" s="108"/>
      <c r="AC34" s="7"/>
      <c r="AD34" s="7">
        <v>83</v>
      </c>
      <c r="AE34" s="7">
        <v>5</v>
      </c>
      <c r="AF34" s="7"/>
      <c r="AG34" s="7"/>
      <c r="AH34" s="7"/>
      <c r="AI34" s="7"/>
      <c r="AJ34" s="7"/>
      <c r="AK34" s="7"/>
      <c r="AL34" s="7"/>
      <c r="AM34" s="7"/>
      <c r="AN34" s="7"/>
      <c r="AO34" s="7"/>
      <c r="AP34" s="7">
        <v>2</v>
      </c>
      <c r="AQ34" s="7"/>
      <c r="AR34" s="7"/>
      <c r="AS34" s="7">
        <v>10</v>
      </c>
      <c r="AT34" s="7"/>
      <c r="AU34" s="7"/>
      <c r="AV34" s="7"/>
      <c r="AW34" s="7"/>
      <c r="AX34" s="7"/>
      <c r="AY34" s="7"/>
      <c r="AZ34" s="7"/>
      <c r="BA34" s="8">
        <f t="shared" si="2"/>
        <v>100</v>
      </c>
      <c r="BB34" s="55"/>
      <c r="BC34" s="108"/>
      <c r="BD34" s="108"/>
      <c r="BE34" s="108"/>
      <c r="BF34" s="7"/>
      <c r="BG34" s="8" t="str">
        <f>VLOOKUP($BF34,definitions_list_lookup!$N$15:$P$20,2,TRUE)</f>
        <v>fresh</v>
      </c>
      <c r="BH34" s="8">
        <f>VLOOKUP($BF34,definitions_list_lookup!$N$15:$P$20,3,TRUE)</f>
        <v>0</v>
      </c>
      <c r="BI34" s="108"/>
      <c r="BJ34" s="7"/>
      <c r="BK34" s="7"/>
      <c r="BL34" s="7"/>
      <c r="BM34" s="7"/>
      <c r="BN34" s="7"/>
      <c r="BO34" s="7"/>
      <c r="BP34" s="7"/>
      <c r="BQ34" s="7"/>
      <c r="BR34" s="7"/>
      <c r="BS34" s="7"/>
      <c r="BT34" s="7"/>
      <c r="BU34" s="7"/>
      <c r="BV34" s="7"/>
      <c r="BW34" s="7"/>
      <c r="BX34" s="7"/>
      <c r="BY34" s="7"/>
      <c r="BZ34" s="7"/>
      <c r="CA34" s="7"/>
      <c r="CB34" s="7"/>
      <c r="CC34" s="7"/>
      <c r="CD34" s="7"/>
      <c r="CE34" s="7"/>
      <c r="CF34" s="7"/>
      <c r="CG34" s="7"/>
      <c r="CH34" s="8">
        <f t="shared" si="3"/>
        <v>0</v>
      </c>
      <c r="CI34" s="44"/>
      <c r="CJ34" s="7" t="s">
        <v>295</v>
      </c>
      <c r="CK34" s="49" t="s">
        <v>1642</v>
      </c>
      <c r="CL34" s="7">
        <v>15</v>
      </c>
      <c r="CM34" s="8" t="str">
        <f>VLOOKUP($CL34,definitions_list_lookup!$N$15:$P$20,2,TRUE)</f>
        <v>moderate</v>
      </c>
      <c r="CN34" s="8">
        <f>VLOOKUP($CL34,definitions_list_lookup!$N$15:$P$20,3,TRUE)</f>
        <v>2</v>
      </c>
      <c r="CO34" s="108"/>
      <c r="CP34" s="7"/>
      <c r="CQ34" s="7">
        <v>90</v>
      </c>
      <c r="CR34" s="7">
        <v>10</v>
      </c>
      <c r="CS34" s="7"/>
      <c r="CT34" s="7"/>
      <c r="CU34" s="7"/>
      <c r="CV34" s="7"/>
      <c r="CW34" s="7"/>
      <c r="CX34" s="7"/>
      <c r="CY34" s="7"/>
      <c r="CZ34" s="7"/>
      <c r="DA34" s="7"/>
      <c r="DB34" s="7"/>
      <c r="DC34" s="7"/>
      <c r="DD34" s="7"/>
      <c r="DE34" s="7"/>
      <c r="DF34" s="7"/>
      <c r="DG34" s="7"/>
      <c r="DH34" s="7"/>
      <c r="DI34" s="7"/>
      <c r="DJ34" s="7"/>
      <c r="DK34" s="7"/>
      <c r="DL34" s="7"/>
      <c r="DM34" s="7"/>
      <c r="DN34" s="8">
        <f t="shared" si="4"/>
        <v>100</v>
      </c>
      <c r="DO34" s="44"/>
      <c r="DP34" s="108"/>
      <c r="DQ34" s="7"/>
      <c r="DR34" s="8" t="str">
        <f>VLOOKUP($DQ34,definitions_list_lookup!$N$15:$P$20,2,TRUE)</f>
        <v>fresh</v>
      </c>
      <c r="DS34" s="8">
        <f>VLOOKUP($DQ34,definitions_list_lookup!$N$15:$P$20,3,TRUE)</f>
        <v>0</v>
      </c>
      <c r="DT34" s="108"/>
      <c r="DU34" s="7"/>
      <c r="DV34" s="7"/>
      <c r="DW34" s="7"/>
      <c r="DX34" s="7"/>
      <c r="DY34" s="7"/>
      <c r="DZ34" s="7"/>
      <c r="EA34" s="7"/>
      <c r="EB34" s="7"/>
      <c r="EC34" s="7"/>
      <c r="ED34" s="7"/>
      <c r="EE34" s="7"/>
      <c r="EF34" s="7"/>
      <c r="EG34" s="7"/>
      <c r="EH34" s="7"/>
      <c r="EI34" s="7"/>
      <c r="EJ34" s="7"/>
      <c r="EK34" s="7"/>
      <c r="EL34" s="7"/>
      <c r="EM34" s="7"/>
      <c r="EN34" s="7"/>
      <c r="EO34" s="7"/>
      <c r="EP34" s="7"/>
      <c r="EQ34" s="7"/>
      <c r="ER34" s="7"/>
      <c r="ES34" s="8">
        <f t="shared" si="5"/>
        <v>0</v>
      </c>
      <c r="ET34" s="44"/>
      <c r="EU34" s="8">
        <f t="shared" si="6"/>
        <v>15</v>
      </c>
      <c r="EV34" s="8" t="str">
        <f>VLOOKUP($EU34,definitions_list_lookup!$N$15:$P$20,2,TRUE)</f>
        <v>moderate</v>
      </c>
      <c r="EW34" s="8">
        <f>VLOOKUP($EU34,definitions_list_lookup!$N$15:$P$20,3,TRUE)</f>
        <v>2</v>
      </c>
    </row>
    <row r="35" spans="1:153" s="5" customFormat="1" ht="112">
      <c r="A35" s="5" t="s">
        <v>1495</v>
      </c>
      <c r="B35" s="5" t="s">
        <v>2845</v>
      </c>
      <c r="C35" t="s">
        <v>1713</v>
      </c>
      <c r="D35" s="5" t="s">
        <v>1497</v>
      </c>
      <c r="E35" s="5">
        <v>6</v>
      </c>
      <c r="F35" s="5">
        <v>1</v>
      </c>
      <c r="G35" s="6" t="str">
        <f t="shared" si="0"/>
        <v>6-1</v>
      </c>
      <c r="H35" s="2">
        <v>69</v>
      </c>
      <c r="I35" s="2">
        <v>73</v>
      </c>
      <c r="J35" s="81" t="str">
        <f>IF(((VLOOKUP($G35,Depth_Lookup!$A$3:$J$561,9,FALSE))-(I35/100))&gt;=0,"Good","Too Long")</f>
        <v>Good</v>
      </c>
      <c r="K35" s="82">
        <f>(VLOOKUP($G35,Depth_Lookup!$A$3:$J$561,10,FALSE))+(H35/100)</f>
        <v>5.9399999999999995</v>
      </c>
      <c r="L35" s="82">
        <f>(VLOOKUP($G35,Depth_Lookup!$A$3:$J$561,10,FALSE))+(I35/100)</f>
        <v>5.98</v>
      </c>
      <c r="M35" s="174" t="s">
        <v>1578</v>
      </c>
      <c r="N35" s="174" t="s">
        <v>1517</v>
      </c>
      <c r="O35" s="58" t="s">
        <v>1825</v>
      </c>
      <c r="P35" s="58" t="s">
        <v>1852</v>
      </c>
      <c r="Q35" s="44"/>
      <c r="R35" s="42">
        <v>100</v>
      </c>
      <c r="T35" s="5">
        <v>0</v>
      </c>
      <c r="V35" s="8">
        <f t="shared" si="1"/>
        <v>100</v>
      </c>
      <c r="W35" s="4" t="s">
        <v>1643</v>
      </c>
      <c r="X35" s="5" t="s">
        <v>1</v>
      </c>
      <c r="Y35" s="38">
        <v>10</v>
      </c>
      <c r="Z35" s="8" t="str">
        <f>VLOOKUP($Y35,definitions_list_lookup!$N$15:$P$20,2,TRUE)</f>
        <v>slight</v>
      </c>
      <c r="AA35" s="8">
        <f>VLOOKUP($Y35,definitions_list_lookup!$N$15:$P$20,3,TRUE)</f>
        <v>1</v>
      </c>
      <c r="AB35" s="108" t="s">
        <v>1644</v>
      </c>
      <c r="AC35" s="7"/>
      <c r="AD35" s="7">
        <v>90</v>
      </c>
      <c r="AE35" s="7">
        <v>10</v>
      </c>
      <c r="AF35" s="7"/>
      <c r="AG35" s="7"/>
      <c r="AH35" s="7"/>
      <c r="AI35" s="7"/>
      <c r="AJ35" s="7"/>
      <c r="AK35" s="7"/>
      <c r="AL35" s="7"/>
      <c r="AM35" s="7"/>
      <c r="AN35" s="7"/>
      <c r="AO35" s="7"/>
      <c r="AP35" s="7"/>
      <c r="AQ35" s="7"/>
      <c r="AR35" s="7"/>
      <c r="AS35" s="7"/>
      <c r="AT35" s="7"/>
      <c r="AU35" s="7"/>
      <c r="AV35" s="7"/>
      <c r="AW35" s="7"/>
      <c r="AX35" s="7"/>
      <c r="AY35" s="7"/>
      <c r="AZ35" s="7"/>
      <c r="BA35" s="8">
        <f t="shared" si="2"/>
        <v>100</v>
      </c>
      <c r="BB35" s="55"/>
      <c r="BC35" s="108"/>
      <c r="BD35" s="108"/>
      <c r="BE35" s="108"/>
      <c r="BF35" s="7"/>
      <c r="BG35" s="8" t="str">
        <f>VLOOKUP($BF35,definitions_list_lookup!$N$15:$P$20,2,TRUE)</f>
        <v>fresh</v>
      </c>
      <c r="BH35" s="8">
        <f>VLOOKUP($BF35,definitions_list_lookup!$N$15:$P$20,3,TRUE)</f>
        <v>0</v>
      </c>
      <c r="BI35" s="108"/>
      <c r="BJ35" s="7"/>
      <c r="BK35" s="7"/>
      <c r="BL35" s="7"/>
      <c r="BM35" s="7"/>
      <c r="BN35" s="7"/>
      <c r="BO35" s="7"/>
      <c r="BP35" s="7"/>
      <c r="BQ35" s="7"/>
      <c r="BR35" s="7"/>
      <c r="BS35" s="7"/>
      <c r="BT35" s="7"/>
      <c r="BU35" s="7"/>
      <c r="BV35" s="7"/>
      <c r="BW35" s="7"/>
      <c r="BX35" s="7"/>
      <c r="BY35" s="7"/>
      <c r="BZ35" s="7"/>
      <c r="CA35" s="7"/>
      <c r="CB35" s="7"/>
      <c r="CC35" s="7"/>
      <c r="CD35" s="7"/>
      <c r="CE35" s="7"/>
      <c r="CF35" s="7"/>
      <c r="CG35" s="7"/>
      <c r="CH35" s="8">
        <f t="shared" si="3"/>
        <v>0</v>
      </c>
      <c r="CI35" s="44"/>
      <c r="CJ35" s="7"/>
      <c r="CK35" s="49"/>
      <c r="CL35" s="7"/>
      <c r="CM35" s="8" t="str">
        <f>VLOOKUP($CL35,definitions_list_lookup!$N$15:$P$20,2,TRUE)</f>
        <v>fresh</v>
      </c>
      <c r="CN35" s="8">
        <f>VLOOKUP($CL35,definitions_list_lookup!$N$15:$P$20,3,TRUE)</f>
        <v>0</v>
      </c>
      <c r="CO35" s="108"/>
      <c r="CP35" s="7"/>
      <c r="CQ35" s="7"/>
      <c r="CR35" s="7"/>
      <c r="CS35" s="7"/>
      <c r="CT35" s="7"/>
      <c r="CU35" s="7"/>
      <c r="CV35" s="7"/>
      <c r="CW35" s="7"/>
      <c r="CX35" s="7"/>
      <c r="CY35" s="7"/>
      <c r="CZ35" s="7"/>
      <c r="DA35" s="7"/>
      <c r="DB35" s="7"/>
      <c r="DC35" s="7"/>
      <c r="DD35" s="7"/>
      <c r="DE35" s="7"/>
      <c r="DF35" s="7"/>
      <c r="DG35" s="7"/>
      <c r="DH35" s="7"/>
      <c r="DI35" s="7"/>
      <c r="DJ35" s="7"/>
      <c r="DK35" s="7"/>
      <c r="DL35" s="7"/>
      <c r="DM35" s="7"/>
      <c r="DN35" s="8">
        <f t="shared" si="4"/>
        <v>0</v>
      </c>
      <c r="DO35" s="44"/>
      <c r="DP35" s="108"/>
      <c r="DQ35" s="7"/>
      <c r="DR35" s="8" t="str">
        <f>VLOOKUP($DQ35,definitions_list_lookup!$N$15:$P$20,2,TRUE)</f>
        <v>fresh</v>
      </c>
      <c r="DS35" s="8">
        <f>VLOOKUP($DQ35,definitions_list_lookup!$N$15:$P$20,3,TRUE)</f>
        <v>0</v>
      </c>
      <c r="DT35" s="108"/>
      <c r="DU35" s="7"/>
      <c r="DV35" s="7"/>
      <c r="DW35" s="7"/>
      <c r="DX35" s="7"/>
      <c r="DY35" s="7"/>
      <c r="DZ35" s="7"/>
      <c r="EA35" s="7"/>
      <c r="EB35" s="7"/>
      <c r="EC35" s="7"/>
      <c r="ED35" s="7"/>
      <c r="EE35" s="7"/>
      <c r="EF35" s="7"/>
      <c r="EG35" s="7"/>
      <c r="EH35" s="7"/>
      <c r="EI35" s="7"/>
      <c r="EJ35" s="7"/>
      <c r="EK35" s="7"/>
      <c r="EL35" s="7"/>
      <c r="EM35" s="7"/>
      <c r="EN35" s="7"/>
      <c r="EO35" s="7"/>
      <c r="EP35" s="7"/>
      <c r="EQ35" s="7"/>
      <c r="ER35" s="7"/>
      <c r="ES35" s="8">
        <f t="shared" si="5"/>
        <v>0</v>
      </c>
      <c r="ET35" s="44"/>
      <c r="EU35" s="8">
        <f t="shared" si="6"/>
        <v>10</v>
      </c>
      <c r="EV35" s="8" t="str">
        <f>VLOOKUP($EU35,definitions_list_lookup!$N$15:$P$20,2,TRUE)</f>
        <v>slight</v>
      </c>
      <c r="EW35" s="8">
        <f>VLOOKUP($EU35,definitions_list_lookup!$N$15:$P$20,3,TRUE)</f>
        <v>1</v>
      </c>
    </row>
    <row r="36" spans="1:153" s="5" customFormat="1" ht="56">
      <c r="A36" s="5" t="s">
        <v>1495</v>
      </c>
      <c r="B36" s="5" t="s">
        <v>2845</v>
      </c>
      <c r="C36" t="s">
        <v>1713</v>
      </c>
      <c r="D36" s="5" t="s">
        <v>1497</v>
      </c>
      <c r="E36" s="5">
        <v>6</v>
      </c>
      <c r="F36" s="5">
        <v>1</v>
      </c>
      <c r="G36" s="6" t="str">
        <f t="shared" si="0"/>
        <v>6-1</v>
      </c>
      <c r="H36" s="2">
        <v>73</v>
      </c>
      <c r="I36" s="2">
        <v>79</v>
      </c>
      <c r="J36" s="81" t="str">
        <f>IF(((VLOOKUP($G36,Depth_Lookup!$A$3:$J$561,9,FALSE))-(I36/100))&gt;=0,"Good","Too Long")</f>
        <v>Good</v>
      </c>
      <c r="K36" s="82">
        <f>(VLOOKUP($G36,Depth_Lookup!$A$3:$J$561,10,FALSE))+(H36/100)</f>
        <v>5.98</v>
      </c>
      <c r="L36" s="82">
        <f>(VLOOKUP($G36,Depth_Lookup!$A$3:$J$561,10,FALSE))+(I36/100)</f>
        <v>6.04</v>
      </c>
      <c r="M36" s="174" t="s">
        <v>1583</v>
      </c>
      <c r="N36" s="174" t="s">
        <v>1579</v>
      </c>
      <c r="O36" s="58" t="s">
        <v>1826</v>
      </c>
      <c r="P36" s="58" t="s">
        <v>1870</v>
      </c>
      <c r="Q36" s="44"/>
      <c r="R36" s="42">
        <v>100</v>
      </c>
      <c r="T36" s="5">
        <v>0</v>
      </c>
      <c r="V36" s="8">
        <f t="shared" si="1"/>
        <v>100</v>
      </c>
      <c r="W36" s="4" t="s">
        <v>1639</v>
      </c>
      <c r="X36" s="5" t="s">
        <v>1</v>
      </c>
      <c r="Y36" s="38">
        <v>50</v>
      </c>
      <c r="Z36" s="8" t="str">
        <f>VLOOKUP($Y36,definitions_list_lookup!$N$15:$P$20,2,TRUE)</f>
        <v>high</v>
      </c>
      <c r="AA36" s="8">
        <f>VLOOKUP($Y36,definitions_list_lookup!$N$15:$P$20,3,TRUE)</f>
        <v>3</v>
      </c>
      <c r="AB36" s="108" t="s">
        <v>1636</v>
      </c>
      <c r="AC36" s="7"/>
      <c r="AD36" s="7">
        <v>40</v>
      </c>
      <c r="AE36" s="7"/>
      <c r="AF36" s="7"/>
      <c r="AG36" s="7"/>
      <c r="AH36" s="7"/>
      <c r="AI36" s="7"/>
      <c r="AJ36" s="7"/>
      <c r="AK36" s="7"/>
      <c r="AL36" s="7"/>
      <c r="AM36" s="7"/>
      <c r="AN36" s="7"/>
      <c r="AO36" s="7"/>
      <c r="AP36" s="7">
        <v>5</v>
      </c>
      <c r="AQ36" s="7"/>
      <c r="AR36" s="7"/>
      <c r="AS36" s="7">
        <v>55</v>
      </c>
      <c r="AT36" s="7"/>
      <c r="AU36" s="7"/>
      <c r="AV36" s="7"/>
      <c r="AW36" s="7"/>
      <c r="AX36" s="7"/>
      <c r="AY36" s="7"/>
      <c r="AZ36" s="7"/>
      <c r="BA36" s="8">
        <f t="shared" si="2"/>
        <v>100</v>
      </c>
      <c r="BB36" s="55"/>
      <c r="BC36" s="108"/>
      <c r="BD36" s="108"/>
      <c r="BE36" s="108"/>
      <c r="BF36" s="7"/>
      <c r="BG36" s="8" t="str">
        <f>VLOOKUP($BF36,definitions_list_lookup!$N$15:$P$20,2,TRUE)</f>
        <v>fresh</v>
      </c>
      <c r="BH36" s="8">
        <f>VLOOKUP($BF36,definitions_list_lookup!$N$15:$P$20,3,TRUE)</f>
        <v>0</v>
      </c>
      <c r="BI36" s="108"/>
      <c r="BJ36" s="7"/>
      <c r="BK36" s="7"/>
      <c r="BL36" s="7"/>
      <c r="BM36" s="7"/>
      <c r="BN36" s="7"/>
      <c r="BO36" s="7"/>
      <c r="BP36" s="7"/>
      <c r="BQ36" s="7"/>
      <c r="BR36" s="7"/>
      <c r="BS36" s="7"/>
      <c r="BT36" s="7"/>
      <c r="BU36" s="7"/>
      <c r="BV36" s="7"/>
      <c r="BW36" s="7"/>
      <c r="BX36" s="7"/>
      <c r="BY36" s="7"/>
      <c r="BZ36" s="7"/>
      <c r="CA36" s="7"/>
      <c r="CB36" s="7"/>
      <c r="CC36" s="7"/>
      <c r="CD36" s="7"/>
      <c r="CE36" s="7"/>
      <c r="CF36" s="7"/>
      <c r="CG36" s="7"/>
      <c r="CH36" s="8">
        <f t="shared" si="3"/>
        <v>0</v>
      </c>
      <c r="CI36" s="44"/>
      <c r="CJ36" s="7"/>
      <c r="CK36" s="49"/>
      <c r="CL36" s="7"/>
      <c r="CM36" s="8" t="str">
        <f>VLOOKUP($CL36,definitions_list_lookup!$N$15:$P$20,2,TRUE)</f>
        <v>fresh</v>
      </c>
      <c r="CN36" s="8">
        <f>VLOOKUP($CL36,definitions_list_lookup!$N$15:$P$20,3,TRUE)</f>
        <v>0</v>
      </c>
      <c r="CO36" s="108"/>
      <c r="CP36" s="7"/>
      <c r="CQ36" s="7"/>
      <c r="CR36" s="7"/>
      <c r="CS36" s="7"/>
      <c r="CT36" s="7"/>
      <c r="CU36" s="7"/>
      <c r="CV36" s="7"/>
      <c r="CW36" s="7"/>
      <c r="CX36" s="7"/>
      <c r="CY36" s="7"/>
      <c r="CZ36" s="7"/>
      <c r="DA36" s="7"/>
      <c r="DB36" s="7"/>
      <c r="DC36" s="7"/>
      <c r="DD36" s="7"/>
      <c r="DE36" s="7"/>
      <c r="DF36" s="7"/>
      <c r="DG36" s="7"/>
      <c r="DH36" s="7"/>
      <c r="DI36" s="7"/>
      <c r="DJ36" s="7"/>
      <c r="DK36" s="7"/>
      <c r="DL36" s="7"/>
      <c r="DM36" s="7"/>
      <c r="DN36" s="8">
        <f t="shared" si="4"/>
        <v>0</v>
      </c>
      <c r="DO36" s="44"/>
      <c r="DP36" s="108"/>
      <c r="DQ36" s="7"/>
      <c r="DR36" s="8" t="str">
        <f>VLOOKUP($DQ36,definitions_list_lookup!$N$15:$P$20,2,TRUE)</f>
        <v>fresh</v>
      </c>
      <c r="DS36" s="8">
        <f>VLOOKUP($DQ36,definitions_list_lookup!$N$15:$P$20,3,TRUE)</f>
        <v>0</v>
      </c>
      <c r="DT36" s="108"/>
      <c r="DU36" s="7"/>
      <c r="DV36" s="7"/>
      <c r="DW36" s="7"/>
      <c r="DX36" s="7"/>
      <c r="DY36" s="7"/>
      <c r="DZ36" s="7"/>
      <c r="EA36" s="7"/>
      <c r="EB36" s="7"/>
      <c r="EC36" s="7"/>
      <c r="ED36" s="7"/>
      <c r="EE36" s="7"/>
      <c r="EF36" s="7"/>
      <c r="EG36" s="7"/>
      <c r="EH36" s="7"/>
      <c r="EI36" s="7"/>
      <c r="EJ36" s="7"/>
      <c r="EK36" s="7"/>
      <c r="EL36" s="7"/>
      <c r="EM36" s="7"/>
      <c r="EN36" s="7"/>
      <c r="EO36" s="7"/>
      <c r="EP36" s="7"/>
      <c r="EQ36" s="7"/>
      <c r="ER36" s="7"/>
      <c r="ES36" s="8">
        <f t="shared" si="5"/>
        <v>0</v>
      </c>
      <c r="ET36" s="44"/>
      <c r="EU36" s="8">
        <f t="shared" si="6"/>
        <v>50</v>
      </c>
      <c r="EV36" s="8" t="str">
        <f>VLOOKUP($EU36,definitions_list_lookup!$N$15:$P$20,2,TRUE)</f>
        <v>high</v>
      </c>
      <c r="EW36" s="8">
        <f>VLOOKUP($EU36,definitions_list_lookup!$N$15:$P$20,3,TRUE)</f>
        <v>3</v>
      </c>
    </row>
    <row r="37" spans="1:153" s="5" customFormat="1" ht="154">
      <c r="A37" s="5" t="s">
        <v>1495</v>
      </c>
      <c r="B37" s="5" t="s">
        <v>2845</v>
      </c>
      <c r="C37" t="s">
        <v>1713</v>
      </c>
      <c r="D37" s="5" t="s">
        <v>1497</v>
      </c>
      <c r="E37" s="5">
        <v>6</v>
      </c>
      <c r="F37" s="5">
        <v>2</v>
      </c>
      <c r="G37" s="6" t="str">
        <f t="shared" si="0"/>
        <v>6-2</v>
      </c>
      <c r="H37" s="2">
        <v>0</v>
      </c>
      <c r="I37" s="2">
        <v>39</v>
      </c>
      <c r="J37" s="81" t="str">
        <f>IF(((VLOOKUP($G37,Depth_Lookup!$A$3:$J$561,9,FALSE))-(I37/100))&gt;=0,"Good","Too Long")</f>
        <v>Good</v>
      </c>
      <c r="K37" s="82">
        <f>(VLOOKUP($G37,Depth_Lookup!$A$3:$J$561,10,FALSE))+(H37/100)</f>
        <v>6.04</v>
      </c>
      <c r="L37" s="82">
        <f>(VLOOKUP($G37,Depth_Lookup!$A$3:$J$561,10,FALSE))+(I37/100)</f>
        <v>6.43</v>
      </c>
      <c r="M37" s="174" t="s">
        <v>1587</v>
      </c>
      <c r="N37" s="174" t="s">
        <v>1489</v>
      </c>
      <c r="O37" s="58" t="s">
        <v>1847</v>
      </c>
      <c r="P37" s="58" t="s">
        <v>1871</v>
      </c>
      <c r="Q37" s="44"/>
      <c r="R37" s="42">
        <v>95</v>
      </c>
      <c r="T37" s="5">
        <v>5</v>
      </c>
      <c r="V37" s="8">
        <f t="shared" si="1"/>
        <v>100</v>
      </c>
      <c r="W37" s="4" t="s">
        <v>1637</v>
      </c>
      <c r="X37" s="5" t="s">
        <v>1</v>
      </c>
      <c r="Y37" s="38">
        <v>15</v>
      </c>
      <c r="Z37" s="8" t="str">
        <f>VLOOKUP($Y37,definitions_list_lookup!$N$15:$P$20,2,TRUE)</f>
        <v>moderate</v>
      </c>
      <c r="AA37" s="8">
        <f>VLOOKUP($Y37,definitions_list_lookup!$N$15:$P$20,3,TRUE)</f>
        <v>2</v>
      </c>
      <c r="AB37" s="108" t="s">
        <v>1646</v>
      </c>
      <c r="AC37" s="7">
        <v>25</v>
      </c>
      <c r="AD37" s="7">
        <v>70</v>
      </c>
      <c r="AE37" s="7"/>
      <c r="AF37" s="7"/>
      <c r="AG37" s="7"/>
      <c r="AH37" s="7"/>
      <c r="AI37" s="7"/>
      <c r="AJ37" s="7"/>
      <c r="AK37" s="7"/>
      <c r="AL37" s="7"/>
      <c r="AM37" s="7"/>
      <c r="AN37" s="7"/>
      <c r="AO37" s="7"/>
      <c r="AP37" s="7">
        <v>1</v>
      </c>
      <c r="AQ37" s="7"/>
      <c r="AR37" s="7"/>
      <c r="AS37" s="7">
        <v>4</v>
      </c>
      <c r="AT37" s="7"/>
      <c r="AU37" s="7"/>
      <c r="AV37" s="7"/>
      <c r="AW37" s="7"/>
      <c r="AX37" s="7"/>
      <c r="AY37" s="7"/>
      <c r="AZ37" s="7"/>
      <c r="BA37" s="8">
        <f t="shared" si="2"/>
        <v>100</v>
      </c>
      <c r="BB37" s="55"/>
      <c r="BC37" s="108"/>
      <c r="BD37" s="108"/>
      <c r="BE37" s="108"/>
      <c r="BF37" s="7"/>
      <c r="BG37" s="8" t="str">
        <f>VLOOKUP($BF37,definitions_list_lookup!$N$15:$P$20,2,TRUE)</f>
        <v>fresh</v>
      </c>
      <c r="BH37" s="8">
        <f>VLOOKUP($BF37,definitions_list_lookup!$N$15:$P$20,3,TRUE)</f>
        <v>0</v>
      </c>
      <c r="BI37" s="108"/>
      <c r="BJ37" s="7"/>
      <c r="BK37" s="7"/>
      <c r="BL37" s="7"/>
      <c r="BM37" s="7"/>
      <c r="BN37" s="7"/>
      <c r="BO37" s="7"/>
      <c r="BP37" s="7"/>
      <c r="BQ37" s="7"/>
      <c r="BR37" s="7"/>
      <c r="BS37" s="7"/>
      <c r="BT37" s="7"/>
      <c r="BU37" s="7"/>
      <c r="BV37" s="7"/>
      <c r="BW37" s="7"/>
      <c r="BX37" s="7"/>
      <c r="BY37" s="7"/>
      <c r="BZ37" s="7"/>
      <c r="CA37" s="7"/>
      <c r="CB37" s="7"/>
      <c r="CC37" s="7"/>
      <c r="CD37" s="7"/>
      <c r="CE37" s="7"/>
      <c r="CF37" s="7"/>
      <c r="CG37" s="7"/>
      <c r="CH37" s="8">
        <f t="shared" si="3"/>
        <v>0</v>
      </c>
      <c r="CI37" s="44"/>
      <c r="CJ37" s="7" t="s">
        <v>295</v>
      </c>
      <c r="CK37" s="49" t="s">
        <v>1647</v>
      </c>
      <c r="CL37" s="7">
        <v>100</v>
      </c>
      <c r="CM37" s="8" t="str">
        <f>VLOOKUP($CL37,definitions_list_lookup!$N$15:$P$20,2,TRUE)</f>
        <v>complete</v>
      </c>
      <c r="CN37" s="8">
        <f>VLOOKUP($CL37,definitions_list_lookup!$N$15:$P$20,3,TRUE)</f>
        <v>5</v>
      </c>
      <c r="CO37" s="108"/>
      <c r="CP37" s="7"/>
      <c r="CQ37" s="7"/>
      <c r="CR37" s="7">
        <v>100</v>
      </c>
      <c r="CS37" s="7"/>
      <c r="CT37" s="7"/>
      <c r="CU37" s="7"/>
      <c r="CV37" s="7"/>
      <c r="CW37" s="7"/>
      <c r="CX37" s="7"/>
      <c r="CY37" s="7"/>
      <c r="CZ37" s="7"/>
      <c r="DA37" s="7"/>
      <c r="DB37" s="7"/>
      <c r="DC37" s="7"/>
      <c r="DD37" s="7"/>
      <c r="DE37" s="7"/>
      <c r="DF37" s="7"/>
      <c r="DG37" s="7"/>
      <c r="DH37" s="7"/>
      <c r="DI37" s="7"/>
      <c r="DJ37" s="7"/>
      <c r="DK37" s="7"/>
      <c r="DL37" s="7"/>
      <c r="DM37" s="7"/>
      <c r="DN37" s="8">
        <f t="shared" si="4"/>
        <v>100</v>
      </c>
      <c r="DO37" s="44"/>
      <c r="DP37" s="108"/>
      <c r="DQ37" s="7"/>
      <c r="DR37" s="8" t="str">
        <f>VLOOKUP($DQ37,definitions_list_lookup!$N$15:$P$20,2,TRUE)</f>
        <v>fresh</v>
      </c>
      <c r="DS37" s="8">
        <f>VLOOKUP($DQ37,definitions_list_lookup!$N$15:$P$20,3,TRUE)</f>
        <v>0</v>
      </c>
      <c r="DT37" s="108"/>
      <c r="DU37" s="7"/>
      <c r="DV37" s="7"/>
      <c r="DW37" s="7"/>
      <c r="DX37" s="7"/>
      <c r="DY37" s="7"/>
      <c r="DZ37" s="7"/>
      <c r="EA37" s="7"/>
      <c r="EB37" s="7"/>
      <c r="EC37" s="7"/>
      <c r="ED37" s="7"/>
      <c r="EE37" s="7"/>
      <c r="EF37" s="7"/>
      <c r="EG37" s="7"/>
      <c r="EH37" s="7"/>
      <c r="EI37" s="7"/>
      <c r="EJ37" s="7"/>
      <c r="EK37" s="7"/>
      <c r="EL37" s="7"/>
      <c r="EM37" s="7"/>
      <c r="EN37" s="7"/>
      <c r="EO37" s="7"/>
      <c r="EP37" s="7"/>
      <c r="EQ37" s="7"/>
      <c r="ER37" s="7"/>
      <c r="ES37" s="8">
        <f t="shared" si="5"/>
        <v>0</v>
      </c>
      <c r="ET37" s="44"/>
      <c r="EU37" s="8">
        <f t="shared" si="6"/>
        <v>19.25</v>
      </c>
      <c r="EV37" s="8" t="str">
        <f>VLOOKUP($EU37,definitions_list_lookup!$N$15:$P$20,2,TRUE)</f>
        <v>moderate</v>
      </c>
      <c r="EW37" s="8">
        <f>VLOOKUP($EU37,definitions_list_lookup!$N$15:$P$20,3,TRUE)</f>
        <v>2</v>
      </c>
    </row>
    <row r="38" spans="1:153" s="5" customFormat="1" ht="42">
      <c r="A38" s="5" t="s">
        <v>1495</v>
      </c>
      <c r="B38" s="5" t="s">
        <v>2845</v>
      </c>
      <c r="C38" t="s">
        <v>1713</v>
      </c>
      <c r="D38" s="5" t="s">
        <v>1497</v>
      </c>
      <c r="E38" s="5">
        <v>6</v>
      </c>
      <c r="F38" s="5">
        <v>2</v>
      </c>
      <c r="G38" s="6" t="str">
        <f t="shared" si="0"/>
        <v>6-2</v>
      </c>
      <c r="H38" s="2">
        <v>39</v>
      </c>
      <c r="I38" s="2">
        <v>40.5</v>
      </c>
      <c r="J38" s="81" t="str">
        <f>IF(((VLOOKUP($G38,Depth_Lookup!$A$3:$J$561,9,FALSE))-(I38/100))&gt;=0,"Good","Too Long")</f>
        <v>Good</v>
      </c>
      <c r="K38" s="82">
        <f>(VLOOKUP($G38,Depth_Lookup!$A$3:$J$561,10,FALSE))+(H38/100)</f>
        <v>6.43</v>
      </c>
      <c r="L38" s="82">
        <f>(VLOOKUP($G38,Depth_Lookup!$A$3:$J$561,10,FALSE))+(I38/100)</f>
        <v>6.4450000000000003</v>
      </c>
      <c r="M38" s="174" t="s">
        <v>1590</v>
      </c>
      <c r="N38" s="174" t="s">
        <v>12</v>
      </c>
      <c r="O38" s="58" t="s">
        <v>1848</v>
      </c>
      <c r="P38" s="58" t="s">
        <v>1870</v>
      </c>
      <c r="Q38" s="44"/>
      <c r="R38" s="42">
        <v>100</v>
      </c>
      <c r="V38" s="8">
        <f t="shared" si="1"/>
        <v>100</v>
      </c>
      <c r="W38" s="4" t="s">
        <v>1635</v>
      </c>
      <c r="X38" s="5" t="s">
        <v>1</v>
      </c>
      <c r="Y38" s="38">
        <v>100</v>
      </c>
      <c r="Z38" s="8" t="str">
        <f>VLOOKUP($Y38,definitions_list_lookup!$N$15:$P$20,2,TRUE)</f>
        <v>complete</v>
      </c>
      <c r="AA38" s="8">
        <f>VLOOKUP($Y38,definitions_list_lookup!$N$15:$P$20,3,TRUE)</f>
        <v>5</v>
      </c>
      <c r="AB38" s="108"/>
      <c r="AC38" s="7"/>
      <c r="AD38" s="7"/>
      <c r="AE38" s="7"/>
      <c r="AF38" s="7"/>
      <c r="AG38" s="7"/>
      <c r="AH38" s="7"/>
      <c r="AI38" s="7"/>
      <c r="AJ38" s="7"/>
      <c r="AK38" s="7"/>
      <c r="AL38" s="7"/>
      <c r="AM38" s="7"/>
      <c r="AN38" s="7"/>
      <c r="AO38" s="7"/>
      <c r="AP38" s="7">
        <v>2</v>
      </c>
      <c r="AQ38" s="7"/>
      <c r="AR38" s="7"/>
      <c r="AS38" s="7">
        <v>98</v>
      </c>
      <c r="AT38" s="7"/>
      <c r="AU38" s="7"/>
      <c r="AV38" s="7"/>
      <c r="AW38" s="7"/>
      <c r="AX38" s="7"/>
      <c r="AY38" s="7"/>
      <c r="AZ38" s="7"/>
      <c r="BA38" s="8">
        <f t="shared" si="2"/>
        <v>100</v>
      </c>
      <c r="BB38" s="55"/>
      <c r="BC38" s="108"/>
      <c r="BD38" s="108"/>
      <c r="BE38" s="108"/>
      <c r="BF38" s="7"/>
      <c r="BG38" s="8" t="str">
        <f>VLOOKUP($BF38,definitions_list_lookup!$N$15:$P$20,2,TRUE)</f>
        <v>fresh</v>
      </c>
      <c r="BH38" s="8">
        <f>VLOOKUP($BF38,definitions_list_lookup!$N$15:$P$20,3,TRUE)</f>
        <v>0</v>
      </c>
      <c r="BI38" s="108"/>
      <c r="BJ38" s="7"/>
      <c r="BK38" s="7"/>
      <c r="BL38" s="7"/>
      <c r="BM38" s="7"/>
      <c r="BN38" s="7"/>
      <c r="BO38" s="7"/>
      <c r="BP38" s="7"/>
      <c r="BQ38" s="7"/>
      <c r="BR38" s="7"/>
      <c r="BS38" s="7"/>
      <c r="BT38" s="7"/>
      <c r="BU38" s="7"/>
      <c r="BV38" s="7"/>
      <c r="BW38" s="7"/>
      <c r="BX38" s="7"/>
      <c r="BY38" s="7"/>
      <c r="BZ38" s="7"/>
      <c r="CA38" s="7"/>
      <c r="CB38" s="7"/>
      <c r="CC38" s="7"/>
      <c r="CD38" s="7"/>
      <c r="CE38" s="7"/>
      <c r="CF38" s="7"/>
      <c r="CG38" s="7"/>
      <c r="CH38" s="8">
        <f t="shared" si="3"/>
        <v>0</v>
      </c>
      <c r="CI38" s="44"/>
      <c r="CJ38" s="7"/>
      <c r="CK38" s="49"/>
      <c r="CL38" s="7"/>
      <c r="CM38" s="8" t="str">
        <f>VLOOKUP($CL38,definitions_list_lookup!$N$15:$P$20,2,TRUE)</f>
        <v>fresh</v>
      </c>
      <c r="CN38" s="8">
        <f>VLOOKUP($CL38,definitions_list_lookup!$N$15:$P$20,3,TRUE)</f>
        <v>0</v>
      </c>
      <c r="CO38" s="108"/>
      <c r="CP38" s="7"/>
      <c r="CQ38" s="7"/>
      <c r="CR38" s="7"/>
      <c r="CS38" s="7"/>
      <c r="CT38" s="7"/>
      <c r="CU38" s="7"/>
      <c r="CV38" s="7"/>
      <c r="CW38" s="7"/>
      <c r="CX38" s="7"/>
      <c r="CY38" s="7"/>
      <c r="CZ38" s="7"/>
      <c r="DA38" s="7"/>
      <c r="DB38" s="7"/>
      <c r="DC38" s="7"/>
      <c r="DD38" s="7"/>
      <c r="DE38" s="7"/>
      <c r="DF38" s="7"/>
      <c r="DG38" s="7"/>
      <c r="DH38" s="7"/>
      <c r="DI38" s="7"/>
      <c r="DJ38" s="7"/>
      <c r="DK38" s="7"/>
      <c r="DL38" s="7"/>
      <c r="DM38" s="7"/>
      <c r="DN38" s="8">
        <f t="shared" si="4"/>
        <v>0</v>
      </c>
      <c r="DO38" s="44"/>
      <c r="DP38" s="108"/>
      <c r="DQ38" s="7"/>
      <c r="DR38" s="8" t="str">
        <f>VLOOKUP($DQ38,definitions_list_lookup!$N$15:$P$20,2,TRUE)</f>
        <v>fresh</v>
      </c>
      <c r="DS38" s="8">
        <f>VLOOKUP($DQ38,definitions_list_lookup!$N$15:$P$20,3,TRUE)</f>
        <v>0</v>
      </c>
      <c r="DT38" s="108"/>
      <c r="DU38" s="7"/>
      <c r="DV38" s="7"/>
      <c r="DW38" s="7"/>
      <c r="DX38" s="7"/>
      <c r="DY38" s="7"/>
      <c r="DZ38" s="7"/>
      <c r="EA38" s="7"/>
      <c r="EB38" s="7"/>
      <c r="EC38" s="7"/>
      <c r="ED38" s="7"/>
      <c r="EE38" s="7"/>
      <c r="EF38" s="7"/>
      <c r="EG38" s="7"/>
      <c r="EH38" s="7"/>
      <c r="EI38" s="7"/>
      <c r="EJ38" s="7"/>
      <c r="EK38" s="7"/>
      <c r="EL38" s="7"/>
      <c r="EM38" s="7"/>
      <c r="EN38" s="7"/>
      <c r="EO38" s="7"/>
      <c r="EP38" s="7"/>
      <c r="EQ38" s="7"/>
      <c r="ER38" s="7"/>
      <c r="ES38" s="8">
        <f t="shared" si="5"/>
        <v>0</v>
      </c>
      <c r="ET38" s="44"/>
      <c r="EU38" s="8">
        <f t="shared" si="6"/>
        <v>100</v>
      </c>
      <c r="EV38" s="8" t="str">
        <f>VLOOKUP($EU38,definitions_list_lookup!$N$15:$P$20,2,TRUE)</f>
        <v>complete</v>
      </c>
      <c r="EW38" s="8">
        <f>VLOOKUP($EU38,definitions_list_lookup!$N$15:$P$20,3,TRUE)</f>
        <v>5</v>
      </c>
    </row>
    <row r="39" spans="1:153" s="5" customFormat="1" ht="168">
      <c r="A39" s="5" t="s">
        <v>1495</v>
      </c>
      <c r="B39" s="5" t="s">
        <v>2845</v>
      </c>
      <c r="C39" t="s">
        <v>1713</v>
      </c>
      <c r="D39" s="5" t="s">
        <v>1497</v>
      </c>
      <c r="E39" s="5">
        <v>6</v>
      </c>
      <c r="F39" s="5">
        <v>2</v>
      </c>
      <c r="G39" s="6" t="str">
        <f t="shared" si="0"/>
        <v>6-2</v>
      </c>
      <c r="H39" s="2">
        <v>40.5</v>
      </c>
      <c r="I39" s="2">
        <v>86.5</v>
      </c>
      <c r="J39" s="81" t="str">
        <f>IF(((VLOOKUP($G39,Depth_Lookup!$A$3:$J$561,9,FALSE))-(I39/100))&gt;=0,"Good","Too Long")</f>
        <v>Good</v>
      </c>
      <c r="K39" s="82">
        <f>(VLOOKUP($G39,Depth_Lookup!$A$3:$J$561,10,FALSE))+(H39/100)</f>
        <v>6.4450000000000003</v>
      </c>
      <c r="L39" s="82">
        <f>(VLOOKUP($G39,Depth_Lookup!$A$3:$J$561,10,FALSE))+(I39/100)</f>
        <v>6.9050000000000002</v>
      </c>
      <c r="M39" s="174" t="s">
        <v>1592</v>
      </c>
      <c r="N39" s="174" t="s">
        <v>1489</v>
      </c>
      <c r="O39" s="58" t="s">
        <v>1849</v>
      </c>
      <c r="P39" s="58" t="s">
        <v>1872</v>
      </c>
      <c r="Q39" s="44"/>
      <c r="R39" s="42">
        <v>100</v>
      </c>
      <c r="V39" s="8">
        <f t="shared" si="1"/>
        <v>100</v>
      </c>
      <c r="W39" s="4" t="s">
        <v>1637</v>
      </c>
      <c r="X39" s="5" t="s">
        <v>1</v>
      </c>
      <c r="Y39" s="38">
        <v>10</v>
      </c>
      <c r="Z39" s="8" t="str">
        <f>VLOOKUP($Y39,definitions_list_lookup!$N$15:$P$20,2,TRUE)</f>
        <v>slight</v>
      </c>
      <c r="AA39" s="8">
        <f>VLOOKUP($Y39,definitions_list_lookup!$N$15:$P$20,3,TRUE)</f>
        <v>1</v>
      </c>
      <c r="AB39" s="108" t="s">
        <v>1648</v>
      </c>
      <c r="AC39" s="7"/>
      <c r="AD39" s="7">
        <v>50</v>
      </c>
      <c r="AE39" s="7">
        <v>40</v>
      </c>
      <c r="AF39" s="7"/>
      <c r="AG39" s="7"/>
      <c r="AH39" s="7"/>
      <c r="AI39" s="7"/>
      <c r="AJ39" s="7"/>
      <c r="AK39" s="7"/>
      <c r="AL39" s="7"/>
      <c r="AM39" s="7"/>
      <c r="AN39" s="7"/>
      <c r="AO39" s="7"/>
      <c r="AP39" s="7">
        <v>2</v>
      </c>
      <c r="AQ39" s="7"/>
      <c r="AR39" s="7"/>
      <c r="AS39" s="7">
        <v>8</v>
      </c>
      <c r="AT39" s="7"/>
      <c r="AU39" s="7"/>
      <c r="AV39" s="7"/>
      <c r="AW39" s="7"/>
      <c r="AX39" s="7"/>
      <c r="AY39" s="7"/>
      <c r="AZ39" s="7"/>
      <c r="BA39" s="8">
        <f t="shared" si="2"/>
        <v>100</v>
      </c>
      <c r="BB39" s="55"/>
      <c r="BC39" s="108"/>
      <c r="BD39" s="108"/>
      <c r="BE39" s="108"/>
      <c r="BF39" s="7"/>
      <c r="BG39" s="8" t="str">
        <f>VLOOKUP($BF39,definitions_list_lookup!$N$15:$P$20,2,TRUE)</f>
        <v>fresh</v>
      </c>
      <c r="BH39" s="8">
        <f>VLOOKUP($BF39,definitions_list_lookup!$N$15:$P$20,3,TRUE)</f>
        <v>0</v>
      </c>
      <c r="BI39" s="108"/>
      <c r="BJ39" s="7"/>
      <c r="BK39" s="7"/>
      <c r="BL39" s="7"/>
      <c r="BM39" s="7"/>
      <c r="BN39" s="7"/>
      <c r="BO39" s="7"/>
      <c r="BP39" s="7"/>
      <c r="BQ39" s="7"/>
      <c r="BR39" s="7"/>
      <c r="BS39" s="7"/>
      <c r="BT39" s="7"/>
      <c r="BU39" s="7"/>
      <c r="BV39" s="7"/>
      <c r="BW39" s="7"/>
      <c r="BX39" s="7"/>
      <c r="BY39" s="7"/>
      <c r="BZ39" s="7"/>
      <c r="CA39" s="7"/>
      <c r="CB39" s="7"/>
      <c r="CC39" s="7"/>
      <c r="CD39" s="7"/>
      <c r="CE39" s="7"/>
      <c r="CF39" s="7"/>
      <c r="CG39" s="7"/>
      <c r="CH39" s="8">
        <f t="shared" si="3"/>
        <v>0</v>
      </c>
      <c r="CI39" s="44"/>
      <c r="CJ39" s="7"/>
      <c r="CK39" s="49"/>
      <c r="CL39" s="7"/>
      <c r="CM39" s="8" t="str">
        <f>VLOOKUP($CL39,definitions_list_lookup!$N$15:$P$20,2,TRUE)</f>
        <v>fresh</v>
      </c>
      <c r="CN39" s="8">
        <f>VLOOKUP($CL39,definitions_list_lookup!$N$15:$P$20,3,TRUE)</f>
        <v>0</v>
      </c>
      <c r="CO39" s="108"/>
      <c r="CP39" s="7"/>
      <c r="CQ39" s="7"/>
      <c r="CR39" s="7"/>
      <c r="CS39" s="7"/>
      <c r="CT39" s="7"/>
      <c r="CU39" s="7"/>
      <c r="CV39" s="7"/>
      <c r="CW39" s="7"/>
      <c r="CX39" s="7"/>
      <c r="CY39" s="7"/>
      <c r="CZ39" s="7"/>
      <c r="DA39" s="7"/>
      <c r="DB39" s="7"/>
      <c r="DC39" s="7"/>
      <c r="DD39" s="7"/>
      <c r="DE39" s="7"/>
      <c r="DF39" s="7"/>
      <c r="DG39" s="7"/>
      <c r="DH39" s="7"/>
      <c r="DI39" s="7"/>
      <c r="DJ39" s="7"/>
      <c r="DK39" s="7"/>
      <c r="DL39" s="7"/>
      <c r="DM39" s="7"/>
      <c r="DN39" s="8">
        <f t="shared" si="4"/>
        <v>0</v>
      </c>
      <c r="DO39" s="44"/>
      <c r="DP39" s="108"/>
      <c r="DQ39" s="7"/>
      <c r="DR39" s="8" t="str">
        <f>VLOOKUP($DQ39,definitions_list_lookup!$N$15:$P$20,2,TRUE)</f>
        <v>fresh</v>
      </c>
      <c r="DS39" s="8">
        <f>VLOOKUP($DQ39,definitions_list_lookup!$N$15:$P$20,3,TRUE)</f>
        <v>0</v>
      </c>
      <c r="DT39" s="108"/>
      <c r="DU39" s="7"/>
      <c r="DV39" s="7"/>
      <c r="DW39" s="7"/>
      <c r="DX39" s="7"/>
      <c r="DY39" s="7"/>
      <c r="DZ39" s="7"/>
      <c r="EA39" s="7"/>
      <c r="EB39" s="7"/>
      <c r="EC39" s="7"/>
      <c r="ED39" s="7"/>
      <c r="EE39" s="7"/>
      <c r="EF39" s="7"/>
      <c r="EG39" s="7"/>
      <c r="EH39" s="7"/>
      <c r="EI39" s="7"/>
      <c r="EJ39" s="7"/>
      <c r="EK39" s="7"/>
      <c r="EL39" s="7"/>
      <c r="EM39" s="7"/>
      <c r="EN39" s="7"/>
      <c r="EO39" s="7"/>
      <c r="EP39" s="7"/>
      <c r="EQ39" s="7"/>
      <c r="ER39" s="7"/>
      <c r="ES39" s="8">
        <f t="shared" si="5"/>
        <v>0</v>
      </c>
      <c r="ET39" s="44"/>
      <c r="EU39" s="8">
        <f t="shared" si="6"/>
        <v>10</v>
      </c>
      <c r="EV39" s="8" t="str">
        <f>VLOOKUP($EU39,definitions_list_lookup!$N$15:$P$20,2,TRUE)</f>
        <v>slight</v>
      </c>
      <c r="EW39" s="8">
        <f>VLOOKUP($EU39,definitions_list_lookup!$N$15:$P$20,3,TRUE)</f>
        <v>1</v>
      </c>
    </row>
    <row r="40" spans="1:153" s="5" customFormat="1" ht="42">
      <c r="A40" s="5" t="s">
        <v>1495</v>
      </c>
      <c r="B40" s="5" t="s">
        <v>2845</v>
      </c>
      <c r="C40" t="s">
        <v>1713</v>
      </c>
      <c r="D40" s="5" t="s">
        <v>1497</v>
      </c>
      <c r="E40" s="5">
        <v>6</v>
      </c>
      <c r="F40" s="5">
        <v>3</v>
      </c>
      <c r="G40" s="6" t="str">
        <f t="shared" si="0"/>
        <v>6-3</v>
      </c>
      <c r="H40" s="2">
        <v>0</v>
      </c>
      <c r="I40" s="2">
        <v>14</v>
      </c>
      <c r="J40" s="81" t="str">
        <f>IF(((VLOOKUP($G40,Depth_Lookup!$A$3:$J$561,9,FALSE))-(I40/100))&gt;=0,"Good","Too Long")</f>
        <v>Good</v>
      </c>
      <c r="K40" s="82">
        <f>(VLOOKUP($G40,Depth_Lookup!$A$3:$J$561,10,FALSE))+(H40/100)</f>
        <v>6.9050000000000002</v>
      </c>
      <c r="L40" s="82">
        <f>(VLOOKUP($G40,Depth_Lookup!$A$3:$J$561,10,FALSE))+(I40/100)</f>
        <v>7.0449999999999999</v>
      </c>
      <c r="M40" s="174" t="s">
        <v>1592</v>
      </c>
      <c r="N40" s="174" t="s">
        <v>1489</v>
      </c>
      <c r="O40" s="58" t="s">
        <v>1828</v>
      </c>
      <c r="P40" s="58" t="s">
        <v>1870</v>
      </c>
      <c r="Q40" s="44"/>
      <c r="R40" s="42">
        <v>100</v>
      </c>
      <c r="V40" s="8">
        <f t="shared" si="1"/>
        <v>100</v>
      </c>
      <c r="W40" s="4" t="s">
        <v>1637</v>
      </c>
      <c r="X40" s="5" t="s">
        <v>1</v>
      </c>
      <c r="Y40" s="38">
        <v>80</v>
      </c>
      <c r="Z40" s="8" t="str">
        <f>VLOOKUP($Y40,definitions_list_lookup!$N$15:$P$20,2,TRUE)</f>
        <v>very high</v>
      </c>
      <c r="AA40" s="8">
        <f>VLOOKUP($Y40,definitions_list_lookup!$N$15:$P$20,3,TRUE)</f>
        <v>4</v>
      </c>
      <c r="AB40" s="108"/>
      <c r="AC40" s="7"/>
      <c r="AD40" s="7">
        <v>65</v>
      </c>
      <c r="AE40" s="7">
        <v>25</v>
      </c>
      <c r="AF40" s="7"/>
      <c r="AG40" s="7"/>
      <c r="AH40" s="7"/>
      <c r="AI40" s="7"/>
      <c r="AJ40" s="7"/>
      <c r="AK40" s="7"/>
      <c r="AL40" s="7"/>
      <c r="AM40" s="7"/>
      <c r="AN40" s="7"/>
      <c r="AO40" s="7"/>
      <c r="AP40" s="7">
        <v>2</v>
      </c>
      <c r="AQ40" s="7"/>
      <c r="AR40" s="7"/>
      <c r="AS40" s="7">
        <v>8</v>
      </c>
      <c r="AT40" s="7"/>
      <c r="AU40" s="7"/>
      <c r="AV40" s="7"/>
      <c r="AW40" s="7"/>
      <c r="AX40" s="7"/>
      <c r="AY40" s="7"/>
      <c r="AZ40" s="7"/>
      <c r="BA40" s="8">
        <f t="shared" si="2"/>
        <v>100</v>
      </c>
      <c r="BB40" s="55"/>
      <c r="BC40" s="108"/>
      <c r="BD40" s="108"/>
      <c r="BE40" s="108"/>
      <c r="BF40" s="7"/>
      <c r="BG40" s="8" t="str">
        <f>VLOOKUP($BF40,definitions_list_lookup!$N$15:$P$20,2,TRUE)</f>
        <v>fresh</v>
      </c>
      <c r="BH40" s="8">
        <f>VLOOKUP($BF40,definitions_list_lookup!$N$15:$P$20,3,TRUE)</f>
        <v>0</v>
      </c>
      <c r="BI40" s="108"/>
      <c r="BJ40" s="7"/>
      <c r="BK40" s="7"/>
      <c r="BL40" s="7"/>
      <c r="BM40" s="7"/>
      <c r="BN40" s="7"/>
      <c r="BO40" s="7"/>
      <c r="BP40" s="7"/>
      <c r="BQ40" s="7"/>
      <c r="BR40" s="7"/>
      <c r="BS40" s="7"/>
      <c r="BT40" s="7"/>
      <c r="BU40" s="7"/>
      <c r="BV40" s="7"/>
      <c r="BW40" s="7"/>
      <c r="BX40" s="7"/>
      <c r="BY40" s="7"/>
      <c r="BZ40" s="7"/>
      <c r="CA40" s="7"/>
      <c r="CB40" s="7"/>
      <c r="CC40" s="7"/>
      <c r="CD40" s="7"/>
      <c r="CE40" s="7"/>
      <c r="CF40" s="7"/>
      <c r="CG40" s="7"/>
      <c r="CH40" s="8">
        <f t="shared" si="3"/>
        <v>0</v>
      </c>
      <c r="CI40" s="44"/>
      <c r="CJ40" s="7"/>
      <c r="CK40" s="49"/>
      <c r="CL40" s="7"/>
      <c r="CM40" s="8" t="str">
        <f>VLOOKUP($CL40,definitions_list_lookup!$N$15:$P$20,2,TRUE)</f>
        <v>fresh</v>
      </c>
      <c r="CN40" s="8">
        <f>VLOOKUP($CL40,definitions_list_lookup!$N$15:$P$20,3,TRUE)</f>
        <v>0</v>
      </c>
      <c r="CO40" s="108"/>
      <c r="CP40" s="7"/>
      <c r="CQ40" s="7"/>
      <c r="CR40" s="7"/>
      <c r="CS40" s="7"/>
      <c r="CT40" s="7"/>
      <c r="CU40" s="7"/>
      <c r="CV40" s="7"/>
      <c r="CW40" s="7"/>
      <c r="CX40" s="7"/>
      <c r="CY40" s="7"/>
      <c r="CZ40" s="7"/>
      <c r="DA40" s="7"/>
      <c r="DB40" s="7"/>
      <c r="DC40" s="7"/>
      <c r="DD40" s="7"/>
      <c r="DE40" s="7"/>
      <c r="DF40" s="7"/>
      <c r="DG40" s="7"/>
      <c r="DH40" s="7"/>
      <c r="DI40" s="7"/>
      <c r="DJ40" s="7"/>
      <c r="DK40" s="7"/>
      <c r="DL40" s="7"/>
      <c r="DM40" s="7"/>
      <c r="DN40" s="8">
        <f t="shared" si="4"/>
        <v>0</v>
      </c>
      <c r="DO40" s="44"/>
      <c r="DP40" s="108"/>
      <c r="DQ40" s="7"/>
      <c r="DR40" s="8" t="str">
        <f>VLOOKUP($DQ40,definitions_list_lookup!$N$15:$P$20,2,TRUE)</f>
        <v>fresh</v>
      </c>
      <c r="DS40" s="8">
        <f>VLOOKUP($DQ40,definitions_list_lookup!$N$15:$P$20,3,TRUE)</f>
        <v>0</v>
      </c>
      <c r="DT40" s="108"/>
      <c r="DU40" s="7"/>
      <c r="DV40" s="7"/>
      <c r="DW40" s="7"/>
      <c r="DX40" s="7"/>
      <c r="DY40" s="7"/>
      <c r="DZ40" s="7"/>
      <c r="EA40" s="7"/>
      <c r="EB40" s="7"/>
      <c r="EC40" s="7"/>
      <c r="ED40" s="7"/>
      <c r="EE40" s="7"/>
      <c r="EF40" s="7"/>
      <c r="EG40" s="7"/>
      <c r="EH40" s="7"/>
      <c r="EI40" s="7"/>
      <c r="EJ40" s="7"/>
      <c r="EK40" s="7"/>
      <c r="EL40" s="7"/>
      <c r="EM40" s="7"/>
      <c r="EN40" s="7"/>
      <c r="EO40" s="7"/>
      <c r="EP40" s="7"/>
      <c r="EQ40" s="7"/>
      <c r="ER40" s="7"/>
      <c r="ES40" s="8">
        <f t="shared" si="5"/>
        <v>0</v>
      </c>
      <c r="ET40" s="44"/>
      <c r="EU40" s="8">
        <f t="shared" si="6"/>
        <v>80</v>
      </c>
      <c r="EV40" s="8" t="str">
        <f>VLOOKUP($EU40,definitions_list_lookup!$N$15:$P$20,2,TRUE)</f>
        <v>very high</v>
      </c>
      <c r="EW40" s="8">
        <f>VLOOKUP($EU40,definitions_list_lookup!$N$15:$P$20,3,TRUE)</f>
        <v>4</v>
      </c>
    </row>
    <row r="41" spans="1:153" s="5" customFormat="1" ht="70">
      <c r="A41" s="5" t="s">
        <v>1495</v>
      </c>
      <c r="B41" s="5" t="s">
        <v>2845</v>
      </c>
      <c r="C41" t="s">
        <v>1713</v>
      </c>
      <c r="D41" s="5" t="s">
        <v>1497</v>
      </c>
      <c r="E41" s="5">
        <v>6</v>
      </c>
      <c r="F41" s="5">
        <v>3</v>
      </c>
      <c r="G41" s="6" t="str">
        <f t="shared" si="0"/>
        <v>6-3</v>
      </c>
      <c r="H41" s="2">
        <v>14</v>
      </c>
      <c r="I41" s="2">
        <v>52.5</v>
      </c>
      <c r="J41" s="81" t="str">
        <f>IF(((VLOOKUP($G41,Depth_Lookup!$A$3:$J$561,9,FALSE))-(I41/100))&gt;=0,"Good","Too Long")</f>
        <v>Good</v>
      </c>
      <c r="K41" s="82">
        <f>(VLOOKUP($G41,Depth_Lookup!$A$3:$J$561,10,FALSE))+(H41/100)</f>
        <v>7.0449999999999999</v>
      </c>
      <c r="L41" s="82">
        <f>(VLOOKUP($G41,Depth_Lookup!$A$3:$J$561,10,FALSE))+(I41/100)</f>
        <v>7.4300000000000006</v>
      </c>
      <c r="M41" s="174" t="s">
        <v>1595</v>
      </c>
      <c r="N41" s="174" t="s">
        <v>1564</v>
      </c>
      <c r="O41" s="58" t="s">
        <v>1829</v>
      </c>
      <c r="P41" s="58" t="s">
        <v>1870</v>
      </c>
      <c r="Q41" s="44"/>
      <c r="R41" s="42">
        <v>100</v>
      </c>
      <c r="V41" s="8">
        <f t="shared" si="1"/>
        <v>100</v>
      </c>
      <c r="W41" s="4" t="s">
        <v>1652</v>
      </c>
      <c r="X41" s="5" t="s">
        <v>1</v>
      </c>
      <c r="Y41" s="38">
        <v>70</v>
      </c>
      <c r="Z41" s="8" t="str">
        <f>VLOOKUP($Y41,definitions_list_lookup!$N$15:$P$20,2,TRUE)</f>
        <v>very high</v>
      </c>
      <c r="AA41" s="8">
        <f>VLOOKUP($Y41,definitions_list_lookup!$N$15:$P$20,3,TRUE)</f>
        <v>4</v>
      </c>
      <c r="AB41" s="108"/>
      <c r="AC41" s="7"/>
      <c r="AD41" s="7">
        <v>30</v>
      </c>
      <c r="AE41" s="7">
        <v>5</v>
      </c>
      <c r="AF41" s="7"/>
      <c r="AG41" s="7"/>
      <c r="AH41" s="7"/>
      <c r="AI41" s="7"/>
      <c r="AJ41" s="7"/>
      <c r="AK41" s="7"/>
      <c r="AL41" s="7"/>
      <c r="AM41" s="7"/>
      <c r="AN41" s="7"/>
      <c r="AO41" s="7"/>
      <c r="AP41" s="7">
        <v>5</v>
      </c>
      <c r="AQ41" s="7"/>
      <c r="AR41" s="7"/>
      <c r="AS41" s="7">
        <v>60</v>
      </c>
      <c r="AT41" s="7"/>
      <c r="AU41" s="7"/>
      <c r="AV41" s="7"/>
      <c r="AW41" s="7"/>
      <c r="AX41" s="7"/>
      <c r="AY41" s="7"/>
      <c r="AZ41" s="7"/>
      <c r="BA41" s="8">
        <f t="shared" si="2"/>
        <v>100</v>
      </c>
      <c r="BB41" s="55"/>
      <c r="BC41" s="108"/>
      <c r="BD41" s="108"/>
      <c r="BE41" s="108"/>
      <c r="BF41" s="7"/>
      <c r="BG41" s="8" t="str">
        <f>VLOOKUP($BF41,definitions_list_lookup!$N$15:$P$20,2,TRUE)</f>
        <v>fresh</v>
      </c>
      <c r="BH41" s="8">
        <f>VLOOKUP($BF41,definitions_list_lookup!$N$15:$P$20,3,TRUE)</f>
        <v>0</v>
      </c>
      <c r="BI41" s="108"/>
      <c r="BJ41" s="7"/>
      <c r="BK41" s="7"/>
      <c r="BL41" s="7"/>
      <c r="BM41" s="7"/>
      <c r="BN41" s="7"/>
      <c r="BO41" s="7"/>
      <c r="BP41" s="7"/>
      <c r="BQ41" s="7"/>
      <c r="BR41" s="7"/>
      <c r="BS41" s="7"/>
      <c r="BT41" s="7"/>
      <c r="BU41" s="7"/>
      <c r="BV41" s="7"/>
      <c r="BW41" s="7"/>
      <c r="BX41" s="7"/>
      <c r="BY41" s="7"/>
      <c r="BZ41" s="7"/>
      <c r="CA41" s="7"/>
      <c r="CB41" s="7"/>
      <c r="CC41" s="7"/>
      <c r="CD41" s="7"/>
      <c r="CE41" s="7"/>
      <c r="CF41" s="7"/>
      <c r="CG41" s="7"/>
      <c r="CH41" s="8">
        <f t="shared" si="3"/>
        <v>0</v>
      </c>
      <c r="CI41" s="44"/>
      <c r="CJ41" s="7"/>
      <c r="CK41" s="49"/>
      <c r="CL41" s="7"/>
      <c r="CM41" s="8" t="str">
        <f>VLOOKUP($CL41,definitions_list_lookup!$N$15:$P$20,2,TRUE)</f>
        <v>fresh</v>
      </c>
      <c r="CN41" s="8">
        <f>VLOOKUP($CL41,definitions_list_lookup!$N$15:$P$20,3,TRUE)</f>
        <v>0</v>
      </c>
      <c r="CO41" s="108"/>
      <c r="CP41" s="7"/>
      <c r="CQ41" s="7"/>
      <c r="CR41" s="7"/>
      <c r="CS41" s="7"/>
      <c r="CT41" s="7"/>
      <c r="CU41" s="7"/>
      <c r="CV41" s="7"/>
      <c r="CW41" s="7"/>
      <c r="CX41" s="7"/>
      <c r="CY41" s="7"/>
      <c r="CZ41" s="7"/>
      <c r="DA41" s="7"/>
      <c r="DB41" s="7"/>
      <c r="DC41" s="7"/>
      <c r="DD41" s="7"/>
      <c r="DE41" s="7"/>
      <c r="DF41" s="7"/>
      <c r="DG41" s="7"/>
      <c r="DH41" s="7"/>
      <c r="DI41" s="7"/>
      <c r="DJ41" s="7"/>
      <c r="DK41" s="7"/>
      <c r="DL41" s="7"/>
      <c r="DM41" s="7"/>
      <c r="DN41" s="8">
        <f t="shared" si="4"/>
        <v>0</v>
      </c>
      <c r="DO41" s="44"/>
      <c r="DP41" s="108"/>
      <c r="DQ41" s="7"/>
      <c r="DR41" s="8" t="str">
        <f>VLOOKUP($DQ41,definitions_list_lookup!$N$15:$P$20,2,TRUE)</f>
        <v>fresh</v>
      </c>
      <c r="DS41" s="8">
        <f>VLOOKUP($DQ41,definitions_list_lookup!$N$15:$P$20,3,TRUE)</f>
        <v>0</v>
      </c>
      <c r="DT41" s="108"/>
      <c r="DU41" s="7"/>
      <c r="DV41" s="7"/>
      <c r="DW41" s="7"/>
      <c r="DX41" s="7"/>
      <c r="DY41" s="7"/>
      <c r="DZ41" s="7"/>
      <c r="EA41" s="7"/>
      <c r="EB41" s="7"/>
      <c r="EC41" s="7"/>
      <c r="ED41" s="7"/>
      <c r="EE41" s="7"/>
      <c r="EF41" s="7"/>
      <c r="EG41" s="7"/>
      <c r="EH41" s="7"/>
      <c r="EI41" s="7"/>
      <c r="EJ41" s="7"/>
      <c r="EK41" s="7"/>
      <c r="EL41" s="7"/>
      <c r="EM41" s="7"/>
      <c r="EN41" s="7"/>
      <c r="EO41" s="7"/>
      <c r="EP41" s="7"/>
      <c r="EQ41" s="7"/>
      <c r="ER41" s="7"/>
      <c r="ES41" s="8">
        <f t="shared" si="5"/>
        <v>0</v>
      </c>
      <c r="ET41" s="44"/>
      <c r="EU41" s="8">
        <f t="shared" si="6"/>
        <v>70</v>
      </c>
      <c r="EV41" s="8" t="str">
        <f>VLOOKUP($EU41,definitions_list_lookup!$N$15:$P$20,2,TRUE)</f>
        <v>very high</v>
      </c>
      <c r="EW41" s="8">
        <f>VLOOKUP($EU41,definitions_list_lookup!$N$15:$P$20,3,TRUE)</f>
        <v>4</v>
      </c>
    </row>
    <row r="42" spans="1:153" s="5" customFormat="1" ht="70">
      <c r="A42" s="5" t="s">
        <v>1495</v>
      </c>
      <c r="B42" s="5" t="s">
        <v>2845</v>
      </c>
      <c r="C42" t="s">
        <v>1713</v>
      </c>
      <c r="D42" s="5" t="s">
        <v>1497</v>
      </c>
      <c r="E42" s="5">
        <v>6</v>
      </c>
      <c r="F42" s="5">
        <v>4</v>
      </c>
      <c r="G42" s="6" t="str">
        <f t="shared" si="0"/>
        <v>6-4</v>
      </c>
      <c r="H42" s="2">
        <v>0</v>
      </c>
      <c r="I42" s="2">
        <v>8</v>
      </c>
      <c r="J42" s="81" t="str">
        <f>IF(((VLOOKUP($G42,Depth_Lookup!$A$3:$J$561,9,FALSE))-(I42/100))&gt;=0,"Good","Too Long")</f>
        <v>Good</v>
      </c>
      <c r="K42" s="82">
        <f>(VLOOKUP($G42,Depth_Lookup!$A$3:$J$561,10,FALSE))+(H42/100)</f>
        <v>7.43</v>
      </c>
      <c r="L42" s="82">
        <f>(VLOOKUP($G42,Depth_Lookup!$A$3:$J$561,10,FALSE))+(I42/100)</f>
        <v>7.51</v>
      </c>
      <c r="M42" s="174" t="s">
        <v>1598</v>
      </c>
      <c r="N42" s="174" t="s">
        <v>1564</v>
      </c>
      <c r="O42" s="58" t="s">
        <v>1829</v>
      </c>
      <c r="P42" s="58" t="s">
        <v>1873</v>
      </c>
      <c r="Q42" s="44"/>
      <c r="R42" s="42">
        <v>100</v>
      </c>
      <c r="V42" s="8">
        <f t="shared" si="1"/>
        <v>100</v>
      </c>
      <c r="W42" s="4" t="s">
        <v>1652</v>
      </c>
      <c r="X42" s="5" t="s">
        <v>1</v>
      </c>
      <c r="Y42" s="38">
        <v>80</v>
      </c>
      <c r="Z42" s="8" t="str">
        <f>VLOOKUP($Y42,definitions_list_lookup!$N$15:$P$20,2,TRUE)</f>
        <v>very high</v>
      </c>
      <c r="AA42" s="8">
        <f>VLOOKUP($Y42,definitions_list_lookup!$N$15:$P$20,3,TRUE)</f>
        <v>4</v>
      </c>
      <c r="AB42" s="108"/>
      <c r="AC42" s="7"/>
      <c r="AD42" s="7">
        <v>10</v>
      </c>
      <c r="AE42" s="7"/>
      <c r="AF42" s="7"/>
      <c r="AG42" s="7"/>
      <c r="AH42" s="7"/>
      <c r="AI42" s="7"/>
      <c r="AJ42" s="7"/>
      <c r="AK42" s="7"/>
      <c r="AL42" s="7"/>
      <c r="AM42" s="7"/>
      <c r="AN42" s="7"/>
      <c r="AO42" s="7"/>
      <c r="AP42" s="7">
        <v>10</v>
      </c>
      <c r="AQ42" s="7"/>
      <c r="AR42" s="7"/>
      <c r="AS42" s="7">
        <v>80</v>
      </c>
      <c r="AT42" s="7"/>
      <c r="AU42" s="7"/>
      <c r="AV42" s="7"/>
      <c r="AW42" s="7"/>
      <c r="AX42" s="7"/>
      <c r="AY42" s="7"/>
      <c r="AZ42" s="7"/>
      <c r="BA42" s="8">
        <f t="shared" si="2"/>
        <v>100</v>
      </c>
      <c r="BB42" s="55"/>
      <c r="BC42" s="108"/>
      <c r="BD42" s="108"/>
      <c r="BE42" s="108"/>
      <c r="BF42" s="7"/>
      <c r="BG42" s="8" t="str">
        <f>VLOOKUP($BF42,definitions_list_lookup!$N$15:$P$20,2,TRUE)</f>
        <v>fresh</v>
      </c>
      <c r="BH42" s="8">
        <f>VLOOKUP($BF42,definitions_list_lookup!$N$15:$P$20,3,TRUE)</f>
        <v>0</v>
      </c>
      <c r="BI42" s="108"/>
      <c r="BJ42" s="7"/>
      <c r="BK42" s="7"/>
      <c r="BL42" s="7"/>
      <c r="BM42" s="7"/>
      <c r="BN42" s="7"/>
      <c r="BO42" s="7"/>
      <c r="BP42" s="7"/>
      <c r="BQ42" s="7"/>
      <c r="BR42" s="7"/>
      <c r="BS42" s="7"/>
      <c r="BT42" s="7"/>
      <c r="BU42" s="7"/>
      <c r="BV42" s="7"/>
      <c r="BW42" s="7"/>
      <c r="BX42" s="7"/>
      <c r="BY42" s="7"/>
      <c r="BZ42" s="7"/>
      <c r="CA42" s="7"/>
      <c r="CB42" s="7"/>
      <c r="CC42" s="7"/>
      <c r="CD42" s="7"/>
      <c r="CE42" s="7"/>
      <c r="CF42" s="7"/>
      <c r="CG42" s="7"/>
      <c r="CH42" s="8">
        <f t="shared" si="3"/>
        <v>0</v>
      </c>
      <c r="CI42" s="44"/>
      <c r="CJ42" s="7"/>
      <c r="CK42" s="49"/>
      <c r="CL42" s="7"/>
      <c r="CM42" s="8" t="str">
        <f>VLOOKUP($CL42,definitions_list_lookup!$N$15:$P$20,2,TRUE)</f>
        <v>fresh</v>
      </c>
      <c r="CN42" s="8">
        <f>VLOOKUP($CL42,definitions_list_lookup!$N$15:$P$20,3,TRUE)</f>
        <v>0</v>
      </c>
      <c r="CO42" s="108"/>
      <c r="CP42" s="7"/>
      <c r="CQ42" s="7"/>
      <c r="CR42" s="7"/>
      <c r="CS42" s="7"/>
      <c r="CT42" s="7"/>
      <c r="CU42" s="7"/>
      <c r="CV42" s="7"/>
      <c r="CW42" s="7"/>
      <c r="CX42" s="7"/>
      <c r="CY42" s="7"/>
      <c r="CZ42" s="7"/>
      <c r="DA42" s="7"/>
      <c r="DB42" s="7"/>
      <c r="DC42" s="7"/>
      <c r="DD42" s="7"/>
      <c r="DE42" s="7"/>
      <c r="DF42" s="7"/>
      <c r="DG42" s="7"/>
      <c r="DH42" s="7"/>
      <c r="DI42" s="7"/>
      <c r="DJ42" s="7"/>
      <c r="DK42" s="7"/>
      <c r="DL42" s="7"/>
      <c r="DM42" s="7"/>
      <c r="DN42" s="8">
        <f t="shared" si="4"/>
        <v>0</v>
      </c>
      <c r="DO42" s="44"/>
      <c r="DP42" s="108"/>
      <c r="DQ42" s="7"/>
      <c r="DR42" s="8" t="str">
        <f>VLOOKUP($DQ42,definitions_list_lookup!$N$15:$P$20,2,TRUE)</f>
        <v>fresh</v>
      </c>
      <c r="DS42" s="8">
        <f>VLOOKUP($DQ42,definitions_list_lookup!$N$15:$P$20,3,TRUE)</f>
        <v>0</v>
      </c>
      <c r="DT42" s="108"/>
      <c r="DU42" s="7"/>
      <c r="DV42" s="7"/>
      <c r="DW42" s="7"/>
      <c r="DX42" s="7"/>
      <c r="DY42" s="7"/>
      <c r="DZ42" s="7"/>
      <c r="EA42" s="7"/>
      <c r="EB42" s="7"/>
      <c r="EC42" s="7"/>
      <c r="ED42" s="7"/>
      <c r="EE42" s="7"/>
      <c r="EF42" s="7"/>
      <c r="EG42" s="7"/>
      <c r="EH42" s="7"/>
      <c r="EI42" s="7"/>
      <c r="EJ42" s="7"/>
      <c r="EK42" s="7"/>
      <c r="EL42" s="7"/>
      <c r="EM42" s="7"/>
      <c r="EN42" s="7"/>
      <c r="EO42" s="7"/>
      <c r="EP42" s="7"/>
      <c r="EQ42" s="7"/>
      <c r="ER42" s="7"/>
      <c r="ES42" s="8">
        <f t="shared" si="5"/>
        <v>0</v>
      </c>
      <c r="ET42" s="44"/>
      <c r="EU42" s="8">
        <f t="shared" si="6"/>
        <v>80</v>
      </c>
      <c r="EV42" s="8" t="str">
        <f>VLOOKUP($EU42,definitions_list_lookup!$N$15:$P$20,2,TRUE)</f>
        <v>very high</v>
      </c>
      <c r="EW42" s="8">
        <f>VLOOKUP($EU42,definitions_list_lookup!$N$15:$P$20,3,TRUE)</f>
        <v>4</v>
      </c>
    </row>
    <row r="43" spans="1:153" s="5" customFormat="1" ht="140">
      <c r="A43" s="5" t="s">
        <v>1495</v>
      </c>
      <c r="B43" s="5" t="s">
        <v>2845</v>
      </c>
      <c r="C43" t="s">
        <v>1713</v>
      </c>
      <c r="D43" s="5" t="s">
        <v>1497</v>
      </c>
      <c r="E43" s="5">
        <v>6</v>
      </c>
      <c r="F43" s="5">
        <v>4</v>
      </c>
      <c r="G43" s="6" t="str">
        <f t="shared" si="0"/>
        <v>6-4</v>
      </c>
      <c r="H43" s="2">
        <v>8</v>
      </c>
      <c r="I43" s="2">
        <v>46.5</v>
      </c>
      <c r="J43" s="81" t="str">
        <f>IF(((VLOOKUP($G43,Depth_Lookup!$A$3:$J$561,9,FALSE))-(I43/100))&gt;=0,"Good","Too Long")</f>
        <v>Good</v>
      </c>
      <c r="K43" s="82">
        <f>(VLOOKUP($G43,Depth_Lookup!$A$3:$J$561,10,FALSE))+(H43/100)</f>
        <v>7.51</v>
      </c>
      <c r="L43" s="82">
        <f>(VLOOKUP($G43,Depth_Lookup!$A$3:$J$561,10,FALSE))+(I43/100)</f>
        <v>7.8949999999999996</v>
      </c>
      <c r="M43" s="174" t="s">
        <v>1601</v>
      </c>
      <c r="N43" s="174" t="s">
        <v>1489</v>
      </c>
      <c r="O43" s="58" t="s">
        <v>1847</v>
      </c>
      <c r="P43" s="58" t="s">
        <v>1874</v>
      </c>
      <c r="Q43" s="44"/>
      <c r="R43" s="42">
        <v>80</v>
      </c>
      <c r="T43" s="5">
        <v>20</v>
      </c>
      <c r="V43" s="8">
        <f t="shared" si="1"/>
        <v>100</v>
      </c>
      <c r="W43" s="4" t="s">
        <v>1642</v>
      </c>
      <c r="X43" s="5" t="s">
        <v>1</v>
      </c>
      <c r="Y43" s="38">
        <v>30</v>
      </c>
      <c r="Z43" s="8" t="str">
        <f>VLOOKUP($Y43,definitions_list_lookup!$N$15:$P$20,2,TRUE)</f>
        <v>moderate</v>
      </c>
      <c r="AA43" s="8">
        <f>VLOOKUP($Y43,definitions_list_lookup!$N$15:$P$20,3,TRUE)</f>
        <v>2</v>
      </c>
      <c r="AB43" s="108" t="s">
        <v>1693</v>
      </c>
      <c r="AC43" s="7"/>
      <c r="AD43" s="7">
        <v>70</v>
      </c>
      <c r="AE43" s="7">
        <v>20</v>
      </c>
      <c r="AF43" s="7"/>
      <c r="AG43" s="7"/>
      <c r="AH43" s="7"/>
      <c r="AI43" s="7"/>
      <c r="AJ43" s="7"/>
      <c r="AK43" s="7"/>
      <c r="AL43" s="7"/>
      <c r="AM43" s="7"/>
      <c r="AN43" s="7"/>
      <c r="AO43" s="7"/>
      <c r="AP43" s="7">
        <v>1</v>
      </c>
      <c r="AQ43" s="7"/>
      <c r="AR43" s="7"/>
      <c r="AS43" s="7">
        <v>9</v>
      </c>
      <c r="AT43" s="7"/>
      <c r="AU43" s="7"/>
      <c r="AV43" s="7"/>
      <c r="AW43" s="7"/>
      <c r="AX43" s="7"/>
      <c r="AY43" s="7"/>
      <c r="AZ43" s="7"/>
      <c r="BA43" s="8">
        <f t="shared" si="2"/>
        <v>100</v>
      </c>
      <c r="BB43" s="55"/>
      <c r="BC43" s="108"/>
      <c r="BD43" s="108"/>
      <c r="BE43" s="108"/>
      <c r="BF43" s="7"/>
      <c r="BG43" s="8" t="str">
        <f>VLOOKUP($BF43,definitions_list_lookup!$N$15:$P$20,2,TRUE)</f>
        <v>fresh</v>
      </c>
      <c r="BH43" s="8">
        <f>VLOOKUP($BF43,definitions_list_lookup!$N$15:$P$20,3,TRUE)</f>
        <v>0</v>
      </c>
      <c r="BI43" s="108"/>
      <c r="BJ43" s="7"/>
      <c r="BK43" s="7"/>
      <c r="BL43" s="7"/>
      <c r="BM43" s="7"/>
      <c r="BN43" s="7"/>
      <c r="BO43" s="7"/>
      <c r="BP43" s="7"/>
      <c r="BQ43" s="7"/>
      <c r="BR43" s="7"/>
      <c r="BS43" s="7"/>
      <c r="BT43" s="7"/>
      <c r="BU43" s="7"/>
      <c r="BV43" s="7"/>
      <c r="BW43" s="7"/>
      <c r="BX43" s="7"/>
      <c r="BY43" s="7"/>
      <c r="BZ43" s="7"/>
      <c r="CA43" s="7"/>
      <c r="CB43" s="7"/>
      <c r="CC43" s="7"/>
      <c r="CD43" s="7"/>
      <c r="CE43" s="7"/>
      <c r="CF43" s="7"/>
      <c r="CG43" s="7"/>
      <c r="CH43" s="8">
        <f t="shared" si="3"/>
        <v>0</v>
      </c>
      <c r="CI43" s="44"/>
      <c r="CJ43" s="7" t="s">
        <v>295</v>
      </c>
      <c r="CK43" s="49" t="s">
        <v>1637</v>
      </c>
      <c r="CL43" s="7">
        <v>60</v>
      </c>
      <c r="CM43" s="8" t="str">
        <f>VLOOKUP($CL43,definitions_list_lookup!$N$15:$P$20,2,TRUE)</f>
        <v>high</v>
      </c>
      <c r="CN43" s="8">
        <f>VLOOKUP($CL43,definitions_list_lookup!$N$15:$P$20,3,TRUE)</f>
        <v>3</v>
      </c>
      <c r="CO43" s="108"/>
      <c r="CP43" s="7"/>
      <c r="CQ43" s="7">
        <v>70</v>
      </c>
      <c r="CR43" s="7">
        <v>30</v>
      </c>
      <c r="CS43" s="7"/>
      <c r="CT43" s="7"/>
      <c r="CU43" s="7"/>
      <c r="CV43" s="7"/>
      <c r="CW43" s="7"/>
      <c r="CX43" s="7"/>
      <c r="CY43" s="7"/>
      <c r="CZ43" s="7"/>
      <c r="DA43" s="7"/>
      <c r="DB43" s="7"/>
      <c r="DC43" s="7"/>
      <c r="DD43" s="7"/>
      <c r="DE43" s="7"/>
      <c r="DF43" s="7"/>
      <c r="DG43" s="7"/>
      <c r="DH43" s="7"/>
      <c r="DI43" s="7"/>
      <c r="DJ43" s="7"/>
      <c r="DK43" s="7"/>
      <c r="DL43" s="7"/>
      <c r="DM43" s="7"/>
      <c r="DN43" s="8">
        <f t="shared" si="4"/>
        <v>100</v>
      </c>
      <c r="DO43" s="44"/>
      <c r="DP43" s="108"/>
      <c r="DQ43" s="7"/>
      <c r="DR43" s="8" t="str">
        <f>VLOOKUP($DQ43,definitions_list_lookup!$N$15:$P$20,2,TRUE)</f>
        <v>fresh</v>
      </c>
      <c r="DS43" s="8">
        <f>VLOOKUP($DQ43,definitions_list_lookup!$N$15:$P$20,3,TRUE)</f>
        <v>0</v>
      </c>
      <c r="DT43" s="108"/>
      <c r="DU43" s="7"/>
      <c r="DV43" s="7"/>
      <c r="DW43" s="7"/>
      <c r="DX43" s="7"/>
      <c r="DY43" s="7"/>
      <c r="DZ43" s="7"/>
      <c r="EA43" s="7"/>
      <c r="EB43" s="7"/>
      <c r="EC43" s="7"/>
      <c r="ED43" s="7"/>
      <c r="EE43" s="7"/>
      <c r="EF43" s="7"/>
      <c r="EG43" s="7"/>
      <c r="EH43" s="7"/>
      <c r="EI43" s="7"/>
      <c r="EJ43" s="7"/>
      <c r="EK43" s="7"/>
      <c r="EL43" s="7"/>
      <c r="EM43" s="7"/>
      <c r="EN43" s="7"/>
      <c r="EO43" s="7"/>
      <c r="EP43" s="7"/>
      <c r="EQ43" s="7"/>
      <c r="ER43" s="7"/>
      <c r="ES43" s="8">
        <f t="shared" si="5"/>
        <v>0</v>
      </c>
      <c r="ET43" s="44"/>
      <c r="EU43" s="8">
        <f t="shared" si="6"/>
        <v>36</v>
      </c>
      <c r="EV43" s="8" t="str">
        <f>VLOOKUP($EU43,definitions_list_lookup!$N$15:$P$20,2,TRUE)</f>
        <v>high</v>
      </c>
      <c r="EW43" s="8">
        <f>VLOOKUP($EU43,definitions_list_lookup!$N$15:$P$20,3,TRUE)</f>
        <v>3</v>
      </c>
    </row>
    <row r="44" spans="1:153" s="5" customFormat="1" ht="98">
      <c r="A44" s="5" t="s">
        <v>1495</v>
      </c>
      <c r="B44" s="5" t="s">
        <v>2845</v>
      </c>
      <c r="C44" t="s">
        <v>1713</v>
      </c>
      <c r="D44" s="5" t="s">
        <v>1497</v>
      </c>
      <c r="E44" s="5">
        <v>6</v>
      </c>
      <c r="F44" s="5">
        <v>4</v>
      </c>
      <c r="G44" s="6" t="str">
        <f t="shared" si="0"/>
        <v>6-4</v>
      </c>
      <c r="H44" s="2">
        <v>46.5</v>
      </c>
      <c r="I44" s="2">
        <v>67.5</v>
      </c>
      <c r="J44" s="81" t="str">
        <f>IF(((VLOOKUP($G44,Depth_Lookup!$A$3:$J$561,9,FALSE))-(I44/100))&gt;=0,"Good","Too Long")</f>
        <v>Good</v>
      </c>
      <c r="K44" s="82">
        <f>(VLOOKUP($G44,Depth_Lookup!$A$3:$J$561,10,FALSE))+(H44/100)</f>
        <v>7.8949999999999996</v>
      </c>
      <c r="L44" s="82">
        <f>(VLOOKUP($G44,Depth_Lookup!$A$3:$J$561,10,FALSE))+(I44/100)</f>
        <v>8.1050000000000004</v>
      </c>
      <c r="M44" s="174" t="s">
        <v>1604</v>
      </c>
      <c r="N44" s="174" t="s">
        <v>1564</v>
      </c>
      <c r="O44" s="58" t="s">
        <v>1850</v>
      </c>
      <c r="P44" s="58" t="s">
        <v>1870</v>
      </c>
      <c r="Q44" s="44"/>
      <c r="R44" s="42">
        <v>100</v>
      </c>
      <c r="V44" s="8">
        <f t="shared" si="1"/>
        <v>100</v>
      </c>
      <c r="W44" s="4" t="s">
        <v>1694</v>
      </c>
      <c r="X44" s="5" t="s">
        <v>1</v>
      </c>
      <c r="Y44" s="38">
        <v>70</v>
      </c>
      <c r="Z44" s="8" t="str">
        <f>VLOOKUP($Y44,definitions_list_lookup!$N$15:$P$20,2,TRUE)</f>
        <v>very high</v>
      </c>
      <c r="AA44" s="8">
        <f>VLOOKUP($Y44,definitions_list_lookup!$N$15:$P$20,3,TRUE)</f>
        <v>4</v>
      </c>
      <c r="AB44" s="108" t="s">
        <v>1851</v>
      </c>
      <c r="AC44" s="7"/>
      <c r="AD44" s="7">
        <v>10</v>
      </c>
      <c r="AE44" s="7"/>
      <c r="AF44" s="7"/>
      <c r="AG44" s="7"/>
      <c r="AH44" s="7"/>
      <c r="AI44" s="7"/>
      <c r="AJ44" s="7"/>
      <c r="AK44" s="7"/>
      <c r="AL44" s="7"/>
      <c r="AM44" s="7"/>
      <c r="AN44" s="7"/>
      <c r="AO44" s="7"/>
      <c r="AP44" s="7">
        <v>5</v>
      </c>
      <c r="AQ44" s="7"/>
      <c r="AR44" s="7"/>
      <c r="AS44" s="7">
        <v>75</v>
      </c>
      <c r="AT44" s="7"/>
      <c r="AU44" s="7"/>
      <c r="AV44" s="7"/>
      <c r="AW44" s="7"/>
      <c r="AX44" s="7"/>
      <c r="AY44" s="7"/>
      <c r="AZ44" s="7">
        <v>10</v>
      </c>
      <c r="BA44" s="8">
        <f t="shared" si="2"/>
        <v>100</v>
      </c>
      <c r="BB44" s="55"/>
      <c r="BC44" s="108"/>
      <c r="BD44" s="108"/>
      <c r="BE44" s="108"/>
      <c r="BF44" s="7"/>
      <c r="BG44" s="8" t="str">
        <f>VLOOKUP($BF44,definitions_list_lookup!$N$15:$P$20,2,TRUE)</f>
        <v>fresh</v>
      </c>
      <c r="BH44" s="8">
        <f>VLOOKUP($BF44,definitions_list_lookup!$N$15:$P$20,3,TRUE)</f>
        <v>0</v>
      </c>
      <c r="BI44" s="108"/>
      <c r="BJ44" s="7"/>
      <c r="BK44" s="7"/>
      <c r="BL44" s="7"/>
      <c r="BM44" s="7"/>
      <c r="BN44" s="7"/>
      <c r="BO44" s="7"/>
      <c r="BP44" s="7"/>
      <c r="BQ44" s="7"/>
      <c r="BR44" s="7"/>
      <c r="BS44" s="7"/>
      <c r="BT44" s="7"/>
      <c r="BU44" s="7"/>
      <c r="BV44" s="7"/>
      <c r="BW44" s="7"/>
      <c r="BX44" s="7"/>
      <c r="BY44" s="7"/>
      <c r="BZ44" s="7"/>
      <c r="CA44" s="7"/>
      <c r="CB44" s="7"/>
      <c r="CC44" s="7"/>
      <c r="CD44" s="7"/>
      <c r="CE44" s="7"/>
      <c r="CF44" s="7"/>
      <c r="CG44" s="7"/>
      <c r="CH44" s="8">
        <f t="shared" si="3"/>
        <v>0</v>
      </c>
      <c r="CI44" s="44"/>
      <c r="CJ44" s="7"/>
      <c r="CK44" s="49"/>
      <c r="CL44" s="7"/>
      <c r="CM44" s="8" t="str">
        <f>VLOOKUP($CL44,definitions_list_lookup!$N$15:$P$20,2,TRUE)</f>
        <v>fresh</v>
      </c>
      <c r="CN44" s="8">
        <f>VLOOKUP($CL44,definitions_list_lookup!$N$15:$P$20,3,TRUE)</f>
        <v>0</v>
      </c>
      <c r="CO44" s="108"/>
      <c r="CP44" s="7"/>
      <c r="CQ44" s="7"/>
      <c r="CR44" s="7"/>
      <c r="CS44" s="7"/>
      <c r="CT44" s="7"/>
      <c r="CU44" s="7"/>
      <c r="CV44" s="7"/>
      <c r="CW44" s="7"/>
      <c r="CX44" s="7"/>
      <c r="CY44" s="7"/>
      <c r="CZ44" s="7"/>
      <c r="DA44" s="7"/>
      <c r="DB44" s="7"/>
      <c r="DC44" s="7"/>
      <c r="DD44" s="7"/>
      <c r="DE44" s="7"/>
      <c r="DF44" s="7"/>
      <c r="DG44" s="7"/>
      <c r="DH44" s="7"/>
      <c r="DI44" s="7"/>
      <c r="DJ44" s="7"/>
      <c r="DK44" s="7"/>
      <c r="DL44" s="7"/>
      <c r="DM44" s="7"/>
      <c r="DN44" s="8">
        <f t="shared" si="4"/>
        <v>0</v>
      </c>
      <c r="DO44" s="44"/>
      <c r="DP44" s="108"/>
      <c r="DQ44" s="7"/>
      <c r="DR44" s="8" t="str">
        <f>VLOOKUP($DQ44,definitions_list_lookup!$N$15:$P$20,2,TRUE)</f>
        <v>fresh</v>
      </c>
      <c r="DS44" s="8">
        <f>VLOOKUP($DQ44,definitions_list_lookup!$N$15:$P$20,3,TRUE)</f>
        <v>0</v>
      </c>
      <c r="DT44" s="108"/>
      <c r="DU44" s="7"/>
      <c r="DV44" s="7"/>
      <c r="DW44" s="7"/>
      <c r="DX44" s="7"/>
      <c r="DY44" s="7"/>
      <c r="DZ44" s="7"/>
      <c r="EA44" s="7"/>
      <c r="EB44" s="7"/>
      <c r="EC44" s="7"/>
      <c r="ED44" s="7"/>
      <c r="EE44" s="7"/>
      <c r="EF44" s="7"/>
      <c r="EG44" s="7"/>
      <c r="EH44" s="7"/>
      <c r="EI44" s="7"/>
      <c r="EJ44" s="7"/>
      <c r="EK44" s="7"/>
      <c r="EL44" s="7"/>
      <c r="EM44" s="7"/>
      <c r="EN44" s="7"/>
      <c r="EO44" s="7"/>
      <c r="EP44" s="7"/>
      <c r="EQ44" s="7"/>
      <c r="ER44" s="7"/>
      <c r="ES44" s="8">
        <f t="shared" si="5"/>
        <v>0</v>
      </c>
      <c r="ET44" s="44"/>
      <c r="EU44" s="8">
        <f t="shared" si="6"/>
        <v>70</v>
      </c>
      <c r="EV44" s="8" t="str">
        <f>VLOOKUP($EU44,definitions_list_lookup!$N$15:$P$20,2,TRUE)</f>
        <v>very high</v>
      </c>
      <c r="EW44" s="8">
        <f>VLOOKUP($EU44,definitions_list_lookup!$N$15:$P$20,3,TRUE)</f>
        <v>4</v>
      </c>
    </row>
    <row r="45" spans="1:153" s="5" customFormat="1" ht="56">
      <c r="A45" s="5" t="s">
        <v>1495</v>
      </c>
      <c r="B45" s="5" t="s">
        <v>2845</v>
      </c>
      <c r="C45" t="s">
        <v>1713</v>
      </c>
      <c r="D45" s="5" t="s">
        <v>1497</v>
      </c>
      <c r="E45" s="5">
        <v>6</v>
      </c>
      <c r="F45" s="5">
        <v>4</v>
      </c>
      <c r="G45" s="6" t="str">
        <f t="shared" si="0"/>
        <v>6-4</v>
      </c>
      <c r="H45" s="2">
        <v>67.5</v>
      </c>
      <c r="I45" s="2">
        <v>81</v>
      </c>
      <c r="J45" s="81" t="str">
        <f>IF(((VLOOKUP($G45,Depth_Lookup!$A$3:$J$561,9,FALSE))-(I45/100))&gt;=0,"Good","Too Long")</f>
        <v>Good</v>
      </c>
      <c r="K45" s="82">
        <f>(VLOOKUP($G45,Depth_Lookup!$A$3:$J$561,10,FALSE))+(H45/100)</f>
        <v>8.1050000000000004</v>
      </c>
      <c r="L45" s="82">
        <f>(VLOOKUP($G45,Depth_Lookup!$A$3:$J$561,10,FALSE))+(I45/100)</f>
        <v>8.24</v>
      </c>
      <c r="M45" s="174" t="s">
        <v>1606</v>
      </c>
      <c r="N45" s="174" t="s">
        <v>1489</v>
      </c>
      <c r="O45" s="58" t="s">
        <v>1746</v>
      </c>
      <c r="P45" s="58" t="s">
        <v>1852</v>
      </c>
      <c r="Q45" s="44"/>
      <c r="R45" s="42">
        <v>100</v>
      </c>
      <c r="V45" s="8">
        <f t="shared" si="1"/>
        <v>100</v>
      </c>
      <c r="W45" s="4" t="s">
        <v>1641</v>
      </c>
      <c r="X45" s="5" t="s">
        <v>1</v>
      </c>
      <c r="Y45" s="38">
        <v>20</v>
      </c>
      <c r="Z45" s="8" t="str">
        <f>VLOOKUP($Y45,definitions_list_lookup!$N$15:$P$20,2,TRUE)</f>
        <v>moderate</v>
      </c>
      <c r="AA45" s="8">
        <f>VLOOKUP($Y45,definitions_list_lookup!$N$15:$P$20,3,TRUE)</f>
        <v>2</v>
      </c>
      <c r="AB45" s="108"/>
      <c r="AC45" s="7"/>
      <c r="AD45" s="7">
        <v>25</v>
      </c>
      <c r="AE45" s="7">
        <v>70</v>
      </c>
      <c r="AF45" s="7"/>
      <c r="AG45" s="7"/>
      <c r="AH45" s="7"/>
      <c r="AI45" s="7"/>
      <c r="AJ45" s="7"/>
      <c r="AK45" s="7"/>
      <c r="AL45" s="7"/>
      <c r="AM45" s="7"/>
      <c r="AN45" s="7"/>
      <c r="AO45" s="7"/>
      <c r="AP45" s="7">
        <v>1</v>
      </c>
      <c r="AQ45" s="7"/>
      <c r="AR45" s="7"/>
      <c r="AS45" s="7">
        <v>4</v>
      </c>
      <c r="AT45" s="7"/>
      <c r="AU45" s="7"/>
      <c r="AV45" s="7"/>
      <c r="AW45" s="7"/>
      <c r="AX45" s="7"/>
      <c r="AY45" s="7"/>
      <c r="AZ45" s="7"/>
      <c r="BA45" s="8">
        <f t="shared" si="2"/>
        <v>100</v>
      </c>
      <c r="BB45" s="55"/>
      <c r="BC45" s="108"/>
      <c r="BD45" s="108"/>
      <c r="BE45" s="108"/>
      <c r="BF45" s="7"/>
      <c r="BG45" s="8" t="str">
        <f>VLOOKUP($BF45,definitions_list_lookup!$N$15:$P$20,2,TRUE)</f>
        <v>fresh</v>
      </c>
      <c r="BH45" s="8">
        <f>VLOOKUP($BF45,definitions_list_lookup!$N$15:$P$20,3,TRUE)</f>
        <v>0</v>
      </c>
      <c r="BI45" s="108"/>
      <c r="BJ45" s="7"/>
      <c r="BK45" s="7"/>
      <c r="BL45" s="7"/>
      <c r="BM45" s="7"/>
      <c r="BN45" s="7"/>
      <c r="BO45" s="7"/>
      <c r="BP45" s="7"/>
      <c r="BQ45" s="7"/>
      <c r="BR45" s="7"/>
      <c r="BS45" s="7"/>
      <c r="BT45" s="7"/>
      <c r="BU45" s="7"/>
      <c r="BV45" s="7"/>
      <c r="BW45" s="7"/>
      <c r="BX45" s="7"/>
      <c r="BY45" s="7"/>
      <c r="BZ45" s="7"/>
      <c r="CA45" s="7"/>
      <c r="CB45" s="7"/>
      <c r="CC45" s="7"/>
      <c r="CD45" s="7"/>
      <c r="CE45" s="7"/>
      <c r="CF45" s="7"/>
      <c r="CG45" s="7"/>
      <c r="CH45" s="8">
        <f t="shared" si="3"/>
        <v>0</v>
      </c>
      <c r="CI45" s="44"/>
      <c r="CJ45" s="7"/>
      <c r="CK45" s="49"/>
      <c r="CL45" s="7"/>
      <c r="CM45" s="8" t="str">
        <f>VLOOKUP($CL45,definitions_list_lookup!$N$15:$P$20,2,TRUE)</f>
        <v>fresh</v>
      </c>
      <c r="CN45" s="8">
        <f>VLOOKUP($CL45,definitions_list_lookup!$N$15:$P$20,3,TRUE)</f>
        <v>0</v>
      </c>
      <c r="CO45" s="108"/>
      <c r="CP45" s="7"/>
      <c r="CQ45" s="7"/>
      <c r="CR45" s="7"/>
      <c r="CS45" s="7"/>
      <c r="CT45" s="7"/>
      <c r="CU45" s="7"/>
      <c r="CV45" s="7"/>
      <c r="CW45" s="7"/>
      <c r="CX45" s="7"/>
      <c r="CY45" s="7"/>
      <c r="CZ45" s="7"/>
      <c r="DA45" s="7"/>
      <c r="DB45" s="7"/>
      <c r="DC45" s="7"/>
      <c r="DD45" s="7"/>
      <c r="DE45" s="7"/>
      <c r="DF45" s="7"/>
      <c r="DG45" s="7"/>
      <c r="DH45" s="7"/>
      <c r="DI45" s="7"/>
      <c r="DJ45" s="7"/>
      <c r="DK45" s="7"/>
      <c r="DL45" s="7"/>
      <c r="DM45" s="7"/>
      <c r="DN45" s="8">
        <f t="shared" si="4"/>
        <v>0</v>
      </c>
      <c r="DO45" s="44"/>
      <c r="DP45" s="108"/>
      <c r="DQ45" s="7"/>
      <c r="DR45" s="8" t="str">
        <f>VLOOKUP($DQ45,definitions_list_lookup!$N$15:$P$20,2,TRUE)</f>
        <v>fresh</v>
      </c>
      <c r="DS45" s="8">
        <f>VLOOKUP($DQ45,definitions_list_lookup!$N$15:$P$20,3,TRUE)</f>
        <v>0</v>
      </c>
      <c r="DT45" s="108"/>
      <c r="DU45" s="7"/>
      <c r="DV45" s="7"/>
      <c r="DW45" s="7"/>
      <c r="DX45" s="7"/>
      <c r="DY45" s="7"/>
      <c r="DZ45" s="7"/>
      <c r="EA45" s="7"/>
      <c r="EB45" s="7"/>
      <c r="EC45" s="7"/>
      <c r="ED45" s="7"/>
      <c r="EE45" s="7"/>
      <c r="EF45" s="7"/>
      <c r="EG45" s="7"/>
      <c r="EH45" s="7"/>
      <c r="EI45" s="7"/>
      <c r="EJ45" s="7"/>
      <c r="EK45" s="7"/>
      <c r="EL45" s="7"/>
      <c r="EM45" s="7"/>
      <c r="EN45" s="7"/>
      <c r="EO45" s="7"/>
      <c r="EP45" s="7"/>
      <c r="EQ45" s="7"/>
      <c r="ER45" s="7"/>
      <c r="ES45" s="8">
        <f t="shared" si="5"/>
        <v>0</v>
      </c>
      <c r="ET45" s="44"/>
      <c r="EU45" s="8">
        <f t="shared" si="6"/>
        <v>20</v>
      </c>
      <c r="EV45" s="8" t="str">
        <f>VLOOKUP($EU45,definitions_list_lookup!$N$15:$P$20,2,TRUE)</f>
        <v>moderate</v>
      </c>
      <c r="EW45" s="8">
        <f>VLOOKUP($EU45,definitions_list_lookup!$N$15:$P$20,3,TRUE)</f>
        <v>2</v>
      </c>
    </row>
    <row r="46" spans="1:153" s="5" customFormat="1" ht="42">
      <c r="A46" s="5" t="s">
        <v>1495</v>
      </c>
      <c r="B46" s="5" t="s">
        <v>2845</v>
      </c>
      <c r="C46" t="s">
        <v>1713</v>
      </c>
      <c r="D46" s="5" t="s">
        <v>1497</v>
      </c>
      <c r="E46" s="5">
        <v>6</v>
      </c>
      <c r="F46" s="5">
        <v>4</v>
      </c>
      <c r="G46" s="6" t="str">
        <f t="shared" si="0"/>
        <v>6-4</v>
      </c>
      <c r="H46" s="2">
        <v>81</v>
      </c>
      <c r="I46" s="2">
        <v>87</v>
      </c>
      <c r="J46" s="81" t="str">
        <f>IF(((VLOOKUP($G46,Depth_Lookup!$A$3:$J$561,9,FALSE))-(I46/100))&gt;=0,"Good","Too Long")</f>
        <v>Good</v>
      </c>
      <c r="K46" s="82">
        <f>(VLOOKUP($G46,Depth_Lookup!$A$3:$J$561,10,FALSE))+(H46/100)</f>
        <v>8.24</v>
      </c>
      <c r="L46" s="82">
        <f>(VLOOKUP($G46,Depth_Lookup!$A$3:$J$561,10,FALSE))+(I46/100)</f>
        <v>8.2999999999999989</v>
      </c>
      <c r="M46" s="174" t="s">
        <v>1608</v>
      </c>
      <c r="N46" s="174" t="s">
        <v>1489</v>
      </c>
      <c r="O46" s="58" t="s">
        <v>1751</v>
      </c>
      <c r="P46" s="58" t="s">
        <v>1857</v>
      </c>
      <c r="Q46" s="44"/>
      <c r="R46" s="42">
        <v>100</v>
      </c>
      <c r="V46" s="8">
        <f t="shared" si="1"/>
        <v>100</v>
      </c>
      <c r="W46" s="4" t="s">
        <v>1694</v>
      </c>
      <c r="X46" s="5" t="s">
        <v>1</v>
      </c>
      <c r="Y46" s="38">
        <v>50</v>
      </c>
      <c r="Z46" s="8" t="str">
        <f>VLOOKUP($Y46,definitions_list_lookup!$N$15:$P$20,2,TRUE)</f>
        <v>high</v>
      </c>
      <c r="AA46" s="8">
        <f>VLOOKUP($Y46,definitions_list_lookup!$N$15:$P$20,3,TRUE)</f>
        <v>3</v>
      </c>
      <c r="AB46" s="108"/>
      <c r="AC46" s="7"/>
      <c r="AD46" s="7">
        <v>60</v>
      </c>
      <c r="AE46" s="7"/>
      <c r="AF46" s="7"/>
      <c r="AG46" s="7"/>
      <c r="AH46" s="7"/>
      <c r="AI46" s="7"/>
      <c r="AJ46" s="7"/>
      <c r="AK46" s="7"/>
      <c r="AL46" s="7"/>
      <c r="AM46" s="7"/>
      <c r="AN46" s="7"/>
      <c r="AO46" s="7"/>
      <c r="AP46" s="7">
        <v>5</v>
      </c>
      <c r="AQ46" s="7"/>
      <c r="AR46" s="7"/>
      <c r="AS46" s="7">
        <v>35</v>
      </c>
      <c r="AT46" s="7"/>
      <c r="AU46" s="7"/>
      <c r="AV46" s="7"/>
      <c r="AW46" s="7"/>
      <c r="AX46" s="7"/>
      <c r="AY46" s="7"/>
      <c r="AZ46" s="7"/>
      <c r="BA46" s="8">
        <f t="shared" si="2"/>
        <v>100</v>
      </c>
      <c r="BB46" s="55"/>
      <c r="BC46" s="108"/>
      <c r="BD46" s="108"/>
      <c r="BE46" s="108"/>
      <c r="BF46" s="7"/>
      <c r="BG46" s="8" t="str">
        <f>VLOOKUP($BF46,definitions_list_lookup!$N$15:$P$20,2,TRUE)</f>
        <v>fresh</v>
      </c>
      <c r="BH46" s="8">
        <f>VLOOKUP($BF46,definitions_list_lookup!$N$15:$P$20,3,TRUE)</f>
        <v>0</v>
      </c>
      <c r="BI46" s="108"/>
      <c r="BJ46" s="7"/>
      <c r="BK46" s="7"/>
      <c r="BL46" s="7"/>
      <c r="BM46" s="7"/>
      <c r="BN46" s="7"/>
      <c r="BO46" s="7"/>
      <c r="BP46" s="7"/>
      <c r="BQ46" s="7"/>
      <c r="BR46" s="7"/>
      <c r="BS46" s="7"/>
      <c r="BT46" s="7"/>
      <c r="BU46" s="7"/>
      <c r="BV46" s="7"/>
      <c r="BW46" s="7"/>
      <c r="BX46" s="7"/>
      <c r="BY46" s="7"/>
      <c r="BZ46" s="7"/>
      <c r="CA46" s="7"/>
      <c r="CB46" s="7"/>
      <c r="CC46" s="7"/>
      <c r="CD46" s="7"/>
      <c r="CE46" s="7"/>
      <c r="CF46" s="7"/>
      <c r="CG46" s="7"/>
      <c r="CH46" s="8">
        <f t="shared" si="3"/>
        <v>0</v>
      </c>
      <c r="CI46" s="44"/>
      <c r="CJ46" s="7"/>
      <c r="CK46" s="49"/>
      <c r="CL46" s="7"/>
      <c r="CM46" s="8" t="str">
        <f>VLOOKUP($CL46,definitions_list_lookup!$N$15:$P$20,2,TRUE)</f>
        <v>fresh</v>
      </c>
      <c r="CN46" s="8">
        <f>VLOOKUP($CL46,definitions_list_lookup!$N$15:$P$20,3,TRUE)</f>
        <v>0</v>
      </c>
      <c r="CO46" s="108"/>
      <c r="CP46" s="7"/>
      <c r="CQ46" s="7"/>
      <c r="CR46" s="7"/>
      <c r="CS46" s="7"/>
      <c r="CT46" s="7"/>
      <c r="CU46" s="7"/>
      <c r="CV46" s="7"/>
      <c r="CW46" s="7"/>
      <c r="CX46" s="7"/>
      <c r="CY46" s="7"/>
      <c r="CZ46" s="7"/>
      <c r="DA46" s="7"/>
      <c r="DB46" s="7"/>
      <c r="DC46" s="7"/>
      <c r="DD46" s="7"/>
      <c r="DE46" s="7"/>
      <c r="DF46" s="7"/>
      <c r="DG46" s="7"/>
      <c r="DH46" s="7"/>
      <c r="DI46" s="7"/>
      <c r="DJ46" s="7"/>
      <c r="DK46" s="7"/>
      <c r="DL46" s="7"/>
      <c r="DM46" s="7"/>
      <c r="DN46" s="8">
        <f t="shared" si="4"/>
        <v>0</v>
      </c>
      <c r="DO46" s="44"/>
      <c r="DP46" s="108"/>
      <c r="DQ46" s="7"/>
      <c r="DR46" s="8" t="str">
        <f>VLOOKUP($DQ46,definitions_list_lookup!$N$15:$P$20,2,TRUE)</f>
        <v>fresh</v>
      </c>
      <c r="DS46" s="8">
        <f>VLOOKUP($DQ46,definitions_list_lookup!$N$15:$P$20,3,TRUE)</f>
        <v>0</v>
      </c>
      <c r="DT46" s="108"/>
      <c r="DU46" s="7"/>
      <c r="DV46" s="7"/>
      <c r="DW46" s="7"/>
      <c r="DX46" s="7"/>
      <c r="DY46" s="7"/>
      <c r="DZ46" s="7"/>
      <c r="EA46" s="7"/>
      <c r="EB46" s="7"/>
      <c r="EC46" s="7"/>
      <c r="ED46" s="7"/>
      <c r="EE46" s="7"/>
      <c r="EF46" s="7"/>
      <c r="EG46" s="7"/>
      <c r="EH46" s="7"/>
      <c r="EI46" s="7"/>
      <c r="EJ46" s="7"/>
      <c r="EK46" s="7"/>
      <c r="EL46" s="7"/>
      <c r="EM46" s="7"/>
      <c r="EN46" s="7"/>
      <c r="EO46" s="7"/>
      <c r="EP46" s="7"/>
      <c r="EQ46" s="7"/>
      <c r="ER46" s="7"/>
      <c r="ES46" s="8">
        <f t="shared" si="5"/>
        <v>0</v>
      </c>
      <c r="ET46" s="44"/>
      <c r="EU46" s="8">
        <f t="shared" si="6"/>
        <v>50</v>
      </c>
      <c r="EV46" s="8" t="str">
        <f>VLOOKUP($EU46,definitions_list_lookup!$N$15:$P$20,2,TRUE)</f>
        <v>high</v>
      </c>
      <c r="EW46" s="8">
        <f>VLOOKUP($EU46,definitions_list_lookup!$N$15:$P$20,3,TRUE)</f>
        <v>3</v>
      </c>
    </row>
    <row r="47" spans="1:153" s="5" customFormat="1" ht="84">
      <c r="A47" s="5" t="s">
        <v>1495</v>
      </c>
      <c r="B47" s="5" t="s">
        <v>2845</v>
      </c>
      <c r="C47" t="s">
        <v>1713</v>
      </c>
      <c r="D47" s="5" t="s">
        <v>1497</v>
      </c>
      <c r="E47" s="5">
        <v>6</v>
      </c>
      <c r="F47" s="5">
        <v>4</v>
      </c>
      <c r="G47" s="6" t="str">
        <f t="shared" si="0"/>
        <v>6-4</v>
      </c>
      <c r="H47" s="2">
        <v>87</v>
      </c>
      <c r="I47" s="2">
        <v>97</v>
      </c>
      <c r="J47" s="81" t="str">
        <f>IF(((VLOOKUP($G47,Depth_Lookup!$A$3:$J$561,9,FALSE))-(I47/100))&gt;=0,"Good","Too Long")</f>
        <v>Good</v>
      </c>
      <c r="K47" s="82">
        <f>(VLOOKUP($G47,Depth_Lookup!$A$3:$J$561,10,FALSE))+(H47/100)</f>
        <v>8.2999999999999989</v>
      </c>
      <c r="L47" s="82">
        <f>(VLOOKUP($G47,Depth_Lookup!$A$3:$J$561,10,FALSE))+(I47/100)</f>
        <v>8.4</v>
      </c>
      <c r="M47" s="174" t="s">
        <v>1612</v>
      </c>
      <c r="N47" s="174" t="s">
        <v>1489</v>
      </c>
      <c r="O47" s="58" t="s">
        <v>1830</v>
      </c>
      <c r="P47" s="58" t="s">
        <v>1875</v>
      </c>
      <c r="Q47" s="44"/>
      <c r="R47" s="42">
        <v>100</v>
      </c>
      <c r="V47" s="8">
        <f t="shared" si="1"/>
        <v>100</v>
      </c>
      <c r="W47" s="4" t="s">
        <v>1641</v>
      </c>
      <c r="X47" s="5" t="s">
        <v>1</v>
      </c>
      <c r="Y47" s="38">
        <v>40</v>
      </c>
      <c r="Z47" s="8" t="str">
        <f>VLOOKUP($Y47,definitions_list_lookup!$N$15:$P$20,2,TRUE)</f>
        <v>high</v>
      </c>
      <c r="AA47" s="8">
        <f>VLOOKUP($Y47,definitions_list_lookup!$N$15:$P$20,3,TRUE)</f>
        <v>3</v>
      </c>
      <c r="AB47" s="108" t="s">
        <v>1695</v>
      </c>
      <c r="AC47" s="7"/>
      <c r="AD47" s="7">
        <v>40</v>
      </c>
      <c r="AE47" s="7">
        <v>45</v>
      </c>
      <c r="AF47" s="7"/>
      <c r="AG47" s="7"/>
      <c r="AH47" s="7"/>
      <c r="AI47" s="7"/>
      <c r="AJ47" s="7"/>
      <c r="AK47" s="7"/>
      <c r="AL47" s="7"/>
      <c r="AM47" s="7"/>
      <c r="AN47" s="7"/>
      <c r="AO47" s="7"/>
      <c r="AP47" s="7">
        <v>5</v>
      </c>
      <c r="AQ47" s="7"/>
      <c r="AR47" s="7"/>
      <c r="AS47" s="7">
        <v>10</v>
      </c>
      <c r="AT47" s="7"/>
      <c r="AU47" s="7"/>
      <c r="AV47" s="7"/>
      <c r="AW47" s="7"/>
      <c r="AX47" s="7"/>
      <c r="AY47" s="7"/>
      <c r="AZ47" s="7"/>
      <c r="BA47" s="8">
        <f t="shared" si="2"/>
        <v>100</v>
      </c>
      <c r="BB47" s="55"/>
      <c r="BC47" s="108"/>
      <c r="BD47" s="108"/>
      <c r="BE47" s="108"/>
      <c r="BF47" s="7"/>
      <c r="BG47" s="8" t="str">
        <f>VLOOKUP($BF47,definitions_list_lookup!$N$15:$P$20,2,TRUE)</f>
        <v>fresh</v>
      </c>
      <c r="BH47" s="8">
        <f>VLOOKUP($BF47,definitions_list_lookup!$N$15:$P$20,3,TRUE)</f>
        <v>0</v>
      </c>
      <c r="BI47" s="108"/>
      <c r="BJ47" s="7"/>
      <c r="BK47" s="7"/>
      <c r="BL47" s="7"/>
      <c r="BM47" s="7"/>
      <c r="BN47" s="7"/>
      <c r="BO47" s="7"/>
      <c r="BP47" s="7"/>
      <c r="BQ47" s="7"/>
      <c r="BR47" s="7"/>
      <c r="BS47" s="7"/>
      <c r="BT47" s="7"/>
      <c r="BU47" s="7"/>
      <c r="BV47" s="7"/>
      <c r="BW47" s="7"/>
      <c r="BX47" s="7"/>
      <c r="BY47" s="7"/>
      <c r="BZ47" s="7"/>
      <c r="CA47" s="7"/>
      <c r="CB47" s="7"/>
      <c r="CC47" s="7"/>
      <c r="CD47" s="7"/>
      <c r="CE47" s="7"/>
      <c r="CF47" s="7"/>
      <c r="CG47" s="7"/>
      <c r="CH47" s="8">
        <f t="shared" si="3"/>
        <v>0</v>
      </c>
      <c r="CI47" s="44"/>
      <c r="CJ47" s="7"/>
      <c r="CK47" s="49"/>
      <c r="CL47" s="7"/>
      <c r="CM47" s="8" t="str">
        <f>VLOOKUP($CL47,definitions_list_lookup!$N$15:$P$20,2,TRUE)</f>
        <v>fresh</v>
      </c>
      <c r="CN47" s="8">
        <f>VLOOKUP($CL47,definitions_list_lookup!$N$15:$P$20,3,TRUE)</f>
        <v>0</v>
      </c>
      <c r="CO47" s="108"/>
      <c r="CP47" s="7"/>
      <c r="CQ47" s="7"/>
      <c r="CR47" s="7"/>
      <c r="CS47" s="7"/>
      <c r="CT47" s="7"/>
      <c r="CU47" s="7"/>
      <c r="CV47" s="7"/>
      <c r="CW47" s="7"/>
      <c r="CX47" s="7"/>
      <c r="CY47" s="7"/>
      <c r="CZ47" s="7"/>
      <c r="DA47" s="7"/>
      <c r="DB47" s="7"/>
      <c r="DC47" s="7"/>
      <c r="DD47" s="7"/>
      <c r="DE47" s="7"/>
      <c r="DF47" s="7"/>
      <c r="DG47" s="7"/>
      <c r="DH47" s="7"/>
      <c r="DI47" s="7"/>
      <c r="DJ47" s="7"/>
      <c r="DK47" s="7"/>
      <c r="DL47" s="7"/>
      <c r="DM47" s="7"/>
      <c r="DN47" s="8">
        <f t="shared" si="4"/>
        <v>0</v>
      </c>
      <c r="DO47" s="44"/>
      <c r="DP47" s="108"/>
      <c r="DQ47" s="7"/>
      <c r="DR47" s="8" t="str">
        <f>VLOOKUP($DQ47,definitions_list_lookup!$N$15:$P$20,2,TRUE)</f>
        <v>fresh</v>
      </c>
      <c r="DS47" s="8">
        <f>VLOOKUP($DQ47,definitions_list_lookup!$N$15:$P$20,3,TRUE)</f>
        <v>0</v>
      </c>
      <c r="DT47" s="108"/>
      <c r="DU47" s="7"/>
      <c r="DV47" s="7"/>
      <c r="DW47" s="7"/>
      <c r="DX47" s="7"/>
      <c r="DY47" s="7"/>
      <c r="DZ47" s="7"/>
      <c r="EA47" s="7"/>
      <c r="EB47" s="7"/>
      <c r="EC47" s="7"/>
      <c r="ED47" s="7"/>
      <c r="EE47" s="7"/>
      <c r="EF47" s="7"/>
      <c r="EG47" s="7"/>
      <c r="EH47" s="7"/>
      <c r="EI47" s="7"/>
      <c r="EJ47" s="7"/>
      <c r="EK47" s="7"/>
      <c r="EL47" s="7"/>
      <c r="EM47" s="7"/>
      <c r="EN47" s="7"/>
      <c r="EO47" s="7"/>
      <c r="EP47" s="7"/>
      <c r="EQ47" s="7"/>
      <c r="ER47" s="7"/>
      <c r="ES47" s="8">
        <f t="shared" si="5"/>
        <v>0</v>
      </c>
      <c r="ET47" s="44"/>
      <c r="EU47" s="8">
        <f t="shared" si="6"/>
        <v>40</v>
      </c>
      <c r="EV47" s="8" t="str">
        <f>VLOOKUP($EU47,definitions_list_lookup!$N$15:$P$20,2,TRUE)</f>
        <v>high</v>
      </c>
      <c r="EW47" s="8">
        <f>VLOOKUP($EU47,definitions_list_lookup!$N$15:$P$20,3,TRUE)</f>
        <v>3</v>
      </c>
    </row>
    <row r="48" spans="1:153" s="5" customFormat="1" ht="84">
      <c r="A48" s="5" t="s">
        <v>1495</v>
      </c>
      <c r="B48" s="5" t="s">
        <v>2845</v>
      </c>
      <c r="C48" t="s">
        <v>1713</v>
      </c>
      <c r="D48" s="5" t="s">
        <v>1497</v>
      </c>
      <c r="E48" s="5">
        <v>7</v>
      </c>
      <c r="F48" s="5">
        <v>1</v>
      </c>
      <c r="G48" s="6" t="str">
        <f t="shared" si="0"/>
        <v>7-1</v>
      </c>
      <c r="H48" s="2">
        <v>0</v>
      </c>
      <c r="I48" s="2">
        <v>18</v>
      </c>
      <c r="J48" s="81" t="str">
        <f>IF(((VLOOKUP($G48,Depth_Lookup!$A$3:$J$561,9,FALSE))-(I48/100))&gt;=0,"Good","Too Long")</f>
        <v>Good</v>
      </c>
      <c r="K48" s="82">
        <f>(VLOOKUP($G48,Depth_Lookup!$A$3:$J$561,10,FALSE))+(H48/100)</f>
        <v>8.25</v>
      </c>
      <c r="L48" s="82">
        <f>(VLOOKUP($G48,Depth_Lookup!$A$3:$J$561,10,FALSE))+(I48/100)</f>
        <v>8.43</v>
      </c>
      <c r="M48" s="174" t="s">
        <v>1612</v>
      </c>
      <c r="N48" s="174" t="s">
        <v>1489</v>
      </c>
      <c r="O48" s="58" t="s">
        <v>1830</v>
      </c>
      <c r="P48" s="58" t="s">
        <v>1876</v>
      </c>
      <c r="Q48" s="44"/>
      <c r="R48" s="42">
        <v>100</v>
      </c>
      <c r="V48" s="8">
        <f t="shared" si="1"/>
        <v>100</v>
      </c>
      <c r="W48" s="4" t="s">
        <v>1641</v>
      </c>
      <c r="X48" s="5" t="s">
        <v>1</v>
      </c>
      <c r="Y48" s="38">
        <v>40</v>
      </c>
      <c r="Z48" s="8" t="str">
        <f>VLOOKUP($Y48,definitions_list_lookup!$N$15:$P$20,2,TRUE)</f>
        <v>high</v>
      </c>
      <c r="AA48" s="8">
        <f>VLOOKUP($Y48,definitions_list_lookup!$N$15:$P$20,3,TRUE)</f>
        <v>3</v>
      </c>
      <c r="AB48" s="108" t="s">
        <v>1695</v>
      </c>
      <c r="AC48" s="7"/>
      <c r="AD48" s="7">
        <v>40</v>
      </c>
      <c r="AE48" s="7">
        <v>45</v>
      </c>
      <c r="AF48" s="7"/>
      <c r="AG48" s="7"/>
      <c r="AH48" s="7"/>
      <c r="AI48" s="7"/>
      <c r="AJ48" s="7"/>
      <c r="AK48" s="7"/>
      <c r="AL48" s="7"/>
      <c r="AM48" s="7"/>
      <c r="AN48" s="7"/>
      <c r="AO48" s="7"/>
      <c r="AP48" s="7">
        <v>5</v>
      </c>
      <c r="AQ48" s="7"/>
      <c r="AR48" s="7"/>
      <c r="AS48" s="7">
        <v>10</v>
      </c>
      <c r="AT48" s="7"/>
      <c r="AU48" s="7"/>
      <c r="AV48" s="7"/>
      <c r="AW48" s="7"/>
      <c r="AX48" s="7"/>
      <c r="AY48" s="7"/>
      <c r="AZ48" s="7"/>
      <c r="BA48" s="8">
        <f t="shared" si="2"/>
        <v>100</v>
      </c>
      <c r="BB48" s="55"/>
      <c r="BC48" s="108"/>
      <c r="BD48" s="108"/>
      <c r="BE48" s="108"/>
      <c r="BF48" s="7"/>
      <c r="BG48" s="8" t="str">
        <f>VLOOKUP($BF48,definitions_list_lookup!$N$15:$P$20,2,TRUE)</f>
        <v>fresh</v>
      </c>
      <c r="BH48" s="8">
        <f>VLOOKUP($BF48,definitions_list_lookup!$N$15:$P$20,3,TRUE)</f>
        <v>0</v>
      </c>
      <c r="BI48" s="108"/>
      <c r="BJ48" s="7"/>
      <c r="BK48" s="7"/>
      <c r="BL48" s="7"/>
      <c r="BM48" s="7"/>
      <c r="BN48" s="7"/>
      <c r="BO48" s="7"/>
      <c r="BP48" s="7"/>
      <c r="BQ48" s="7"/>
      <c r="BR48" s="7"/>
      <c r="BS48" s="7"/>
      <c r="BT48" s="7"/>
      <c r="BU48" s="7"/>
      <c r="BV48" s="7"/>
      <c r="BW48" s="7"/>
      <c r="BX48" s="7"/>
      <c r="BY48" s="7"/>
      <c r="BZ48" s="7"/>
      <c r="CA48" s="7"/>
      <c r="CB48" s="7"/>
      <c r="CC48" s="7"/>
      <c r="CD48" s="7"/>
      <c r="CE48" s="7"/>
      <c r="CF48" s="7"/>
      <c r="CG48" s="7"/>
      <c r="CH48" s="8">
        <f t="shared" si="3"/>
        <v>0</v>
      </c>
      <c r="CI48" s="44"/>
      <c r="CJ48" s="7"/>
      <c r="CK48" s="49"/>
      <c r="CL48" s="7"/>
      <c r="CM48" s="8" t="str">
        <f>VLOOKUP($CL48,definitions_list_lookup!$N$15:$P$20,2,TRUE)</f>
        <v>fresh</v>
      </c>
      <c r="CN48" s="8">
        <f>VLOOKUP($CL48,definitions_list_lookup!$N$15:$P$20,3,TRUE)</f>
        <v>0</v>
      </c>
      <c r="CO48" s="108"/>
      <c r="CP48" s="7"/>
      <c r="CQ48" s="7"/>
      <c r="CR48" s="7"/>
      <c r="CS48" s="7"/>
      <c r="CT48" s="7"/>
      <c r="CU48" s="7"/>
      <c r="CV48" s="7"/>
      <c r="CW48" s="7"/>
      <c r="CX48" s="7"/>
      <c r="CY48" s="7"/>
      <c r="CZ48" s="7"/>
      <c r="DA48" s="7"/>
      <c r="DB48" s="7"/>
      <c r="DC48" s="7"/>
      <c r="DD48" s="7"/>
      <c r="DE48" s="7"/>
      <c r="DF48" s="7"/>
      <c r="DG48" s="7"/>
      <c r="DH48" s="7"/>
      <c r="DI48" s="7"/>
      <c r="DJ48" s="7"/>
      <c r="DK48" s="7"/>
      <c r="DL48" s="7"/>
      <c r="DM48" s="7"/>
      <c r="DN48" s="8">
        <f t="shared" si="4"/>
        <v>0</v>
      </c>
      <c r="DO48" s="44"/>
      <c r="DP48" s="108"/>
      <c r="DQ48" s="7"/>
      <c r="DR48" s="8" t="str">
        <f>VLOOKUP($DQ48,definitions_list_lookup!$N$15:$P$20,2,TRUE)</f>
        <v>fresh</v>
      </c>
      <c r="DS48" s="8">
        <f>VLOOKUP($DQ48,definitions_list_lookup!$N$15:$P$20,3,TRUE)</f>
        <v>0</v>
      </c>
      <c r="DT48" s="108"/>
      <c r="DU48" s="7"/>
      <c r="DV48" s="7"/>
      <c r="DW48" s="7"/>
      <c r="DX48" s="7"/>
      <c r="DY48" s="7"/>
      <c r="DZ48" s="7"/>
      <c r="EA48" s="7"/>
      <c r="EB48" s="7"/>
      <c r="EC48" s="7"/>
      <c r="ED48" s="7"/>
      <c r="EE48" s="7"/>
      <c r="EF48" s="7"/>
      <c r="EG48" s="7"/>
      <c r="EH48" s="7"/>
      <c r="EI48" s="7"/>
      <c r="EJ48" s="7"/>
      <c r="EK48" s="7"/>
      <c r="EL48" s="7"/>
      <c r="EM48" s="7"/>
      <c r="EN48" s="7"/>
      <c r="EO48" s="7"/>
      <c r="EP48" s="7"/>
      <c r="EQ48" s="7"/>
      <c r="ER48" s="7"/>
      <c r="ES48" s="8">
        <f t="shared" si="5"/>
        <v>0</v>
      </c>
      <c r="ET48" s="44"/>
      <c r="EU48" s="8">
        <f t="shared" si="6"/>
        <v>40</v>
      </c>
      <c r="EV48" s="8" t="str">
        <f>VLOOKUP($EU48,definitions_list_lookup!$N$15:$P$20,2,TRUE)</f>
        <v>high</v>
      </c>
      <c r="EW48" s="8">
        <f>VLOOKUP($EU48,definitions_list_lookup!$N$15:$P$20,3,TRUE)</f>
        <v>3</v>
      </c>
    </row>
    <row r="49" spans="1:153" s="5" customFormat="1" ht="42">
      <c r="A49" s="5" t="s">
        <v>1495</v>
      </c>
      <c r="B49" s="5" t="s">
        <v>2845</v>
      </c>
      <c r="C49" t="s">
        <v>1713</v>
      </c>
      <c r="D49" s="5" t="s">
        <v>1497</v>
      </c>
      <c r="E49" s="5">
        <v>7</v>
      </c>
      <c r="F49" s="5">
        <v>1</v>
      </c>
      <c r="G49" s="6" t="str">
        <f t="shared" si="0"/>
        <v>7-1</v>
      </c>
      <c r="H49" s="2">
        <v>18</v>
      </c>
      <c r="I49" s="2">
        <v>22.5</v>
      </c>
      <c r="J49" s="81" t="str">
        <f>IF(((VLOOKUP($G49,Depth_Lookup!$A$3:$J$561,9,FALSE))-(I49/100))&gt;=0,"Good","Too Long")</f>
        <v>Good</v>
      </c>
      <c r="K49" s="82">
        <f>(VLOOKUP($G49,Depth_Lookup!$A$3:$J$561,10,FALSE))+(H49/100)</f>
        <v>8.43</v>
      </c>
      <c r="L49" s="82">
        <f>(VLOOKUP($G49,Depth_Lookup!$A$3:$J$561,10,FALSE))+(I49/100)</f>
        <v>8.4749999999999996</v>
      </c>
      <c r="M49" s="174" t="s">
        <v>1614</v>
      </c>
      <c r="N49" s="174" t="s">
        <v>11</v>
      </c>
      <c r="O49" s="58" t="s">
        <v>1831</v>
      </c>
      <c r="P49" s="58" t="s">
        <v>1870</v>
      </c>
      <c r="Q49" s="44"/>
      <c r="R49" s="42">
        <v>100</v>
      </c>
      <c r="V49" s="8">
        <f t="shared" si="1"/>
        <v>100</v>
      </c>
      <c r="W49" s="4" t="s">
        <v>1635</v>
      </c>
      <c r="X49" s="5" t="s">
        <v>1</v>
      </c>
      <c r="Y49" s="38">
        <v>70</v>
      </c>
      <c r="Z49" s="8" t="str">
        <f>VLOOKUP($Y49,definitions_list_lookup!$N$15:$P$20,2,TRUE)</f>
        <v>very high</v>
      </c>
      <c r="AA49" s="8">
        <f>VLOOKUP($Y49,definitions_list_lookup!$N$15:$P$20,3,TRUE)</f>
        <v>4</v>
      </c>
      <c r="AB49" s="108"/>
      <c r="AC49" s="7"/>
      <c r="AD49" s="7"/>
      <c r="AE49" s="7">
        <v>5</v>
      </c>
      <c r="AF49" s="7"/>
      <c r="AG49" s="7"/>
      <c r="AH49" s="7"/>
      <c r="AI49" s="7"/>
      <c r="AJ49" s="7"/>
      <c r="AK49" s="7"/>
      <c r="AL49" s="7"/>
      <c r="AM49" s="7"/>
      <c r="AN49" s="7"/>
      <c r="AO49" s="7"/>
      <c r="AP49" s="7">
        <v>5</v>
      </c>
      <c r="AQ49" s="7"/>
      <c r="AR49" s="7"/>
      <c r="AS49" s="7">
        <v>90</v>
      </c>
      <c r="AT49" s="7"/>
      <c r="AU49" s="7"/>
      <c r="AV49" s="7"/>
      <c r="AW49" s="7"/>
      <c r="AX49" s="7"/>
      <c r="AY49" s="7"/>
      <c r="AZ49" s="7"/>
      <c r="BA49" s="8">
        <f t="shared" si="2"/>
        <v>100</v>
      </c>
      <c r="BB49" s="55"/>
      <c r="BC49" s="108"/>
      <c r="BD49" s="108"/>
      <c r="BE49" s="108"/>
      <c r="BF49" s="7"/>
      <c r="BG49" s="8" t="str">
        <f>VLOOKUP($BF49,definitions_list_lookup!$N$15:$P$20,2,TRUE)</f>
        <v>fresh</v>
      </c>
      <c r="BH49" s="8">
        <f>VLOOKUP($BF49,definitions_list_lookup!$N$15:$P$20,3,TRUE)</f>
        <v>0</v>
      </c>
      <c r="BI49" s="108"/>
      <c r="BJ49" s="7"/>
      <c r="BK49" s="7"/>
      <c r="BL49" s="7"/>
      <c r="BM49" s="7"/>
      <c r="BN49" s="7"/>
      <c r="BO49" s="7"/>
      <c r="BP49" s="7"/>
      <c r="BQ49" s="7"/>
      <c r="BR49" s="7"/>
      <c r="BS49" s="7"/>
      <c r="BT49" s="7"/>
      <c r="BU49" s="7"/>
      <c r="BV49" s="7"/>
      <c r="BW49" s="7"/>
      <c r="BX49" s="7"/>
      <c r="BY49" s="7"/>
      <c r="BZ49" s="7"/>
      <c r="CA49" s="7"/>
      <c r="CB49" s="7"/>
      <c r="CC49" s="7"/>
      <c r="CD49" s="7"/>
      <c r="CE49" s="7"/>
      <c r="CF49" s="7"/>
      <c r="CG49" s="7"/>
      <c r="CH49" s="8">
        <f t="shared" si="3"/>
        <v>0</v>
      </c>
      <c r="CI49" s="44"/>
      <c r="CJ49" s="7"/>
      <c r="CK49" s="49"/>
      <c r="CL49" s="7"/>
      <c r="CM49" s="8" t="str">
        <f>VLOOKUP($CL49,definitions_list_lookup!$N$15:$P$20,2,TRUE)</f>
        <v>fresh</v>
      </c>
      <c r="CN49" s="8">
        <f>VLOOKUP($CL49,definitions_list_lookup!$N$15:$P$20,3,TRUE)</f>
        <v>0</v>
      </c>
      <c r="CO49" s="108"/>
      <c r="CP49" s="7"/>
      <c r="CQ49" s="7"/>
      <c r="CR49" s="7"/>
      <c r="CS49" s="7"/>
      <c r="CT49" s="7"/>
      <c r="CU49" s="7"/>
      <c r="CV49" s="7"/>
      <c r="CW49" s="7"/>
      <c r="CX49" s="7"/>
      <c r="CY49" s="7"/>
      <c r="CZ49" s="7"/>
      <c r="DA49" s="7"/>
      <c r="DB49" s="7"/>
      <c r="DC49" s="7"/>
      <c r="DD49" s="7"/>
      <c r="DE49" s="7"/>
      <c r="DF49" s="7"/>
      <c r="DG49" s="7"/>
      <c r="DH49" s="7"/>
      <c r="DI49" s="7"/>
      <c r="DJ49" s="7"/>
      <c r="DK49" s="7"/>
      <c r="DL49" s="7"/>
      <c r="DM49" s="7"/>
      <c r="DN49" s="8">
        <f t="shared" si="4"/>
        <v>0</v>
      </c>
      <c r="DO49" s="44"/>
      <c r="DP49" s="108"/>
      <c r="DQ49" s="7"/>
      <c r="DR49" s="8" t="str">
        <f>VLOOKUP($DQ49,definitions_list_lookup!$N$15:$P$20,2,TRUE)</f>
        <v>fresh</v>
      </c>
      <c r="DS49" s="8">
        <f>VLOOKUP($DQ49,definitions_list_lookup!$N$15:$P$20,3,TRUE)</f>
        <v>0</v>
      </c>
      <c r="DT49" s="108"/>
      <c r="DU49" s="7"/>
      <c r="DV49" s="7"/>
      <c r="DW49" s="7"/>
      <c r="DX49" s="7"/>
      <c r="DY49" s="7"/>
      <c r="DZ49" s="7"/>
      <c r="EA49" s="7"/>
      <c r="EB49" s="7"/>
      <c r="EC49" s="7"/>
      <c r="ED49" s="7"/>
      <c r="EE49" s="7"/>
      <c r="EF49" s="7"/>
      <c r="EG49" s="7"/>
      <c r="EH49" s="7"/>
      <c r="EI49" s="7"/>
      <c r="EJ49" s="7"/>
      <c r="EK49" s="7"/>
      <c r="EL49" s="7"/>
      <c r="EM49" s="7"/>
      <c r="EN49" s="7"/>
      <c r="EO49" s="7"/>
      <c r="EP49" s="7"/>
      <c r="EQ49" s="7"/>
      <c r="ER49" s="7"/>
      <c r="ES49" s="8">
        <f t="shared" si="5"/>
        <v>0</v>
      </c>
      <c r="ET49" s="44"/>
      <c r="EU49" s="8">
        <f t="shared" si="6"/>
        <v>70</v>
      </c>
      <c r="EV49" s="8" t="str">
        <f>VLOOKUP($EU49,definitions_list_lookup!$N$15:$P$20,2,TRUE)</f>
        <v>very high</v>
      </c>
      <c r="EW49" s="8">
        <f>VLOOKUP($EU49,definitions_list_lookup!$N$15:$P$20,3,TRUE)</f>
        <v>4</v>
      </c>
    </row>
    <row r="50" spans="1:153" s="5" customFormat="1" ht="70">
      <c r="A50" s="5" t="s">
        <v>1495</v>
      </c>
      <c r="B50" s="5" t="s">
        <v>2845</v>
      </c>
      <c r="C50" t="s">
        <v>1713</v>
      </c>
      <c r="D50" s="5" t="s">
        <v>1497</v>
      </c>
      <c r="E50" s="5">
        <v>7</v>
      </c>
      <c r="F50" s="5">
        <v>1</v>
      </c>
      <c r="G50" s="6" t="str">
        <f t="shared" si="0"/>
        <v>7-1</v>
      </c>
      <c r="H50" s="2">
        <v>22.5</v>
      </c>
      <c r="I50" s="2">
        <v>56</v>
      </c>
      <c r="J50" s="81" t="str">
        <f>IF(((VLOOKUP($G50,Depth_Lookup!$A$3:$J$561,9,FALSE))-(I50/100))&gt;=0,"Good","Too Long")</f>
        <v>Good</v>
      </c>
      <c r="K50" s="82">
        <f>(VLOOKUP($G50,Depth_Lookup!$A$3:$J$561,10,FALSE))+(H50/100)</f>
        <v>8.4749999999999996</v>
      </c>
      <c r="L50" s="82">
        <f>(VLOOKUP($G50,Depth_Lookup!$A$3:$J$561,10,FALSE))+(I50/100)</f>
        <v>8.81</v>
      </c>
      <c r="M50" s="174" t="s">
        <v>1618</v>
      </c>
      <c r="N50" s="174" t="s">
        <v>1489</v>
      </c>
      <c r="O50" s="58" t="s">
        <v>1832</v>
      </c>
      <c r="P50" s="58" t="s">
        <v>1870</v>
      </c>
      <c r="Q50" s="44"/>
      <c r="R50" s="42">
        <v>100</v>
      </c>
      <c r="V50" s="8">
        <f t="shared" si="1"/>
        <v>100</v>
      </c>
      <c r="W50" s="4" t="s">
        <v>1696</v>
      </c>
      <c r="X50" s="5" t="s">
        <v>1</v>
      </c>
      <c r="Y50" s="38">
        <v>60</v>
      </c>
      <c r="Z50" s="8" t="str">
        <f>VLOOKUP($Y50,definitions_list_lookup!$N$15:$P$20,2,TRUE)</f>
        <v>high</v>
      </c>
      <c r="AA50" s="8">
        <f>VLOOKUP($Y50,definitions_list_lookup!$N$15:$P$20,3,TRUE)</f>
        <v>3</v>
      </c>
      <c r="AB50" s="108" t="s">
        <v>1697</v>
      </c>
      <c r="AC50" s="7"/>
      <c r="AD50" s="7">
        <v>40</v>
      </c>
      <c r="AE50" s="7">
        <v>10</v>
      </c>
      <c r="AF50" s="7"/>
      <c r="AG50" s="7"/>
      <c r="AH50" s="7"/>
      <c r="AI50" s="7"/>
      <c r="AJ50" s="7"/>
      <c r="AK50" s="7"/>
      <c r="AL50" s="7"/>
      <c r="AM50" s="7"/>
      <c r="AN50" s="7"/>
      <c r="AO50" s="7"/>
      <c r="AP50" s="7">
        <v>5</v>
      </c>
      <c r="AQ50" s="7"/>
      <c r="AR50" s="7"/>
      <c r="AS50" s="7">
        <v>45</v>
      </c>
      <c r="AT50" s="7"/>
      <c r="AU50" s="7"/>
      <c r="AV50" s="7"/>
      <c r="AW50" s="7"/>
      <c r="AX50" s="7"/>
      <c r="AY50" s="7"/>
      <c r="AZ50" s="7"/>
      <c r="BA50" s="8">
        <f t="shared" si="2"/>
        <v>100</v>
      </c>
      <c r="BB50" s="55"/>
      <c r="BC50" s="108"/>
      <c r="BD50" s="108"/>
      <c r="BE50" s="108"/>
      <c r="BF50" s="7"/>
      <c r="BG50" s="8" t="str">
        <f>VLOOKUP($BF50,definitions_list_lookup!$N$15:$P$20,2,TRUE)</f>
        <v>fresh</v>
      </c>
      <c r="BH50" s="8">
        <f>VLOOKUP($BF50,definitions_list_lookup!$N$15:$P$20,3,TRUE)</f>
        <v>0</v>
      </c>
      <c r="BI50" s="108"/>
      <c r="BJ50" s="7"/>
      <c r="BK50" s="7"/>
      <c r="BL50" s="7"/>
      <c r="BM50" s="7"/>
      <c r="BN50" s="7"/>
      <c r="BO50" s="7"/>
      <c r="BP50" s="7"/>
      <c r="BQ50" s="7"/>
      <c r="BR50" s="7"/>
      <c r="BS50" s="7"/>
      <c r="BT50" s="7"/>
      <c r="BU50" s="7"/>
      <c r="BV50" s="7"/>
      <c r="BW50" s="7"/>
      <c r="BX50" s="7"/>
      <c r="BY50" s="7"/>
      <c r="BZ50" s="7"/>
      <c r="CA50" s="7"/>
      <c r="CB50" s="7"/>
      <c r="CC50" s="7"/>
      <c r="CD50" s="7"/>
      <c r="CE50" s="7"/>
      <c r="CF50" s="7"/>
      <c r="CG50" s="7"/>
      <c r="CH50" s="8">
        <f t="shared" si="3"/>
        <v>0</v>
      </c>
      <c r="CI50" s="44"/>
      <c r="CJ50" s="7"/>
      <c r="CK50" s="49"/>
      <c r="CL50" s="7"/>
      <c r="CM50" s="8" t="str">
        <f>VLOOKUP($CL50,definitions_list_lookup!$N$15:$P$20,2,TRUE)</f>
        <v>fresh</v>
      </c>
      <c r="CN50" s="8">
        <f>VLOOKUP($CL50,definitions_list_lookup!$N$15:$P$20,3,TRUE)</f>
        <v>0</v>
      </c>
      <c r="CO50" s="108"/>
      <c r="CP50" s="7"/>
      <c r="CQ50" s="7"/>
      <c r="CR50" s="7"/>
      <c r="CS50" s="7"/>
      <c r="CT50" s="7"/>
      <c r="CU50" s="7"/>
      <c r="CV50" s="7"/>
      <c r="CW50" s="7"/>
      <c r="CX50" s="7"/>
      <c r="CY50" s="7"/>
      <c r="CZ50" s="7"/>
      <c r="DA50" s="7"/>
      <c r="DB50" s="7"/>
      <c r="DC50" s="7"/>
      <c r="DD50" s="7"/>
      <c r="DE50" s="7"/>
      <c r="DF50" s="7"/>
      <c r="DG50" s="7"/>
      <c r="DH50" s="7"/>
      <c r="DI50" s="7"/>
      <c r="DJ50" s="7"/>
      <c r="DK50" s="7"/>
      <c r="DL50" s="7"/>
      <c r="DM50" s="7"/>
      <c r="DN50" s="8">
        <f t="shared" si="4"/>
        <v>0</v>
      </c>
      <c r="DO50" s="44"/>
      <c r="DP50" s="108"/>
      <c r="DQ50" s="7"/>
      <c r="DR50" s="8" t="str">
        <f>VLOOKUP($DQ50,definitions_list_lookup!$N$15:$P$20,2,TRUE)</f>
        <v>fresh</v>
      </c>
      <c r="DS50" s="8">
        <f>VLOOKUP($DQ50,definitions_list_lookup!$N$15:$P$20,3,TRUE)</f>
        <v>0</v>
      </c>
      <c r="DT50" s="108"/>
      <c r="DU50" s="7"/>
      <c r="DV50" s="7"/>
      <c r="DW50" s="7"/>
      <c r="DX50" s="7"/>
      <c r="DY50" s="7"/>
      <c r="DZ50" s="7"/>
      <c r="EA50" s="7"/>
      <c r="EB50" s="7"/>
      <c r="EC50" s="7"/>
      <c r="ED50" s="7"/>
      <c r="EE50" s="7"/>
      <c r="EF50" s="7"/>
      <c r="EG50" s="7"/>
      <c r="EH50" s="7"/>
      <c r="EI50" s="7"/>
      <c r="EJ50" s="7"/>
      <c r="EK50" s="7"/>
      <c r="EL50" s="7"/>
      <c r="EM50" s="7"/>
      <c r="EN50" s="7"/>
      <c r="EO50" s="7"/>
      <c r="EP50" s="7"/>
      <c r="EQ50" s="7"/>
      <c r="ER50" s="7"/>
      <c r="ES50" s="8">
        <f t="shared" si="5"/>
        <v>0</v>
      </c>
      <c r="ET50" s="44"/>
      <c r="EU50" s="8">
        <f t="shared" si="6"/>
        <v>60</v>
      </c>
      <c r="EV50" s="8" t="str">
        <f>VLOOKUP($EU50,definitions_list_lookup!$N$15:$P$20,2,TRUE)</f>
        <v>high</v>
      </c>
      <c r="EW50" s="8">
        <f>VLOOKUP($EU50,definitions_list_lookup!$N$15:$P$20,3,TRUE)</f>
        <v>3</v>
      </c>
    </row>
    <row r="51" spans="1:153" s="5" customFormat="1" ht="98">
      <c r="A51" s="5" t="s">
        <v>1495</v>
      </c>
      <c r="B51" s="5" t="s">
        <v>2845</v>
      </c>
      <c r="C51" t="s">
        <v>1713</v>
      </c>
      <c r="D51" s="5" t="s">
        <v>1497</v>
      </c>
      <c r="E51" s="5">
        <v>7</v>
      </c>
      <c r="F51" s="5">
        <v>1</v>
      </c>
      <c r="G51" s="6" t="str">
        <f t="shared" si="0"/>
        <v>7-1</v>
      </c>
      <c r="H51" s="2">
        <v>56</v>
      </c>
      <c r="I51" s="2">
        <v>62</v>
      </c>
      <c r="J51" s="81" t="str">
        <f>IF(((VLOOKUP($G51,Depth_Lookup!$A$3:$J$561,9,FALSE))-(I51/100))&gt;=0,"Good","Too Long")</f>
        <v>Good</v>
      </c>
      <c r="K51" s="82">
        <f>(VLOOKUP($G51,Depth_Lookup!$A$3:$J$561,10,FALSE))+(H51/100)</f>
        <v>8.81</v>
      </c>
      <c r="L51" s="82">
        <f>(VLOOKUP($G51,Depth_Lookup!$A$3:$J$561,10,FALSE))+(I51/100)</f>
        <v>8.8699999999999992</v>
      </c>
      <c r="M51" s="174" t="s">
        <v>1619</v>
      </c>
      <c r="N51" s="174" t="s">
        <v>1615</v>
      </c>
      <c r="O51" s="58" t="s">
        <v>1832</v>
      </c>
      <c r="P51" s="58" t="s">
        <v>1852</v>
      </c>
      <c r="Q51" s="44"/>
      <c r="R51" s="42">
        <v>100</v>
      </c>
      <c r="V51" s="8">
        <f t="shared" si="1"/>
        <v>100</v>
      </c>
      <c r="W51" s="4" t="s">
        <v>1635</v>
      </c>
      <c r="X51" s="5" t="s">
        <v>1</v>
      </c>
      <c r="Y51" s="38">
        <v>80</v>
      </c>
      <c r="Z51" s="8" t="str">
        <f>VLOOKUP($Y51,definitions_list_lookup!$N$15:$P$20,2,TRUE)</f>
        <v>very high</v>
      </c>
      <c r="AA51" s="8">
        <f>VLOOKUP($Y51,definitions_list_lookup!$N$15:$P$20,3,TRUE)</f>
        <v>4</v>
      </c>
      <c r="AB51" s="108" t="s">
        <v>1699</v>
      </c>
      <c r="AC51" s="7"/>
      <c r="AD51" s="7">
        <v>10</v>
      </c>
      <c r="AE51" s="7"/>
      <c r="AF51" s="7"/>
      <c r="AG51" s="7"/>
      <c r="AH51" s="7"/>
      <c r="AI51" s="7"/>
      <c r="AJ51" s="7"/>
      <c r="AK51" s="7"/>
      <c r="AL51" s="7"/>
      <c r="AM51" s="7"/>
      <c r="AN51" s="7"/>
      <c r="AO51" s="7"/>
      <c r="AP51" s="7">
        <v>5</v>
      </c>
      <c r="AQ51" s="7"/>
      <c r="AR51" s="7"/>
      <c r="AS51" s="7">
        <v>70</v>
      </c>
      <c r="AT51" s="7"/>
      <c r="AU51" s="7"/>
      <c r="AV51" s="7"/>
      <c r="AW51" s="7"/>
      <c r="AX51" s="7"/>
      <c r="AY51" s="7"/>
      <c r="AZ51" s="7">
        <v>15</v>
      </c>
      <c r="BA51" s="8">
        <f t="shared" si="2"/>
        <v>100</v>
      </c>
      <c r="BB51" s="55"/>
      <c r="BC51" s="108"/>
      <c r="BD51" s="108"/>
      <c r="BE51" s="108"/>
      <c r="BF51" s="7"/>
      <c r="BG51" s="8" t="str">
        <f>VLOOKUP($BF51,definitions_list_lookup!$N$15:$P$20,2,TRUE)</f>
        <v>fresh</v>
      </c>
      <c r="BH51" s="8">
        <f>VLOOKUP($BF51,definitions_list_lookup!$N$15:$P$20,3,TRUE)</f>
        <v>0</v>
      </c>
      <c r="BI51" s="108"/>
      <c r="BJ51" s="7"/>
      <c r="BK51" s="7"/>
      <c r="BL51" s="7"/>
      <c r="BM51" s="7"/>
      <c r="BN51" s="7"/>
      <c r="BO51" s="7"/>
      <c r="BP51" s="7"/>
      <c r="BQ51" s="7"/>
      <c r="BR51" s="7"/>
      <c r="BS51" s="7"/>
      <c r="BT51" s="7"/>
      <c r="BU51" s="7"/>
      <c r="BV51" s="7"/>
      <c r="BW51" s="7"/>
      <c r="BX51" s="7"/>
      <c r="BY51" s="7"/>
      <c r="BZ51" s="7"/>
      <c r="CA51" s="7"/>
      <c r="CB51" s="7"/>
      <c r="CC51" s="7"/>
      <c r="CD51" s="7"/>
      <c r="CE51" s="7"/>
      <c r="CF51" s="7"/>
      <c r="CG51" s="7"/>
      <c r="CH51" s="8">
        <f t="shared" si="3"/>
        <v>0</v>
      </c>
      <c r="CI51" s="44"/>
      <c r="CJ51" s="7"/>
      <c r="CK51" s="49"/>
      <c r="CL51" s="7"/>
      <c r="CM51" s="8" t="str">
        <f>VLOOKUP($CL51,definitions_list_lookup!$N$15:$P$20,2,TRUE)</f>
        <v>fresh</v>
      </c>
      <c r="CN51" s="8">
        <f>VLOOKUP($CL51,definitions_list_lookup!$N$15:$P$20,3,TRUE)</f>
        <v>0</v>
      </c>
      <c r="CO51" s="108"/>
      <c r="CP51" s="7"/>
      <c r="CQ51" s="7"/>
      <c r="CR51" s="7"/>
      <c r="CS51" s="7"/>
      <c r="CT51" s="7"/>
      <c r="CU51" s="7"/>
      <c r="CV51" s="7"/>
      <c r="CW51" s="7"/>
      <c r="CX51" s="7"/>
      <c r="CY51" s="7"/>
      <c r="CZ51" s="7"/>
      <c r="DA51" s="7"/>
      <c r="DB51" s="7"/>
      <c r="DC51" s="7"/>
      <c r="DD51" s="7"/>
      <c r="DE51" s="7"/>
      <c r="DF51" s="7"/>
      <c r="DG51" s="7"/>
      <c r="DH51" s="7"/>
      <c r="DI51" s="7"/>
      <c r="DJ51" s="7"/>
      <c r="DK51" s="7"/>
      <c r="DL51" s="7"/>
      <c r="DM51" s="7"/>
      <c r="DN51" s="8">
        <f t="shared" si="4"/>
        <v>0</v>
      </c>
      <c r="DO51" s="44"/>
      <c r="DP51" s="108"/>
      <c r="DQ51" s="7"/>
      <c r="DR51" s="8" t="str">
        <f>VLOOKUP($DQ51,definitions_list_lookup!$N$15:$P$20,2,TRUE)</f>
        <v>fresh</v>
      </c>
      <c r="DS51" s="8">
        <f>VLOOKUP($DQ51,definitions_list_lookup!$N$15:$P$20,3,TRUE)</f>
        <v>0</v>
      </c>
      <c r="DT51" s="108"/>
      <c r="DU51" s="7"/>
      <c r="DV51" s="7"/>
      <c r="DW51" s="7"/>
      <c r="DX51" s="7"/>
      <c r="DY51" s="7"/>
      <c r="DZ51" s="7"/>
      <c r="EA51" s="7"/>
      <c r="EB51" s="7"/>
      <c r="EC51" s="7"/>
      <c r="ED51" s="7"/>
      <c r="EE51" s="7"/>
      <c r="EF51" s="7"/>
      <c r="EG51" s="7"/>
      <c r="EH51" s="7"/>
      <c r="EI51" s="7"/>
      <c r="EJ51" s="7"/>
      <c r="EK51" s="7"/>
      <c r="EL51" s="7"/>
      <c r="EM51" s="7"/>
      <c r="EN51" s="7"/>
      <c r="EO51" s="7"/>
      <c r="EP51" s="7"/>
      <c r="EQ51" s="7"/>
      <c r="ER51" s="7"/>
      <c r="ES51" s="8">
        <f t="shared" si="5"/>
        <v>0</v>
      </c>
      <c r="ET51" s="44"/>
      <c r="EU51" s="8">
        <f t="shared" si="6"/>
        <v>80</v>
      </c>
      <c r="EV51" s="8" t="str">
        <f>VLOOKUP($EU51,definitions_list_lookup!$N$15:$P$20,2,TRUE)</f>
        <v>very high</v>
      </c>
      <c r="EW51" s="8">
        <f>VLOOKUP($EU51,definitions_list_lookup!$N$15:$P$20,3,TRUE)</f>
        <v>4</v>
      </c>
    </row>
    <row r="52" spans="1:153" s="5" customFormat="1" ht="56">
      <c r="A52" s="5" t="s">
        <v>1495</v>
      </c>
      <c r="B52" s="5" t="s">
        <v>2845</v>
      </c>
      <c r="C52" t="s">
        <v>1713</v>
      </c>
      <c r="D52" s="5" t="s">
        <v>1497</v>
      </c>
      <c r="E52" s="5">
        <v>7</v>
      </c>
      <c r="F52" s="5">
        <v>1</v>
      </c>
      <c r="G52" s="6" t="str">
        <f t="shared" si="0"/>
        <v>7-1</v>
      </c>
      <c r="H52" s="2">
        <v>62</v>
      </c>
      <c r="I52" s="2">
        <v>91.5</v>
      </c>
      <c r="J52" s="81" t="str">
        <f>IF(((VLOOKUP($G52,Depth_Lookup!$A$3:$J$561,9,FALSE))-(I52/100))&gt;=0,"Good","Too Long")</f>
        <v>Good</v>
      </c>
      <c r="K52" s="82">
        <f>(VLOOKUP($G52,Depth_Lookup!$A$3:$J$561,10,FALSE))+(H52/100)</f>
        <v>8.8699999999999992</v>
      </c>
      <c r="L52" s="82">
        <f>(VLOOKUP($G52,Depth_Lookup!$A$3:$J$561,10,FALSE))+(I52/100)</f>
        <v>9.1649999999999991</v>
      </c>
      <c r="M52" s="174" t="s">
        <v>1620</v>
      </c>
      <c r="N52" s="174" t="s">
        <v>1564</v>
      </c>
      <c r="O52" s="58" t="s">
        <v>1751</v>
      </c>
      <c r="P52" s="58" t="s">
        <v>1877</v>
      </c>
      <c r="Q52" s="44"/>
      <c r="R52" s="42">
        <v>100</v>
      </c>
      <c r="V52" s="8">
        <f t="shared" si="1"/>
        <v>100</v>
      </c>
      <c r="W52" s="4" t="s">
        <v>1629</v>
      </c>
      <c r="X52" s="5" t="s">
        <v>1</v>
      </c>
      <c r="Y52" s="38">
        <v>40</v>
      </c>
      <c r="Z52" s="8" t="str">
        <f>VLOOKUP($Y52,definitions_list_lookup!$N$15:$P$20,2,TRUE)</f>
        <v>high</v>
      </c>
      <c r="AA52" s="8">
        <f>VLOOKUP($Y52,definitions_list_lookup!$N$15:$P$20,3,TRUE)</f>
        <v>3</v>
      </c>
      <c r="AB52" s="108"/>
      <c r="AC52" s="7"/>
      <c r="AD52" s="7">
        <v>20</v>
      </c>
      <c r="AE52" s="7">
        <v>10</v>
      </c>
      <c r="AF52" s="7"/>
      <c r="AG52" s="7"/>
      <c r="AH52" s="7"/>
      <c r="AI52" s="7"/>
      <c r="AJ52" s="7"/>
      <c r="AK52" s="7"/>
      <c r="AL52" s="7"/>
      <c r="AM52" s="7"/>
      <c r="AN52" s="7"/>
      <c r="AO52" s="7"/>
      <c r="AP52" s="7">
        <v>5</v>
      </c>
      <c r="AQ52" s="7"/>
      <c r="AR52" s="7"/>
      <c r="AS52" s="7">
        <v>65</v>
      </c>
      <c r="AT52" s="7"/>
      <c r="AU52" s="7"/>
      <c r="AV52" s="7"/>
      <c r="AW52" s="7"/>
      <c r="AX52" s="7"/>
      <c r="AY52" s="7"/>
      <c r="AZ52" s="7"/>
      <c r="BA52" s="8">
        <f t="shared" si="2"/>
        <v>100</v>
      </c>
      <c r="BB52" s="55"/>
      <c r="BC52" s="108"/>
      <c r="BD52" s="108"/>
      <c r="BE52" s="108"/>
      <c r="BF52" s="7"/>
      <c r="BG52" s="8" t="str">
        <f>VLOOKUP($BF52,definitions_list_lookup!$N$15:$P$20,2,TRUE)</f>
        <v>fresh</v>
      </c>
      <c r="BH52" s="8">
        <f>VLOOKUP($BF52,definitions_list_lookup!$N$15:$P$20,3,TRUE)</f>
        <v>0</v>
      </c>
      <c r="BI52" s="108"/>
      <c r="BJ52" s="7"/>
      <c r="BK52" s="7"/>
      <c r="BL52" s="7"/>
      <c r="BM52" s="7"/>
      <c r="BN52" s="7"/>
      <c r="BO52" s="7"/>
      <c r="BP52" s="7"/>
      <c r="BQ52" s="7"/>
      <c r="BR52" s="7"/>
      <c r="BS52" s="7"/>
      <c r="BT52" s="7"/>
      <c r="BU52" s="7"/>
      <c r="BV52" s="7"/>
      <c r="BW52" s="7"/>
      <c r="BX52" s="7"/>
      <c r="BY52" s="7"/>
      <c r="BZ52" s="7"/>
      <c r="CA52" s="7"/>
      <c r="CB52" s="7"/>
      <c r="CC52" s="7"/>
      <c r="CD52" s="7"/>
      <c r="CE52" s="7"/>
      <c r="CF52" s="7"/>
      <c r="CG52" s="7"/>
      <c r="CH52" s="8">
        <f t="shared" si="3"/>
        <v>0</v>
      </c>
      <c r="CI52" s="44"/>
      <c r="CJ52" s="7"/>
      <c r="CK52" s="49"/>
      <c r="CL52" s="7"/>
      <c r="CM52" s="8" t="str">
        <f>VLOOKUP($CL52,definitions_list_lookup!$N$15:$P$20,2,TRUE)</f>
        <v>fresh</v>
      </c>
      <c r="CN52" s="8">
        <f>VLOOKUP($CL52,definitions_list_lookup!$N$15:$P$20,3,TRUE)</f>
        <v>0</v>
      </c>
      <c r="CO52" s="108"/>
      <c r="CP52" s="7"/>
      <c r="CQ52" s="7"/>
      <c r="CR52" s="7"/>
      <c r="CS52" s="7"/>
      <c r="CT52" s="7"/>
      <c r="CU52" s="7"/>
      <c r="CV52" s="7"/>
      <c r="CW52" s="7"/>
      <c r="CX52" s="7"/>
      <c r="CY52" s="7"/>
      <c r="CZ52" s="7"/>
      <c r="DA52" s="7"/>
      <c r="DB52" s="7"/>
      <c r="DC52" s="7"/>
      <c r="DD52" s="7"/>
      <c r="DE52" s="7"/>
      <c r="DF52" s="7"/>
      <c r="DG52" s="7"/>
      <c r="DH52" s="7"/>
      <c r="DI52" s="7"/>
      <c r="DJ52" s="7"/>
      <c r="DK52" s="7"/>
      <c r="DL52" s="7"/>
      <c r="DM52" s="7"/>
      <c r="DN52" s="8">
        <f t="shared" si="4"/>
        <v>0</v>
      </c>
      <c r="DO52" s="44"/>
      <c r="DP52" s="108"/>
      <c r="DQ52" s="7"/>
      <c r="DR52" s="8" t="str">
        <f>VLOOKUP($DQ52,definitions_list_lookup!$N$15:$P$20,2,TRUE)</f>
        <v>fresh</v>
      </c>
      <c r="DS52" s="8">
        <f>VLOOKUP($DQ52,definitions_list_lookup!$N$15:$P$20,3,TRUE)</f>
        <v>0</v>
      </c>
      <c r="DT52" s="108"/>
      <c r="DU52" s="7"/>
      <c r="DV52" s="7"/>
      <c r="DW52" s="7"/>
      <c r="DX52" s="7"/>
      <c r="DY52" s="7"/>
      <c r="DZ52" s="7"/>
      <c r="EA52" s="7"/>
      <c r="EB52" s="7"/>
      <c r="EC52" s="7"/>
      <c r="ED52" s="7"/>
      <c r="EE52" s="7"/>
      <c r="EF52" s="7"/>
      <c r="EG52" s="7"/>
      <c r="EH52" s="7"/>
      <c r="EI52" s="7"/>
      <c r="EJ52" s="7"/>
      <c r="EK52" s="7"/>
      <c r="EL52" s="7"/>
      <c r="EM52" s="7"/>
      <c r="EN52" s="7"/>
      <c r="EO52" s="7"/>
      <c r="EP52" s="7"/>
      <c r="EQ52" s="7"/>
      <c r="ER52" s="7"/>
      <c r="ES52" s="8">
        <f t="shared" si="5"/>
        <v>0</v>
      </c>
      <c r="ET52" s="44"/>
      <c r="EU52" s="8">
        <f t="shared" si="6"/>
        <v>40</v>
      </c>
      <c r="EV52" s="8" t="str">
        <f>VLOOKUP($EU52,definitions_list_lookup!$N$15:$P$20,2,TRUE)</f>
        <v>high</v>
      </c>
      <c r="EW52" s="8">
        <f>VLOOKUP($EU52,definitions_list_lookup!$N$15:$P$20,3,TRUE)</f>
        <v>3</v>
      </c>
    </row>
    <row r="53" spans="1:153" s="5" customFormat="1" ht="56">
      <c r="A53" s="5" t="s">
        <v>1495</v>
      </c>
      <c r="B53" s="5" t="s">
        <v>2845</v>
      </c>
      <c r="C53" t="s">
        <v>1713</v>
      </c>
      <c r="D53" s="5" t="s">
        <v>1497</v>
      </c>
      <c r="E53" s="5">
        <v>7</v>
      </c>
      <c r="F53" s="5">
        <v>2</v>
      </c>
      <c r="G53" s="6" t="str">
        <f t="shared" si="0"/>
        <v>7-2</v>
      </c>
      <c r="H53" s="2">
        <v>0</v>
      </c>
      <c r="I53" s="2">
        <v>41</v>
      </c>
      <c r="J53" s="81" t="str">
        <f>IF(((VLOOKUP($G53,Depth_Lookup!$A$3:$J$561,9,FALSE))-(I53/100))&gt;=0,"Good","Too Long")</f>
        <v>Good</v>
      </c>
      <c r="K53" s="82">
        <f>(VLOOKUP($G53,Depth_Lookup!$A$3:$J$561,10,FALSE))+(H53/100)</f>
        <v>9.1649999999999991</v>
      </c>
      <c r="L53" s="82">
        <f>(VLOOKUP($G53,Depth_Lookup!$A$3:$J$561,10,FALSE))+(I53/100)</f>
        <v>9.5749999999999993</v>
      </c>
      <c r="M53" s="174" t="s">
        <v>1621</v>
      </c>
      <c r="N53" s="174" t="s">
        <v>1489</v>
      </c>
      <c r="O53" s="58" t="s">
        <v>1746</v>
      </c>
      <c r="P53" s="58" t="s">
        <v>1878</v>
      </c>
      <c r="Q53" s="44"/>
      <c r="R53" s="42">
        <v>100</v>
      </c>
      <c r="V53" s="8">
        <f t="shared" si="1"/>
        <v>100</v>
      </c>
      <c r="W53" s="4" t="s">
        <v>1641</v>
      </c>
      <c r="X53" s="5" t="s">
        <v>1</v>
      </c>
      <c r="Y53" s="38">
        <v>15</v>
      </c>
      <c r="Z53" s="8" t="str">
        <f>VLOOKUP($Y53,definitions_list_lookup!$N$15:$P$20,2,TRUE)</f>
        <v>moderate</v>
      </c>
      <c r="AA53" s="8">
        <f>VLOOKUP($Y53,definitions_list_lookup!$N$15:$P$20,3,TRUE)</f>
        <v>2</v>
      </c>
      <c r="AB53" s="108"/>
      <c r="AC53" s="7"/>
      <c r="AD53" s="7">
        <v>40</v>
      </c>
      <c r="AE53" s="7">
        <v>50</v>
      </c>
      <c r="AF53" s="7"/>
      <c r="AG53" s="7"/>
      <c r="AH53" s="7"/>
      <c r="AI53" s="7"/>
      <c r="AJ53" s="7"/>
      <c r="AK53" s="7"/>
      <c r="AL53" s="7"/>
      <c r="AM53" s="7"/>
      <c r="AN53" s="7"/>
      <c r="AO53" s="7"/>
      <c r="AP53" s="7">
        <v>2</v>
      </c>
      <c r="AQ53" s="7"/>
      <c r="AR53" s="7"/>
      <c r="AS53" s="7">
        <v>8</v>
      </c>
      <c r="AT53" s="7"/>
      <c r="AU53" s="7"/>
      <c r="AV53" s="7"/>
      <c r="AW53" s="7"/>
      <c r="AX53" s="7"/>
      <c r="AY53" s="7"/>
      <c r="AZ53" s="7"/>
      <c r="BA53" s="8">
        <f t="shared" si="2"/>
        <v>100</v>
      </c>
      <c r="BB53" s="55"/>
      <c r="BC53" s="108"/>
      <c r="BD53" s="108"/>
      <c r="BE53" s="108"/>
      <c r="BF53" s="7"/>
      <c r="BG53" s="8" t="str">
        <f>VLOOKUP($BF53,definitions_list_lookup!$N$15:$P$20,2,TRUE)</f>
        <v>fresh</v>
      </c>
      <c r="BH53" s="8">
        <f>VLOOKUP($BF53,definitions_list_lookup!$N$15:$P$20,3,TRUE)</f>
        <v>0</v>
      </c>
      <c r="BI53" s="108"/>
      <c r="BJ53" s="7"/>
      <c r="BK53" s="7"/>
      <c r="BL53" s="7"/>
      <c r="BM53" s="7"/>
      <c r="BN53" s="7"/>
      <c r="BO53" s="7"/>
      <c r="BP53" s="7"/>
      <c r="BQ53" s="7"/>
      <c r="BR53" s="7"/>
      <c r="BS53" s="7"/>
      <c r="BT53" s="7"/>
      <c r="BU53" s="7"/>
      <c r="BV53" s="7"/>
      <c r="BW53" s="7"/>
      <c r="BX53" s="7"/>
      <c r="BY53" s="7"/>
      <c r="BZ53" s="7"/>
      <c r="CA53" s="7"/>
      <c r="CB53" s="7"/>
      <c r="CC53" s="7"/>
      <c r="CD53" s="7"/>
      <c r="CE53" s="7"/>
      <c r="CF53" s="7"/>
      <c r="CG53" s="7"/>
      <c r="CH53" s="8">
        <f t="shared" si="3"/>
        <v>0</v>
      </c>
      <c r="CI53" s="44"/>
      <c r="CJ53" s="7"/>
      <c r="CK53" s="49"/>
      <c r="CL53" s="7"/>
      <c r="CM53" s="8" t="str">
        <f>VLOOKUP($CL53,definitions_list_lookup!$N$15:$P$20,2,TRUE)</f>
        <v>fresh</v>
      </c>
      <c r="CN53" s="8">
        <f>VLOOKUP($CL53,definitions_list_lookup!$N$15:$P$20,3,TRUE)</f>
        <v>0</v>
      </c>
      <c r="CO53" s="108"/>
      <c r="CP53" s="7"/>
      <c r="CQ53" s="7"/>
      <c r="CR53" s="7"/>
      <c r="CS53" s="7"/>
      <c r="CT53" s="7"/>
      <c r="CU53" s="7"/>
      <c r="CV53" s="7"/>
      <c r="CW53" s="7"/>
      <c r="CX53" s="7"/>
      <c r="CY53" s="7"/>
      <c r="CZ53" s="7"/>
      <c r="DA53" s="7"/>
      <c r="DB53" s="7"/>
      <c r="DC53" s="7"/>
      <c r="DD53" s="7"/>
      <c r="DE53" s="7"/>
      <c r="DF53" s="7"/>
      <c r="DG53" s="7"/>
      <c r="DH53" s="7"/>
      <c r="DI53" s="7"/>
      <c r="DJ53" s="7"/>
      <c r="DK53" s="7"/>
      <c r="DL53" s="7"/>
      <c r="DM53" s="7"/>
      <c r="DN53" s="8">
        <f t="shared" si="4"/>
        <v>0</v>
      </c>
      <c r="DO53" s="44"/>
      <c r="DP53" s="108"/>
      <c r="DQ53" s="7"/>
      <c r="DR53" s="8" t="str">
        <f>VLOOKUP($DQ53,definitions_list_lookup!$N$15:$P$20,2,TRUE)</f>
        <v>fresh</v>
      </c>
      <c r="DS53" s="8">
        <f>VLOOKUP($DQ53,definitions_list_lookup!$N$15:$P$20,3,TRUE)</f>
        <v>0</v>
      </c>
      <c r="DT53" s="108"/>
      <c r="DU53" s="7"/>
      <c r="DV53" s="7"/>
      <c r="DW53" s="7"/>
      <c r="DX53" s="7"/>
      <c r="DY53" s="7"/>
      <c r="DZ53" s="7"/>
      <c r="EA53" s="7"/>
      <c r="EB53" s="7"/>
      <c r="EC53" s="7"/>
      <c r="ED53" s="7"/>
      <c r="EE53" s="7"/>
      <c r="EF53" s="7"/>
      <c r="EG53" s="7"/>
      <c r="EH53" s="7"/>
      <c r="EI53" s="7"/>
      <c r="EJ53" s="7"/>
      <c r="EK53" s="7"/>
      <c r="EL53" s="7"/>
      <c r="EM53" s="7"/>
      <c r="EN53" s="7"/>
      <c r="EO53" s="7"/>
      <c r="EP53" s="7"/>
      <c r="EQ53" s="7"/>
      <c r="ER53" s="7"/>
      <c r="ES53" s="8">
        <f t="shared" si="5"/>
        <v>0</v>
      </c>
      <c r="ET53" s="44"/>
      <c r="EU53" s="8">
        <f t="shared" si="6"/>
        <v>15</v>
      </c>
      <c r="EV53" s="8" t="str">
        <f>VLOOKUP($EU53,definitions_list_lookup!$N$15:$P$20,2,TRUE)</f>
        <v>moderate</v>
      </c>
      <c r="EW53" s="8">
        <f>VLOOKUP($EU53,definitions_list_lookup!$N$15:$P$20,3,TRUE)</f>
        <v>2</v>
      </c>
    </row>
    <row r="54" spans="1:153" s="5" customFormat="1" ht="98">
      <c r="A54" s="5" t="s">
        <v>1495</v>
      </c>
      <c r="B54" s="5" t="s">
        <v>2845</v>
      </c>
      <c r="C54" t="s">
        <v>1713</v>
      </c>
      <c r="D54" s="5" t="s">
        <v>1497</v>
      </c>
      <c r="E54" s="5">
        <v>7</v>
      </c>
      <c r="F54" s="5">
        <v>2</v>
      </c>
      <c r="G54" s="6" t="str">
        <f t="shared" si="0"/>
        <v>7-2</v>
      </c>
      <c r="H54" s="2">
        <v>41</v>
      </c>
      <c r="I54" s="2">
        <v>44</v>
      </c>
      <c r="J54" s="81" t="str">
        <f>IF(((VLOOKUP($G54,Depth_Lookup!$A$3:$J$561,9,FALSE))-(I54/100))&gt;=0,"Good","Too Long")</f>
        <v>Good</v>
      </c>
      <c r="K54" s="82">
        <f>(VLOOKUP($G54,Depth_Lookup!$A$3:$J$561,10,FALSE))+(H54/100)</f>
        <v>9.5749999999999993</v>
      </c>
      <c r="L54" s="82">
        <f>(VLOOKUP($G54,Depth_Lookup!$A$3:$J$561,10,FALSE))+(I54/100)</f>
        <v>9.6049999999999986</v>
      </c>
      <c r="M54" s="174" t="s">
        <v>1622</v>
      </c>
      <c r="N54" s="174" t="s">
        <v>11</v>
      </c>
      <c r="O54" s="58" t="s">
        <v>1832</v>
      </c>
      <c r="P54" s="58" t="s">
        <v>1870</v>
      </c>
      <c r="Q54" s="44"/>
      <c r="R54" s="42">
        <v>100</v>
      </c>
      <c r="V54" s="8">
        <f t="shared" si="1"/>
        <v>100</v>
      </c>
      <c r="W54" s="4" t="s">
        <v>1635</v>
      </c>
      <c r="X54" s="5" t="s">
        <v>1</v>
      </c>
      <c r="Y54" s="38">
        <v>80</v>
      </c>
      <c r="Z54" s="8" t="str">
        <f>VLOOKUP($Y54,definitions_list_lookup!$N$15:$P$20,2,TRUE)</f>
        <v>very high</v>
      </c>
      <c r="AA54" s="8">
        <f>VLOOKUP($Y54,definitions_list_lookup!$N$15:$P$20,3,TRUE)</f>
        <v>4</v>
      </c>
      <c r="AB54" s="108" t="s">
        <v>1698</v>
      </c>
      <c r="AC54" s="7"/>
      <c r="AD54" s="7"/>
      <c r="AE54" s="7"/>
      <c r="AF54" s="7"/>
      <c r="AG54" s="7"/>
      <c r="AH54" s="7"/>
      <c r="AI54" s="7"/>
      <c r="AJ54" s="7"/>
      <c r="AK54" s="7"/>
      <c r="AL54" s="7"/>
      <c r="AM54" s="7"/>
      <c r="AN54" s="7"/>
      <c r="AO54" s="7"/>
      <c r="AP54" s="7">
        <v>10</v>
      </c>
      <c r="AQ54" s="7"/>
      <c r="AR54" s="7"/>
      <c r="AS54" s="7">
        <v>80</v>
      </c>
      <c r="AT54" s="7"/>
      <c r="AU54" s="7"/>
      <c r="AV54" s="7"/>
      <c r="AW54" s="7"/>
      <c r="AX54" s="7"/>
      <c r="AY54" s="7"/>
      <c r="AZ54" s="7">
        <v>10</v>
      </c>
      <c r="BA54" s="8">
        <f t="shared" si="2"/>
        <v>100</v>
      </c>
      <c r="BB54" s="55"/>
      <c r="BC54" s="108"/>
      <c r="BD54" s="108"/>
      <c r="BE54" s="108"/>
      <c r="BF54" s="7"/>
      <c r="BG54" s="8" t="str">
        <f>VLOOKUP($BF54,definitions_list_lookup!$N$15:$P$20,2,TRUE)</f>
        <v>fresh</v>
      </c>
      <c r="BH54" s="8">
        <f>VLOOKUP($BF54,definitions_list_lookup!$N$15:$P$20,3,TRUE)</f>
        <v>0</v>
      </c>
      <c r="BI54" s="108"/>
      <c r="BJ54" s="7"/>
      <c r="BK54" s="7"/>
      <c r="BL54" s="7"/>
      <c r="BM54" s="7"/>
      <c r="BN54" s="7"/>
      <c r="BO54" s="7"/>
      <c r="BP54" s="7"/>
      <c r="BQ54" s="7"/>
      <c r="BR54" s="7"/>
      <c r="BS54" s="7"/>
      <c r="BT54" s="7"/>
      <c r="BU54" s="7"/>
      <c r="BV54" s="7"/>
      <c r="BW54" s="7"/>
      <c r="BX54" s="7"/>
      <c r="BY54" s="7"/>
      <c r="BZ54" s="7"/>
      <c r="CA54" s="7"/>
      <c r="CB54" s="7"/>
      <c r="CC54" s="7"/>
      <c r="CD54" s="7"/>
      <c r="CE54" s="7"/>
      <c r="CF54" s="7"/>
      <c r="CG54" s="7"/>
      <c r="CH54" s="8">
        <f t="shared" si="3"/>
        <v>0</v>
      </c>
      <c r="CI54" s="44"/>
      <c r="CJ54" s="7"/>
      <c r="CK54" s="49"/>
      <c r="CL54" s="7"/>
      <c r="CM54" s="8" t="str">
        <f>VLOOKUP($CL54,definitions_list_lookup!$N$15:$P$20,2,TRUE)</f>
        <v>fresh</v>
      </c>
      <c r="CN54" s="8">
        <f>VLOOKUP($CL54,definitions_list_lookup!$N$15:$P$20,3,TRUE)</f>
        <v>0</v>
      </c>
      <c r="CO54" s="108"/>
      <c r="CP54" s="7"/>
      <c r="CQ54" s="7"/>
      <c r="CR54" s="7"/>
      <c r="CS54" s="7"/>
      <c r="CT54" s="7"/>
      <c r="CU54" s="7"/>
      <c r="CV54" s="7"/>
      <c r="CW54" s="7"/>
      <c r="CX54" s="7"/>
      <c r="CY54" s="7"/>
      <c r="CZ54" s="7"/>
      <c r="DA54" s="7"/>
      <c r="DB54" s="7"/>
      <c r="DC54" s="7"/>
      <c r="DD54" s="7"/>
      <c r="DE54" s="7"/>
      <c r="DF54" s="7"/>
      <c r="DG54" s="7"/>
      <c r="DH54" s="7"/>
      <c r="DI54" s="7"/>
      <c r="DJ54" s="7"/>
      <c r="DK54" s="7"/>
      <c r="DL54" s="7"/>
      <c r="DM54" s="7"/>
      <c r="DN54" s="8">
        <f t="shared" si="4"/>
        <v>0</v>
      </c>
      <c r="DO54" s="44"/>
      <c r="DP54" s="108"/>
      <c r="DQ54" s="7"/>
      <c r="DR54" s="8" t="str">
        <f>VLOOKUP($DQ54,definitions_list_lookup!$N$15:$P$20,2,TRUE)</f>
        <v>fresh</v>
      </c>
      <c r="DS54" s="8">
        <f>VLOOKUP($DQ54,definitions_list_lookup!$N$15:$P$20,3,TRUE)</f>
        <v>0</v>
      </c>
      <c r="DT54" s="108"/>
      <c r="DU54" s="7"/>
      <c r="DV54" s="7"/>
      <c r="DW54" s="7"/>
      <c r="DX54" s="7"/>
      <c r="DY54" s="7"/>
      <c r="DZ54" s="7"/>
      <c r="EA54" s="7"/>
      <c r="EB54" s="7"/>
      <c r="EC54" s="7"/>
      <c r="ED54" s="7"/>
      <c r="EE54" s="7"/>
      <c r="EF54" s="7"/>
      <c r="EG54" s="7"/>
      <c r="EH54" s="7"/>
      <c r="EI54" s="7"/>
      <c r="EJ54" s="7"/>
      <c r="EK54" s="7"/>
      <c r="EL54" s="7"/>
      <c r="EM54" s="7"/>
      <c r="EN54" s="7"/>
      <c r="EO54" s="7"/>
      <c r="EP54" s="7"/>
      <c r="EQ54" s="7"/>
      <c r="ER54" s="7"/>
      <c r="ES54" s="8">
        <f t="shared" si="5"/>
        <v>0</v>
      </c>
      <c r="ET54" s="44"/>
      <c r="EU54" s="8">
        <f t="shared" si="6"/>
        <v>80</v>
      </c>
      <c r="EV54" s="8" t="str">
        <f>VLOOKUP($EU54,definitions_list_lookup!$N$15:$P$20,2,TRUE)</f>
        <v>very high</v>
      </c>
      <c r="EW54" s="8">
        <f>VLOOKUP($EU54,definitions_list_lookup!$N$15:$P$20,3,TRUE)</f>
        <v>4</v>
      </c>
    </row>
    <row r="55" spans="1:153" s="5" customFormat="1" ht="56">
      <c r="A55" s="5" t="s">
        <v>1495</v>
      </c>
      <c r="B55" s="5" t="s">
        <v>2845</v>
      </c>
      <c r="C55" t="s">
        <v>1713</v>
      </c>
      <c r="D55" s="5" t="s">
        <v>1497</v>
      </c>
      <c r="E55" s="5">
        <v>7</v>
      </c>
      <c r="F55" s="5">
        <v>2</v>
      </c>
      <c r="G55" s="6" t="str">
        <f t="shared" si="0"/>
        <v>7-2</v>
      </c>
      <c r="H55" s="2">
        <v>44</v>
      </c>
      <c r="I55" s="2">
        <v>85</v>
      </c>
      <c r="J55" s="81" t="str">
        <f>IF(((VLOOKUP($G55,Depth_Lookup!$A$3:$J$561,9,FALSE))-(I55/100))&gt;=0,"Good","Too Long")</f>
        <v>Good</v>
      </c>
      <c r="K55" s="82">
        <f>(VLOOKUP($G55,Depth_Lookup!$A$3:$J$561,10,FALSE))+(H55/100)</f>
        <v>9.6049999999999986</v>
      </c>
      <c r="L55" s="82">
        <f>(VLOOKUP($G55,Depth_Lookup!$A$3:$J$561,10,FALSE))+(I55/100)</f>
        <v>10.014999999999999</v>
      </c>
      <c r="M55" s="174" t="s">
        <v>2509</v>
      </c>
      <c r="N55" s="174" t="s">
        <v>1489</v>
      </c>
      <c r="O55" s="58" t="s">
        <v>1746</v>
      </c>
      <c r="P55" s="58" t="s">
        <v>1857</v>
      </c>
      <c r="Q55" s="44"/>
      <c r="R55" s="42">
        <v>100</v>
      </c>
      <c r="V55" s="8">
        <f t="shared" si="1"/>
        <v>100</v>
      </c>
      <c r="W55" s="4" t="s">
        <v>1641</v>
      </c>
      <c r="X55" s="5" t="s">
        <v>1</v>
      </c>
      <c r="Y55" s="38">
        <v>30</v>
      </c>
      <c r="Z55" s="8" t="str">
        <f>VLOOKUP($Y55,definitions_list_lookup!$N$15:$P$20,2,TRUE)</f>
        <v>moderate</v>
      </c>
      <c r="AA55" s="8">
        <f>VLOOKUP($Y55,definitions_list_lookup!$N$15:$P$20,3,TRUE)</f>
        <v>2</v>
      </c>
      <c r="AB55" s="108"/>
      <c r="AC55" s="7"/>
      <c r="AD55" s="7">
        <v>30</v>
      </c>
      <c r="AE55" s="7">
        <v>30</v>
      </c>
      <c r="AF55" s="7"/>
      <c r="AG55" s="7"/>
      <c r="AH55" s="7"/>
      <c r="AI55" s="7"/>
      <c r="AJ55" s="7"/>
      <c r="AK55" s="7"/>
      <c r="AL55" s="7"/>
      <c r="AM55" s="7"/>
      <c r="AN55" s="7"/>
      <c r="AO55" s="7"/>
      <c r="AP55" s="7">
        <v>5</v>
      </c>
      <c r="AQ55" s="7"/>
      <c r="AR55" s="7"/>
      <c r="AS55" s="7">
        <v>35</v>
      </c>
      <c r="AT55" s="7"/>
      <c r="AU55" s="7"/>
      <c r="AV55" s="7"/>
      <c r="AW55" s="7"/>
      <c r="AX55" s="7"/>
      <c r="AY55" s="7"/>
      <c r="AZ55" s="7"/>
      <c r="BA55" s="8">
        <f t="shared" si="2"/>
        <v>100</v>
      </c>
      <c r="BB55" s="55"/>
      <c r="BC55" s="108"/>
      <c r="BD55" s="108"/>
      <c r="BE55" s="108"/>
      <c r="BF55" s="7"/>
      <c r="BG55" s="8" t="str">
        <f>VLOOKUP($BF55,definitions_list_lookup!$N$15:$P$20,2,TRUE)</f>
        <v>fresh</v>
      </c>
      <c r="BH55" s="8">
        <f>VLOOKUP($BF55,definitions_list_lookup!$N$15:$P$20,3,TRUE)</f>
        <v>0</v>
      </c>
      <c r="BI55" s="108"/>
      <c r="BJ55" s="7"/>
      <c r="BK55" s="7"/>
      <c r="BL55" s="7"/>
      <c r="BM55" s="7"/>
      <c r="BN55" s="7"/>
      <c r="BO55" s="7"/>
      <c r="BP55" s="7"/>
      <c r="BQ55" s="7"/>
      <c r="BR55" s="7"/>
      <c r="BS55" s="7"/>
      <c r="BT55" s="7"/>
      <c r="BU55" s="7"/>
      <c r="BV55" s="7"/>
      <c r="BW55" s="7"/>
      <c r="BX55" s="7"/>
      <c r="BY55" s="7"/>
      <c r="BZ55" s="7"/>
      <c r="CA55" s="7"/>
      <c r="CB55" s="7"/>
      <c r="CC55" s="7"/>
      <c r="CD55" s="7"/>
      <c r="CE55" s="7"/>
      <c r="CF55" s="7"/>
      <c r="CG55" s="7"/>
      <c r="CH55" s="8">
        <f t="shared" si="3"/>
        <v>0</v>
      </c>
      <c r="CI55" s="44"/>
      <c r="CJ55" s="7"/>
      <c r="CK55" s="49"/>
      <c r="CL55" s="7"/>
      <c r="CM55" s="8" t="str">
        <f>VLOOKUP($CL55,definitions_list_lookup!$N$15:$P$20,2,TRUE)</f>
        <v>fresh</v>
      </c>
      <c r="CN55" s="8">
        <f>VLOOKUP($CL55,definitions_list_lookup!$N$15:$P$20,3,TRUE)</f>
        <v>0</v>
      </c>
      <c r="CO55" s="108"/>
      <c r="CP55" s="7"/>
      <c r="CQ55" s="7"/>
      <c r="CR55" s="7"/>
      <c r="CS55" s="7"/>
      <c r="CT55" s="7"/>
      <c r="CU55" s="7"/>
      <c r="CV55" s="7"/>
      <c r="CW55" s="7"/>
      <c r="CX55" s="7"/>
      <c r="CY55" s="7"/>
      <c r="CZ55" s="7"/>
      <c r="DA55" s="7"/>
      <c r="DB55" s="7"/>
      <c r="DC55" s="7"/>
      <c r="DD55" s="7"/>
      <c r="DE55" s="7"/>
      <c r="DF55" s="7"/>
      <c r="DG55" s="7"/>
      <c r="DH55" s="7"/>
      <c r="DI55" s="7"/>
      <c r="DJ55" s="7"/>
      <c r="DK55" s="7"/>
      <c r="DL55" s="7"/>
      <c r="DM55" s="7"/>
      <c r="DN55" s="8">
        <f t="shared" si="4"/>
        <v>0</v>
      </c>
      <c r="DO55" s="44"/>
      <c r="DP55" s="108"/>
      <c r="DQ55" s="7"/>
      <c r="DR55" s="8" t="str">
        <f>VLOOKUP($DQ55,definitions_list_lookup!$N$15:$P$20,2,TRUE)</f>
        <v>fresh</v>
      </c>
      <c r="DS55" s="8">
        <f>VLOOKUP($DQ55,definitions_list_lookup!$N$15:$P$20,3,TRUE)</f>
        <v>0</v>
      </c>
      <c r="DT55" s="108"/>
      <c r="DU55" s="7"/>
      <c r="DV55" s="7"/>
      <c r="DW55" s="7"/>
      <c r="DX55" s="7"/>
      <c r="DY55" s="7"/>
      <c r="DZ55" s="7"/>
      <c r="EA55" s="7"/>
      <c r="EB55" s="7"/>
      <c r="EC55" s="7"/>
      <c r="ED55" s="7"/>
      <c r="EE55" s="7"/>
      <c r="EF55" s="7"/>
      <c r="EG55" s="7"/>
      <c r="EH55" s="7"/>
      <c r="EI55" s="7"/>
      <c r="EJ55" s="7"/>
      <c r="EK55" s="7"/>
      <c r="EL55" s="7"/>
      <c r="EM55" s="7"/>
      <c r="EN55" s="7"/>
      <c r="EO55" s="7"/>
      <c r="EP55" s="7"/>
      <c r="EQ55" s="7"/>
      <c r="ER55" s="7"/>
      <c r="ES55" s="8">
        <f t="shared" si="5"/>
        <v>0</v>
      </c>
      <c r="ET55" s="44"/>
      <c r="EU55" s="8">
        <f t="shared" si="6"/>
        <v>30</v>
      </c>
      <c r="EV55" s="8" t="str">
        <f>VLOOKUP($EU55,definitions_list_lookup!$N$15:$P$20,2,TRUE)</f>
        <v>moderate</v>
      </c>
      <c r="EW55" s="8">
        <f>VLOOKUP($EU55,definitions_list_lookup!$N$15:$P$20,3,TRUE)</f>
        <v>2</v>
      </c>
    </row>
    <row r="56" spans="1:153" s="5" customFormat="1" ht="98">
      <c r="A56" s="5" t="s">
        <v>1495</v>
      </c>
      <c r="B56" s="5" t="s">
        <v>2845</v>
      </c>
      <c r="C56" t="s">
        <v>1713</v>
      </c>
      <c r="D56" s="5" t="s">
        <v>1497</v>
      </c>
      <c r="E56" s="5">
        <v>7</v>
      </c>
      <c r="F56" s="5">
        <v>3</v>
      </c>
      <c r="G56" s="6" t="str">
        <f t="shared" si="0"/>
        <v>7-3</v>
      </c>
      <c r="H56" s="2">
        <v>0</v>
      </c>
      <c r="I56" s="2">
        <v>56.5</v>
      </c>
      <c r="J56" s="81" t="str">
        <f>IF(((VLOOKUP($G56,Depth_Lookup!$A$3:$J$561,9,FALSE))-(I56/100))&gt;=0,"Good","Too Long")</f>
        <v>Good</v>
      </c>
      <c r="K56" s="82">
        <f>(VLOOKUP($G56,Depth_Lookup!$A$3:$J$561,10,FALSE))+(H56/100)</f>
        <v>10.02</v>
      </c>
      <c r="L56" s="82">
        <f>(VLOOKUP($G56,Depth_Lookup!$A$3:$J$561,10,FALSE))+(I56/100)</f>
        <v>10.584999999999999</v>
      </c>
      <c r="M56" s="174" t="s">
        <v>2509</v>
      </c>
      <c r="N56" s="174" t="s">
        <v>1489</v>
      </c>
      <c r="O56" s="58" t="s">
        <v>1827</v>
      </c>
      <c r="P56" s="58" t="s">
        <v>1879</v>
      </c>
      <c r="Q56" s="44"/>
      <c r="R56" s="42">
        <v>90</v>
      </c>
      <c r="T56" s="5">
        <v>10</v>
      </c>
      <c r="V56" s="8">
        <f t="shared" si="1"/>
        <v>100</v>
      </c>
      <c r="W56" s="4" t="s">
        <v>1641</v>
      </c>
      <c r="X56" s="5" t="s">
        <v>1</v>
      </c>
      <c r="Y56" s="38">
        <v>20</v>
      </c>
      <c r="Z56" s="8" t="str">
        <f>VLOOKUP($Y56,definitions_list_lookup!$N$15:$P$20,2,TRUE)</f>
        <v>moderate</v>
      </c>
      <c r="AA56" s="8">
        <f>VLOOKUP($Y56,definitions_list_lookup!$N$15:$P$20,3,TRUE)</f>
        <v>2</v>
      </c>
      <c r="AB56" s="108"/>
      <c r="AC56" s="7"/>
      <c r="AD56" s="7">
        <v>12</v>
      </c>
      <c r="AE56" s="7">
        <v>75</v>
      </c>
      <c r="AF56" s="7"/>
      <c r="AG56" s="7"/>
      <c r="AH56" s="7"/>
      <c r="AI56" s="7"/>
      <c r="AJ56" s="7"/>
      <c r="AK56" s="7"/>
      <c r="AL56" s="7"/>
      <c r="AM56" s="7"/>
      <c r="AN56" s="7"/>
      <c r="AO56" s="7"/>
      <c r="AP56" s="7">
        <v>3</v>
      </c>
      <c r="AQ56" s="7"/>
      <c r="AR56" s="7"/>
      <c r="AS56" s="7">
        <v>10</v>
      </c>
      <c r="AT56" s="7"/>
      <c r="AU56" s="7"/>
      <c r="AV56" s="7"/>
      <c r="AW56" s="7"/>
      <c r="AX56" s="7"/>
      <c r="AY56" s="7"/>
      <c r="AZ56" s="7"/>
      <c r="BA56" s="8">
        <f t="shared" si="2"/>
        <v>100</v>
      </c>
      <c r="BB56" s="55"/>
      <c r="BC56" s="108"/>
      <c r="BD56" s="108"/>
      <c r="BE56" s="108"/>
      <c r="BF56" s="7"/>
      <c r="BG56" s="8" t="str">
        <f>VLOOKUP($BF56,definitions_list_lookup!$N$15:$P$20,2,TRUE)</f>
        <v>fresh</v>
      </c>
      <c r="BH56" s="8">
        <f>VLOOKUP($BF56,definitions_list_lookup!$N$15:$P$20,3,TRUE)</f>
        <v>0</v>
      </c>
      <c r="BI56" s="108"/>
      <c r="BJ56" s="7"/>
      <c r="BK56" s="7"/>
      <c r="BL56" s="7"/>
      <c r="BM56" s="7"/>
      <c r="BN56" s="7"/>
      <c r="BO56" s="7"/>
      <c r="BP56" s="7"/>
      <c r="BQ56" s="7"/>
      <c r="BR56" s="7"/>
      <c r="BS56" s="7"/>
      <c r="BT56" s="7"/>
      <c r="BU56" s="7"/>
      <c r="BV56" s="7"/>
      <c r="BW56" s="7"/>
      <c r="BX56" s="7"/>
      <c r="BY56" s="7"/>
      <c r="BZ56" s="7"/>
      <c r="CA56" s="7"/>
      <c r="CB56" s="7"/>
      <c r="CC56" s="7"/>
      <c r="CD56" s="7"/>
      <c r="CE56" s="7"/>
      <c r="CF56" s="7"/>
      <c r="CG56" s="7"/>
      <c r="CH56" s="8">
        <f t="shared" si="3"/>
        <v>0</v>
      </c>
      <c r="CI56" s="44"/>
      <c r="CJ56" s="7" t="s">
        <v>295</v>
      </c>
      <c r="CK56" s="49" t="s">
        <v>1641</v>
      </c>
      <c r="CL56" s="7">
        <v>40</v>
      </c>
      <c r="CM56" s="8" t="str">
        <f>VLOOKUP($CL56,definitions_list_lookup!$N$15:$P$20,2,TRUE)</f>
        <v>high</v>
      </c>
      <c r="CN56" s="8">
        <f>VLOOKUP($CL56,definitions_list_lookup!$N$15:$P$20,3,TRUE)</f>
        <v>3</v>
      </c>
      <c r="CO56" s="108"/>
      <c r="CP56" s="7"/>
      <c r="CQ56" s="7">
        <v>65</v>
      </c>
      <c r="CR56" s="7">
        <v>35</v>
      </c>
      <c r="CS56" s="7"/>
      <c r="CT56" s="7"/>
      <c r="CU56" s="7"/>
      <c r="CV56" s="7"/>
      <c r="CW56" s="7"/>
      <c r="CX56" s="7"/>
      <c r="CY56" s="7"/>
      <c r="CZ56" s="7"/>
      <c r="DA56" s="7"/>
      <c r="DB56" s="7"/>
      <c r="DC56" s="7"/>
      <c r="DD56" s="7"/>
      <c r="DE56" s="7"/>
      <c r="DF56" s="7"/>
      <c r="DG56" s="7"/>
      <c r="DH56" s="7"/>
      <c r="DI56" s="7"/>
      <c r="DJ56" s="7"/>
      <c r="DK56" s="7"/>
      <c r="DL56" s="7"/>
      <c r="DM56" s="7"/>
      <c r="DN56" s="8">
        <f t="shared" si="4"/>
        <v>100</v>
      </c>
      <c r="DO56" s="44"/>
      <c r="DP56" s="108"/>
      <c r="DQ56" s="7"/>
      <c r="DR56" s="8" t="str">
        <f>VLOOKUP($DQ56,definitions_list_lookup!$N$15:$P$20,2,TRUE)</f>
        <v>fresh</v>
      </c>
      <c r="DS56" s="8">
        <f>VLOOKUP($DQ56,definitions_list_lookup!$N$15:$P$20,3,TRUE)</f>
        <v>0</v>
      </c>
      <c r="DT56" s="108"/>
      <c r="DU56" s="7"/>
      <c r="DV56" s="7"/>
      <c r="DW56" s="7"/>
      <c r="DX56" s="7"/>
      <c r="DY56" s="7"/>
      <c r="DZ56" s="7"/>
      <c r="EA56" s="7"/>
      <c r="EB56" s="7"/>
      <c r="EC56" s="7"/>
      <c r="ED56" s="7"/>
      <c r="EE56" s="7"/>
      <c r="EF56" s="7"/>
      <c r="EG56" s="7"/>
      <c r="EH56" s="7"/>
      <c r="EI56" s="7"/>
      <c r="EJ56" s="7"/>
      <c r="EK56" s="7"/>
      <c r="EL56" s="7"/>
      <c r="EM56" s="7"/>
      <c r="EN56" s="7"/>
      <c r="EO56" s="7"/>
      <c r="EP56" s="7"/>
      <c r="EQ56" s="7"/>
      <c r="ER56" s="7"/>
      <c r="ES56" s="8">
        <f t="shared" si="5"/>
        <v>0</v>
      </c>
      <c r="ET56" s="44"/>
      <c r="EU56" s="8">
        <f t="shared" si="6"/>
        <v>22</v>
      </c>
      <c r="EV56" s="8" t="str">
        <f>VLOOKUP($EU56,definitions_list_lookup!$N$15:$P$20,2,TRUE)</f>
        <v>moderate</v>
      </c>
      <c r="EW56" s="8">
        <f>VLOOKUP($EU56,definitions_list_lookup!$N$15:$P$20,3,TRUE)</f>
        <v>2</v>
      </c>
    </row>
    <row r="57" spans="1:153" s="5" customFormat="1" ht="70">
      <c r="A57" s="5" t="s">
        <v>1495</v>
      </c>
      <c r="B57" s="5" t="s">
        <v>2845</v>
      </c>
      <c r="C57" t="s">
        <v>1713</v>
      </c>
      <c r="D57" s="5" t="s">
        <v>1497</v>
      </c>
      <c r="E57" s="5">
        <v>7</v>
      </c>
      <c r="F57" s="5">
        <v>3</v>
      </c>
      <c r="G57" s="6" t="str">
        <f t="shared" si="0"/>
        <v>7-3</v>
      </c>
      <c r="H57" s="2">
        <v>56.5</v>
      </c>
      <c r="I57" s="2">
        <v>59.5</v>
      </c>
      <c r="J57" s="81" t="str">
        <f>IF(((VLOOKUP($G57,Depth_Lookup!$A$3:$J$561,9,FALSE))-(I57/100))&gt;=0,"Good","Too Long")</f>
        <v>Good</v>
      </c>
      <c r="K57" s="82">
        <f>(VLOOKUP($G57,Depth_Lookup!$A$3:$J$561,10,FALSE))+(H57/100)</f>
        <v>10.584999999999999</v>
      </c>
      <c r="L57" s="82">
        <f>(VLOOKUP($G57,Depth_Lookup!$A$3:$J$561,10,FALSE))+(I57/100)</f>
        <v>10.615</v>
      </c>
      <c r="M57" s="174" t="s">
        <v>1623</v>
      </c>
      <c r="N57" s="174" t="s">
        <v>1579</v>
      </c>
      <c r="O57" s="58" t="s">
        <v>1832</v>
      </c>
      <c r="P57" s="58" t="s">
        <v>1852</v>
      </c>
      <c r="Q57" s="44"/>
      <c r="R57" s="42">
        <v>100</v>
      </c>
      <c r="V57" s="8">
        <f t="shared" si="1"/>
        <v>100</v>
      </c>
      <c r="W57" s="4" t="s">
        <v>1635</v>
      </c>
      <c r="X57" s="5" t="s">
        <v>1</v>
      </c>
      <c r="Y57" s="38">
        <v>90</v>
      </c>
      <c r="Z57" s="8" t="str">
        <f>VLOOKUP($Y57,definitions_list_lookup!$N$15:$P$20,2,TRUE)</f>
        <v>very high</v>
      </c>
      <c r="AA57" s="8">
        <f>VLOOKUP($Y57,definitions_list_lookup!$N$15:$P$20,3,TRUE)</f>
        <v>4</v>
      </c>
      <c r="AB57" s="108"/>
      <c r="AC57" s="7"/>
      <c r="AD57" s="7">
        <v>15</v>
      </c>
      <c r="AE57" s="7"/>
      <c r="AF57" s="7"/>
      <c r="AG57" s="7"/>
      <c r="AH57" s="7"/>
      <c r="AI57" s="7"/>
      <c r="AJ57" s="7"/>
      <c r="AK57" s="7"/>
      <c r="AL57" s="7"/>
      <c r="AM57" s="7"/>
      <c r="AN57" s="7"/>
      <c r="AO57" s="7"/>
      <c r="AP57" s="7">
        <v>5</v>
      </c>
      <c r="AQ57" s="7"/>
      <c r="AR57" s="7"/>
      <c r="AS57" s="7">
        <v>80</v>
      </c>
      <c r="AT57" s="7"/>
      <c r="AU57" s="7"/>
      <c r="AV57" s="7"/>
      <c r="AW57" s="7"/>
      <c r="AX57" s="7"/>
      <c r="AY57" s="7"/>
      <c r="AZ57" s="7"/>
      <c r="BA57" s="8">
        <f t="shared" si="2"/>
        <v>100</v>
      </c>
      <c r="BB57" s="55"/>
      <c r="BC57" s="108"/>
      <c r="BD57" s="108"/>
      <c r="BE57" s="108"/>
      <c r="BF57" s="7"/>
      <c r="BG57" s="8" t="str">
        <f>VLOOKUP($BF57,definitions_list_lookup!$N$15:$P$20,2,TRUE)</f>
        <v>fresh</v>
      </c>
      <c r="BH57" s="8">
        <f>VLOOKUP($BF57,definitions_list_lookup!$N$15:$P$20,3,TRUE)</f>
        <v>0</v>
      </c>
      <c r="BI57" s="108"/>
      <c r="BJ57" s="7"/>
      <c r="BK57" s="7"/>
      <c r="BL57" s="7"/>
      <c r="BM57" s="7"/>
      <c r="BN57" s="7"/>
      <c r="BO57" s="7"/>
      <c r="BP57" s="7"/>
      <c r="BQ57" s="7"/>
      <c r="BR57" s="7"/>
      <c r="BS57" s="7"/>
      <c r="BT57" s="7"/>
      <c r="BU57" s="7"/>
      <c r="BV57" s="7"/>
      <c r="BW57" s="7"/>
      <c r="BX57" s="7"/>
      <c r="BY57" s="7"/>
      <c r="BZ57" s="7"/>
      <c r="CA57" s="7"/>
      <c r="CB57" s="7"/>
      <c r="CC57" s="7"/>
      <c r="CD57" s="7"/>
      <c r="CE57" s="7"/>
      <c r="CF57" s="7"/>
      <c r="CG57" s="7"/>
      <c r="CH57" s="8">
        <f t="shared" si="3"/>
        <v>0</v>
      </c>
      <c r="CI57" s="44"/>
      <c r="CJ57" s="7"/>
      <c r="CK57" s="49"/>
      <c r="CL57" s="7"/>
      <c r="CM57" s="8" t="str">
        <f>VLOOKUP($CL57,definitions_list_lookup!$N$15:$P$20,2,TRUE)</f>
        <v>fresh</v>
      </c>
      <c r="CN57" s="8">
        <f>VLOOKUP($CL57,definitions_list_lookup!$N$15:$P$20,3,TRUE)</f>
        <v>0</v>
      </c>
      <c r="CO57" s="108"/>
      <c r="CP57" s="7"/>
      <c r="CQ57" s="7"/>
      <c r="CR57" s="7"/>
      <c r="CS57" s="7"/>
      <c r="CT57" s="7"/>
      <c r="CU57" s="7"/>
      <c r="CV57" s="7"/>
      <c r="CW57" s="7"/>
      <c r="CX57" s="7"/>
      <c r="CY57" s="7"/>
      <c r="CZ57" s="7"/>
      <c r="DA57" s="7"/>
      <c r="DB57" s="7"/>
      <c r="DC57" s="7"/>
      <c r="DD57" s="7"/>
      <c r="DE57" s="7"/>
      <c r="DF57" s="7"/>
      <c r="DG57" s="7"/>
      <c r="DH57" s="7"/>
      <c r="DI57" s="7"/>
      <c r="DJ57" s="7"/>
      <c r="DK57" s="7"/>
      <c r="DL57" s="7"/>
      <c r="DM57" s="7"/>
      <c r="DN57" s="8">
        <f t="shared" si="4"/>
        <v>0</v>
      </c>
      <c r="DO57" s="44"/>
      <c r="DP57" s="108"/>
      <c r="DQ57" s="7"/>
      <c r="DR57" s="8" t="str">
        <f>VLOOKUP($DQ57,definitions_list_lookup!$N$15:$P$20,2,TRUE)</f>
        <v>fresh</v>
      </c>
      <c r="DS57" s="8">
        <f>VLOOKUP($DQ57,definitions_list_lookup!$N$15:$P$20,3,TRUE)</f>
        <v>0</v>
      </c>
      <c r="DT57" s="108"/>
      <c r="DU57" s="7"/>
      <c r="DV57" s="7"/>
      <c r="DW57" s="7"/>
      <c r="DX57" s="7"/>
      <c r="DY57" s="7"/>
      <c r="DZ57" s="7"/>
      <c r="EA57" s="7"/>
      <c r="EB57" s="7"/>
      <c r="EC57" s="7"/>
      <c r="ED57" s="7"/>
      <c r="EE57" s="7"/>
      <c r="EF57" s="7"/>
      <c r="EG57" s="7"/>
      <c r="EH57" s="7"/>
      <c r="EI57" s="7"/>
      <c r="EJ57" s="7"/>
      <c r="EK57" s="7"/>
      <c r="EL57" s="7"/>
      <c r="EM57" s="7"/>
      <c r="EN57" s="7"/>
      <c r="EO57" s="7"/>
      <c r="EP57" s="7"/>
      <c r="EQ57" s="7"/>
      <c r="ER57" s="7"/>
      <c r="ES57" s="8">
        <f t="shared" si="5"/>
        <v>0</v>
      </c>
      <c r="ET57" s="44"/>
      <c r="EU57" s="8">
        <f t="shared" si="6"/>
        <v>90</v>
      </c>
      <c r="EV57" s="8" t="str">
        <f>VLOOKUP($EU57,definitions_list_lookup!$N$15:$P$20,2,TRUE)</f>
        <v>very high</v>
      </c>
      <c r="EW57" s="8">
        <f>VLOOKUP($EU57,definitions_list_lookup!$N$15:$P$20,3,TRUE)</f>
        <v>4</v>
      </c>
    </row>
    <row r="58" spans="1:153" s="5" customFormat="1" ht="98">
      <c r="A58" s="5" t="s">
        <v>1495</v>
      </c>
      <c r="B58" s="5" t="s">
        <v>2845</v>
      </c>
      <c r="C58" t="s">
        <v>1713</v>
      </c>
      <c r="D58" s="5" t="s">
        <v>1497</v>
      </c>
      <c r="E58" s="5">
        <v>7</v>
      </c>
      <c r="F58" s="5">
        <v>3</v>
      </c>
      <c r="G58" s="6" t="str">
        <f t="shared" si="0"/>
        <v>7-3</v>
      </c>
      <c r="H58" s="2">
        <v>59.5</v>
      </c>
      <c r="I58" s="2">
        <v>79.5</v>
      </c>
      <c r="J58" s="81" t="str">
        <f>IF(((VLOOKUP($G58,Depth_Lookup!$A$3:$J$561,9,FALSE))-(I58/100))&gt;=0,"Good","Too Long")</f>
        <v>Good</v>
      </c>
      <c r="K58" s="82">
        <f>(VLOOKUP($G58,Depth_Lookup!$A$3:$J$561,10,FALSE))+(H58/100)</f>
        <v>10.615</v>
      </c>
      <c r="L58" s="82">
        <f>(VLOOKUP($G58,Depth_Lookup!$A$3:$J$561,10,FALSE))+(I58/100)</f>
        <v>10.815</v>
      </c>
      <c r="M58" s="174" t="s">
        <v>1624</v>
      </c>
      <c r="N58" s="174" t="s">
        <v>1489</v>
      </c>
      <c r="O58" s="58" t="s">
        <v>1834</v>
      </c>
      <c r="P58" s="58" t="s">
        <v>1870</v>
      </c>
      <c r="Q58" s="44"/>
      <c r="R58" s="42">
        <v>95</v>
      </c>
      <c r="T58" s="5">
        <v>5</v>
      </c>
      <c r="V58" s="8">
        <f t="shared" si="1"/>
        <v>100</v>
      </c>
      <c r="W58" s="4" t="s">
        <v>1641</v>
      </c>
      <c r="X58" s="5" t="s">
        <v>1</v>
      </c>
      <c r="Y58" s="38">
        <v>20</v>
      </c>
      <c r="Z58" s="8" t="str">
        <f>VLOOKUP($Y58,definitions_list_lookup!$N$15:$P$20,2,TRUE)</f>
        <v>moderate</v>
      </c>
      <c r="AA58" s="8">
        <f>VLOOKUP($Y58,definitions_list_lookup!$N$15:$P$20,3,TRUE)</f>
        <v>2</v>
      </c>
      <c r="AB58" s="108"/>
      <c r="AC58" s="7"/>
      <c r="AD58" s="7">
        <v>20</v>
      </c>
      <c r="AE58" s="7">
        <v>67</v>
      </c>
      <c r="AF58" s="7"/>
      <c r="AG58" s="7"/>
      <c r="AH58" s="7"/>
      <c r="AI58" s="7"/>
      <c r="AJ58" s="7"/>
      <c r="AK58" s="7"/>
      <c r="AL58" s="7"/>
      <c r="AM58" s="7"/>
      <c r="AN58" s="7"/>
      <c r="AO58" s="7"/>
      <c r="AP58" s="7">
        <v>3</v>
      </c>
      <c r="AQ58" s="7"/>
      <c r="AR58" s="7"/>
      <c r="AS58" s="7">
        <v>10</v>
      </c>
      <c r="AT58" s="7"/>
      <c r="AU58" s="7"/>
      <c r="AV58" s="7"/>
      <c r="AW58" s="7"/>
      <c r="AX58" s="7"/>
      <c r="AY58" s="7"/>
      <c r="AZ58" s="7"/>
      <c r="BA58" s="8">
        <f t="shared" si="2"/>
        <v>100</v>
      </c>
      <c r="BB58" s="55"/>
      <c r="BC58" s="108"/>
      <c r="BD58" s="108"/>
      <c r="BE58" s="108"/>
      <c r="BF58" s="7"/>
      <c r="BG58" s="8" t="str">
        <f>VLOOKUP($BF58,definitions_list_lookup!$N$15:$P$20,2,TRUE)</f>
        <v>fresh</v>
      </c>
      <c r="BH58" s="8">
        <f>VLOOKUP($BF58,definitions_list_lookup!$N$15:$P$20,3,TRUE)</f>
        <v>0</v>
      </c>
      <c r="BI58" s="108"/>
      <c r="BJ58" s="7"/>
      <c r="BK58" s="7"/>
      <c r="BL58" s="7"/>
      <c r="BM58" s="7"/>
      <c r="BN58" s="7"/>
      <c r="BO58" s="7"/>
      <c r="BP58" s="7"/>
      <c r="BQ58" s="7"/>
      <c r="BR58" s="7"/>
      <c r="BS58" s="7"/>
      <c r="BT58" s="7"/>
      <c r="BU58" s="7"/>
      <c r="BV58" s="7"/>
      <c r="BW58" s="7"/>
      <c r="BX58" s="7"/>
      <c r="BY58" s="7"/>
      <c r="BZ58" s="7"/>
      <c r="CA58" s="7"/>
      <c r="CB58" s="7"/>
      <c r="CC58" s="7"/>
      <c r="CD58" s="7"/>
      <c r="CE58" s="7"/>
      <c r="CF58" s="7"/>
      <c r="CG58" s="7"/>
      <c r="CH58" s="8">
        <f t="shared" si="3"/>
        <v>0</v>
      </c>
      <c r="CI58" s="44"/>
      <c r="CJ58" s="7" t="s">
        <v>295</v>
      </c>
      <c r="CK58" s="49" t="s">
        <v>1641</v>
      </c>
      <c r="CL58" s="7">
        <v>25</v>
      </c>
      <c r="CM58" s="8" t="str">
        <f>VLOOKUP($CL58,definitions_list_lookup!$N$15:$P$20,2,TRUE)</f>
        <v>moderate</v>
      </c>
      <c r="CN58" s="8">
        <f>VLOOKUP($CL58,definitions_list_lookup!$N$15:$P$20,3,TRUE)</f>
        <v>2</v>
      </c>
      <c r="CO58" s="108"/>
      <c r="CP58" s="7"/>
      <c r="CQ58" s="7">
        <v>60</v>
      </c>
      <c r="CR58" s="7">
        <v>40</v>
      </c>
      <c r="CS58" s="7"/>
      <c r="CT58" s="7"/>
      <c r="CU58" s="7"/>
      <c r="CV58" s="7"/>
      <c r="CW58" s="7"/>
      <c r="CX58" s="7"/>
      <c r="CY58" s="7"/>
      <c r="CZ58" s="7"/>
      <c r="DA58" s="7"/>
      <c r="DB58" s="7"/>
      <c r="DC58" s="7"/>
      <c r="DD58" s="7"/>
      <c r="DE58" s="7"/>
      <c r="DF58" s="7"/>
      <c r="DG58" s="7"/>
      <c r="DH58" s="7"/>
      <c r="DI58" s="7"/>
      <c r="DJ58" s="7"/>
      <c r="DK58" s="7"/>
      <c r="DL58" s="7"/>
      <c r="DM58" s="7"/>
      <c r="DN58" s="8">
        <f t="shared" si="4"/>
        <v>100</v>
      </c>
      <c r="DO58" s="44"/>
      <c r="DP58" s="108"/>
      <c r="DQ58" s="7"/>
      <c r="DR58" s="8" t="str">
        <f>VLOOKUP($DQ58,definitions_list_lookup!$N$15:$P$20,2,TRUE)</f>
        <v>fresh</v>
      </c>
      <c r="DS58" s="8">
        <f>VLOOKUP($DQ58,definitions_list_lookup!$N$15:$P$20,3,TRUE)</f>
        <v>0</v>
      </c>
      <c r="DT58" s="108"/>
      <c r="DU58" s="7"/>
      <c r="DV58" s="7"/>
      <c r="DW58" s="7"/>
      <c r="DX58" s="7"/>
      <c r="DY58" s="7"/>
      <c r="DZ58" s="7"/>
      <c r="EA58" s="7"/>
      <c r="EB58" s="7"/>
      <c r="EC58" s="7"/>
      <c r="ED58" s="7"/>
      <c r="EE58" s="7"/>
      <c r="EF58" s="7"/>
      <c r="EG58" s="7"/>
      <c r="EH58" s="7"/>
      <c r="EI58" s="7"/>
      <c r="EJ58" s="7"/>
      <c r="EK58" s="7"/>
      <c r="EL58" s="7"/>
      <c r="EM58" s="7"/>
      <c r="EN58" s="7"/>
      <c r="EO58" s="7"/>
      <c r="EP58" s="7"/>
      <c r="EQ58" s="7"/>
      <c r="ER58" s="7"/>
      <c r="ES58" s="8">
        <f t="shared" si="5"/>
        <v>0</v>
      </c>
      <c r="ET58" s="44"/>
      <c r="EU58" s="8">
        <f t="shared" si="6"/>
        <v>20.25</v>
      </c>
      <c r="EV58" s="8" t="str">
        <f>VLOOKUP($EU58,definitions_list_lookup!$N$15:$P$20,2,TRUE)</f>
        <v>moderate</v>
      </c>
      <c r="EW58" s="8">
        <f>VLOOKUP($EU58,definitions_list_lookup!$N$15:$P$20,3,TRUE)</f>
        <v>2</v>
      </c>
    </row>
    <row r="59" spans="1:153" s="5" customFormat="1" ht="42">
      <c r="A59" s="5" t="s">
        <v>1495</v>
      </c>
      <c r="B59" s="5" t="s">
        <v>2845</v>
      </c>
      <c r="C59" t="s">
        <v>1713</v>
      </c>
      <c r="D59" s="5" t="s">
        <v>1497</v>
      </c>
      <c r="E59" s="5">
        <v>7</v>
      </c>
      <c r="F59" s="5">
        <v>4</v>
      </c>
      <c r="G59" s="6" t="str">
        <f t="shared" si="0"/>
        <v>7-4</v>
      </c>
      <c r="H59" s="2">
        <v>0</v>
      </c>
      <c r="I59" s="2">
        <v>3</v>
      </c>
      <c r="J59" s="81" t="str">
        <f>IF(((VLOOKUP($G59,Depth_Lookup!$A$3:$J$561,9,FALSE))-(I59/100))&gt;=0,"Good","Too Long")</f>
        <v>Good</v>
      </c>
      <c r="K59" s="82">
        <f>(VLOOKUP($G59,Depth_Lookup!$A$3:$J$561,10,FALSE))+(H59/100)</f>
        <v>10.815</v>
      </c>
      <c r="L59" s="82">
        <f>(VLOOKUP($G59,Depth_Lookup!$A$3:$J$561,10,FALSE))+(I59/100)</f>
        <v>10.844999999999999</v>
      </c>
      <c r="M59" s="174" t="s">
        <v>1625</v>
      </c>
      <c r="N59" s="174" t="s">
        <v>1579</v>
      </c>
      <c r="O59" s="58" t="s">
        <v>1835</v>
      </c>
      <c r="P59" s="58" t="s">
        <v>1870</v>
      </c>
      <c r="Q59" s="44"/>
      <c r="R59" s="42">
        <v>100</v>
      </c>
      <c r="V59" s="8">
        <f t="shared" si="1"/>
        <v>100</v>
      </c>
      <c r="W59" s="4" t="s">
        <v>1635</v>
      </c>
      <c r="X59" s="5" t="s">
        <v>1</v>
      </c>
      <c r="Y59" s="38">
        <v>90</v>
      </c>
      <c r="Z59" s="8" t="str">
        <f>VLOOKUP($Y59,definitions_list_lookup!$N$15:$P$20,2,TRUE)</f>
        <v>very high</v>
      </c>
      <c r="AA59" s="8">
        <f>VLOOKUP($Y59,definitions_list_lookup!$N$15:$P$20,3,TRUE)</f>
        <v>4</v>
      </c>
      <c r="AB59" s="108"/>
      <c r="AC59" s="7"/>
      <c r="AD59" s="7">
        <v>5</v>
      </c>
      <c r="AE59" s="7"/>
      <c r="AF59" s="7"/>
      <c r="AG59" s="7"/>
      <c r="AH59" s="7"/>
      <c r="AI59" s="7"/>
      <c r="AJ59" s="7"/>
      <c r="AK59" s="7"/>
      <c r="AL59" s="7"/>
      <c r="AM59" s="7"/>
      <c r="AN59" s="7"/>
      <c r="AO59" s="7"/>
      <c r="AP59" s="7">
        <v>5</v>
      </c>
      <c r="AQ59" s="7"/>
      <c r="AR59" s="7"/>
      <c r="AS59" s="7">
        <v>90</v>
      </c>
      <c r="AT59" s="7"/>
      <c r="AU59" s="7"/>
      <c r="AV59" s="7"/>
      <c r="AW59" s="7"/>
      <c r="AX59" s="7"/>
      <c r="AY59" s="7"/>
      <c r="AZ59" s="7"/>
      <c r="BA59" s="8">
        <f t="shared" si="2"/>
        <v>100</v>
      </c>
      <c r="BB59" s="55"/>
      <c r="BC59" s="108"/>
      <c r="BD59" s="108"/>
      <c r="BE59" s="108"/>
      <c r="BF59" s="7"/>
      <c r="BG59" s="8" t="str">
        <f>VLOOKUP($BF59,definitions_list_lookup!$N$15:$P$20,2,TRUE)</f>
        <v>fresh</v>
      </c>
      <c r="BH59" s="8">
        <f>VLOOKUP($BF59,definitions_list_lookup!$N$15:$P$20,3,TRUE)</f>
        <v>0</v>
      </c>
      <c r="BI59" s="108"/>
      <c r="BJ59" s="7"/>
      <c r="BK59" s="7"/>
      <c r="BL59" s="7"/>
      <c r="BM59" s="7"/>
      <c r="BN59" s="7"/>
      <c r="BO59" s="7"/>
      <c r="BP59" s="7"/>
      <c r="BQ59" s="7"/>
      <c r="BR59" s="7"/>
      <c r="BS59" s="7"/>
      <c r="BT59" s="7"/>
      <c r="BU59" s="7"/>
      <c r="BV59" s="7"/>
      <c r="BW59" s="7"/>
      <c r="BX59" s="7"/>
      <c r="BY59" s="7"/>
      <c r="BZ59" s="7"/>
      <c r="CA59" s="7"/>
      <c r="CB59" s="7"/>
      <c r="CC59" s="7"/>
      <c r="CD59" s="7"/>
      <c r="CE59" s="7"/>
      <c r="CF59" s="7"/>
      <c r="CG59" s="7"/>
      <c r="CH59" s="8">
        <f t="shared" si="3"/>
        <v>0</v>
      </c>
      <c r="CI59" s="44"/>
      <c r="CJ59" s="7"/>
      <c r="CK59" s="49"/>
      <c r="CL59" s="7"/>
      <c r="CM59" s="8" t="str">
        <f>VLOOKUP($CL59,definitions_list_lookup!$N$15:$P$20,2,TRUE)</f>
        <v>fresh</v>
      </c>
      <c r="CN59" s="8">
        <f>VLOOKUP($CL59,definitions_list_lookup!$N$15:$P$20,3,TRUE)</f>
        <v>0</v>
      </c>
      <c r="CO59" s="108"/>
      <c r="CP59" s="7"/>
      <c r="CQ59" s="7"/>
      <c r="CR59" s="7"/>
      <c r="CS59" s="7"/>
      <c r="CT59" s="7"/>
      <c r="CU59" s="7"/>
      <c r="CV59" s="7"/>
      <c r="CW59" s="7"/>
      <c r="CX59" s="7"/>
      <c r="CY59" s="7"/>
      <c r="CZ59" s="7"/>
      <c r="DA59" s="7"/>
      <c r="DB59" s="7"/>
      <c r="DC59" s="7"/>
      <c r="DD59" s="7"/>
      <c r="DE59" s="7"/>
      <c r="DF59" s="7"/>
      <c r="DG59" s="7"/>
      <c r="DH59" s="7"/>
      <c r="DI59" s="7"/>
      <c r="DJ59" s="7"/>
      <c r="DK59" s="7"/>
      <c r="DL59" s="7"/>
      <c r="DM59" s="7"/>
      <c r="DN59" s="8">
        <f t="shared" si="4"/>
        <v>0</v>
      </c>
      <c r="DO59" s="44"/>
      <c r="DP59" s="108"/>
      <c r="DQ59" s="7"/>
      <c r="DR59" s="8" t="str">
        <f>VLOOKUP($DQ59,definitions_list_lookup!$N$15:$P$20,2,TRUE)</f>
        <v>fresh</v>
      </c>
      <c r="DS59" s="8">
        <f>VLOOKUP($DQ59,definitions_list_lookup!$N$15:$P$20,3,TRUE)</f>
        <v>0</v>
      </c>
      <c r="DT59" s="108"/>
      <c r="DU59" s="7"/>
      <c r="DV59" s="7"/>
      <c r="DW59" s="7"/>
      <c r="DX59" s="7"/>
      <c r="DY59" s="7"/>
      <c r="DZ59" s="7"/>
      <c r="EA59" s="7"/>
      <c r="EB59" s="7"/>
      <c r="EC59" s="7"/>
      <c r="ED59" s="7"/>
      <c r="EE59" s="7"/>
      <c r="EF59" s="7"/>
      <c r="EG59" s="7"/>
      <c r="EH59" s="7"/>
      <c r="EI59" s="7"/>
      <c r="EJ59" s="7"/>
      <c r="EK59" s="7"/>
      <c r="EL59" s="7"/>
      <c r="EM59" s="7"/>
      <c r="EN59" s="7"/>
      <c r="EO59" s="7"/>
      <c r="EP59" s="7"/>
      <c r="EQ59" s="7"/>
      <c r="ER59" s="7"/>
      <c r="ES59" s="8">
        <f t="shared" si="5"/>
        <v>0</v>
      </c>
      <c r="ET59" s="44"/>
      <c r="EU59" s="8">
        <f t="shared" si="6"/>
        <v>90</v>
      </c>
      <c r="EV59" s="8" t="str">
        <f>VLOOKUP($EU59,definitions_list_lookup!$N$15:$P$20,2,TRUE)</f>
        <v>very high</v>
      </c>
      <c r="EW59" s="8">
        <f>VLOOKUP($EU59,definitions_list_lookup!$N$15:$P$20,3,TRUE)</f>
        <v>4</v>
      </c>
    </row>
    <row r="60" spans="1:153" s="5" customFormat="1" ht="112">
      <c r="A60" s="5" t="s">
        <v>1495</v>
      </c>
      <c r="B60" s="5" t="s">
        <v>2845</v>
      </c>
      <c r="C60" t="s">
        <v>1713</v>
      </c>
      <c r="D60" s="5" t="s">
        <v>1497</v>
      </c>
      <c r="E60" s="5">
        <v>7</v>
      </c>
      <c r="F60" s="5">
        <v>4</v>
      </c>
      <c r="G60" s="6" t="str">
        <f t="shared" si="0"/>
        <v>7-4</v>
      </c>
      <c r="H60" s="2">
        <v>3</v>
      </c>
      <c r="I60" s="2">
        <v>53</v>
      </c>
      <c r="J60" s="81" t="str">
        <f>IF(((VLOOKUP($G60,Depth_Lookup!$A$3:$J$561,9,FALSE))-(I60/100))&gt;=0,"Good","Too Long")</f>
        <v>Good</v>
      </c>
      <c r="K60" s="82">
        <f>(VLOOKUP($G60,Depth_Lookup!$A$3:$J$561,10,FALSE))+(H60/100)</f>
        <v>10.844999999999999</v>
      </c>
      <c r="L60" s="82">
        <f>(VLOOKUP($G60,Depth_Lookup!$A$3:$J$561,10,FALSE))+(I60/100)</f>
        <v>11.344999999999999</v>
      </c>
      <c r="M60" s="174" t="s">
        <v>1667</v>
      </c>
      <c r="N60" s="174" t="s">
        <v>1489</v>
      </c>
      <c r="O60" s="58" t="s">
        <v>1827</v>
      </c>
      <c r="P60" s="58" t="s">
        <v>1880</v>
      </c>
      <c r="Q60" s="44"/>
      <c r="R60" s="42">
        <v>95</v>
      </c>
      <c r="T60" s="5">
        <v>5</v>
      </c>
      <c r="V60" s="8">
        <f t="shared" si="1"/>
        <v>100</v>
      </c>
      <c r="W60" s="4" t="s">
        <v>1696</v>
      </c>
      <c r="X60" s="5" t="s">
        <v>1</v>
      </c>
      <c r="Y60" s="38">
        <v>20</v>
      </c>
      <c r="Z60" s="8" t="str">
        <f>VLOOKUP($Y60,definitions_list_lookup!$N$15:$P$20,2,TRUE)</f>
        <v>moderate</v>
      </c>
      <c r="AA60" s="8">
        <f>VLOOKUP($Y60,definitions_list_lookup!$N$15:$P$20,3,TRUE)</f>
        <v>2</v>
      </c>
      <c r="AB60" s="108" t="s">
        <v>1700</v>
      </c>
      <c r="AC60" s="7"/>
      <c r="AD60" s="7">
        <v>15</v>
      </c>
      <c r="AE60" s="7">
        <v>65</v>
      </c>
      <c r="AF60" s="7"/>
      <c r="AG60" s="7"/>
      <c r="AH60" s="7"/>
      <c r="AI60" s="7"/>
      <c r="AJ60" s="7"/>
      <c r="AK60" s="7"/>
      <c r="AL60" s="7"/>
      <c r="AM60" s="7"/>
      <c r="AN60" s="7"/>
      <c r="AO60" s="7"/>
      <c r="AP60" s="7">
        <v>3</v>
      </c>
      <c r="AQ60" s="7"/>
      <c r="AR60" s="7"/>
      <c r="AS60" s="7">
        <v>17</v>
      </c>
      <c r="AT60" s="7"/>
      <c r="AU60" s="7"/>
      <c r="AV60" s="7"/>
      <c r="AW60" s="7"/>
      <c r="AX60" s="7"/>
      <c r="AY60" s="7"/>
      <c r="AZ60" s="7"/>
      <c r="BA60" s="8">
        <f t="shared" si="2"/>
        <v>100</v>
      </c>
      <c r="BB60" s="55"/>
      <c r="BC60" s="108"/>
      <c r="BD60" s="108"/>
      <c r="BE60" s="108"/>
      <c r="BF60" s="7"/>
      <c r="BG60" s="8" t="str">
        <f>VLOOKUP($BF60,definitions_list_lookup!$N$15:$P$20,2,TRUE)</f>
        <v>fresh</v>
      </c>
      <c r="BH60" s="8">
        <f>VLOOKUP($BF60,definitions_list_lookup!$N$15:$P$20,3,TRUE)</f>
        <v>0</v>
      </c>
      <c r="BI60" s="108"/>
      <c r="BJ60" s="7"/>
      <c r="BK60" s="7"/>
      <c r="BL60" s="7"/>
      <c r="BM60" s="7"/>
      <c r="BN60" s="7"/>
      <c r="BO60" s="7"/>
      <c r="BP60" s="7"/>
      <c r="BQ60" s="7"/>
      <c r="BR60" s="7"/>
      <c r="BS60" s="7"/>
      <c r="BT60" s="7"/>
      <c r="BU60" s="7"/>
      <c r="BV60" s="7"/>
      <c r="BW60" s="7"/>
      <c r="BX60" s="7"/>
      <c r="BY60" s="7"/>
      <c r="BZ60" s="7"/>
      <c r="CA60" s="7"/>
      <c r="CB60" s="7"/>
      <c r="CC60" s="7"/>
      <c r="CD60" s="7"/>
      <c r="CE60" s="7"/>
      <c r="CF60" s="7"/>
      <c r="CG60" s="7"/>
      <c r="CH60" s="8">
        <f t="shared" si="3"/>
        <v>0</v>
      </c>
      <c r="CI60" s="44"/>
      <c r="CJ60" s="7" t="s">
        <v>295</v>
      </c>
      <c r="CK60" s="49" t="s">
        <v>1641</v>
      </c>
      <c r="CL60" s="7">
        <v>90</v>
      </c>
      <c r="CM60" s="8" t="str">
        <f>VLOOKUP($CL60,definitions_list_lookup!$N$15:$P$20,2,TRUE)</f>
        <v>very high</v>
      </c>
      <c r="CN60" s="8">
        <f>VLOOKUP($CL60,definitions_list_lookup!$N$15:$P$20,3,TRUE)</f>
        <v>4</v>
      </c>
      <c r="CO60" s="108"/>
      <c r="CP60" s="7"/>
      <c r="CQ60" s="7"/>
      <c r="CR60" s="7">
        <v>100</v>
      </c>
      <c r="CS60" s="7"/>
      <c r="CT60" s="7"/>
      <c r="CU60" s="7"/>
      <c r="CV60" s="7"/>
      <c r="CW60" s="7"/>
      <c r="CX60" s="7"/>
      <c r="CY60" s="7"/>
      <c r="CZ60" s="7"/>
      <c r="DA60" s="7"/>
      <c r="DB60" s="7"/>
      <c r="DC60" s="7"/>
      <c r="DD60" s="7"/>
      <c r="DE60" s="7"/>
      <c r="DF60" s="7"/>
      <c r="DG60" s="7"/>
      <c r="DH60" s="7"/>
      <c r="DI60" s="7"/>
      <c r="DJ60" s="7"/>
      <c r="DK60" s="7"/>
      <c r="DL60" s="7"/>
      <c r="DM60" s="7"/>
      <c r="DN60" s="8">
        <f t="shared" si="4"/>
        <v>100</v>
      </c>
      <c r="DO60" s="44"/>
      <c r="DP60" s="108"/>
      <c r="DQ60" s="7"/>
      <c r="DR60" s="8" t="str">
        <f>VLOOKUP($DQ60,definitions_list_lookup!$N$15:$P$20,2,TRUE)</f>
        <v>fresh</v>
      </c>
      <c r="DS60" s="8">
        <f>VLOOKUP($DQ60,definitions_list_lookup!$N$15:$P$20,3,TRUE)</f>
        <v>0</v>
      </c>
      <c r="DT60" s="108"/>
      <c r="DU60" s="7"/>
      <c r="DV60" s="7"/>
      <c r="DW60" s="7"/>
      <c r="DX60" s="7"/>
      <c r="DY60" s="7"/>
      <c r="DZ60" s="7"/>
      <c r="EA60" s="7"/>
      <c r="EB60" s="7"/>
      <c r="EC60" s="7"/>
      <c r="ED60" s="7"/>
      <c r="EE60" s="7"/>
      <c r="EF60" s="7"/>
      <c r="EG60" s="7"/>
      <c r="EH60" s="7"/>
      <c r="EI60" s="7"/>
      <c r="EJ60" s="7"/>
      <c r="EK60" s="7"/>
      <c r="EL60" s="7"/>
      <c r="EM60" s="7"/>
      <c r="EN60" s="7"/>
      <c r="EO60" s="7"/>
      <c r="EP60" s="7"/>
      <c r="EQ60" s="7"/>
      <c r="ER60" s="7"/>
      <c r="ES60" s="8">
        <f t="shared" si="5"/>
        <v>0</v>
      </c>
      <c r="ET60" s="44"/>
      <c r="EU60" s="8">
        <f t="shared" si="6"/>
        <v>23.5</v>
      </c>
      <c r="EV60" s="8" t="str">
        <f>VLOOKUP($EU60,definitions_list_lookup!$N$15:$P$20,2,TRUE)</f>
        <v>moderate</v>
      </c>
      <c r="EW60" s="8">
        <f>VLOOKUP($EU60,definitions_list_lookup!$N$15:$P$20,3,TRUE)</f>
        <v>2</v>
      </c>
    </row>
    <row r="61" spans="1:153" s="5" customFormat="1" ht="112">
      <c r="A61" s="5" t="s">
        <v>1495</v>
      </c>
      <c r="B61" s="5" t="s">
        <v>2845</v>
      </c>
      <c r="C61" t="s">
        <v>1713</v>
      </c>
      <c r="D61" s="5" t="s">
        <v>1497</v>
      </c>
      <c r="E61" s="5">
        <v>8</v>
      </c>
      <c r="F61" s="5">
        <v>1</v>
      </c>
      <c r="G61" s="6" t="str">
        <f t="shared" si="0"/>
        <v>8-1</v>
      </c>
      <c r="H61" s="2">
        <v>0</v>
      </c>
      <c r="I61" s="2">
        <v>59.5</v>
      </c>
      <c r="J61" s="81" t="str">
        <f>IF(((VLOOKUP($G61,Depth_Lookup!$A$3:$J$561,9,FALSE))-(I61/100))&gt;=0,"Good","Too Long")</f>
        <v>Good</v>
      </c>
      <c r="K61" s="82">
        <f>(VLOOKUP($G61,Depth_Lookup!$A$3:$J$561,10,FALSE))+(H61/100)</f>
        <v>11.25</v>
      </c>
      <c r="L61" s="82">
        <f>(VLOOKUP($G61,Depth_Lookup!$A$3:$J$561,10,FALSE))+(I61/100)</f>
        <v>11.845000000000001</v>
      </c>
      <c r="M61" s="174" t="s">
        <v>1667</v>
      </c>
      <c r="N61" s="174" t="s">
        <v>1489</v>
      </c>
      <c r="O61" s="58" t="s">
        <v>1827</v>
      </c>
      <c r="P61" s="58" t="s">
        <v>1881</v>
      </c>
      <c r="Q61" s="44"/>
      <c r="R61" s="42">
        <v>95</v>
      </c>
      <c r="T61" s="5">
        <v>5</v>
      </c>
      <c r="V61" s="8">
        <f t="shared" si="1"/>
        <v>100</v>
      </c>
      <c r="W61" s="4" t="s">
        <v>1696</v>
      </c>
      <c r="X61" s="5" t="s">
        <v>1</v>
      </c>
      <c r="Y61" s="38">
        <v>25</v>
      </c>
      <c r="Z61" s="8" t="str">
        <f>VLOOKUP($Y61,definitions_list_lookup!$N$15:$P$20,2,TRUE)</f>
        <v>moderate</v>
      </c>
      <c r="AA61" s="8">
        <f>VLOOKUP($Y61,definitions_list_lookup!$N$15:$P$20,3,TRUE)</f>
        <v>2</v>
      </c>
      <c r="AB61" s="108" t="s">
        <v>1701</v>
      </c>
      <c r="AC61" s="7"/>
      <c r="AD61" s="7">
        <v>20</v>
      </c>
      <c r="AE61" s="7">
        <v>55</v>
      </c>
      <c r="AF61" s="7"/>
      <c r="AG61" s="7"/>
      <c r="AH61" s="7"/>
      <c r="AI61" s="7"/>
      <c r="AJ61" s="7"/>
      <c r="AK61" s="7"/>
      <c r="AL61" s="7"/>
      <c r="AM61" s="7"/>
      <c r="AN61" s="7"/>
      <c r="AO61" s="7"/>
      <c r="AP61" s="7">
        <v>5</v>
      </c>
      <c r="AQ61" s="7"/>
      <c r="AR61" s="7"/>
      <c r="AS61" s="7">
        <v>20</v>
      </c>
      <c r="AT61" s="7"/>
      <c r="AU61" s="7"/>
      <c r="AV61" s="7"/>
      <c r="AW61" s="7"/>
      <c r="AX61" s="7"/>
      <c r="AY61" s="7"/>
      <c r="AZ61" s="7"/>
      <c r="BA61" s="8">
        <f t="shared" si="2"/>
        <v>100</v>
      </c>
      <c r="BB61" s="55"/>
      <c r="BC61" s="108"/>
      <c r="BD61" s="108"/>
      <c r="BE61" s="108"/>
      <c r="BF61" s="7"/>
      <c r="BG61" s="8" t="str">
        <f>VLOOKUP($BF61,definitions_list_lookup!$N$15:$P$20,2,TRUE)</f>
        <v>fresh</v>
      </c>
      <c r="BH61" s="8">
        <f>VLOOKUP($BF61,definitions_list_lookup!$N$15:$P$20,3,TRUE)</f>
        <v>0</v>
      </c>
      <c r="BI61" s="108"/>
      <c r="BJ61" s="7"/>
      <c r="BK61" s="7"/>
      <c r="BL61" s="7"/>
      <c r="BM61" s="7"/>
      <c r="BN61" s="7"/>
      <c r="BO61" s="7"/>
      <c r="BP61" s="7"/>
      <c r="BQ61" s="7"/>
      <c r="BR61" s="7"/>
      <c r="BS61" s="7"/>
      <c r="BT61" s="7"/>
      <c r="BU61" s="7"/>
      <c r="BV61" s="7"/>
      <c r="BW61" s="7"/>
      <c r="BX61" s="7"/>
      <c r="BY61" s="7"/>
      <c r="BZ61" s="7"/>
      <c r="CA61" s="7"/>
      <c r="CB61" s="7"/>
      <c r="CC61" s="7"/>
      <c r="CD61" s="7"/>
      <c r="CE61" s="7"/>
      <c r="CF61" s="7"/>
      <c r="CG61" s="7"/>
      <c r="CH61" s="8">
        <f t="shared" si="3"/>
        <v>0</v>
      </c>
      <c r="CI61" s="44"/>
      <c r="CJ61" s="7" t="s">
        <v>295</v>
      </c>
      <c r="CK61" s="49" t="s">
        <v>1641</v>
      </c>
      <c r="CL61" s="7">
        <v>50</v>
      </c>
      <c r="CM61" s="8" t="str">
        <f>VLOOKUP($CL61,definitions_list_lookup!$N$15:$P$20,2,TRUE)</f>
        <v>high</v>
      </c>
      <c r="CN61" s="8">
        <f>VLOOKUP($CL61,definitions_list_lookup!$N$15:$P$20,3,TRUE)</f>
        <v>3</v>
      </c>
      <c r="CO61" s="108"/>
      <c r="CP61" s="7"/>
      <c r="CQ61" s="7"/>
      <c r="CR61" s="7">
        <v>100</v>
      </c>
      <c r="CS61" s="7"/>
      <c r="CT61" s="7"/>
      <c r="CU61" s="7"/>
      <c r="CV61" s="7"/>
      <c r="CW61" s="7"/>
      <c r="CX61" s="7"/>
      <c r="CY61" s="7"/>
      <c r="CZ61" s="7"/>
      <c r="DA61" s="7"/>
      <c r="DB61" s="7"/>
      <c r="DC61" s="7"/>
      <c r="DD61" s="7"/>
      <c r="DE61" s="7"/>
      <c r="DF61" s="7"/>
      <c r="DG61" s="7"/>
      <c r="DH61" s="7"/>
      <c r="DI61" s="7"/>
      <c r="DJ61" s="7"/>
      <c r="DK61" s="7"/>
      <c r="DL61" s="7"/>
      <c r="DM61" s="7"/>
      <c r="DN61" s="8">
        <f t="shared" si="4"/>
        <v>100</v>
      </c>
      <c r="DO61" s="44"/>
      <c r="DP61" s="108"/>
      <c r="DQ61" s="7"/>
      <c r="DR61" s="8" t="str">
        <f>VLOOKUP($DQ61,definitions_list_lookup!$N$15:$P$20,2,TRUE)</f>
        <v>fresh</v>
      </c>
      <c r="DS61" s="8">
        <f>VLOOKUP($DQ61,definitions_list_lookup!$N$15:$P$20,3,TRUE)</f>
        <v>0</v>
      </c>
      <c r="DT61" s="108"/>
      <c r="DU61" s="7"/>
      <c r="DV61" s="7"/>
      <c r="DW61" s="7"/>
      <c r="DX61" s="7"/>
      <c r="DY61" s="7"/>
      <c r="DZ61" s="7"/>
      <c r="EA61" s="7"/>
      <c r="EB61" s="7"/>
      <c r="EC61" s="7"/>
      <c r="ED61" s="7"/>
      <c r="EE61" s="7"/>
      <c r="EF61" s="7"/>
      <c r="EG61" s="7"/>
      <c r="EH61" s="7"/>
      <c r="EI61" s="7"/>
      <c r="EJ61" s="7"/>
      <c r="EK61" s="7"/>
      <c r="EL61" s="7"/>
      <c r="EM61" s="7"/>
      <c r="EN61" s="7"/>
      <c r="EO61" s="7"/>
      <c r="EP61" s="7"/>
      <c r="EQ61" s="7"/>
      <c r="ER61" s="7"/>
      <c r="ES61" s="8">
        <f t="shared" si="5"/>
        <v>0</v>
      </c>
      <c r="ET61" s="44"/>
      <c r="EU61" s="8">
        <f t="shared" si="6"/>
        <v>26.25</v>
      </c>
      <c r="EV61" s="8" t="str">
        <f>VLOOKUP($EU61,definitions_list_lookup!$N$15:$P$20,2,TRUE)</f>
        <v>moderate</v>
      </c>
      <c r="EW61" s="8">
        <f>VLOOKUP($EU61,definitions_list_lookup!$N$15:$P$20,3,TRUE)</f>
        <v>2</v>
      </c>
    </row>
    <row r="62" spans="1:153" s="5" customFormat="1" ht="154">
      <c r="A62" s="5" t="s">
        <v>1495</v>
      </c>
      <c r="B62" s="5" t="s">
        <v>2845</v>
      </c>
      <c r="C62" t="s">
        <v>1713</v>
      </c>
      <c r="D62" s="5" t="s">
        <v>1497</v>
      </c>
      <c r="E62" s="5">
        <v>8</v>
      </c>
      <c r="F62" s="5">
        <v>2</v>
      </c>
      <c r="G62" s="6" t="str">
        <f t="shared" si="0"/>
        <v>8-2</v>
      </c>
      <c r="H62" s="2">
        <v>0</v>
      </c>
      <c r="I62" s="2">
        <v>63.5</v>
      </c>
      <c r="J62" s="81" t="str">
        <f>IF(((VLOOKUP($G62,Depth_Lookup!$A$3:$J$561,9,FALSE))-(I62/100))&gt;=0,"Good","Too Long")</f>
        <v>Good</v>
      </c>
      <c r="K62" s="82">
        <f>(VLOOKUP($G62,Depth_Lookup!$A$3:$J$561,10,FALSE))+(H62/100)</f>
        <v>11.845000000000001</v>
      </c>
      <c r="L62" s="82">
        <f>(VLOOKUP($G62,Depth_Lookup!$A$3:$J$561,10,FALSE))+(I62/100)</f>
        <v>12.48</v>
      </c>
      <c r="M62" s="174" t="s">
        <v>1667</v>
      </c>
      <c r="N62" s="174" t="s">
        <v>1489</v>
      </c>
      <c r="O62" s="58" t="s">
        <v>1827</v>
      </c>
      <c r="P62" s="58" t="s">
        <v>1882</v>
      </c>
      <c r="Q62" s="44"/>
      <c r="R62" s="42">
        <v>95</v>
      </c>
      <c r="T62" s="5">
        <v>5</v>
      </c>
      <c r="V62" s="8">
        <f t="shared" si="1"/>
        <v>100</v>
      </c>
      <c r="W62" s="4" t="s">
        <v>1629</v>
      </c>
      <c r="X62" s="5" t="s">
        <v>1</v>
      </c>
      <c r="Y62" s="38">
        <v>60</v>
      </c>
      <c r="Z62" s="8" t="str">
        <f>VLOOKUP($Y62,definitions_list_lookup!$N$15:$P$20,2,TRUE)</f>
        <v>high</v>
      </c>
      <c r="AA62" s="8">
        <f>VLOOKUP($Y62,definitions_list_lookup!$N$15:$P$20,3,TRUE)</f>
        <v>3</v>
      </c>
      <c r="AB62" s="108" t="s">
        <v>1702</v>
      </c>
      <c r="AC62" s="7"/>
      <c r="AD62" s="7">
        <v>10</v>
      </c>
      <c r="AE62" s="7">
        <v>40</v>
      </c>
      <c r="AF62" s="7"/>
      <c r="AG62" s="7"/>
      <c r="AH62" s="7"/>
      <c r="AI62" s="7"/>
      <c r="AJ62" s="7"/>
      <c r="AK62" s="7"/>
      <c r="AL62" s="7"/>
      <c r="AM62" s="7"/>
      <c r="AN62" s="7"/>
      <c r="AO62" s="7"/>
      <c r="AP62" s="7">
        <v>10</v>
      </c>
      <c r="AQ62" s="7"/>
      <c r="AR62" s="7"/>
      <c r="AS62" s="7">
        <v>40</v>
      </c>
      <c r="AT62" s="7"/>
      <c r="AU62" s="7"/>
      <c r="AV62" s="7"/>
      <c r="AW62" s="7"/>
      <c r="AX62" s="7"/>
      <c r="AY62" s="7"/>
      <c r="AZ62" s="7"/>
      <c r="BA62" s="8">
        <f t="shared" si="2"/>
        <v>100</v>
      </c>
      <c r="BB62" s="55"/>
      <c r="BC62" s="108"/>
      <c r="BD62" s="108"/>
      <c r="BE62" s="108"/>
      <c r="BF62" s="7"/>
      <c r="BG62" s="8" t="str">
        <f>VLOOKUP($BF62,definitions_list_lookup!$N$15:$P$20,2,TRUE)</f>
        <v>fresh</v>
      </c>
      <c r="BH62" s="8">
        <f>VLOOKUP($BF62,definitions_list_lookup!$N$15:$P$20,3,TRUE)</f>
        <v>0</v>
      </c>
      <c r="BI62" s="108"/>
      <c r="BJ62" s="7"/>
      <c r="BK62" s="7"/>
      <c r="BL62" s="7"/>
      <c r="BM62" s="7"/>
      <c r="BN62" s="7"/>
      <c r="BO62" s="7"/>
      <c r="BP62" s="7"/>
      <c r="BQ62" s="7"/>
      <c r="BR62" s="7"/>
      <c r="BS62" s="7"/>
      <c r="BT62" s="7"/>
      <c r="BU62" s="7"/>
      <c r="BV62" s="7"/>
      <c r="BW62" s="7"/>
      <c r="BX62" s="7"/>
      <c r="BY62" s="7"/>
      <c r="BZ62" s="7"/>
      <c r="CA62" s="7"/>
      <c r="CB62" s="7"/>
      <c r="CC62" s="7"/>
      <c r="CD62" s="7"/>
      <c r="CE62" s="7"/>
      <c r="CF62" s="7"/>
      <c r="CG62" s="7"/>
      <c r="CH62" s="8">
        <f t="shared" si="3"/>
        <v>0</v>
      </c>
      <c r="CI62" s="44"/>
      <c r="CJ62" s="7" t="s">
        <v>295</v>
      </c>
      <c r="CK62" s="49" t="s">
        <v>1643</v>
      </c>
      <c r="CL62" s="7">
        <v>65</v>
      </c>
      <c r="CM62" s="8" t="str">
        <f>VLOOKUP($CL62,definitions_list_lookup!$N$15:$P$20,2,TRUE)</f>
        <v>very high</v>
      </c>
      <c r="CN62" s="8">
        <f>VLOOKUP($CL62,definitions_list_lookup!$N$15:$P$20,3,TRUE)</f>
        <v>4</v>
      </c>
      <c r="CO62" s="108"/>
      <c r="CP62" s="7"/>
      <c r="CQ62" s="7"/>
      <c r="CR62" s="7">
        <v>100</v>
      </c>
      <c r="CS62" s="7"/>
      <c r="CT62" s="7"/>
      <c r="CU62" s="7"/>
      <c r="CV62" s="7"/>
      <c r="CW62" s="7"/>
      <c r="CX62" s="7"/>
      <c r="CY62" s="7"/>
      <c r="CZ62" s="7"/>
      <c r="DA62" s="7"/>
      <c r="DB62" s="7"/>
      <c r="DC62" s="7"/>
      <c r="DD62" s="7"/>
      <c r="DE62" s="7"/>
      <c r="DF62" s="7"/>
      <c r="DG62" s="7"/>
      <c r="DH62" s="7"/>
      <c r="DI62" s="7"/>
      <c r="DJ62" s="7"/>
      <c r="DK62" s="7"/>
      <c r="DL62" s="7"/>
      <c r="DM62" s="7"/>
      <c r="DN62" s="8">
        <f t="shared" si="4"/>
        <v>100</v>
      </c>
      <c r="DO62" s="44"/>
      <c r="DP62" s="108"/>
      <c r="DQ62" s="7"/>
      <c r="DR62" s="8" t="str">
        <f>VLOOKUP($DQ62,definitions_list_lookup!$N$15:$P$20,2,TRUE)</f>
        <v>fresh</v>
      </c>
      <c r="DS62" s="8">
        <f>VLOOKUP($DQ62,definitions_list_lookup!$N$15:$P$20,3,TRUE)</f>
        <v>0</v>
      </c>
      <c r="DT62" s="108"/>
      <c r="DU62" s="7"/>
      <c r="DV62" s="7"/>
      <c r="DW62" s="7"/>
      <c r="DX62" s="7"/>
      <c r="DY62" s="7"/>
      <c r="DZ62" s="7"/>
      <c r="EA62" s="7"/>
      <c r="EB62" s="7"/>
      <c r="EC62" s="7"/>
      <c r="ED62" s="7"/>
      <c r="EE62" s="7"/>
      <c r="EF62" s="7"/>
      <c r="EG62" s="7"/>
      <c r="EH62" s="7"/>
      <c r="EI62" s="7"/>
      <c r="EJ62" s="7"/>
      <c r="EK62" s="7"/>
      <c r="EL62" s="7"/>
      <c r="EM62" s="7"/>
      <c r="EN62" s="7"/>
      <c r="EO62" s="7"/>
      <c r="EP62" s="7"/>
      <c r="EQ62" s="7"/>
      <c r="ER62" s="7"/>
      <c r="ES62" s="8">
        <f t="shared" si="5"/>
        <v>0</v>
      </c>
      <c r="ET62" s="44"/>
      <c r="EU62" s="8">
        <f t="shared" si="6"/>
        <v>60.25</v>
      </c>
      <c r="EV62" s="8" t="str">
        <f>VLOOKUP($EU62,definitions_list_lookup!$N$15:$P$20,2,TRUE)</f>
        <v>high</v>
      </c>
      <c r="EW62" s="8">
        <f>VLOOKUP($EU62,definitions_list_lookup!$N$15:$P$20,3,TRUE)</f>
        <v>3</v>
      </c>
    </row>
    <row r="63" spans="1:153" s="5" customFormat="1" ht="70">
      <c r="A63" s="5" t="s">
        <v>1495</v>
      </c>
      <c r="B63" s="5" t="s">
        <v>2845</v>
      </c>
      <c r="C63" t="s">
        <v>1713</v>
      </c>
      <c r="D63" s="5" t="s">
        <v>1497</v>
      </c>
      <c r="E63" s="5">
        <v>8</v>
      </c>
      <c r="F63" s="5">
        <v>3</v>
      </c>
      <c r="G63" s="6" t="str">
        <f t="shared" si="0"/>
        <v>8-3</v>
      </c>
      <c r="H63" s="2">
        <v>0</v>
      </c>
      <c r="I63" s="2">
        <v>10</v>
      </c>
      <c r="J63" s="81" t="str">
        <f>IF(((VLOOKUP($G63,Depth_Lookup!$A$3:$J$561,9,FALSE))-(I63/100))&gt;=0,"Good","Too Long")</f>
        <v>Good</v>
      </c>
      <c r="K63" s="82">
        <f>(VLOOKUP($G63,Depth_Lookup!$A$3:$J$561,10,FALSE))+(H63/100)</f>
        <v>12.48</v>
      </c>
      <c r="L63" s="82">
        <f>(VLOOKUP($G63,Depth_Lookup!$A$3:$J$561,10,FALSE))+(I63/100)</f>
        <v>12.58</v>
      </c>
      <c r="M63" s="174" t="s">
        <v>1671</v>
      </c>
      <c r="N63" s="174" t="s">
        <v>1579</v>
      </c>
      <c r="O63" s="58" t="s">
        <v>1836</v>
      </c>
      <c r="P63" s="58" t="s">
        <v>1870</v>
      </c>
      <c r="Q63" s="44"/>
      <c r="R63" s="42">
        <v>100</v>
      </c>
      <c r="V63" s="8">
        <f t="shared" si="1"/>
        <v>100</v>
      </c>
      <c r="W63" s="4" t="s">
        <v>1635</v>
      </c>
      <c r="X63" s="5" t="s">
        <v>1</v>
      </c>
      <c r="Y63" s="38">
        <v>85</v>
      </c>
      <c r="Z63" s="8" t="str">
        <f>VLOOKUP($Y63,definitions_list_lookup!$N$15:$P$20,2,TRUE)</f>
        <v>very high</v>
      </c>
      <c r="AA63" s="8">
        <f>VLOOKUP($Y63,definitions_list_lookup!$N$15:$P$20,3,TRUE)</f>
        <v>4</v>
      </c>
      <c r="AB63" s="108"/>
      <c r="AC63" s="7"/>
      <c r="AD63" s="7">
        <v>5</v>
      </c>
      <c r="AE63" s="7">
        <v>10</v>
      </c>
      <c r="AF63" s="7"/>
      <c r="AG63" s="7"/>
      <c r="AH63" s="7"/>
      <c r="AI63" s="7"/>
      <c r="AJ63" s="7"/>
      <c r="AK63" s="7"/>
      <c r="AL63" s="7"/>
      <c r="AM63" s="7"/>
      <c r="AN63" s="7"/>
      <c r="AO63" s="7"/>
      <c r="AP63" s="7">
        <v>10</v>
      </c>
      <c r="AQ63" s="7"/>
      <c r="AR63" s="7"/>
      <c r="AS63" s="7">
        <v>75</v>
      </c>
      <c r="AT63" s="7"/>
      <c r="AU63" s="7"/>
      <c r="AV63" s="7"/>
      <c r="AW63" s="7"/>
      <c r="AX63" s="7"/>
      <c r="AY63" s="7"/>
      <c r="AZ63" s="7"/>
      <c r="BA63" s="8">
        <f t="shared" si="2"/>
        <v>100</v>
      </c>
      <c r="BB63" s="55"/>
      <c r="BC63" s="108"/>
      <c r="BD63" s="108"/>
      <c r="BE63" s="108"/>
      <c r="BF63" s="7"/>
      <c r="BG63" s="8" t="str">
        <f>VLOOKUP($BF63,definitions_list_lookup!$N$15:$P$20,2,TRUE)</f>
        <v>fresh</v>
      </c>
      <c r="BH63" s="8">
        <f>VLOOKUP($BF63,definitions_list_lookup!$N$15:$P$20,3,TRUE)</f>
        <v>0</v>
      </c>
      <c r="BI63" s="108"/>
      <c r="BJ63" s="7"/>
      <c r="BK63" s="7"/>
      <c r="BL63" s="7"/>
      <c r="BM63" s="7"/>
      <c r="BN63" s="7"/>
      <c r="BO63" s="7"/>
      <c r="BP63" s="7"/>
      <c r="BQ63" s="7"/>
      <c r="BR63" s="7"/>
      <c r="BS63" s="7"/>
      <c r="BT63" s="7"/>
      <c r="BU63" s="7"/>
      <c r="BV63" s="7"/>
      <c r="BW63" s="7"/>
      <c r="BX63" s="7"/>
      <c r="BY63" s="7"/>
      <c r="BZ63" s="7"/>
      <c r="CA63" s="7"/>
      <c r="CB63" s="7"/>
      <c r="CC63" s="7"/>
      <c r="CD63" s="7"/>
      <c r="CE63" s="7"/>
      <c r="CF63" s="7"/>
      <c r="CG63" s="7"/>
      <c r="CH63" s="8">
        <f t="shared" si="3"/>
        <v>0</v>
      </c>
      <c r="CI63" s="44"/>
      <c r="CJ63" s="7"/>
      <c r="CK63" s="49"/>
      <c r="CL63" s="7"/>
      <c r="CM63" s="8" t="str">
        <f>VLOOKUP($CL63,definitions_list_lookup!$N$15:$P$20,2,TRUE)</f>
        <v>fresh</v>
      </c>
      <c r="CN63" s="8">
        <f>VLOOKUP($CL63,definitions_list_lookup!$N$15:$P$20,3,TRUE)</f>
        <v>0</v>
      </c>
      <c r="CO63" s="108"/>
      <c r="CP63" s="7"/>
      <c r="CQ63" s="7"/>
      <c r="CR63" s="7"/>
      <c r="CS63" s="7"/>
      <c r="CT63" s="7"/>
      <c r="CU63" s="7"/>
      <c r="CV63" s="7"/>
      <c r="CW63" s="7"/>
      <c r="CX63" s="7"/>
      <c r="CY63" s="7"/>
      <c r="CZ63" s="7"/>
      <c r="DA63" s="7"/>
      <c r="DB63" s="7"/>
      <c r="DC63" s="7"/>
      <c r="DD63" s="7"/>
      <c r="DE63" s="7"/>
      <c r="DF63" s="7"/>
      <c r="DG63" s="7"/>
      <c r="DH63" s="7"/>
      <c r="DI63" s="7"/>
      <c r="DJ63" s="7"/>
      <c r="DK63" s="7"/>
      <c r="DL63" s="7"/>
      <c r="DM63" s="7"/>
      <c r="DN63" s="8">
        <f t="shared" si="4"/>
        <v>0</v>
      </c>
      <c r="DO63" s="44"/>
      <c r="DP63" s="108"/>
      <c r="DQ63" s="7"/>
      <c r="DR63" s="8" t="str">
        <f>VLOOKUP($DQ63,definitions_list_lookup!$N$15:$P$20,2,TRUE)</f>
        <v>fresh</v>
      </c>
      <c r="DS63" s="8">
        <f>VLOOKUP($DQ63,definitions_list_lookup!$N$15:$P$20,3,TRUE)</f>
        <v>0</v>
      </c>
      <c r="DT63" s="108"/>
      <c r="DU63" s="7"/>
      <c r="DV63" s="7"/>
      <c r="DW63" s="7"/>
      <c r="DX63" s="7"/>
      <c r="DY63" s="7"/>
      <c r="DZ63" s="7"/>
      <c r="EA63" s="7"/>
      <c r="EB63" s="7"/>
      <c r="EC63" s="7"/>
      <c r="ED63" s="7"/>
      <c r="EE63" s="7"/>
      <c r="EF63" s="7"/>
      <c r="EG63" s="7"/>
      <c r="EH63" s="7"/>
      <c r="EI63" s="7"/>
      <c r="EJ63" s="7"/>
      <c r="EK63" s="7"/>
      <c r="EL63" s="7"/>
      <c r="EM63" s="7"/>
      <c r="EN63" s="7"/>
      <c r="EO63" s="7"/>
      <c r="EP63" s="7"/>
      <c r="EQ63" s="7"/>
      <c r="ER63" s="7"/>
      <c r="ES63" s="8">
        <f t="shared" si="5"/>
        <v>0</v>
      </c>
      <c r="ET63" s="44"/>
      <c r="EU63" s="8">
        <f t="shared" si="6"/>
        <v>85</v>
      </c>
      <c r="EV63" s="8" t="str">
        <f>VLOOKUP($EU63,definitions_list_lookup!$N$15:$P$20,2,TRUE)</f>
        <v>very high</v>
      </c>
      <c r="EW63" s="8">
        <f>VLOOKUP($EU63,definitions_list_lookup!$N$15:$P$20,3,TRUE)</f>
        <v>4</v>
      </c>
    </row>
    <row r="64" spans="1:153" s="5" customFormat="1" ht="126">
      <c r="A64" s="5" t="s">
        <v>1495</v>
      </c>
      <c r="B64" s="5" t="s">
        <v>2845</v>
      </c>
      <c r="C64" t="s">
        <v>1713</v>
      </c>
      <c r="D64" s="5" t="s">
        <v>1497</v>
      </c>
      <c r="E64" s="5">
        <v>8</v>
      </c>
      <c r="F64" s="5">
        <v>3</v>
      </c>
      <c r="G64" s="6" t="str">
        <f t="shared" si="0"/>
        <v>8-3</v>
      </c>
      <c r="H64" s="2">
        <v>10</v>
      </c>
      <c r="I64" s="2">
        <v>51</v>
      </c>
      <c r="J64" s="81" t="str">
        <f>IF(((VLOOKUP($G64,Depth_Lookup!$A$3:$J$561,9,FALSE))-(I64/100))&gt;=0,"Good","Too Long")</f>
        <v>Good</v>
      </c>
      <c r="K64" s="82">
        <f>(VLOOKUP($G64,Depth_Lookup!$A$3:$J$561,10,FALSE))+(H64/100)</f>
        <v>12.58</v>
      </c>
      <c r="L64" s="82">
        <f>(VLOOKUP($G64,Depth_Lookup!$A$3:$J$561,10,FALSE))+(I64/100)</f>
        <v>12.99</v>
      </c>
      <c r="M64" s="174" t="s">
        <v>2510</v>
      </c>
      <c r="N64" s="174" t="s">
        <v>1489</v>
      </c>
      <c r="O64" s="58" t="s">
        <v>1830</v>
      </c>
      <c r="P64" s="58" t="s">
        <v>1883</v>
      </c>
      <c r="Q64" s="44"/>
      <c r="R64" s="42">
        <v>100</v>
      </c>
      <c r="V64" s="8">
        <f t="shared" si="1"/>
        <v>100</v>
      </c>
      <c r="W64" s="4" t="s">
        <v>1696</v>
      </c>
      <c r="X64" s="5" t="s">
        <v>1</v>
      </c>
      <c r="Y64" s="38">
        <v>45</v>
      </c>
      <c r="Z64" s="8" t="str">
        <f>VLOOKUP($Y64,definitions_list_lookup!$N$15:$P$20,2,TRUE)</f>
        <v>high</v>
      </c>
      <c r="AA64" s="8">
        <f>VLOOKUP($Y64,definitions_list_lookup!$N$15:$P$20,3,TRUE)</f>
        <v>3</v>
      </c>
      <c r="AB64" s="108" t="s">
        <v>1703</v>
      </c>
      <c r="AC64" s="7"/>
      <c r="AD64" s="7">
        <v>5</v>
      </c>
      <c r="AE64" s="7">
        <v>20</v>
      </c>
      <c r="AF64" s="7"/>
      <c r="AG64" s="7"/>
      <c r="AH64" s="7"/>
      <c r="AI64" s="7"/>
      <c r="AJ64" s="7"/>
      <c r="AK64" s="7"/>
      <c r="AL64" s="7"/>
      <c r="AM64" s="7"/>
      <c r="AN64" s="7"/>
      <c r="AO64" s="7"/>
      <c r="AP64" s="7">
        <v>8</v>
      </c>
      <c r="AQ64" s="7"/>
      <c r="AR64" s="7"/>
      <c r="AS64" s="7">
        <v>67</v>
      </c>
      <c r="AT64" s="7"/>
      <c r="AU64" s="7"/>
      <c r="AV64" s="7"/>
      <c r="AW64" s="7"/>
      <c r="AX64" s="7"/>
      <c r="AY64" s="7"/>
      <c r="AZ64" s="7"/>
      <c r="BA64" s="8">
        <f t="shared" si="2"/>
        <v>100</v>
      </c>
      <c r="BB64" s="55"/>
      <c r="BC64" s="108"/>
      <c r="BD64" s="108"/>
      <c r="BE64" s="108"/>
      <c r="BF64" s="7"/>
      <c r="BG64" s="8" t="str">
        <f>VLOOKUP($BF64,definitions_list_lookup!$N$15:$P$20,2,TRUE)</f>
        <v>fresh</v>
      </c>
      <c r="BH64" s="8">
        <f>VLOOKUP($BF64,definitions_list_lookup!$N$15:$P$20,3,TRUE)</f>
        <v>0</v>
      </c>
      <c r="BI64" s="108"/>
      <c r="BJ64" s="7"/>
      <c r="BK64" s="7"/>
      <c r="BL64" s="7"/>
      <c r="BM64" s="7"/>
      <c r="BN64" s="7"/>
      <c r="BO64" s="7"/>
      <c r="BP64" s="7"/>
      <c r="BQ64" s="7"/>
      <c r="BR64" s="7"/>
      <c r="BS64" s="7"/>
      <c r="BT64" s="7"/>
      <c r="BU64" s="7"/>
      <c r="BV64" s="7"/>
      <c r="BW64" s="7"/>
      <c r="BX64" s="7"/>
      <c r="BY64" s="7"/>
      <c r="BZ64" s="7"/>
      <c r="CA64" s="7"/>
      <c r="CB64" s="7"/>
      <c r="CC64" s="7"/>
      <c r="CD64" s="7"/>
      <c r="CE64" s="7"/>
      <c r="CF64" s="7"/>
      <c r="CG64" s="7"/>
      <c r="CH64" s="8">
        <f t="shared" si="3"/>
        <v>0</v>
      </c>
      <c r="CI64" s="44"/>
      <c r="CJ64" s="7"/>
      <c r="CK64" s="49"/>
      <c r="CL64" s="7"/>
      <c r="CM64" s="8" t="str">
        <f>VLOOKUP($CL64,definitions_list_lookup!$N$15:$P$20,2,TRUE)</f>
        <v>fresh</v>
      </c>
      <c r="CN64" s="8">
        <f>VLOOKUP($CL64,definitions_list_lookup!$N$15:$P$20,3,TRUE)</f>
        <v>0</v>
      </c>
      <c r="CO64" s="108"/>
      <c r="CP64" s="7"/>
      <c r="CQ64" s="7"/>
      <c r="CR64" s="7"/>
      <c r="CS64" s="7"/>
      <c r="CT64" s="7"/>
      <c r="CU64" s="7"/>
      <c r="CV64" s="7"/>
      <c r="CW64" s="7"/>
      <c r="CX64" s="7"/>
      <c r="CY64" s="7"/>
      <c r="CZ64" s="7"/>
      <c r="DA64" s="7"/>
      <c r="DB64" s="7"/>
      <c r="DC64" s="7"/>
      <c r="DD64" s="7"/>
      <c r="DE64" s="7"/>
      <c r="DF64" s="7"/>
      <c r="DG64" s="7"/>
      <c r="DH64" s="7"/>
      <c r="DI64" s="7"/>
      <c r="DJ64" s="7"/>
      <c r="DK64" s="7"/>
      <c r="DL64" s="7"/>
      <c r="DM64" s="7"/>
      <c r="DN64" s="8">
        <f t="shared" si="4"/>
        <v>0</v>
      </c>
      <c r="DO64" s="44"/>
      <c r="DP64" s="108"/>
      <c r="DQ64" s="7"/>
      <c r="DR64" s="8" t="str">
        <f>VLOOKUP($DQ64,definitions_list_lookup!$N$15:$P$20,2,TRUE)</f>
        <v>fresh</v>
      </c>
      <c r="DS64" s="8">
        <f>VLOOKUP($DQ64,definitions_list_lookup!$N$15:$P$20,3,TRUE)</f>
        <v>0</v>
      </c>
      <c r="DT64" s="108"/>
      <c r="DU64" s="7"/>
      <c r="DV64" s="7"/>
      <c r="DW64" s="7"/>
      <c r="DX64" s="7"/>
      <c r="DY64" s="7"/>
      <c r="DZ64" s="7"/>
      <c r="EA64" s="7"/>
      <c r="EB64" s="7"/>
      <c r="EC64" s="7"/>
      <c r="ED64" s="7"/>
      <c r="EE64" s="7"/>
      <c r="EF64" s="7"/>
      <c r="EG64" s="7"/>
      <c r="EH64" s="7"/>
      <c r="EI64" s="7"/>
      <c r="EJ64" s="7"/>
      <c r="EK64" s="7"/>
      <c r="EL64" s="7"/>
      <c r="EM64" s="7"/>
      <c r="EN64" s="7"/>
      <c r="EO64" s="7"/>
      <c r="EP64" s="7"/>
      <c r="EQ64" s="7"/>
      <c r="ER64" s="7"/>
      <c r="ES64" s="8">
        <f t="shared" si="5"/>
        <v>0</v>
      </c>
      <c r="ET64" s="44"/>
      <c r="EU64" s="8">
        <f t="shared" si="6"/>
        <v>45</v>
      </c>
      <c r="EV64" s="8" t="str">
        <f>VLOOKUP($EU64,definitions_list_lookup!$N$15:$P$20,2,TRUE)</f>
        <v>high</v>
      </c>
      <c r="EW64" s="8">
        <f>VLOOKUP($EU64,definitions_list_lookup!$N$15:$P$20,3,TRUE)</f>
        <v>3</v>
      </c>
    </row>
    <row r="65" spans="1:153" s="5" customFormat="1" ht="84">
      <c r="A65" s="5" t="s">
        <v>1495</v>
      </c>
      <c r="B65" s="5" t="s">
        <v>2845</v>
      </c>
      <c r="C65" t="s">
        <v>1713</v>
      </c>
      <c r="D65" s="5" t="s">
        <v>1497</v>
      </c>
      <c r="E65" s="5">
        <v>8</v>
      </c>
      <c r="F65" s="5">
        <v>4</v>
      </c>
      <c r="G65" s="6" t="str">
        <f t="shared" si="0"/>
        <v>8-4</v>
      </c>
      <c r="H65" s="2">
        <v>0</v>
      </c>
      <c r="I65" s="2">
        <v>67.5</v>
      </c>
      <c r="J65" s="81" t="str">
        <f>IF(((VLOOKUP($G65,Depth_Lookup!$A$3:$J$561,9,FALSE))-(I65/100))&gt;=0,"Good","Too Long")</f>
        <v>Good</v>
      </c>
      <c r="K65" s="82">
        <f>(VLOOKUP($G65,Depth_Lookup!$A$3:$J$561,10,FALSE))+(H65/100)</f>
        <v>12.99</v>
      </c>
      <c r="L65" s="82">
        <f>(VLOOKUP($G65,Depth_Lookup!$A$3:$J$561,10,FALSE))+(I65/100)</f>
        <v>13.665000000000001</v>
      </c>
      <c r="M65" s="174" t="s">
        <v>2510</v>
      </c>
      <c r="N65" s="174" t="s">
        <v>1489</v>
      </c>
      <c r="O65" s="58" t="s">
        <v>1837</v>
      </c>
      <c r="P65" s="58" t="s">
        <v>1884</v>
      </c>
      <c r="Q65" s="44"/>
      <c r="R65" s="42">
        <v>85</v>
      </c>
      <c r="T65" s="5">
        <v>15</v>
      </c>
      <c r="V65" s="8">
        <f t="shared" si="1"/>
        <v>100</v>
      </c>
      <c r="W65" s="4" t="s">
        <v>1641</v>
      </c>
      <c r="X65" s="5" t="s">
        <v>1</v>
      </c>
      <c r="Y65" s="38">
        <v>35</v>
      </c>
      <c r="Z65" s="8" t="str">
        <f>VLOOKUP($Y65,definitions_list_lookup!$N$15:$P$20,2,TRUE)</f>
        <v>high</v>
      </c>
      <c r="AA65" s="8">
        <f>VLOOKUP($Y65,definitions_list_lookup!$N$15:$P$20,3,TRUE)</f>
        <v>3</v>
      </c>
      <c r="AB65" s="108" t="s">
        <v>1705</v>
      </c>
      <c r="AC65" s="7"/>
      <c r="AD65" s="7">
        <v>10</v>
      </c>
      <c r="AE65" s="7">
        <v>35</v>
      </c>
      <c r="AF65" s="7"/>
      <c r="AG65" s="7"/>
      <c r="AH65" s="7"/>
      <c r="AI65" s="7"/>
      <c r="AJ65" s="7"/>
      <c r="AK65" s="7"/>
      <c r="AL65" s="7"/>
      <c r="AM65" s="7"/>
      <c r="AN65" s="7"/>
      <c r="AO65" s="7"/>
      <c r="AP65" s="7">
        <v>5</v>
      </c>
      <c r="AQ65" s="7"/>
      <c r="AR65" s="7"/>
      <c r="AS65" s="7">
        <v>50</v>
      </c>
      <c r="AT65" s="7"/>
      <c r="AU65" s="7"/>
      <c r="AV65" s="7"/>
      <c r="AW65" s="7"/>
      <c r="AX65" s="7"/>
      <c r="AY65" s="7"/>
      <c r="AZ65" s="7"/>
      <c r="BA65" s="8">
        <f t="shared" si="2"/>
        <v>100</v>
      </c>
      <c r="BB65" s="55"/>
      <c r="BC65" s="108"/>
      <c r="BD65" s="108"/>
      <c r="BE65" s="108"/>
      <c r="BF65" s="7"/>
      <c r="BG65" s="8" t="str">
        <f>VLOOKUP($BF65,definitions_list_lookup!$N$15:$P$20,2,TRUE)</f>
        <v>fresh</v>
      </c>
      <c r="BH65" s="8">
        <f>VLOOKUP($BF65,definitions_list_lookup!$N$15:$P$20,3,TRUE)</f>
        <v>0</v>
      </c>
      <c r="BI65" s="108"/>
      <c r="BJ65" s="7"/>
      <c r="BK65" s="7"/>
      <c r="BL65" s="7"/>
      <c r="BM65" s="7"/>
      <c r="BN65" s="7"/>
      <c r="BO65" s="7"/>
      <c r="BP65" s="7"/>
      <c r="BQ65" s="7"/>
      <c r="BR65" s="7"/>
      <c r="BS65" s="7"/>
      <c r="BT65" s="7"/>
      <c r="BU65" s="7"/>
      <c r="BV65" s="7"/>
      <c r="BW65" s="7"/>
      <c r="BX65" s="7"/>
      <c r="BY65" s="7"/>
      <c r="BZ65" s="7"/>
      <c r="CA65" s="7"/>
      <c r="CB65" s="7"/>
      <c r="CC65" s="7"/>
      <c r="CD65" s="7"/>
      <c r="CE65" s="7"/>
      <c r="CF65" s="7"/>
      <c r="CG65" s="7"/>
      <c r="CH65" s="8">
        <f t="shared" si="3"/>
        <v>0</v>
      </c>
      <c r="CI65" s="44"/>
      <c r="CJ65" s="7" t="s">
        <v>295</v>
      </c>
      <c r="CK65" s="49" t="s">
        <v>1704</v>
      </c>
      <c r="CL65" s="7">
        <v>50</v>
      </c>
      <c r="CM65" s="8" t="str">
        <f>VLOOKUP($CL65,definitions_list_lookup!$N$15:$P$20,2,TRUE)</f>
        <v>high</v>
      </c>
      <c r="CN65" s="8">
        <f>VLOOKUP($CL65,definitions_list_lookup!$N$15:$P$20,3,TRUE)</f>
        <v>3</v>
      </c>
      <c r="CO65" s="108"/>
      <c r="CP65" s="7"/>
      <c r="CQ65" s="7">
        <v>70</v>
      </c>
      <c r="CR65" s="7">
        <v>30</v>
      </c>
      <c r="CS65" s="7"/>
      <c r="CT65" s="7"/>
      <c r="CU65" s="7"/>
      <c r="CV65" s="7"/>
      <c r="CW65" s="7"/>
      <c r="CX65" s="7"/>
      <c r="CY65" s="7"/>
      <c r="CZ65" s="7"/>
      <c r="DA65" s="7"/>
      <c r="DB65" s="7"/>
      <c r="DC65" s="7"/>
      <c r="DD65" s="7"/>
      <c r="DE65" s="7"/>
      <c r="DF65" s="7"/>
      <c r="DG65" s="7"/>
      <c r="DH65" s="7"/>
      <c r="DI65" s="7"/>
      <c r="DJ65" s="7"/>
      <c r="DK65" s="7"/>
      <c r="DL65" s="7"/>
      <c r="DM65" s="7"/>
      <c r="DN65" s="8">
        <f t="shared" si="4"/>
        <v>100</v>
      </c>
      <c r="DO65" s="44"/>
      <c r="DP65" s="108"/>
      <c r="DQ65" s="7"/>
      <c r="DR65" s="8" t="str">
        <f>VLOOKUP($DQ65,definitions_list_lookup!$N$15:$P$20,2,TRUE)</f>
        <v>fresh</v>
      </c>
      <c r="DS65" s="8">
        <f>VLOOKUP($DQ65,definitions_list_lookup!$N$15:$P$20,3,TRUE)</f>
        <v>0</v>
      </c>
      <c r="DT65" s="108"/>
      <c r="DU65" s="7"/>
      <c r="DV65" s="7"/>
      <c r="DW65" s="7"/>
      <c r="DX65" s="7"/>
      <c r="DY65" s="7"/>
      <c r="DZ65" s="7"/>
      <c r="EA65" s="7"/>
      <c r="EB65" s="7"/>
      <c r="EC65" s="7"/>
      <c r="ED65" s="7"/>
      <c r="EE65" s="7"/>
      <c r="EF65" s="7"/>
      <c r="EG65" s="7"/>
      <c r="EH65" s="7"/>
      <c r="EI65" s="7"/>
      <c r="EJ65" s="7"/>
      <c r="EK65" s="7"/>
      <c r="EL65" s="7"/>
      <c r="EM65" s="7"/>
      <c r="EN65" s="7"/>
      <c r="EO65" s="7"/>
      <c r="EP65" s="7"/>
      <c r="EQ65" s="7"/>
      <c r="ER65" s="7"/>
      <c r="ES65" s="8">
        <f t="shared" si="5"/>
        <v>0</v>
      </c>
      <c r="ET65" s="44"/>
      <c r="EU65" s="8">
        <f t="shared" si="6"/>
        <v>37.25</v>
      </c>
      <c r="EV65" s="8" t="str">
        <f>VLOOKUP($EU65,definitions_list_lookup!$N$15:$P$20,2,TRUE)</f>
        <v>high</v>
      </c>
      <c r="EW65" s="8">
        <f>VLOOKUP($EU65,definitions_list_lookup!$N$15:$P$20,3,TRUE)</f>
        <v>3</v>
      </c>
    </row>
    <row r="66" spans="1:153" s="5" customFormat="1" ht="98">
      <c r="A66" s="5" t="s">
        <v>1495</v>
      </c>
      <c r="B66" s="5" t="s">
        <v>2845</v>
      </c>
      <c r="C66" t="s">
        <v>1713</v>
      </c>
      <c r="D66" s="5" t="s">
        <v>1497</v>
      </c>
      <c r="E66" s="5">
        <v>8</v>
      </c>
      <c r="F66" s="5">
        <v>5</v>
      </c>
      <c r="G66" s="6" t="str">
        <f t="shared" si="0"/>
        <v>8-5</v>
      </c>
      <c r="H66" s="2">
        <v>0</v>
      </c>
      <c r="I66" s="2">
        <v>71</v>
      </c>
      <c r="J66" s="81" t="str">
        <f>IF(((VLOOKUP($G66,Depth_Lookup!$A$3:$J$561,9,FALSE))-(I66/100))&gt;=0,"Good","Too Long")</f>
        <v>Good</v>
      </c>
      <c r="K66" s="82">
        <f>(VLOOKUP($G66,Depth_Lookup!$A$3:$J$561,10,FALSE))+(H66/100)</f>
        <v>13.664999999999999</v>
      </c>
      <c r="L66" s="82">
        <f>(VLOOKUP($G66,Depth_Lookup!$A$3:$J$561,10,FALSE))+(I66/100)</f>
        <v>14.375</v>
      </c>
      <c r="M66" s="174" t="s">
        <v>2510</v>
      </c>
      <c r="N66" s="174" t="s">
        <v>1489</v>
      </c>
      <c r="O66" s="58" t="s">
        <v>1837</v>
      </c>
      <c r="P66" s="58" t="s">
        <v>1885</v>
      </c>
      <c r="Q66" s="44"/>
      <c r="R66" s="42">
        <v>70</v>
      </c>
      <c r="T66" s="5">
        <v>30</v>
      </c>
      <c r="V66" s="8">
        <f t="shared" si="1"/>
        <v>100</v>
      </c>
      <c r="W66" s="4" t="s">
        <v>1641</v>
      </c>
      <c r="X66" s="5" t="s">
        <v>1</v>
      </c>
      <c r="Y66" s="38">
        <v>30</v>
      </c>
      <c r="Z66" s="8" t="str">
        <f>VLOOKUP($Y66,definitions_list_lookup!$N$15:$P$20,2,TRUE)</f>
        <v>moderate</v>
      </c>
      <c r="AA66" s="8">
        <f>VLOOKUP($Y66,definitions_list_lookup!$N$15:$P$20,3,TRUE)</f>
        <v>2</v>
      </c>
      <c r="AB66" s="108" t="s">
        <v>1707</v>
      </c>
      <c r="AC66" s="7"/>
      <c r="AD66" s="7">
        <v>10</v>
      </c>
      <c r="AE66" s="7">
        <v>30</v>
      </c>
      <c r="AF66" s="7"/>
      <c r="AG66" s="7"/>
      <c r="AH66" s="7"/>
      <c r="AI66" s="7"/>
      <c r="AJ66" s="7"/>
      <c r="AK66" s="7"/>
      <c r="AL66" s="7"/>
      <c r="AM66" s="7"/>
      <c r="AN66" s="7"/>
      <c r="AO66" s="7"/>
      <c r="AP66" s="7">
        <v>5</v>
      </c>
      <c r="AQ66" s="7"/>
      <c r="AR66" s="7"/>
      <c r="AS66" s="7">
        <v>55</v>
      </c>
      <c r="AT66" s="7"/>
      <c r="AU66" s="7"/>
      <c r="AV66" s="7"/>
      <c r="AW66" s="7"/>
      <c r="AX66" s="7"/>
      <c r="AY66" s="7"/>
      <c r="AZ66" s="7"/>
      <c r="BA66" s="8">
        <f t="shared" si="2"/>
        <v>100</v>
      </c>
      <c r="BB66" s="55"/>
      <c r="BC66" s="108"/>
      <c r="BD66" s="108"/>
      <c r="BE66" s="108"/>
      <c r="BF66" s="7"/>
      <c r="BG66" s="8" t="str">
        <f>VLOOKUP($BF66,definitions_list_lookup!$N$15:$P$20,2,TRUE)</f>
        <v>fresh</v>
      </c>
      <c r="BH66" s="8">
        <f>VLOOKUP($BF66,definitions_list_lookup!$N$15:$P$20,3,TRUE)</f>
        <v>0</v>
      </c>
      <c r="BI66" s="108"/>
      <c r="BJ66" s="7"/>
      <c r="BK66" s="7"/>
      <c r="BL66" s="7"/>
      <c r="BM66" s="7"/>
      <c r="BN66" s="7"/>
      <c r="BO66" s="7"/>
      <c r="BP66" s="7"/>
      <c r="BQ66" s="7"/>
      <c r="BR66" s="7"/>
      <c r="BS66" s="7"/>
      <c r="BT66" s="7"/>
      <c r="BU66" s="7"/>
      <c r="BV66" s="7"/>
      <c r="BW66" s="7"/>
      <c r="BX66" s="7"/>
      <c r="BY66" s="7"/>
      <c r="BZ66" s="7"/>
      <c r="CA66" s="7"/>
      <c r="CB66" s="7"/>
      <c r="CC66" s="7"/>
      <c r="CD66" s="7"/>
      <c r="CE66" s="7"/>
      <c r="CF66" s="7"/>
      <c r="CG66" s="7"/>
      <c r="CH66" s="8">
        <f t="shared" si="3"/>
        <v>0</v>
      </c>
      <c r="CI66" s="44"/>
      <c r="CJ66" s="7" t="s">
        <v>295</v>
      </c>
      <c r="CK66" s="49" t="s">
        <v>1641</v>
      </c>
      <c r="CL66" s="7">
        <v>40</v>
      </c>
      <c r="CM66" s="8" t="str">
        <f>VLOOKUP($CL66,definitions_list_lookup!$N$15:$P$20,2,TRUE)</f>
        <v>high</v>
      </c>
      <c r="CN66" s="8">
        <f>VLOOKUP($CL66,definitions_list_lookup!$N$15:$P$20,3,TRUE)</f>
        <v>3</v>
      </c>
      <c r="CO66" s="108"/>
      <c r="CP66" s="7"/>
      <c r="CQ66" s="7">
        <v>30</v>
      </c>
      <c r="CR66" s="7">
        <v>45</v>
      </c>
      <c r="CS66" s="7"/>
      <c r="CT66" s="7"/>
      <c r="CU66" s="7"/>
      <c r="CV66" s="7"/>
      <c r="CW66" s="7"/>
      <c r="CX66" s="7"/>
      <c r="CY66" s="7"/>
      <c r="CZ66" s="7"/>
      <c r="DA66" s="7"/>
      <c r="DB66" s="7"/>
      <c r="DC66" s="7">
        <v>5</v>
      </c>
      <c r="DD66" s="7"/>
      <c r="DE66" s="7"/>
      <c r="DF66" s="7">
        <v>20</v>
      </c>
      <c r="DG66" s="7"/>
      <c r="DH66" s="7"/>
      <c r="DI66" s="7"/>
      <c r="DJ66" s="7"/>
      <c r="DK66" s="7"/>
      <c r="DL66" s="7"/>
      <c r="DM66" s="7"/>
      <c r="DN66" s="8">
        <f t="shared" si="4"/>
        <v>100</v>
      </c>
      <c r="DO66" s="44"/>
      <c r="DP66" s="108"/>
      <c r="DQ66" s="7"/>
      <c r="DR66" s="8" t="str">
        <f>VLOOKUP($DQ66,definitions_list_lookup!$N$15:$P$20,2,TRUE)</f>
        <v>fresh</v>
      </c>
      <c r="DS66" s="8">
        <f>VLOOKUP($DQ66,definitions_list_lookup!$N$15:$P$20,3,TRUE)</f>
        <v>0</v>
      </c>
      <c r="DT66" s="108"/>
      <c r="DU66" s="7"/>
      <c r="DV66" s="7"/>
      <c r="DW66" s="7"/>
      <c r="DX66" s="7"/>
      <c r="DY66" s="7"/>
      <c r="DZ66" s="7"/>
      <c r="EA66" s="7"/>
      <c r="EB66" s="7"/>
      <c r="EC66" s="7"/>
      <c r="ED66" s="7"/>
      <c r="EE66" s="7"/>
      <c r="EF66" s="7"/>
      <c r="EG66" s="7"/>
      <c r="EH66" s="7"/>
      <c r="EI66" s="7"/>
      <c r="EJ66" s="7"/>
      <c r="EK66" s="7"/>
      <c r="EL66" s="7"/>
      <c r="EM66" s="7"/>
      <c r="EN66" s="7"/>
      <c r="EO66" s="7"/>
      <c r="EP66" s="7"/>
      <c r="EQ66" s="7"/>
      <c r="ER66" s="7"/>
      <c r="ES66" s="8">
        <f t="shared" si="5"/>
        <v>0</v>
      </c>
      <c r="ET66" s="44"/>
      <c r="EU66" s="8">
        <f t="shared" si="6"/>
        <v>33</v>
      </c>
      <c r="EV66" s="8" t="str">
        <f>VLOOKUP($EU66,definitions_list_lookup!$N$15:$P$20,2,TRUE)</f>
        <v>high</v>
      </c>
      <c r="EW66" s="8">
        <f>VLOOKUP($EU66,definitions_list_lookup!$N$15:$P$20,3,TRUE)</f>
        <v>3</v>
      </c>
    </row>
    <row r="67" spans="1:153" s="5" customFormat="1" ht="98">
      <c r="A67" s="113" t="s">
        <v>1495</v>
      </c>
      <c r="B67" s="5" t="s">
        <v>2845</v>
      </c>
      <c r="C67" t="s">
        <v>1713</v>
      </c>
      <c r="D67" s="5" t="s">
        <v>1497</v>
      </c>
      <c r="E67" s="5">
        <v>9</v>
      </c>
      <c r="F67" s="5">
        <v>1</v>
      </c>
      <c r="G67" s="6" t="str">
        <f t="shared" si="0"/>
        <v>9-1</v>
      </c>
      <c r="H67" s="2">
        <v>0</v>
      </c>
      <c r="I67" s="2">
        <v>70.5</v>
      </c>
      <c r="J67" s="81" t="str">
        <f>IF(((VLOOKUP($G67,Depth_Lookup!$A$3:$J$561,9,FALSE))-(I67/100))&gt;=0,"Good","Too Long")</f>
        <v>Good</v>
      </c>
      <c r="K67" s="82">
        <f>(VLOOKUP($G67,Depth_Lookup!$A$3:$J$561,10,FALSE))+(H67/100)</f>
        <v>14.25</v>
      </c>
      <c r="L67" s="82">
        <f>(VLOOKUP($G67,Depth_Lookup!$A$3:$J$561,10,FALSE))+(I67/100)</f>
        <v>14.955</v>
      </c>
      <c r="M67" s="174" t="s">
        <v>2510</v>
      </c>
      <c r="N67" s="174" t="s">
        <v>1489</v>
      </c>
      <c r="O67" s="58" t="s">
        <v>1819</v>
      </c>
      <c r="P67" s="58" t="s">
        <v>1886</v>
      </c>
      <c r="Q67" s="44"/>
      <c r="R67" s="42">
        <v>95</v>
      </c>
      <c r="T67" s="5">
        <v>5</v>
      </c>
      <c r="V67" s="8">
        <f t="shared" si="1"/>
        <v>100</v>
      </c>
      <c r="W67" s="4" t="s">
        <v>1629</v>
      </c>
      <c r="X67" s="5" t="s">
        <v>1</v>
      </c>
      <c r="Y67" s="38">
        <v>30</v>
      </c>
      <c r="Z67" s="8" t="str">
        <f>VLOOKUP($Y67,definitions_list_lookup!$N$15:$P$20,2,TRUE)</f>
        <v>moderate</v>
      </c>
      <c r="AA67" s="8">
        <f>VLOOKUP($Y67,definitions_list_lookup!$N$15:$P$20,3,TRUE)</f>
        <v>2</v>
      </c>
      <c r="AB67" s="108"/>
      <c r="AC67" s="7"/>
      <c r="AD67" s="7">
        <v>5</v>
      </c>
      <c r="AE67" s="7">
        <v>30</v>
      </c>
      <c r="AF67" s="7"/>
      <c r="AG67" s="7"/>
      <c r="AH67" s="7"/>
      <c r="AI67" s="7"/>
      <c r="AJ67" s="7"/>
      <c r="AK67" s="7"/>
      <c r="AL67" s="7"/>
      <c r="AM67" s="7"/>
      <c r="AN67" s="7"/>
      <c r="AO67" s="7"/>
      <c r="AP67" s="7">
        <v>5</v>
      </c>
      <c r="AQ67" s="7"/>
      <c r="AR67" s="7"/>
      <c r="AS67" s="7">
        <v>60</v>
      </c>
      <c r="AT67" s="7"/>
      <c r="AU67" s="7"/>
      <c r="AV67" s="7"/>
      <c r="AW67" s="7"/>
      <c r="AX67" s="7"/>
      <c r="AY67" s="7"/>
      <c r="AZ67" s="7"/>
      <c r="BA67" s="8">
        <f t="shared" si="2"/>
        <v>100</v>
      </c>
      <c r="BB67" s="55"/>
      <c r="BC67" s="108"/>
      <c r="BD67" s="108"/>
      <c r="BE67" s="108"/>
      <c r="BF67" s="7"/>
      <c r="BG67" s="8" t="str">
        <f>VLOOKUP($BF67,definitions_list_lookup!$N$15:$P$20,2,TRUE)</f>
        <v>fresh</v>
      </c>
      <c r="BH67" s="8">
        <f>VLOOKUP($BF67,definitions_list_lookup!$N$15:$P$20,3,TRUE)</f>
        <v>0</v>
      </c>
      <c r="BI67" s="108"/>
      <c r="BJ67" s="7"/>
      <c r="BK67" s="7"/>
      <c r="BL67" s="7"/>
      <c r="BM67" s="7"/>
      <c r="BN67" s="7"/>
      <c r="BO67" s="7"/>
      <c r="BP67" s="7"/>
      <c r="BQ67" s="7"/>
      <c r="BR67" s="7"/>
      <c r="BS67" s="7"/>
      <c r="BT67" s="7"/>
      <c r="BU67" s="7"/>
      <c r="BV67" s="7"/>
      <c r="BW67" s="7"/>
      <c r="BX67" s="7"/>
      <c r="BY67" s="7"/>
      <c r="BZ67" s="7"/>
      <c r="CA67" s="7"/>
      <c r="CB67" s="7"/>
      <c r="CC67" s="7"/>
      <c r="CD67" s="7"/>
      <c r="CE67" s="7"/>
      <c r="CF67" s="7"/>
      <c r="CG67" s="7"/>
      <c r="CH67" s="8">
        <f t="shared" si="3"/>
        <v>0</v>
      </c>
      <c r="CI67" s="44"/>
      <c r="CJ67" s="7" t="s">
        <v>295</v>
      </c>
      <c r="CK67" s="49" t="s">
        <v>1641</v>
      </c>
      <c r="CL67" s="7">
        <v>60</v>
      </c>
      <c r="CM67" s="8" t="str">
        <f>VLOOKUP($CL67,definitions_list_lookup!$N$15:$P$20,2,TRUE)</f>
        <v>high</v>
      </c>
      <c r="CN67" s="8">
        <f>VLOOKUP($CL67,definitions_list_lookup!$N$15:$P$20,3,TRUE)</f>
        <v>3</v>
      </c>
      <c r="CO67" s="108"/>
      <c r="CP67" s="7"/>
      <c r="CQ67" s="7">
        <v>40</v>
      </c>
      <c r="CR67" s="7">
        <v>60</v>
      </c>
      <c r="CS67" s="7"/>
      <c r="CT67" s="7"/>
      <c r="CU67" s="7"/>
      <c r="CV67" s="7"/>
      <c r="CW67" s="7"/>
      <c r="CX67" s="7"/>
      <c r="CY67" s="7"/>
      <c r="CZ67" s="7"/>
      <c r="DA67" s="7"/>
      <c r="DB67" s="7"/>
      <c r="DC67" s="7"/>
      <c r="DD67" s="7"/>
      <c r="DE67" s="7"/>
      <c r="DF67" s="7"/>
      <c r="DG67" s="7"/>
      <c r="DH67" s="7"/>
      <c r="DI67" s="7"/>
      <c r="DJ67" s="7"/>
      <c r="DK67" s="7"/>
      <c r="DL67" s="7"/>
      <c r="DM67" s="7"/>
      <c r="DN67" s="8">
        <f t="shared" si="4"/>
        <v>100</v>
      </c>
      <c r="DO67" s="44"/>
      <c r="DP67" s="108"/>
      <c r="DQ67" s="7"/>
      <c r="DR67" s="8" t="str">
        <f>VLOOKUP($DQ67,definitions_list_lookup!$N$15:$P$20,2,TRUE)</f>
        <v>fresh</v>
      </c>
      <c r="DS67" s="8">
        <f>VLOOKUP($DQ67,definitions_list_lookup!$N$15:$P$20,3,TRUE)</f>
        <v>0</v>
      </c>
      <c r="DT67" s="108"/>
      <c r="DU67" s="7"/>
      <c r="DV67" s="7"/>
      <c r="DW67" s="7"/>
      <c r="DX67" s="7"/>
      <c r="DY67" s="7"/>
      <c r="DZ67" s="7"/>
      <c r="EA67" s="7"/>
      <c r="EB67" s="7"/>
      <c r="EC67" s="7"/>
      <c r="ED67" s="7"/>
      <c r="EE67" s="7"/>
      <c r="EF67" s="7"/>
      <c r="EG67" s="7"/>
      <c r="EH67" s="7"/>
      <c r="EI67" s="7"/>
      <c r="EJ67" s="7"/>
      <c r="EK67" s="7"/>
      <c r="EL67" s="7"/>
      <c r="EM67" s="7"/>
      <c r="EN67" s="7"/>
      <c r="EO67" s="7"/>
      <c r="EP67" s="7"/>
      <c r="EQ67" s="7"/>
      <c r="ER67" s="7"/>
      <c r="ES67" s="8">
        <f t="shared" si="5"/>
        <v>0</v>
      </c>
      <c r="ET67" s="44"/>
      <c r="EU67" s="8">
        <f t="shared" si="6"/>
        <v>31.5</v>
      </c>
      <c r="EV67" s="8" t="str">
        <f>VLOOKUP($EU67,definitions_list_lookup!$N$15:$P$20,2,TRUE)</f>
        <v>high</v>
      </c>
      <c r="EW67" s="8">
        <f>VLOOKUP($EU67,definitions_list_lookup!$N$15:$P$20,3,TRUE)</f>
        <v>3</v>
      </c>
    </row>
    <row r="68" spans="1:153" s="5" customFormat="1" ht="112">
      <c r="A68" s="113" t="s">
        <v>1495</v>
      </c>
      <c r="B68" s="5" t="s">
        <v>2845</v>
      </c>
      <c r="C68" t="s">
        <v>1713</v>
      </c>
      <c r="D68" s="5" t="s">
        <v>1497</v>
      </c>
      <c r="E68" s="5">
        <v>9</v>
      </c>
      <c r="F68" s="5">
        <v>2</v>
      </c>
      <c r="G68" s="6" t="str">
        <f t="shared" ref="G68:G131" si="7">E68&amp;"-"&amp;F68</f>
        <v>9-2</v>
      </c>
      <c r="H68" s="2">
        <v>0</v>
      </c>
      <c r="I68" s="2">
        <v>67</v>
      </c>
      <c r="J68" s="81" t="str">
        <f>IF(((VLOOKUP($G68,Depth_Lookup!$A$3:$J$561,9,FALSE))-(I68/100))&gt;=0,"Good","Too Long")</f>
        <v>Good</v>
      </c>
      <c r="K68" s="82">
        <f>(VLOOKUP($G68,Depth_Lookup!$A$3:$J$561,10,FALSE))+(H68/100)</f>
        <v>14.955</v>
      </c>
      <c r="L68" s="82">
        <f>(VLOOKUP($G68,Depth_Lookup!$A$3:$J$561,10,FALSE))+(I68/100)</f>
        <v>15.625</v>
      </c>
      <c r="M68" s="174" t="s">
        <v>2510</v>
      </c>
      <c r="N68" s="174" t="s">
        <v>1489</v>
      </c>
      <c r="O68" s="58" t="s">
        <v>1838</v>
      </c>
      <c r="P68" s="58" t="s">
        <v>1887</v>
      </c>
      <c r="Q68" s="44"/>
      <c r="R68" s="42">
        <v>95</v>
      </c>
      <c r="T68" s="5">
        <v>5</v>
      </c>
      <c r="V68" s="8">
        <f t="shared" ref="V68:V131" si="8">SUM(R68:U68)</f>
        <v>100</v>
      </c>
      <c r="W68" s="4" t="s">
        <v>1696</v>
      </c>
      <c r="X68" s="5" t="s">
        <v>1</v>
      </c>
      <c r="Y68" s="38">
        <v>50</v>
      </c>
      <c r="Z68" s="8" t="str">
        <f>VLOOKUP($Y68,definitions_list_lookup!$N$15:$P$20,2,TRUE)</f>
        <v>high</v>
      </c>
      <c r="AA68" s="8">
        <f>VLOOKUP($Y68,definitions_list_lookup!$N$15:$P$20,3,TRUE)</f>
        <v>3</v>
      </c>
      <c r="AB68" s="108"/>
      <c r="AC68" s="7"/>
      <c r="AD68" s="7">
        <v>5</v>
      </c>
      <c r="AE68" s="7">
        <v>15</v>
      </c>
      <c r="AF68" s="7"/>
      <c r="AG68" s="7"/>
      <c r="AH68" s="7"/>
      <c r="AI68" s="7"/>
      <c r="AJ68" s="7"/>
      <c r="AK68" s="7"/>
      <c r="AL68" s="7"/>
      <c r="AM68" s="7"/>
      <c r="AN68" s="7"/>
      <c r="AO68" s="7"/>
      <c r="AP68" s="7">
        <v>5</v>
      </c>
      <c r="AQ68" s="7"/>
      <c r="AR68" s="7"/>
      <c r="AS68" s="7">
        <v>75</v>
      </c>
      <c r="AT68" s="7"/>
      <c r="AU68" s="7"/>
      <c r="AV68" s="7"/>
      <c r="AW68" s="7"/>
      <c r="AX68" s="7"/>
      <c r="AY68" s="7"/>
      <c r="AZ68" s="7"/>
      <c r="BA68" s="8">
        <f t="shared" ref="BA68:BA131" si="9">SUM(AC68:AZ68)</f>
        <v>100</v>
      </c>
      <c r="BB68" s="55"/>
      <c r="BC68" s="108"/>
      <c r="BD68" s="108"/>
      <c r="BE68" s="108"/>
      <c r="BF68" s="7"/>
      <c r="BG68" s="8" t="str">
        <f>VLOOKUP($BF68,definitions_list_lookup!$N$15:$P$20,2,TRUE)</f>
        <v>fresh</v>
      </c>
      <c r="BH68" s="8">
        <f>VLOOKUP($BF68,definitions_list_lookup!$N$15:$P$20,3,TRUE)</f>
        <v>0</v>
      </c>
      <c r="BI68" s="108"/>
      <c r="BJ68" s="7"/>
      <c r="BK68" s="7"/>
      <c r="BL68" s="7"/>
      <c r="BM68" s="7"/>
      <c r="BN68" s="7"/>
      <c r="BO68" s="7"/>
      <c r="BP68" s="7"/>
      <c r="BQ68" s="7"/>
      <c r="BR68" s="7"/>
      <c r="BS68" s="7"/>
      <c r="BT68" s="7"/>
      <c r="BU68" s="7"/>
      <c r="BV68" s="7"/>
      <c r="BW68" s="7"/>
      <c r="BX68" s="7"/>
      <c r="BY68" s="7"/>
      <c r="BZ68" s="7"/>
      <c r="CA68" s="7"/>
      <c r="CB68" s="7"/>
      <c r="CC68" s="7"/>
      <c r="CD68" s="7"/>
      <c r="CE68" s="7"/>
      <c r="CF68" s="7"/>
      <c r="CG68" s="7"/>
      <c r="CH68" s="8">
        <f t="shared" ref="CH68:CH131" si="10">SUM(BJ68:CG68)</f>
        <v>0</v>
      </c>
      <c r="CI68" s="44"/>
      <c r="CJ68" s="7" t="s">
        <v>295</v>
      </c>
      <c r="CK68" s="49" t="s">
        <v>1641</v>
      </c>
      <c r="CL68" s="7">
        <v>55</v>
      </c>
      <c r="CM68" s="8" t="str">
        <f>VLOOKUP($CL68,definitions_list_lookup!$N$15:$P$20,2,TRUE)</f>
        <v>high</v>
      </c>
      <c r="CN68" s="8">
        <f>VLOOKUP($CL68,definitions_list_lookup!$N$15:$P$20,3,TRUE)</f>
        <v>3</v>
      </c>
      <c r="CO68" s="108"/>
      <c r="CP68" s="7"/>
      <c r="CQ68" s="7">
        <v>70</v>
      </c>
      <c r="CR68" s="7">
        <v>30</v>
      </c>
      <c r="CS68" s="7"/>
      <c r="CT68" s="7"/>
      <c r="CU68" s="7"/>
      <c r="CV68" s="7"/>
      <c r="CW68" s="7"/>
      <c r="CX68" s="7"/>
      <c r="CY68" s="7"/>
      <c r="CZ68" s="7"/>
      <c r="DA68" s="7"/>
      <c r="DB68" s="7"/>
      <c r="DC68" s="7"/>
      <c r="DD68" s="7"/>
      <c r="DE68" s="7"/>
      <c r="DF68" s="7"/>
      <c r="DG68" s="7"/>
      <c r="DH68" s="7"/>
      <c r="DI68" s="7"/>
      <c r="DJ68" s="7"/>
      <c r="DK68" s="7"/>
      <c r="DL68" s="7"/>
      <c r="DM68" s="7"/>
      <c r="DN68" s="8">
        <f t="shared" ref="DN68:DN131" si="11">SUM(CP68:DM68)</f>
        <v>100</v>
      </c>
      <c r="DO68" s="44"/>
      <c r="DP68" s="108"/>
      <c r="DQ68" s="7"/>
      <c r="DR68" s="8" t="str">
        <f>VLOOKUP($DQ68,definitions_list_lookup!$N$15:$P$20,2,TRUE)</f>
        <v>fresh</v>
      </c>
      <c r="DS68" s="8">
        <f>VLOOKUP($DQ68,definitions_list_lookup!$N$15:$P$20,3,TRUE)</f>
        <v>0</v>
      </c>
      <c r="DT68" s="108"/>
      <c r="DU68" s="7"/>
      <c r="DV68" s="7"/>
      <c r="DW68" s="7"/>
      <c r="DX68" s="7"/>
      <c r="DY68" s="7"/>
      <c r="DZ68" s="7"/>
      <c r="EA68" s="7"/>
      <c r="EB68" s="7"/>
      <c r="EC68" s="7"/>
      <c r="ED68" s="7"/>
      <c r="EE68" s="7"/>
      <c r="EF68" s="7"/>
      <c r="EG68" s="7"/>
      <c r="EH68" s="7"/>
      <c r="EI68" s="7"/>
      <c r="EJ68" s="7"/>
      <c r="EK68" s="7"/>
      <c r="EL68" s="7"/>
      <c r="EM68" s="7"/>
      <c r="EN68" s="7"/>
      <c r="EO68" s="7"/>
      <c r="EP68" s="7"/>
      <c r="EQ68" s="7"/>
      <c r="ER68" s="7"/>
      <c r="ES68" s="8">
        <f t="shared" ref="ES68:ES131" si="12">SUM(DU68:ER68)</f>
        <v>0</v>
      </c>
      <c r="ET68" s="44"/>
      <c r="EU68" s="8">
        <f t="shared" ref="EU68:EU131" si="13">((R68/100)*Y68)+((S68/100)*BF68)+((T68/100)*CL68)+((U68/100)*DQ68)</f>
        <v>50.25</v>
      </c>
      <c r="EV68" s="8" t="str">
        <f>VLOOKUP($EU68,definitions_list_lookup!$N$15:$P$20,2,TRUE)</f>
        <v>high</v>
      </c>
      <c r="EW68" s="8">
        <f>VLOOKUP($EU68,definitions_list_lookup!$N$15:$P$20,3,TRUE)</f>
        <v>3</v>
      </c>
    </row>
    <row r="69" spans="1:153" s="5" customFormat="1" ht="126">
      <c r="A69" s="113" t="s">
        <v>1495</v>
      </c>
      <c r="B69" s="5" t="s">
        <v>2845</v>
      </c>
      <c r="C69" t="s">
        <v>1713</v>
      </c>
      <c r="D69" s="5" t="s">
        <v>1497</v>
      </c>
      <c r="E69" s="5">
        <v>9</v>
      </c>
      <c r="F69" s="5">
        <v>3</v>
      </c>
      <c r="G69" s="6" t="str">
        <f t="shared" si="7"/>
        <v>9-3</v>
      </c>
      <c r="H69" s="2">
        <v>0</v>
      </c>
      <c r="I69" s="2">
        <v>79</v>
      </c>
      <c r="J69" s="81" t="str">
        <f>IF(((VLOOKUP($G69,Depth_Lookup!$A$3:$J$561,9,FALSE))-(I69/100))&gt;=0,"Good","Too Long")</f>
        <v>Good</v>
      </c>
      <c r="K69" s="82">
        <f>(VLOOKUP($G69,Depth_Lookup!$A$3:$J$561,10,FALSE))+(H69/100)</f>
        <v>15.625</v>
      </c>
      <c r="L69" s="82">
        <f>(VLOOKUP($G69,Depth_Lookup!$A$3:$J$561,10,FALSE))+(I69/100)</f>
        <v>16.414999999999999</v>
      </c>
      <c r="M69" s="174" t="s">
        <v>2510</v>
      </c>
      <c r="N69" s="174" t="s">
        <v>1489</v>
      </c>
      <c r="O69" s="58" t="s">
        <v>1839</v>
      </c>
      <c r="P69" s="58" t="s">
        <v>1888</v>
      </c>
      <c r="Q69" s="44"/>
      <c r="R69" s="42">
        <v>100</v>
      </c>
      <c r="V69" s="8">
        <f t="shared" si="8"/>
        <v>100</v>
      </c>
      <c r="W69" s="4" t="s">
        <v>1694</v>
      </c>
      <c r="X69" s="5" t="s">
        <v>1</v>
      </c>
      <c r="Y69" s="38">
        <v>40</v>
      </c>
      <c r="Z69" s="8" t="str">
        <f>VLOOKUP($Y69,definitions_list_lookup!$N$15:$P$20,2,TRUE)</f>
        <v>high</v>
      </c>
      <c r="AA69" s="8">
        <f>VLOOKUP($Y69,definitions_list_lookup!$N$15:$P$20,3,TRUE)</f>
        <v>3</v>
      </c>
      <c r="AB69" s="108" t="s">
        <v>1708</v>
      </c>
      <c r="AC69" s="7"/>
      <c r="AD69" s="7">
        <v>5</v>
      </c>
      <c r="AE69" s="7">
        <v>15</v>
      </c>
      <c r="AF69" s="7"/>
      <c r="AG69" s="7"/>
      <c r="AH69" s="7"/>
      <c r="AI69" s="7"/>
      <c r="AJ69" s="7"/>
      <c r="AK69" s="7"/>
      <c r="AL69" s="7"/>
      <c r="AM69" s="7"/>
      <c r="AN69" s="7"/>
      <c r="AO69" s="7"/>
      <c r="AP69" s="7">
        <v>5</v>
      </c>
      <c r="AQ69" s="7"/>
      <c r="AR69" s="7"/>
      <c r="AS69" s="7">
        <v>75</v>
      </c>
      <c r="AT69" s="7"/>
      <c r="AU69" s="7"/>
      <c r="AV69" s="7"/>
      <c r="AW69" s="7"/>
      <c r="AX69" s="7"/>
      <c r="AY69" s="7"/>
      <c r="AZ69" s="7"/>
      <c r="BA69" s="8">
        <f t="shared" si="9"/>
        <v>100</v>
      </c>
      <c r="BB69" s="55"/>
      <c r="BC69" s="108"/>
      <c r="BD69" s="108"/>
      <c r="BE69" s="108"/>
      <c r="BF69" s="7"/>
      <c r="BG69" s="8" t="str">
        <f>VLOOKUP($BF69,definitions_list_lookup!$N$15:$P$20,2,TRUE)</f>
        <v>fresh</v>
      </c>
      <c r="BH69" s="8">
        <f>VLOOKUP($BF69,definitions_list_lookup!$N$15:$P$20,3,TRUE)</f>
        <v>0</v>
      </c>
      <c r="BI69" s="108"/>
      <c r="BJ69" s="7"/>
      <c r="BK69" s="7"/>
      <c r="BL69" s="7"/>
      <c r="BM69" s="7"/>
      <c r="BN69" s="7"/>
      <c r="BO69" s="7"/>
      <c r="BP69" s="7"/>
      <c r="BQ69" s="7"/>
      <c r="BR69" s="7"/>
      <c r="BS69" s="7"/>
      <c r="BT69" s="7"/>
      <c r="BU69" s="7"/>
      <c r="BV69" s="7"/>
      <c r="BW69" s="7"/>
      <c r="BX69" s="7"/>
      <c r="BY69" s="7"/>
      <c r="BZ69" s="7"/>
      <c r="CA69" s="7"/>
      <c r="CB69" s="7"/>
      <c r="CC69" s="7"/>
      <c r="CD69" s="7"/>
      <c r="CE69" s="7"/>
      <c r="CF69" s="7"/>
      <c r="CG69" s="7"/>
      <c r="CH69" s="8">
        <f t="shared" si="10"/>
        <v>0</v>
      </c>
      <c r="CI69" s="44"/>
      <c r="CJ69" s="7"/>
      <c r="CK69" s="49"/>
      <c r="CL69" s="7"/>
      <c r="CM69" s="8" t="str">
        <f>VLOOKUP($CL69,definitions_list_lookup!$N$15:$P$20,2,TRUE)</f>
        <v>fresh</v>
      </c>
      <c r="CN69" s="8">
        <f>VLOOKUP($CL69,definitions_list_lookup!$N$15:$P$20,3,TRUE)</f>
        <v>0</v>
      </c>
      <c r="CO69" s="108"/>
      <c r="CP69" s="7"/>
      <c r="CQ69" s="7"/>
      <c r="CR69" s="7"/>
      <c r="CS69" s="7"/>
      <c r="CT69" s="7"/>
      <c r="CU69" s="7"/>
      <c r="CV69" s="7"/>
      <c r="CW69" s="7"/>
      <c r="CX69" s="7"/>
      <c r="CY69" s="7"/>
      <c r="CZ69" s="7"/>
      <c r="DA69" s="7"/>
      <c r="DB69" s="7"/>
      <c r="DC69" s="7"/>
      <c r="DD69" s="7"/>
      <c r="DE69" s="7"/>
      <c r="DF69" s="7"/>
      <c r="DG69" s="7"/>
      <c r="DH69" s="7"/>
      <c r="DI69" s="7"/>
      <c r="DJ69" s="7"/>
      <c r="DK69" s="7"/>
      <c r="DL69" s="7"/>
      <c r="DM69" s="7"/>
      <c r="DN69" s="8">
        <f t="shared" si="11"/>
        <v>0</v>
      </c>
      <c r="DO69" s="44"/>
      <c r="DP69" s="108"/>
      <c r="DQ69" s="7"/>
      <c r="DR69" s="8" t="str">
        <f>VLOOKUP($DQ69,definitions_list_lookup!$N$15:$P$20,2,TRUE)</f>
        <v>fresh</v>
      </c>
      <c r="DS69" s="8">
        <f>VLOOKUP($DQ69,definitions_list_lookup!$N$15:$P$20,3,TRUE)</f>
        <v>0</v>
      </c>
      <c r="DT69" s="108"/>
      <c r="DU69" s="7"/>
      <c r="DV69" s="7"/>
      <c r="DW69" s="7"/>
      <c r="DX69" s="7"/>
      <c r="DY69" s="7"/>
      <c r="DZ69" s="7"/>
      <c r="EA69" s="7"/>
      <c r="EB69" s="7"/>
      <c r="EC69" s="7"/>
      <c r="ED69" s="7"/>
      <c r="EE69" s="7"/>
      <c r="EF69" s="7"/>
      <c r="EG69" s="7"/>
      <c r="EH69" s="7"/>
      <c r="EI69" s="7"/>
      <c r="EJ69" s="7"/>
      <c r="EK69" s="7"/>
      <c r="EL69" s="7"/>
      <c r="EM69" s="7"/>
      <c r="EN69" s="7"/>
      <c r="EO69" s="7"/>
      <c r="EP69" s="7"/>
      <c r="EQ69" s="7"/>
      <c r="ER69" s="7"/>
      <c r="ES69" s="8">
        <f t="shared" si="12"/>
        <v>0</v>
      </c>
      <c r="ET69" s="44"/>
      <c r="EU69" s="8">
        <f t="shared" si="13"/>
        <v>40</v>
      </c>
      <c r="EV69" s="8" t="str">
        <f>VLOOKUP($EU69,definitions_list_lookup!$N$15:$P$20,2,TRUE)</f>
        <v>high</v>
      </c>
      <c r="EW69" s="8">
        <f>VLOOKUP($EU69,definitions_list_lookup!$N$15:$P$20,3,TRUE)</f>
        <v>3</v>
      </c>
    </row>
    <row r="70" spans="1:153" s="5" customFormat="1" ht="112">
      <c r="A70" s="113" t="s">
        <v>1495</v>
      </c>
      <c r="B70" s="5" t="s">
        <v>2845</v>
      </c>
      <c r="C70" t="s">
        <v>1713</v>
      </c>
      <c r="D70" s="5" t="s">
        <v>1497</v>
      </c>
      <c r="E70" s="5">
        <v>9</v>
      </c>
      <c r="F70" s="5">
        <v>4</v>
      </c>
      <c r="G70" s="6" t="str">
        <f t="shared" si="7"/>
        <v>9-4</v>
      </c>
      <c r="H70" s="2">
        <v>0</v>
      </c>
      <c r="I70" s="2">
        <v>87</v>
      </c>
      <c r="J70" s="81" t="str">
        <f>IF(((VLOOKUP($G70,Depth_Lookup!$A$3:$J$561,9,FALSE))-(I70/100))&gt;=0,"Good","Too Long")</f>
        <v>Good</v>
      </c>
      <c r="K70" s="82">
        <f>(VLOOKUP($G70,Depth_Lookup!$A$3:$J$561,10,FALSE))+(H70/100)</f>
        <v>16.414999999999999</v>
      </c>
      <c r="L70" s="82">
        <f>(VLOOKUP($G70,Depth_Lookup!$A$3:$J$561,10,FALSE))+(I70/100)</f>
        <v>17.285</v>
      </c>
      <c r="M70" s="174" t="s">
        <v>2510</v>
      </c>
      <c r="N70" s="174" t="s">
        <v>1489</v>
      </c>
      <c r="O70" s="58" t="s">
        <v>1839</v>
      </c>
      <c r="P70" s="58" t="s">
        <v>1889</v>
      </c>
      <c r="Q70" s="44"/>
      <c r="R70" s="42">
        <v>85</v>
      </c>
      <c r="T70" s="5">
        <v>15</v>
      </c>
      <c r="V70" s="8">
        <f t="shared" si="8"/>
        <v>100</v>
      </c>
      <c r="W70" s="4" t="s">
        <v>1629</v>
      </c>
      <c r="X70" s="5" t="s">
        <v>1</v>
      </c>
      <c r="Y70" s="38">
        <v>45</v>
      </c>
      <c r="Z70" s="8" t="str">
        <f>VLOOKUP($Y70,definitions_list_lookup!$N$15:$P$20,2,TRUE)</f>
        <v>high</v>
      </c>
      <c r="AA70" s="8">
        <f>VLOOKUP($Y70,definitions_list_lookup!$N$15:$P$20,3,TRUE)</f>
        <v>3</v>
      </c>
      <c r="AB70" s="108" t="s">
        <v>1709</v>
      </c>
      <c r="AC70" s="7"/>
      <c r="AD70" s="7">
        <v>5</v>
      </c>
      <c r="AE70" s="7">
        <v>25</v>
      </c>
      <c r="AF70" s="7"/>
      <c r="AG70" s="7"/>
      <c r="AH70" s="7"/>
      <c r="AI70" s="7"/>
      <c r="AJ70" s="7"/>
      <c r="AK70" s="7"/>
      <c r="AL70" s="7"/>
      <c r="AM70" s="7"/>
      <c r="AN70" s="7"/>
      <c r="AO70" s="7"/>
      <c r="AP70" s="7">
        <v>5</v>
      </c>
      <c r="AQ70" s="7"/>
      <c r="AR70" s="7"/>
      <c r="AS70" s="7">
        <v>65</v>
      </c>
      <c r="AT70" s="7"/>
      <c r="AU70" s="7"/>
      <c r="AV70" s="7"/>
      <c r="AW70" s="7"/>
      <c r="AX70" s="7"/>
      <c r="AY70" s="7"/>
      <c r="AZ70" s="7"/>
      <c r="BA70" s="8">
        <f t="shared" si="9"/>
        <v>100</v>
      </c>
      <c r="BB70" s="55"/>
      <c r="BC70" s="108"/>
      <c r="BD70" s="108"/>
      <c r="BE70" s="108"/>
      <c r="BF70" s="7"/>
      <c r="BG70" s="8" t="str">
        <f>VLOOKUP($BF70,definitions_list_lookup!$N$15:$P$20,2,TRUE)</f>
        <v>fresh</v>
      </c>
      <c r="BH70" s="8">
        <f>VLOOKUP($BF70,definitions_list_lookup!$N$15:$P$20,3,TRUE)</f>
        <v>0</v>
      </c>
      <c r="BI70" s="108"/>
      <c r="BJ70" s="7"/>
      <c r="BK70" s="7"/>
      <c r="BL70" s="7"/>
      <c r="BM70" s="7"/>
      <c r="BN70" s="7"/>
      <c r="BO70" s="7"/>
      <c r="BP70" s="7"/>
      <c r="BQ70" s="7"/>
      <c r="BR70" s="7"/>
      <c r="BS70" s="7"/>
      <c r="BT70" s="7"/>
      <c r="BU70" s="7"/>
      <c r="BV70" s="7"/>
      <c r="BW70" s="7"/>
      <c r="BX70" s="7"/>
      <c r="BY70" s="7"/>
      <c r="BZ70" s="7"/>
      <c r="CA70" s="7"/>
      <c r="CB70" s="7"/>
      <c r="CC70" s="7"/>
      <c r="CD70" s="7"/>
      <c r="CE70" s="7"/>
      <c r="CF70" s="7"/>
      <c r="CG70" s="7"/>
      <c r="CH70" s="8">
        <f t="shared" si="10"/>
        <v>0</v>
      </c>
      <c r="CI70" s="44"/>
      <c r="CJ70" s="7" t="s">
        <v>295</v>
      </c>
      <c r="CK70" s="49" t="s">
        <v>1641</v>
      </c>
      <c r="CL70" s="7">
        <v>50</v>
      </c>
      <c r="CM70" s="8" t="str">
        <f>VLOOKUP($CL70,definitions_list_lookup!$N$15:$P$20,2,TRUE)</f>
        <v>high</v>
      </c>
      <c r="CN70" s="8">
        <f>VLOOKUP($CL70,definitions_list_lookup!$N$15:$P$20,3,TRUE)</f>
        <v>3</v>
      </c>
      <c r="CO70" s="108"/>
      <c r="CP70" s="7"/>
      <c r="CQ70" s="7">
        <v>65</v>
      </c>
      <c r="CR70" s="7">
        <v>35</v>
      </c>
      <c r="CS70" s="7"/>
      <c r="CT70" s="7"/>
      <c r="CU70" s="7"/>
      <c r="CV70" s="7"/>
      <c r="CW70" s="7"/>
      <c r="CX70" s="7"/>
      <c r="CY70" s="7"/>
      <c r="CZ70" s="7"/>
      <c r="DA70" s="7"/>
      <c r="DB70" s="7"/>
      <c r="DC70" s="7"/>
      <c r="DD70" s="7"/>
      <c r="DE70" s="7"/>
      <c r="DF70" s="7"/>
      <c r="DG70" s="7"/>
      <c r="DH70" s="7"/>
      <c r="DI70" s="7"/>
      <c r="DJ70" s="7"/>
      <c r="DK70" s="7"/>
      <c r="DL70" s="7"/>
      <c r="DM70" s="7"/>
      <c r="DN70" s="8">
        <f t="shared" si="11"/>
        <v>100</v>
      </c>
      <c r="DO70" s="44"/>
      <c r="DP70" s="108"/>
      <c r="DQ70" s="7"/>
      <c r="DR70" s="8" t="str">
        <f>VLOOKUP($DQ70,definitions_list_lookup!$N$15:$P$20,2,TRUE)</f>
        <v>fresh</v>
      </c>
      <c r="DS70" s="8">
        <f>VLOOKUP($DQ70,definitions_list_lookup!$N$15:$P$20,3,TRUE)</f>
        <v>0</v>
      </c>
      <c r="DT70" s="108"/>
      <c r="DU70" s="7"/>
      <c r="DV70" s="7"/>
      <c r="DW70" s="7"/>
      <c r="DX70" s="7"/>
      <c r="DY70" s="7"/>
      <c r="DZ70" s="7"/>
      <c r="EA70" s="7"/>
      <c r="EB70" s="7"/>
      <c r="EC70" s="7"/>
      <c r="ED70" s="7"/>
      <c r="EE70" s="7"/>
      <c r="EF70" s="7"/>
      <c r="EG70" s="7"/>
      <c r="EH70" s="7"/>
      <c r="EI70" s="7"/>
      <c r="EJ70" s="7"/>
      <c r="EK70" s="7"/>
      <c r="EL70" s="7"/>
      <c r="EM70" s="7"/>
      <c r="EN70" s="7"/>
      <c r="EO70" s="7"/>
      <c r="EP70" s="7"/>
      <c r="EQ70" s="7"/>
      <c r="ER70" s="7"/>
      <c r="ES70" s="8">
        <f t="shared" si="12"/>
        <v>0</v>
      </c>
      <c r="ET70" s="44"/>
      <c r="EU70" s="8">
        <f t="shared" si="13"/>
        <v>45.75</v>
      </c>
      <c r="EV70" s="8" t="str">
        <f>VLOOKUP($EU70,definitions_list_lookup!$N$15:$P$20,2,TRUE)</f>
        <v>high</v>
      </c>
      <c r="EW70" s="8">
        <f>VLOOKUP($EU70,definitions_list_lookup!$N$15:$P$20,3,TRUE)</f>
        <v>3</v>
      </c>
    </row>
    <row r="71" spans="1:153" s="5" customFormat="1" ht="56">
      <c r="A71" s="113" t="s">
        <v>1495</v>
      </c>
      <c r="B71" s="5" t="s">
        <v>2845</v>
      </c>
      <c r="C71" t="s">
        <v>1713</v>
      </c>
      <c r="D71" s="5" t="s">
        <v>1497</v>
      </c>
      <c r="E71" s="5">
        <v>9</v>
      </c>
      <c r="F71" s="5">
        <v>4</v>
      </c>
      <c r="G71" s="6" t="str">
        <f t="shared" si="7"/>
        <v>9-4</v>
      </c>
      <c r="H71" s="2">
        <v>87</v>
      </c>
      <c r="I71" s="2">
        <v>98.5</v>
      </c>
      <c r="J71" s="81" t="str">
        <f>IF(((VLOOKUP($G71,Depth_Lookup!$A$3:$J$561,9,FALSE))-(I71/100))&gt;=0,"Good","Too Long")</f>
        <v>Good</v>
      </c>
      <c r="K71" s="82">
        <f>(VLOOKUP($G71,Depth_Lookup!$A$3:$J$561,10,FALSE))+(H71/100)</f>
        <v>17.285</v>
      </c>
      <c r="L71" s="82">
        <f>(VLOOKUP($G71,Depth_Lookup!$A$3:$J$561,10,FALSE))+(I71/100)</f>
        <v>17.399999999999999</v>
      </c>
      <c r="M71" s="174">
        <v>2</v>
      </c>
      <c r="N71" s="174" t="s">
        <v>1489</v>
      </c>
      <c r="O71" s="58" t="s">
        <v>1746</v>
      </c>
      <c r="P71" s="58" t="s">
        <v>1890</v>
      </c>
      <c r="Q71" s="44"/>
      <c r="R71" s="42">
        <v>100</v>
      </c>
      <c r="T71" s="5">
        <v>0</v>
      </c>
      <c r="V71" s="8">
        <f t="shared" si="8"/>
        <v>100</v>
      </c>
      <c r="W71" s="4" t="s">
        <v>1694</v>
      </c>
      <c r="X71" s="5" t="s">
        <v>1</v>
      </c>
      <c r="Y71" s="38">
        <v>15</v>
      </c>
      <c r="Z71" s="8" t="str">
        <f>VLOOKUP($Y71,definitions_list_lookup!$N$15:$P$20,2,TRUE)</f>
        <v>moderate</v>
      </c>
      <c r="AA71" s="8">
        <f>VLOOKUP($Y71,definitions_list_lookup!$N$15:$P$20,3,TRUE)</f>
        <v>2</v>
      </c>
      <c r="AB71" s="108"/>
      <c r="AC71" s="7"/>
      <c r="AD71" s="7">
        <v>5</v>
      </c>
      <c r="AE71" s="7">
        <v>25</v>
      </c>
      <c r="AF71" s="7"/>
      <c r="AG71" s="7"/>
      <c r="AH71" s="7"/>
      <c r="AI71" s="7"/>
      <c r="AJ71" s="7"/>
      <c r="AK71" s="7"/>
      <c r="AL71" s="7"/>
      <c r="AM71" s="7"/>
      <c r="AN71" s="7"/>
      <c r="AO71" s="7"/>
      <c r="AP71" s="7">
        <v>5</v>
      </c>
      <c r="AQ71" s="7"/>
      <c r="AR71" s="7"/>
      <c r="AS71" s="7">
        <v>65</v>
      </c>
      <c r="AT71" s="7"/>
      <c r="AU71" s="7"/>
      <c r="AV71" s="7"/>
      <c r="AW71" s="7"/>
      <c r="AX71" s="7"/>
      <c r="AY71" s="7"/>
      <c r="AZ71" s="7"/>
      <c r="BA71" s="8">
        <f t="shared" si="9"/>
        <v>100</v>
      </c>
      <c r="BB71" s="55"/>
      <c r="BC71" s="108"/>
      <c r="BD71" s="108"/>
      <c r="BE71" s="108"/>
      <c r="BF71" s="7"/>
      <c r="BG71" s="8" t="str">
        <f>VLOOKUP($BF71,definitions_list_lookup!$N$15:$P$20,2,TRUE)</f>
        <v>fresh</v>
      </c>
      <c r="BH71" s="8">
        <f>VLOOKUP($BF71,definitions_list_lookup!$N$15:$P$20,3,TRUE)</f>
        <v>0</v>
      </c>
      <c r="BI71" s="108"/>
      <c r="BJ71" s="7"/>
      <c r="BK71" s="7"/>
      <c r="BL71" s="7"/>
      <c r="BM71" s="7"/>
      <c r="BN71" s="7"/>
      <c r="BO71" s="7"/>
      <c r="BP71" s="7"/>
      <c r="BQ71" s="7"/>
      <c r="BR71" s="7"/>
      <c r="BS71" s="7"/>
      <c r="BT71" s="7"/>
      <c r="BU71" s="7"/>
      <c r="BV71" s="7"/>
      <c r="BW71" s="7"/>
      <c r="BX71" s="7"/>
      <c r="BY71" s="7"/>
      <c r="BZ71" s="7"/>
      <c r="CA71" s="7"/>
      <c r="CB71" s="7"/>
      <c r="CC71" s="7"/>
      <c r="CD71" s="7"/>
      <c r="CE71" s="7"/>
      <c r="CF71" s="7"/>
      <c r="CG71" s="7"/>
      <c r="CH71" s="8">
        <f t="shared" si="10"/>
        <v>0</v>
      </c>
      <c r="CI71" s="44"/>
      <c r="CJ71" s="7"/>
      <c r="CK71" s="49"/>
      <c r="CL71" s="7"/>
      <c r="CM71" s="8" t="str">
        <f>VLOOKUP($CL71,definitions_list_lookup!$N$15:$P$20,2,TRUE)</f>
        <v>fresh</v>
      </c>
      <c r="CN71" s="8">
        <f>VLOOKUP($CL71,definitions_list_lookup!$N$15:$P$20,3,TRUE)</f>
        <v>0</v>
      </c>
      <c r="CO71" s="108"/>
      <c r="CP71" s="7"/>
      <c r="CQ71" s="7"/>
      <c r="CR71" s="7"/>
      <c r="CS71" s="7"/>
      <c r="CT71" s="7"/>
      <c r="CU71" s="7"/>
      <c r="CV71" s="7"/>
      <c r="CW71" s="7"/>
      <c r="CX71" s="7"/>
      <c r="CY71" s="7"/>
      <c r="CZ71" s="7"/>
      <c r="DA71" s="7"/>
      <c r="DB71" s="7"/>
      <c r="DC71" s="7"/>
      <c r="DD71" s="7"/>
      <c r="DE71" s="7"/>
      <c r="DF71" s="7"/>
      <c r="DG71" s="7"/>
      <c r="DH71" s="7"/>
      <c r="DI71" s="7"/>
      <c r="DJ71" s="7"/>
      <c r="DK71" s="7"/>
      <c r="DL71" s="7"/>
      <c r="DM71" s="7"/>
      <c r="DN71" s="8">
        <f t="shared" si="11"/>
        <v>0</v>
      </c>
      <c r="DO71" s="44"/>
      <c r="DP71" s="108"/>
      <c r="DQ71" s="7"/>
      <c r="DR71" s="8" t="str">
        <f>VLOOKUP($DQ71,definitions_list_lookup!$N$15:$P$20,2,TRUE)</f>
        <v>fresh</v>
      </c>
      <c r="DS71" s="8">
        <f>VLOOKUP($DQ71,definitions_list_lookup!$N$15:$P$20,3,TRUE)</f>
        <v>0</v>
      </c>
      <c r="DT71" s="108"/>
      <c r="DU71" s="7"/>
      <c r="DV71" s="7"/>
      <c r="DW71" s="7"/>
      <c r="DX71" s="7"/>
      <c r="DY71" s="7"/>
      <c r="DZ71" s="7"/>
      <c r="EA71" s="7"/>
      <c r="EB71" s="7"/>
      <c r="EC71" s="7"/>
      <c r="ED71" s="7"/>
      <c r="EE71" s="7"/>
      <c r="EF71" s="7"/>
      <c r="EG71" s="7"/>
      <c r="EH71" s="7"/>
      <c r="EI71" s="7"/>
      <c r="EJ71" s="7"/>
      <c r="EK71" s="7"/>
      <c r="EL71" s="7"/>
      <c r="EM71" s="7"/>
      <c r="EN71" s="7"/>
      <c r="EO71" s="7"/>
      <c r="EP71" s="7"/>
      <c r="EQ71" s="7"/>
      <c r="ER71" s="7"/>
      <c r="ES71" s="8">
        <f t="shared" si="12"/>
        <v>0</v>
      </c>
      <c r="ET71" s="44"/>
      <c r="EU71" s="8">
        <f t="shared" si="13"/>
        <v>15</v>
      </c>
      <c r="EV71" s="8" t="str">
        <f>VLOOKUP($EU71,definitions_list_lookup!$N$15:$P$20,2,TRUE)</f>
        <v>moderate</v>
      </c>
      <c r="EW71" s="8">
        <f>VLOOKUP($EU71,definitions_list_lookup!$N$15:$P$20,3,TRUE)</f>
        <v>2</v>
      </c>
    </row>
    <row r="72" spans="1:153" s="5" customFormat="1" ht="98">
      <c r="A72" s="113" t="s">
        <v>1495</v>
      </c>
      <c r="B72" s="5" t="s">
        <v>2845</v>
      </c>
      <c r="C72" t="s">
        <v>1713</v>
      </c>
      <c r="D72" s="5" t="s">
        <v>1497</v>
      </c>
      <c r="E72" s="5">
        <v>10</v>
      </c>
      <c r="F72" s="5">
        <v>1</v>
      </c>
      <c r="G72" s="6" t="str">
        <f t="shared" si="7"/>
        <v>10-1</v>
      </c>
      <c r="H72" s="2">
        <v>0</v>
      </c>
      <c r="I72" s="2">
        <v>94</v>
      </c>
      <c r="J72" s="81" t="str">
        <f>IF(((VLOOKUP($G72,Depth_Lookup!$A$3:$J$561,9,FALSE))-(I72/100))&gt;=0,"Good","Too Long")</f>
        <v>Good</v>
      </c>
      <c r="K72" s="82">
        <f>(VLOOKUP($G72,Depth_Lookup!$A$3:$J$561,10,FALSE))+(H72/100)</f>
        <v>17.25</v>
      </c>
      <c r="L72" s="82">
        <f>(VLOOKUP($G72,Depth_Lookup!$A$3:$J$561,10,FALSE))+(I72/100)</f>
        <v>18.190000000000001</v>
      </c>
      <c r="M72" s="174">
        <v>2</v>
      </c>
      <c r="N72" s="174" t="s">
        <v>1489</v>
      </c>
      <c r="O72" s="58" t="s">
        <v>1827</v>
      </c>
      <c r="P72" s="58" t="s">
        <v>1891</v>
      </c>
      <c r="Q72" s="44"/>
      <c r="R72" s="42">
        <v>95</v>
      </c>
      <c r="T72" s="5">
        <v>5</v>
      </c>
      <c r="V72" s="8">
        <f t="shared" si="8"/>
        <v>100</v>
      </c>
      <c r="W72" s="4" t="s">
        <v>1629</v>
      </c>
      <c r="X72" s="5" t="s">
        <v>1</v>
      </c>
      <c r="Y72" s="38">
        <v>15</v>
      </c>
      <c r="Z72" s="8" t="str">
        <f>VLOOKUP($Y72,definitions_list_lookup!$N$15:$P$20,2,TRUE)</f>
        <v>moderate</v>
      </c>
      <c r="AA72" s="8">
        <f>VLOOKUP($Y72,definitions_list_lookup!$N$15:$P$20,3,TRUE)</f>
        <v>2</v>
      </c>
      <c r="AB72" s="108"/>
      <c r="AC72" s="7"/>
      <c r="AD72" s="7">
        <v>5</v>
      </c>
      <c r="AE72" s="7">
        <v>30</v>
      </c>
      <c r="AF72" s="7"/>
      <c r="AG72" s="7"/>
      <c r="AH72" s="7"/>
      <c r="AI72" s="7"/>
      <c r="AJ72" s="7"/>
      <c r="AK72" s="7"/>
      <c r="AL72" s="7"/>
      <c r="AM72" s="7"/>
      <c r="AN72" s="7"/>
      <c r="AO72" s="7"/>
      <c r="AP72" s="7">
        <v>5</v>
      </c>
      <c r="AQ72" s="7"/>
      <c r="AR72" s="7"/>
      <c r="AS72" s="7">
        <v>60</v>
      </c>
      <c r="AT72" s="7"/>
      <c r="AU72" s="7"/>
      <c r="AV72" s="7"/>
      <c r="AW72" s="7"/>
      <c r="AX72" s="7"/>
      <c r="AY72" s="7"/>
      <c r="AZ72" s="7"/>
      <c r="BA72" s="8">
        <f t="shared" si="9"/>
        <v>100</v>
      </c>
      <c r="BB72" s="55"/>
      <c r="BC72" s="108"/>
      <c r="BD72" s="108"/>
      <c r="BE72" s="108"/>
      <c r="BF72" s="7"/>
      <c r="BG72" s="8" t="str">
        <f>VLOOKUP($BF72,definitions_list_lookup!$N$15:$P$20,2,TRUE)</f>
        <v>fresh</v>
      </c>
      <c r="BH72" s="8">
        <f>VLOOKUP($BF72,definitions_list_lookup!$N$15:$P$20,3,TRUE)</f>
        <v>0</v>
      </c>
      <c r="BI72" s="108"/>
      <c r="BJ72" s="7"/>
      <c r="BK72" s="7"/>
      <c r="BL72" s="7"/>
      <c r="BM72" s="7"/>
      <c r="BN72" s="7"/>
      <c r="BO72" s="7"/>
      <c r="BP72" s="7"/>
      <c r="BQ72" s="7"/>
      <c r="BR72" s="7"/>
      <c r="BS72" s="7"/>
      <c r="BT72" s="7"/>
      <c r="BU72" s="7"/>
      <c r="BV72" s="7"/>
      <c r="BW72" s="7"/>
      <c r="BX72" s="7"/>
      <c r="BY72" s="7"/>
      <c r="BZ72" s="7"/>
      <c r="CA72" s="7"/>
      <c r="CB72" s="7"/>
      <c r="CC72" s="7"/>
      <c r="CD72" s="7"/>
      <c r="CE72" s="7"/>
      <c r="CF72" s="7"/>
      <c r="CG72" s="7"/>
      <c r="CH72" s="8">
        <f t="shared" si="10"/>
        <v>0</v>
      </c>
      <c r="CI72" s="44"/>
      <c r="CJ72" s="7" t="s">
        <v>295</v>
      </c>
      <c r="CK72" s="49" t="s">
        <v>1641</v>
      </c>
      <c r="CL72" s="7">
        <v>60</v>
      </c>
      <c r="CM72" s="8" t="str">
        <f>VLOOKUP($CL72,definitions_list_lookup!$N$15:$P$20,2,TRUE)</f>
        <v>high</v>
      </c>
      <c r="CN72" s="8">
        <f>VLOOKUP($CL72,definitions_list_lookup!$N$15:$P$20,3,TRUE)</f>
        <v>3</v>
      </c>
      <c r="CO72" s="108"/>
      <c r="CP72" s="7"/>
      <c r="CQ72" s="7">
        <v>70</v>
      </c>
      <c r="CR72" s="7">
        <v>30</v>
      </c>
      <c r="CS72" s="7"/>
      <c r="CT72" s="7"/>
      <c r="CU72" s="7"/>
      <c r="CV72" s="7"/>
      <c r="CW72" s="7"/>
      <c r="CX72" s="7"/>
      <c r="CY72" s="7"/>
      <c r="CZ72" s="7"/>
      <c r="DA72" s="7"/>
      <c r="DB72" s="7"/>
      <c r="DC72" s="7"/>
      <c r="DD72" s="7"/>
      <c r="DE72" s="7"/>
      <c r="DF72" s="7"/>
      <c r="DG72" s="7"/>
      <c r="DH72" s="7"/>
      <c r="DI72" s="7"/>
      <c r="DJ72" s="7"/>
      <c r="DK72" s="7"/>
      <c r="DL72" s="7"/>
      <c r="DM72" s="7"/>
      <c r="DN72" s="8">
        <f t="shared" si="11"/>
        <v>100</v>
      </c>
      <c r="DO72" s="44"/>
      <c r="DP72" s="108"/>
      <c r="DQ72" s="7"/>
      <c r="DR72" s="8" t="str">
        <f>VLOOKUP($DQ72,definitions_list_lookup!$N$15:$P$20,2,TRUE)</f>
        <v>fresh</v>
      </c>
      <c r="DS72" s="8">
        <f>VLOOKUP($DQ72,definitions_list_lookup!$N$15:$P$20,3,TRUE)</f>
        <v>0</v>
      </c>
      <c r="DT72" s="108"/>
      <c r="DU72" s="7"/>
      <c r="DV72" s="7"/>
      <c r="DW72" s="7"/>
      <c r="DX72" s="7"/>
      <c r="DY72" s="7"/>
      <c r="DZ72" s="7"/>
      <c r="EA72" s="7"/>
      <c r="EB72" s="7"/>
      <c r="EC72" s="7"/>
      <c r="ED72" s="7"/>
      <c r="EE72" s="7"/>
      <c r="EF72" s="7"/>
      <c r="EG72" s="7"/>
      <c r="EH72" s="7"/>
      <c r="EI72" s="7"/>
      <c r="EJ72" s="7"/>
      <c r="EK72" s="7"/>
      <c r="EL72" s="7"/>
      <c r="EM72" s="7"/>
      <c r="EN72" s="7"/>
      <c r="EO72" s="7"/>
      <c r="EP72" s="7"/>
      <c r="EQ72" s="7"/>
      <c r="ER72" s="7"/>
      <c r="ES72" s="8">
        <f t="shared" si="12"/>
        <v>0</v>
      </c>
      <c r="ET72" s="44"/>
      <c r="EU72" s="8">
        <f t="shared" si="13"/>
        <v>17.25</v>
      </c>
      <c r="EV72" s="8" t="str">
        <f>VLOOKUP($EU72,definitions_list_lookup!$N$15:$P$20,2,TRUE)</f>
        <v>moderate</v>
      </c>
      <c r="EW72" s="8">
        <f>VLOOKUP($EU72,definitions_list_lookup!$N$15:$P$20,3,TRUE)</f>
        <v>2</v>
      </c>
    </row>
    <row r="73" spans="1:153" s="5" customFormat="1" ht="42">
      <c r="A73" s="113" t="s">
        <v>1495</v>
      </c>
      <c r="B73" s="5" t="s">
        <v>2845</v>
      </c>
      <c r="C73" t="s">
        <v>1713</v>
      </c>
      <c r="D73" s="5" t="s">
        <v>1497</v>
      </c>
      <c r="E73" s="5">
        <v>10</v>
      </c>
      <c r="F73" s="5">
        <v>2</v>
      </c>
      <c r="G73" s="6" t="str">
        <f t="shared" si="7"/>
        <v>10-2</v>
      </c>
      <c r="H73" s="2">
        <v>0</v>
      </c>
      <c r="I73" s="2">
        <v>74.5</v>
      </c>
      <c r="J73" s="81" t="str">
        <f>IF(((VLOOKUP($G73,Depth_Lookup!$A$3:$J$561,9,FALSE))-(I73/100))&gt;=0,"Good","Too Long")</f>
        <v>Good</v>
      </c>
      <c r="K73" s="82">
        <f>(VLOOKUP($G73,Depth_Lookup!$A$3:$J$561,10,FALSE))+(H73/100)</f>
        <v>18.190000000000001</v>
      </c>
      <c r="L73" s="82">
        <f>(VLOOKUP($G73,Depth_Lookup!$A$3:$J$561,10,FALSE))+(I73/100)</f>
        <v>18.935000000000002</v>
      </c>
      <c r="M73" s="174">
        <v>2</v>
      </c>
      <c r="N73" s="174" t="s">
        <v>1489</v>
      </c>
      <c r="O73" s="58" t="s">
        <v>1791</v>
      </c>
      <c r="P73" s="58" t="s">
        <v>1870</v>
      </c>
      <c r="Q73" s="44"/>
      <c r="R73" s="42">
        <v>100</v>
      </c>
      <c r="V73" s="8">
        <f t="shared" si="8"/>
        <v>100</v>
      </c>
      <c r="W73" s="4" t="s">
        <v>1694</v>
      </c>
      <c r="X73" s="5" t="s">
        <v>1</v>
      </c>
      <c r="Y73" s="38">
        <v>10</v>
      </c>
      <c r="Z73" s="8" t="str">
        <f>VLOOKUP($Y73,definitions_list_lookup!$N$15:$P$20,2,TRUE)</f>
        <v>slight</v>
      </c>
      <c r="AA73" s="8">
        <f>VLOOKUP($Y73,definitions_list_lookup!$N$15:$P$20,3,TRUE)</f>
        <v>1</v>
      </c>
      <c r="AB73" s="108"/>
      <c r="AC73" s="7"/>
      <c r="AD73" s="7">
        <v>5</v>
      </c>
      <c r="AE73" s="7">
        <v>10</v>
      </c>
      <c r="AF73" s="7"/>
      <c r="AG73" s="7"/>
      <c r="AH73" s="7"/>
      <c r="AI73" s="7"/>
      <c r="AJ73" s="7"/>
      <c r="AK73" s="7"/>
      <c r="AL73" s="7"/>
      <c r="AM73" s="7"/>
      <c r="AN73" s="7"/>
      <c r="AO73" s="7"/>
      <c r="AP73" s="7">
        <v>5</v>
      </c>
      <c r="AQ73" s="7"/>
      <c r="AR73" s="7"/>
      <c r="AS73" s="7">
        <v>80</v>
      </c>
      <c r="AT73" s="7"/>
      <c r="AU73" s="7"/>
      <c r="AV73" s="7"/>
      <c r="AW73" s="7"/>
      <c r="AX73" s="7"/>
      <c r="AY73" s="7"/>
      <c r="AZ73" s="7"/>
      <c r="BA73" s="8">
        <f t="shared" si="9"/>
        <v>100</v>
      </c>
      <c r="BB73" s="55"/>
      <c r="BC73" s="108"/>
      <c r="BD73" s="108"/>
      <c r="BE73" s="108"/>
      <c r="BF73" s="7"/>
      <c r="BG73" s="8" t="str">
        <f>VLOOKUP($BF73,definitions_list_lookup!$N$15:$P$20,2,TRUE)</f>
        <v>fresh</v>
      </c>
      <c r="BH73" s="8">
        <f>VLOOKUP($BF73,definitions_list_lookup!$N$15:$P$20,3,TRUE)</f>
        <v>0</v>
      </c>
      <c r="BI73" s="108"/>
      <c r="BJ73" s="7"/>
      <c r="BK73" s="7"/>
      <c r="BL73" s="7"/>
      <c r="BM73" s="7"/>
      <c r="BN73" s="7"/>
      <c r="BO73" s="7"/>
      <c r="BP73" s="7"/>
      <c r="BQ73" s="7"/>
      <c r="BR73" s="7"/>
      <c r="BS73" s="7"/>
      <c r="BT73" s="7"/>
      <c r="BU73" s="7"/>
      <c r="BV73" s="7"/>
      <c r="BW73" s="7"/>
      <c r="BX73" s="7"/>
      <c r="BY73" s="7"/>
      <c r="BZ73" s="7"/>
      <c r="CA73" s="7"/>
      <c r="CB73" s="7"/>
      <c r="CC73" s="7"/>
      <c r="CD73" s="7"/>
      <c r="CE73" s="7"/>
      <c r="CF73" s="7"/>
      <c r="CG73" s="7"/>
      <c r="CH73" s="8">
        <f t="shared" si="10"/>
        <v>0</v>
      </c>
      <c r="CI73" s="44"/>
      <c r="CJ73" s="7"/>
      <c r="CK73" s="49"/>
      <c r="CL73" s="7"/>
      <c r="CM73" s="8" t="str">
        <f>VLOOKUP($CL73,definitions_list_lookup!$N$15:$P$20,2,TRUE)</f>
        <v>fresh</v>
      </c>
      <c r="CN73" s="8">
        <f>VLOOKUP($CL73,definitions_list_lookup!$N$15:$P$20,3,TRUE)</f>
        <v>0</v>
      </c>
      <c r="CO73" s="108"/>
      <c r="CP73" s="7"/>
      <c r="CQ73" s="7"/>
      <c r="CR73" s="7"/>
      <c r="CS73" s="7"/>
      <c r="CT73" s="7"/>
      <c r="CU73" s="7"/>
      <c r="CV73" s="7"/>
      <c r="CW73" s="7"/>
      <c r="CX73" s="7"/>
      <c r="CY73" s="7"/>
      <c r="CZ73" s="7"/>
      <c r="DA73" s="7"/>
      <c r="DB73" s="7"/>
      <c r="DC73" s="7"/>
      <c r="DD73" s="7"/>
      <c r="DE73" s="7"/>
      <c r="DF73" s="7"/>
      <c r="DG73" s="7"/>
      <c r="DH73" s="7"/>
      <c r="DI73" s="7"/>
      <c r="DJ73" s="7"/>
      <c r="DK73" s="7"/>
      <c r="DL73" s="7"/>
      <c r="DM73" s="7"/>
      <c r="DN73" s="8">
        <f t="shared" si="11"/>
        <v>0</v>
      </c>
      <c r="DO73" s="44"/>
      <c r="DP73" s="108"/>
      <c r="DQ73" s="7"/>
      <c r="DR73" s="8" t="str">
        <f>VLOOKUP($DQ73,definitions_list_lookup!$N$15:$P$20,2,TRUE)</f>
        <v>fresh</v>
      </c>
      <c r="DS73" s="8">
        <f>VLOOKUP($DQ73,definitions_list_lookup!$N$15:$P$20,3,TRUE)</f>
        <v>0</v>
      </c>
      <c r="DT73" s="108"/>
      <c r="DU73" s="7"/>
      <c r="DV73" s="7"/>
      <c r="DW73" s="7"/>
      <c r="DX73" s="7"/>
      <c r="DY73" s="7"/>
      <c r="DZ73" s="7"/>
      <c r="EA73" s="7"/>
      <c r="EB73" s="7"/>
      <c r="EC73" s="7"/>
      <c r="ED73" s="7"/>
      <c r="EE73" s="7"/>
      <c r="EF73" s="7"/>
      <c r="EG73" s="7"/>
      <c r="EH73" s="7"/>
      <c r="EI73" s="7"/>
      <c r="EJ73" s="7"/>
      <c r="EK73" s="7"/>
      <c r="EL73" s="7"/>
      <c r="EM73" s="7"/>
      <c r="EN73" s="7"/>
      <c r="EO73" s="7"/>
      <c r="EP73" s="7"/>
      <c r="EQ73" s="7"/>
      <c r="ER73" s="7"/>
      <c r="ES73" s="8">
        <f t="shared" si="12"/>
        <v>0</v>
      </c>
      <c r="ET73" s="44"/>
      <c r="EU73" s="8">
        <f t="shared" si="13"/>
        <v>10</v>
      </c>
      <c r="EV73" s="8" t="str">
        <f>VLOOKUP($EU73,definitions_list_lookup!$N$15:$P$20,2,TRUE)</f>
        <v>slight</v>
      </c>
      <c r="EW73" s="8">
        <f>VLOOKUP($EU73,definitions_list_lookup!$N$15:$P$20,3,TRUE)</f>
        <v>1</v>
      </c>
    </row>
    <row r="74" spans="1:153" s="5" customFormat="1" ht="98">
      <c r="A74" s="113" t="s">
        <v>1495</v>
      </c>
      <c r="B74" s="5" t="s">
        <v>2845</v>
      </c>
      <c r="C74" t="s">
        <v>1713</v>
      </c>
      <c r="D74" s="5" t="s">
        <v>1497</v>
      </c>
      <c r="E74" s="5">
        <v>10</v>
      </c>
      <c r="F74" s="5">
        <v>3</v>
      </c>
      <c r="G74" s="6" t="str">
        <f t="shared" si="7"/>
        <v>10-3</v>
      </c>
      <c r="H74" s="2">
        <v>0</v>
      </c>
      <c r="I74" s="2">
        <v>69.5</v>
      </c>
      <c r="J74" s="81" t="str">
        <f>IF(((VLOOKUP($G74,Depth_Lookup!$A$3:$J$561,9,FALSE))-(I74/100))&gt;=0,"Good","Too Long")</f>
        <v>Good</v>
      </c>
      <c r="K74" s="82">
        <f>(VLOOKUP($G74,Depth_Lookup!$A$3:$J$561,10,FALSE))+(H74/100)</f>
        <v>18.934999999999999</v>
      </c>
      <c r="L74" s="82">
        <f>(VLOOKUP($G74,Depth_Lookup!$A$3:$J$561,10,FALSE))+(I74/100)</f>
        <v>19.63</v>
      </c>
      <c r="M74" s="174">
        <v>2</v>
      </c>
      <c r="N74" s="174" t="s">
        <v>1489</v>
      </c>
      <c r="O74" s="58" t="s">
        <v>1815</v>
      </c>
      <c r="P74" s="58" t="s">
        <v>1892</v>
      </c>
      <c r="Q74" s="44"/>
      <c r="R74" s="42">
        <v>95</v>
      </c>
      <c r="T74" s="5">
        <v>5</v>
      </c>
      <c r="V74" s="8">
        <f t="shared" si="8"/>
        <v>100</v>
      </c>
      <c r="W74" s="4" t="s">
        <v>1694</v>
      </c>
      <c r="X74" s="5" t="s">
        <v>1</v>
      </c>
      <c r="Y74" s="38">
        <v>10</v>
      </c>
      <c r="Z74" s="8" t="str">
        <f>VLOOKUP($Y74,definitions_list_lookup!$N$15:$P$20,2,TRUE)</f>
        <v>slight</v>
      </c>
      <c r="AA74" s="8">
        <f>VLOOKUP($Y74,definitions_list_lookup!$N$15:$P$20,3,TRUE)</f>
        <v>1</v>
      </c>
      <c r="AB74" s="108"/>
      <c r="AC74" s="7"/>
      <c r="AD74" s="7">
        <v>5</v>
      </c>
      <c r="AE74" s="7">
        <v>10</v>
      </c>
      <c r="AF74" s="7"/>
      <c r="AG74" s="7"/>
      <c r="AH74" s="7"/>
      <c r="AI74" s="7"/>
      <c r="AJ74" s="7"/>
      <c r="AK74" s="7"/>
      <c r="AL74" s="7"/>
      <c r="AM74" s="7"/>
      <c r="AN74" s="7"/>
      <c r="AO74" s="7"/>
      <c r="AP74" s="7">
        <v>5</v>
      </c>
      <c r="AQ74" s="7"/>
      <c r="AR74" s="7"/>
      <c r="AS74" s="7">
        <v>80</v>
      </c>
      <c r="AT74" s="7"/>
      <c r="AU74" s="7"/>
      <c r="AV74" s="7"/>
      <c r="AW74" s="7"/>
      <c r="AX74" s="7"/>
      <c r="AY74" s="7"/>
      <c r="AZ74" s="7"/>
      <c r="BA74" s="8">
        <f t="shared" si="9"/>
        <v>100</v>
      </c>
      <c r="BB74" s="55"/>
      <c r="BC74" s="108"/>
      <c r="BD74" s="108"/>
      <c r="BE74" s="108"/>
      <c r="BF74" s="7"/>
      <c r="BG74" s="8" t="str">
        <f>VLOOKUP($BF74,definitions_list_lookup!$N$15:$P$20,2,TRUE)</f>
        <v>fresh</v>
      </c>
      <c r="BH74" s="8">
        <f>VLOOKUP($BF74,definitions_list_lookup!$N$15:$P$20,3,TRUE)</f>
        <v>0</v>
      </c>
      <c r="BI74" s="108"/>
      <c r="BJ74" s="7"/>
      <c r="BK74" s="7"/>
      <c r="BL74" s="7"/>
      <c r="BM74" s="7"/>
      <c r="BN74" s="7"/>
      <c r="BO74" s="7"/>
      <c r="BP74" s="7"/>
      <c r="BQ74" s="7"/>
      <c r="BR74" s="7"/>
      <c r="BS74" s="7"/>
      <c r="BT74" s="7"/>
      <c r="BU74" s="7"/>
      <c r="BV74" s="7"/>
      <c r="BW74" s="7"/>
      <c r="BX74" s="7"/>
      <c r="BY74" s="7"/>
      <c r="BZ74" s="7"/>
      <c r="CA74" s="7"/>
      <c r="CB74" s="7"/>
      <c r="CC74" s="7"/>
      <c r="CD74" s="7"/>
      <c r="CE74" s="7"/>
      <c r="CF74" s="7"/>
      <c r="CG74" s="7"/>
      <c r="CH74" s="8">
        <f t="shared" si="10"/>
        <v>0</v>
      </c>
      <c r="CI74" s="44"/>
      <c r="CJ74" s="7" t="s">
        <v>295</v>
      </c>
      <c r="CK74" s="49" t="s">
        <v>1641</v>
      </c>
      <c r="CL74" s="7">
        <v>30</v>
      </c>
      <c r="CM74" s="8" t="str">
        <f>VLOOKUP($CL74,definitions_list_lookup!$N$15:$P$20,2,TRUE)</f>
        <v>moderate</v>
      </c>
      <c r="CN74" s="8">
        <f>VLOOKUP($CL74,definitions_list_lookup!$N$15:$P$20,3,TRUE)</f>
        <v>2</v>
      </c>
      <c r="CO74" s="108"/>
      <c r="CP74" s="7"/>
      <c r="CQ74" s="7">
        <v>70</v>
      </c>
      <c r="CR74" s="7">
        <v>30</v>
      </c>
      <c r="CS74" s="7"/>
      <c r="CT74" s="7"/>
      <c r="CU74" s="7"/>
      <c r="CV74" s="7"/>
      <c r="CW74" s="7"/>
      <c r="CX74" s="7"/>
      <c r="CY74" s="7"/>
      <c r="CZ74" s="7"/>
      <c r="DA74" s="7"/>
      <c r="DB74" s="7"/>
      <c r="DC74" s="7"/>
      <c r="DD74" s="7"/>
      <c r="DE74" s="7"/>
      <c r="DF74" s="7"/>
      <c r="DG74" s="7"/>
      <c r="DH74" s="7"/>
      <c r="DI74" s="7"/>
      <c r="DJ74" s="7"/>
      <c r="DK74" s="7"/>
      <c r="DL74" s="7"/>
      <c r="DM74" s="7"/>
      <c r="DN74" s="8">
        <f t="shared" si="11"/>
        <v>100</v>
      </c>
      <c r="DO74" s="44"/>
      <c r="DP74" s="108"/>
      <c r="DQ74" s="7"/>
      <c r="DR74" s="8" t="str">
        <f>VLOOKUP($DQ74,definitions_list_lookup!$N$15:$P$20,2,TRUE)</f>
        <v>fresh</v>
      </c>
      <c r="DS74" s="8">
        <f>VLOOKUP($DQ74,definitions_list_lookup!$N$15:$P$20,3,TRUE)</f>
        <v>0</v>
      </c>
      <c r="DT74" s="108"/>
      <c r="DU74" s="7"/>
      <c r="DV74" s="7"/>
      <c r="DW74" s="7"/>
      <c r="DX74" s="7"/>
      <c r="DY74" s="7"/>
      <c r="DZ74" s="7"/>
      <c r="EA74" s="7"/>
      <c r="EB74" s="7"/>
      <c r="EC74" s="7"/>
      <c r="ED74" s="7"/>
      <c r="EE74" s="7"/>
      <c r="EF74" s="7"/>
      <c r="EG74" s="7"/>
      <c r="EH74" s="7"/>
      <c r="EI74" s="7"/>
      <c r="EJ74" s="7"/>
      <c r="EK74" s="7"/>
      <c r="EL74" s="7"/>
      <c r="EM74" s="7"/>
      <c r="EN74" s="7"/>
      <c r="EO74" s="7"/>
      <c r="EP74" s="7"/>
      <c r="EQ74" s="7"/>
      <c r="ER74" s="7"/>
      <c r="ES74" s="8">
        <f t="shared" si="12"/>
        <v>0</v>
      </c>
      <c r="ET74" s="44"/>
      <c r="EU74" s="8">
        <f t="shared" si="13"/>
        <v>11</v>
      </c>
      <c r="EV74" s="8" t="str">
        <f>VLOOKUP($EU74,definitions_list_lookup!$N$15:$P$20,2,TRUE)</f>
        <v>moderate</v>
      </c>
      <c r="EW74" s="8">
        <f>VLOOKUP($EU74,definitions_list_lookup!$N$15:$P$20,3,TRUE)</f>
        <v>2</v>
      </c>
    </row>
    <row r="75" spans="1:153" s="5" customFormat="1" ht="70">
      <c r="A75" s="113" t="s">
        <v>1495</v>
      </c>
      <c r="B75" s="5" t="s">
        <v>2845</v>
      </c>
      <c r="C75" t="s">
        <v>1713</v>
      </c>
      <c r="D75" s="5" t="s">
        <v>1497</v>
      </c>
      <c r="E75" s="5">
        <v>10</v>
      </c>
      <c r="F75" s="5">
        <v>4</v>
      </c>
      <c r="G75" s="6" t="str">
        <f t="shared" si="7"/>
        <v>10-4</v>
      </c>
      <c r="H75" s="2">
        <v>0</v>
      </c>
      <c r="I75" s="2">
        <v>61.5</v>
      </c>
      <c r="J75" s="81" t="str">
        <f>IF(((VLOOKUP($G75,Depth_Lookup!$A$3:$J$561,9,FALSE))-(I75/100))&gt;=0,"Good","Too Long")</f>
        <v>Good</v>
      </c>
      <c r="K75" s="82">
        <f>(VLOOKUP($G75,Depth_Lookup!$A$3:$J$561,10,FALSE))+(H75/100)</f>
        <v>19.63</v>
      </c>
      <c r="L75" s="82">
        <f>(VLOOKUP($G75,Depth_Lookup!$A$3:$J$561,10,FALSE))+(I75/100)</f>
        <v>20.244999999999997</v>
      </c>
      <c r="M75" s="174">
        <v>2</v>
      </c>
      <c r="N75" s="174" t="s">
        <v>1489</v>
      </c>
      <c r="O75" s="58" t="s">
        <v>1791</v>
      </c>
      <c r="P75" s="58" t="s">
        <v>1893</v>
      </c>
      <c r="Q75" s="44"/>
      <c r="R75" s="42">
        <v>100</v>
      </c>
      <c r="V75" s="8">
        <f t="shared" si="8"/>
        <v>100</v>
      </c>
      <c r="W75" s="4" t="s">
        <v>1694</v>
      </c>
      <c r="X75" s="5" t="s">
        <v>1</v>
      </c>
      <c r="Y75" s="38">
        <v>10</v>
      </c>
      <c r="Z75" s="8" t="str">
        <f>VLOOKUP($Y75,definitions_list_lookup!$N$15:$P$20,2,TRUE)</f>
        <v>slight</v>
      </c>
      <c r="AA75" s="8">
        <f>VLOOKUP($Y75,definitions_list_lookup!$N$15:$P$20,3,TRUE)</f>
        <v>1</v>
      </c>
      <c r="AB75" s="108"/>
      <c r="AC75" s="7"/>
      <c r="AD75" s="7">
        <v>5</v>
      </c>
      <c r="AE75" s="7">
        <v>10</v>
      </c>
      <c r="AF75" s="7"/>
      <c r="AG75" s="7"/>
      <c r="AH75" s="7"/>
      <c r="AI75" s="7"/>
      <c r="AJ75" s="7"/>
      <c r="AK75" s="7"/>
      <c r="AL75" s="7"/>
      <c r="AM75" s="7"/>
      <c r="AN75" s="7"/>
      <c r="AO75" s="7"/>
      <c r="AP75" s="7">
        <v>5</v>
      </c>
      <c r="AQ75" s="7"/>
      <c r="AR75" s="7"/>
      <c r="AS75" s="7">
        <v>80</v>
      </c>
      <c r="AT75" s="7"/>
      <c r="AU75" s="7"/>
      <c r="AV75" s="7"/>
      <c r="AW75" s="7"/>
      <c r="AX75" s="7"/>
      <c r="AY75" s="7"/>
      <c r="AZ75" s="7"/>
      <c r="BA75" s="8">
        <f t="shared" si="9"/>
        <v>100</v>
      </c>
      <c r="BB75" s="55"/>
      <c r="BC75" s="108"/>
      <c r="BD75" s="108"/>
      <c r="BE75" s="108"/>
      <c r="BF75" s="7"/>
      <c r="BG75" s="8" t="str">
        <f>VLOOKUP($BF75,definitions_list_lookup!$N$15:$P$20,2,TRUE)</f>
        <v>fresh</v>
      </c>
      <c r="BH75" s="8">
        <f>VLOOKUP($BF75,definitions_list_lookup!$N$15:$P$20,3,TRUE)</f>
        <v>0</v>
      </c>
      <c r="BI75" s="108"/>
      <c r="BJ75" s="7"/>
      <c r="BK75" s="7"/>
      <c r="BL75" s="7"/>
      <c r="BM75" s="7"/>
      <c r="BN75" s="7"/>
      <c r="BO75" s="7"/>
      <c r="BP75" s="7"/>
      <c r="BQ75" s="7"/>
      <c r="BR75" s="7"/>
      <c r="BS75" s="7"/>
      <c r="BT75" s="7"/>
      <c r="BU75" s="7"/>
      <c r="BV75" s="7"/>
      <c r="BW75" s="7"/>
      <c r="BX75" s="7"/>
      <c r="BY75" s="7"/>
      <c r="BZ75" s="7"/>
      <c r="CA75" s="7"/>
      <c r="CB75" s="7"/>
      <c r="CC75" s="7"/>
      <c r="CD75" s="7"/>
      <c r="CE75" s="7"/>
      <c r="CF75" s="7"/>
      <c r="CG75" s="7"/>
      <c r="CH75" s="8">
        <f t="shared" si="10"/>
        <v>0</v>
      </c>
      <c r="CI75" s="44"/>
      <c r="CJ75" s="7"/>
      <c r="CK75" s="49"/>
      <c r="CL75" s="7"/>
      <c r="CM75" s="8" t="str">
        <f>VLOOKUP($CL75,definitions_list_lookup!$N$15:$P$20,2,TRUE)</f>
        <v>fresh</v>
      </c>
      <c r="CN75" s="8">
        <f>VLOOKUP($CL75,definitions_list_lookup!$N$15:$P$20,3,TRUE)</f>
        <v>0</v>
      </c>
      <c r="CO75" s="108"/>
      <c r="CP75" s="7"/>
      <c r="CQ75" s="7"/>
      <c r="CR75" s="7"/>
      <c r="CS75" s="7"/>
      <c r="CT75" s="7"/>
      <c r="CU75" s="7"/>
      <c r="CV75" s="7"/>
      <c r="CW75" s="7"/>
      <c r="CX75" s="7"/>
      <c r="CY75" s="7"/>
      <c r="CZ75" s="7"/>
      <c r="DA75" s="7"/>
      <c r="DB75" s="7"/>
      <c r="DC75" s="7"/>
      <c r="DD75" s="7"/>
      <c r="DE75" s="7"/>
      <c r="DF75" s="7"/>
      <c r="DG75" s="7"/>
      <c r="DH75" s="7"/>
      <c r="DI75" s="7"/>
      <c r="DJ75" s="7"/>
      <c r="DK75" s="7"/>
      <c r="DL75" s="7"/>
      <c r="DM75" s="7"/>
      <c r="DN75" s="8">
        <f t="shared" si="11"/>
        <v>0</v>
      </c>
      <c r="DO75" s="44"/>
      <c r="DP75" s="108"/>
      <c r="DQ75" s="7"/>
      <c r="DR75" s="8" t="str">
        <f>VLOOKUP($DQ75,definitions_list_lookup!$N$15:$P$20,2,TRUE)</f>
        <v>fresh</v>
      </c>
      <c r="DS75" s="8">
        <f>VLOOKUP($DQ75,definitions_list_lookup!$N$15:$P$20,3,TRUE)</f>
        <v>0</v>
      </c>
      <c r="DT75" s="108"/>
      <c r="DU75" s="7"/>
      <c r="DV75" s="7"/>
      <c r="DW75" s="7"/>
      <c r="DX75" s="7"/>
      <c r="DY75" s="7"/>
      <c r="DZ75" s="7"/>
      <c r="EA75" s="7"/>
      <c r="EB75" s="7"/>
      <c r="EC75" s="7"/>
      <c r="ED75" s="7"/>
      <c r="EE75" s="7"/>
      <c r="EF75" s="7"/>
      <c r="EG75" s="7"/>
      <c r="EH75" s="7"/>
      <c r="EI75" s="7"/>
      <c r="EJ75" s="7"/>
      <c r="EK75" s="7"/>
      <c r="EL75" s="7"/>
      <c r="EM75" s="7"/>
      <c r="EN75" s="7"/>
      <c r="EO75" s="7"/>
      <c r="EP75" s="7"/>
      <c r="EQ75" s="7"/>
      <c r="ER75" s="7"/>
      <c r="ES75" s="8">
        <f t="shared" si="12"/>
        <v>0</v>
      </c>
      <c r="ET75" s="44"/>
      <c r="EU75" s="8">
        <f t="shared" si="13"/>
        <v>10</v>
      </c>
      <c r="EV75" s="8" t="str">
        <f>VLOOKUP($EU75,definitions_list_lookup!$N$15:$P$20,2,TRUE)</f>
        <v>slight</v>
      </c>
      <c r="EW75" s="8">
        <f>VLOOKUP($EU75,definitions_list_lookup!$N$15:$P$20,3,TRUE)</f>
        <v>1</v>
      </c>
    </row>
    <row r="76" spans="1:153" s="5" customFormat="1" ht="98">
      <c r="A76" s="113" t="s">
        <v>1495</v>
      </c>
      <c r="B76" s="5" t="s">
        <v>2845</v>
      </c>
      <c r="C76" t="s">
        <v>1713</v>
      </c>
      <c r="D76" s="5" t="s">
        <v>1497</v>
      </c>
      <c r="E76" s="5">
        <v>11</v>
      </c>
      <c r="F76" s="5">
        <v>1</v>
      </c>
      <c r="G76" s="6" t="str">
        <f t="shared" si="7"/>
        <v>11-1</v>
      </c>
      <c r="H76" s="2">
        <v>0</v>
      </c>
      <c r="I76" s="2">
        <v>90</v>
      </c>
      <c r="J76" s="81" t="str">
        <f>IF(((VLOOKUP($G76,Depth_Lookup!$A$3:$J$561,9,FALSE))-(I76/100))&gt;=0,"Good","Too Long")</f>
        <v>Good</v>
      </c>
      <c r="K76" s="82">
        <f>(VLOOKUP($G76,Depth_Lookup!$A$3:$J$561,10,FALSE))+(H76/100)</f>
        <v>20.25</v>
      </c>
      <c r="L76" s="82">
        <f>(VLOOKUP($G76,Depth_Lookup!$A$3:$J$561,10,FALSE))+(I76/100)</f>
        <v>21.15</v>
      </c>
      <c r="M76" s="174">
        <v>2</v>
      </c>
      <c r="N76" s="174" t="s">
        <v>1489</v>
      </c>
      <c r="O76" s="58" t="s">
        <v>1815</v>
      </c>
      <c r="P76" s="58" t="s">
        <v>1894</v>
      </c>
      <c r="Q76" s="44"/>
      <c r="R76" s="42">
        <v>95</v>
      </c>
      <c r="T76" s="5">
        <v>5</v>
      </c>
      <c r="V76" s="8">
        <f t="shared" si="8"/>
        <v>100</v>
      </c>
      <c r="W76" s="4" t="s">
        <v>1696</v>
      </c>
      <c r="X76" s="5" t="s">
        <v>1</v>
      </c>
      <c r="Y76" s="38">
        <v>10</v>
      </c>
      <c r="Z76" s="8" t="str">
        <f>VLOOKUP($Y76,definitions_list_lookup!$N$15:$P$20,2,TRUE)</f>
        <v>slight</v>
      </c>
      <c r="AA76" s="8">
        <f>VLOOKUP($Y76,definitions_list_lookup!$N$15:$P$20,3,TRUE)</f>
        <v>1</v>
      </c>
      <c r="AB76" s="108"/>
      <c r="AC76" s="7"/>
      <c r="AD76" s="7">
        <v>10</v>
      </c>
      <c r="AE76" s="7"/>
      <c r="AF76" s="7"/>
      <c r="AG76" s="7"/>
      <c r="AH76" s="7"/>
      <c r="AI76" s="7"/>
      <c r="AJ76" s="7"/>
      <c r="AK76" s="7"/>
      <c r="AL76" s="7"/>
      <c r="AM76" s="7"/>
      <c r="AN76" s="7"/>
      <c r="AO76" s="7"/>
      <c r="AP76" s="7">
        <v>5</v>
      </c>
      <c r="AQ76" s="7"/>
      <c r="AR76" s="7"/>
      <c r="AS76" s="7">
        <v>85</v>
      </c>
      <c r="AT76" s="7"/>
      <c r="AU76" s="7"/>
      <c r="AV76" s="7"/>
      <c r="AW76" s="7"/>
      <c r="AX76" s="7"/>
      <c r="AY76" s="7"/>
      <c r="AZ76" s="7"/>
      <c r="BA76" s="8">
        <f t="shared" si="9"/>
        <v>100</v>
      </c>
      <c r="BB76" s="55"/>
      <c r="BC76" s="108"/>
      <c r="BD76" s="108"/>
      <c r="BE76" s="108"/>
      <c r="BF76" s="7"/>
      <c r="BG76" s="8" t="str">
        <f>VLOOKUP($BF76,definitions_list_lookup!$N$15:$P$20,2,TRUE)</f>
        <v>fresh</v>
      </c>
      <c r="BH76" s="8">
        <f>VLOOKUP($BF76,definitions_list_lookup!$N$15:$P$20,3,TRUE)</f>
        <v>0</v>
      </c>
      <c r="BI76" s="108"/>
      <c r="BJ76" s="7"/>
      <c r="BK76" s="7"/>
      <c r="BL76" s="7"/>
      <c r="BM76" s="7"/>
      <c r="BN76" s="7"/>
      <c r="BO76" s="7"/>
      <c r="BP76" s="7"/>
      <c r="BQ76" s="7"/>
      <c r="BR76" s="7"/>
      <c r="BS76" s="7"/>
      <c r="BT76" s="7"/>
      <c r="BU76" s="7"/>
      <c r="BV76" s="7"/>
      <c r="BW76" s="7"/>
      <c r="BX76" s="7"/>
      <c r="BY76" s="7"/>
      <c r="BZ76" s="7"/>
      <c r="CA76" s="7"/>
      <c r="CB76" s="7"/>
      <c r="CC76" s="7"/>
      <c r="CD76" s="7"/>
      <c r="CE76" s="7"/>
      <c r="CF76" s="7"/>
      <c r="CG76" s="7"/>
      <c r="CH76" s="8">
        <f t="shared" si="10"/>
        <v>0</v>
      </c>
      <c r="CI76" s="44"/>
      <c r="CJ76" s="7" t="s">
        <v>295</v>
      </c>
      <c r="CK76" s="49" t="s">
        <v>1710</v>
      </c>
      <c r="CL76" s="7">
        <v>30</v>
      </c>
      <c r="CM76" s="8" t="str">
        <f>VLOOKUP($CL76,definitions_list_lookup!$N$15:$P$20,2,TRUE)</f>
        <v>moderate</v>
      </c>
      <c r="CN76" s="8">
        <f>VLOOKUP($CL76,definitions_list_lookup!$N$15:$P$20,3,TRUE)</f>
        <v>2</v>
      </c>
      <c r="CO76" s="108"/>
      <c r="CP76" s="7"/>
      <c r="CQ76" s="7">
        <v>40</v>
      </c>
      <c r="CR76" s="7">
        <v>60</v>
      </c>
      <c r="CS76" s="7"/>
      <c r="CT76" s="7"/>
      <c r="CU76" s="7"/>
      <c r="CV76" s="7"/>
      <c r="CW76" s="7"/>
      <c r="CX76" s="7"/>
      <c r="CY76" s="7"/>
      <c r="CZ76" s="7"/>
      <c r="DA76" s="7"/>
      <c r="DB76" s="7"/>
      <c r="DC76" s="7"/>
      <c r="DD76" s="7"/>
      <c r="DE76" s="7"/>
      <c r="DF76" s="7"/>
      <c r="DG76" s="7"/>
      <c r="DH76" s="7"/>
      <c r="DI76" s="7"/>
      <c r="DJ76" s="7"/>
      <c r="DK76" s="7"/>
      <c r="DL76" s="7"/>
      <c r="DM76" s="7"/>
      <c r="DN76" s="8">
        <f t="shared" si="11"/>
        <v>100</v>
      </c>
      <c r="DO76" s="44"/>
      <c r="DP76" s="108"/>
      <c r="DQ76" s="7"/>
      <c r="DR76" s="8" t="str">
        <f>VLOOKUP($DQ76,definitions_list_lookup!$N$15:$P$20,2,TRUE)</f>
        <v>fresh</v>
      </c>
      <c r="DS76" s="8">
        <f>VLOOKUP($DQ76,definitions_list_lookup!$N$15:$P$20,3,TRUE)</f>
        <v>0</v>
      </c>
      <c r="DT76" s="108"/>
      <c r="DU76" s="7"/>
      <c r="DV76" s="7"/>
      <c r="DW76" s="7"/>
      <c r="DX76" s="7"/>
      <c r="DY76" s="7"/>
      <c r="DZ76" s="7"/>
      <c r="EA76" s="7"/>
      <c r="EB76" s="7"/>
      <c r="EC76" s="7"/>
      <c r="ED76" s="7"/>
      <c r="EE76" s="7"/>
      <c r="EF76" s="7"/>
      <c r="EG76" s="7"/>
      <c r="EH76" s="7"/>
      <c r="EI76" s="7"/>
      <c r="EJ76" s="7"/>
      <c r="EK76" s="7"/>
      <c r="EL76" s="7"/>
      <c r="EM76" s="7"/>
      <c r="EN76" s="7"/>
      <c r="EO76" s="7"/>
      <c r="EP76" s="7"/>
      <c r="EQ76" s="7"/>
      <c r="ER76" s="7"/>
      <c r="ES76" s="8">
        <f t="shared" si="12"/>
        <v>0</v>
      </c>
      <c r="ET76" s="44"/>
      <c r="EU76" s="8">
        <f t="shared" si="13"/>
        <v>11</v>
      </c>
      <c r="EV76" s="8" t="str">
        <f>VLOOKUP($EU76,definitions_list_lookup!$N$15:$P$20,2,TRUE)</f>
        <v>moderate</v>
      </c>
      <c r="EW76" s="8">
        <f>VLOOKUP($EU76,definitions_list_lookup!$N$15:$P$20,3,TRUE)</f>
        <v>2</v>
      </c>
    </row>
    <row r="77" spans="1:153" s="5" customFormat="1" ht="84">
      <c r="A77" s="113" t="s">
        <v>1495</v>
      </c>
      <c r="B77" s="5" t="s">
        <v>2845</v>
      </c>
      <c r="C77" t="s">
        <v>1713</v>
      </c>
      <c r="D77" s="5" t="s">
        <v>1497</v>
      </c>
      <c r="E77" s="5">
        <v>11</v>
      </c>
      <c r="F77" s="5">
        <v>2</v>
      </c>
      <c r="G77" s="6" t="str">
        <f t="shared" si="7"/>
        <v>11-2</v>
      </c>
      <c r="H77" s="2">
        <v>0</v>
      </c>
      <c r="I77" s="2">
        <v>80.5</v>
      </c>
      <c r="J77" s="81" t="str">
        <f>IF(((VLOOKUP($G77,Depth_Lookup!$A$3:$J$561,9,FALSE))-(I77/100))&gt;=0,"Good","Too Long")</f>
        <v>Good</v>
      </c>
      <c r="K77" s="82">
        <f>(VLOOKUP($G77,Depth_Lookup!$A$3:$J$561,10,FALSE))+(H77/100)</f>
        <v>21.15</v>
      </c>
      <c r="L77" s="82">
        <f>(VLOOKUP($G77,Depth_Lookup!$A$3:$J$561,10,FALSE))+(I77/100)</f>
        <v>21.954999999999998</v>
      </c>
      <c r="M77" s="174">
        <v>2</v>
      </c>
      <c r="N77" s="174" t="s">
        <v>1489</v>
      </c>
      <c r="O77" s="58" t="s">
        <v>1840</v>
      </c>
      <c r="P77" s="58" t="s">
        <v>1895</v>
      </c>
      <c r="Q77" s="44"/>
      <c r="R77" s="42">
        <v>95</v>
      </c>
      <c r="T77" s="5">
        <v>5</v>
      </c>
      <c r="V77" s="8">
        <f t="shared" si="8"/>
        <v>100</v>
      </c>
      <c r="W77" s="4" t="s">
        <v>1696</v>
      </c>
      <c r="X77" s="5" t="s">
        <v>1</v>
      </c>
      <c r="Y77" s="38">
        <v>10</v>
      </c>
      <c r="Z77" s="8" t="str">
        <f>VLOOKUP($Y77,definitions_list_lookup!$N$15:$P$20,2,TRUE)</f>
        <v>slight</v>
      </c>
      <c r="AA77" s="8">
        <f>VLOOKUP($Y77,definitions_list_lookup!$N$15:$P$20,3,TRUE)</f>
        <v>1</v>
      </c>
      <c r="AB77" s="108"/>
      <c r="AC77" s="7"/>
      <c r="AD77" s="7">
        <v>10</v>
      </c>
      <c r="AE77" s="7"/>
      <c r="AF77" s="7"/>
      <c r="AG77" s="7"/>
      <c r="AH77" s="7"/>
      <c r="AI77" s="7"/>
      <c r="AJ77" s="7"/>
      <c r="AK77" s="7"/>
      <c r="AL77" s="7"/>
      <c r="AM77" s="7"/>
      <c r="AN77" s="7"/>
      <c r="AO77" s="7"/>
      <c r="AP77" s="7">
        <v>5</v>
      </c>
      <c r="AQ77" s="7"/>
      <c r="AR77" s="7"/>
      <c r="AS77" s="7">
        <v>85</v>
      </c>
      <c r="AT77" s="7"/>
      <c r="AU77" s="7"/>
      <c r="AV77" s="7"/>
      <c r="AW77" s="7"/>
      <c r="AX77" s="7"/>
      <c r="AY77" s="7"/>
      <c r="AZ77" s="7"/>
      <c r="BA77" s="8">
        <f t="shared" si="9"/>
        <v>100</v>
      </c>
      <c r="BB77" s="55"/>
      <c r="BC77" s="108"/>
      <c r="BD77" s="108"/>
      <c r="BE77" s="108"/>
      <c r="BF77" s="7"/>
      <c r="BG77" s="8" t="str">
        <f>VLOOKUP($BF77,definitions_list_lookup!$N$15:$P$20,2,TRUE)</f>
        <v>fresh</v>
      </c>
      <c r="BH77" s="8">
        <f>VLOOKUP($BF77,definitions_list_lookup!$N$15:$P$20,3,TRUE)</f>
        <v>0</v>
      </c>
      <c r="BI77" s="108"/>
      <c r="BJ77" s="7"/>
      <c r="BK77" s="7"/>
      <c r="BL77" s="7"/>
      <c r="BM77" s="7"/>
      <c r="BN77" s="7"/>
      <c r="BO77" s="7"/>
      <c r="BP77" s="7"/>
      <c r="BQ77" s="7"/>
      <c r="BR77" s="7"/>
      <c r="BS77" s="7"/>
      <c r="BT77" s="7"/>
      <c r="BU77" s="7"/>
      <c r="BV77" s="7"/>
      <c r="BW77" s="7"/>
      <c r="BX77" s="7"/>
      <c r="BY77" s="7"/>
      <c r="BZ77" s="7"/>
      <c r="CA77" s="7"/>
      <c r="CB77" s="7"/>
      <c r="CC77" s="7"/>
      <c r="CD77" s="7"/>
      <c r="CE77" s="7"/>
      <c r="CF77" s="7"/>
      <c r="CG77" s="7"/>
      <c r="CH77" s="8">
        <f t="shared" si="10"/>
        <v>0</v>
      </c>
      <c r="CI77" s="44"/>
      <c r="CJ77" s="7" t="s">
        <v>295</v>
      </c>
      <c r="CK77" s="49" t="s">
        <v>1641</v>
      </c>
      <c r="CL77" s="7">
        <v>30</v>
      </c>
      <c r="CM77" s="8" t="str">
        <f>VLOOKUP($CL77,definitions_list_lookup!$N$15:$P$20,2,TRUE)</f>
        <v>moderate</v>
      </c>
      <c r="CN77" s="8">
        <f>VLOOKUP($CL77,definitions_list_lookup!$N$15:$P$20,3,TRUE)</f>
        <v>2</v>
      </c>
      <c r="CO77" s="108"/>
      <c r="CP77" s="7"/>
      <c r="CQ77" s="7">
        <v>60</v>
      </c>
      <c r="CR77" s="7">
        <v>40</v>
      </c>
      <c r="CS77" s="7"/>
      <c r="CT77" s="7"/>
      <c r="CU77" s="7"/>
      <c r="CV77" s="7"/>
      <c r="CW77" s="7"/>
      <c r="CX77" s="7"/>
      <c r="CY77" s="7"/>
      <c r="CZ77" s="7"/>
      <c r="DA77" s="7"/>
      <c r="DB77" s="7"/>
      <c r="DC77" s="7"/>
      <c r="DD77" s="7"/>
      <c r="DE77" s="7"/>
      <c r="DF77" s="7"/>
      <c r="DG77" s="7"/>
      <c r="DH77" s="7"/>
      <c r="DI77" s="7"/>
      <c r="DJ77" s="7"/>
      <c r="DK77" s="7"/>
      <c r="DL77" s="7"/>
      <c r="DM77" s="7"/>
      <c r="DN77" s="8">
        <f t="shared" si="11"/>
        <v>100</v>
      </c>
      <c r="DO77" s="44"/>
      <c r="DP77" s="108"/>
      <c r="DQ77" s="7"/>
      <c r="DR77" s="8" t="str">
        <f>VLOOKUP($DQ77,definitions_list_lookup!$N$15:$P$20,2,TRUE)</f>
        <v>fresh</v>
      </c>
      <c r="DS77" s="8">
        <f>VLOOKUP($DQ77,definitions_list_lookup!$N$15:$P$20,3,TRUE)</f>
        <v>0</v>
      </c>
      <c r="DT77" s="108"/>
      <c r="DU77" s="7"/>
      <c r="DV77" s="7"/>
      <c r="DW77" s="7"/>
      <c r="DX77" s="7"/>
      <c r="DY77" s="7"/>
      <c r="DZ77" s="7"/>
      <c r="EA77" s="7"/>
      <c r="EB77" s="7"/>
      <c r="EC77" s="7"/>
      <c r="ED77" s="7"/>
      <c r="EE77" s="7"/>
      <c r="EF77" s="7"/>
      <c r="EG77" s="7"/>
      <c r="EH77" s="7"/>
      <c r="EI77" s="7"/>
      <c r="EJ77" s="7"/>
      <c r="EK77" s="7"/>
      <c r="EL77" s="7"/>
      <c r="EM77" s="7"/>
      <c r="EN77" s="7"/>
      <c r="EO77" s="7"/>
      <c r="EP77" s="7"/>
      <c r="EQ77" s="7"/>
      <c r="ER77" s="7"/>
      <c r="ES77" s="8">
        <f t="shared" si="12"/>
        <v>0</v>
      </c>
      <c r="ET77" s="44"/>
      <c r="EU77" s="8">
        <f t="shared" si="13"/>
        <v>11</v>
      </c>
      <c r="EV77" s="8" t="str">
        <f>VLOOKUP($EU77,definitions_list_lookup!$N$15:$P$20,2,TRUE)</f>
        <v>moderate</v>
      </c>
      <c r="EW77" s="8">
        <f>VLOOKUP($EU77,definitions_list_lookup!$N$15:$P$20,3,TRUE)</f>
        <v>2</v>
      </c>
    </row>
    <row r="78" spans="1:153" s="5" customFormat="1" ht="84">
      <c r="A78" s="113" t="s">
        <v>1495</v>
      </c>
      <c r="B78" s="5" t="s">
        <v>2845</v>
      </c>
      <c r="C78" t="s">
        <v>1713</v>
      </c>
      <c r="D78" s="5" t="s">
        <v>1497</v>
      </c>
      <c r="E78" s="5">
        <v>11</v>
      </c>
      <c r="F78" s="5">
        <v>3</v>
      </c>
      <c r="G78" s="6" t="str">
        <f t="shared" si="7"/>
        <v>11-3</v>
      </c>
      <c r="H78" s="2">
        <v>0</v>
      </c>
      <c r="I78" s="2">
        <v>54</v>
      </c>
      <c r="J78" s="81" t="str">
        <f>IF(((VLOOKUP($G78,Depth_Lookup!$A$3:$J$561,9,FALSE))-(I78/100))&gt;=0,"Good","Too Long")</f>
        <v>Good</v>
      </c>
      <c r="K78" s="82">
        <f>(VLOOKUP($G78,Depth_Lookup!$A$3:$J$561,10,FALSE))+(H78/100)</f>
        <v>21.954999999999998</v>
      </c>
      <c r="L78" s="82">
        <f>(VLOOKUP($G78,Depth_Lookup!$A$3:$J$561,10,FALSE))+(I78/100)</f>
        <v>22.494999999999997</v>
      </c>
      <c r="M78" s="174">
        <v>2</v>
      </c>
      <c r="N78" s="174" t="s">
        <v>1489</v>
      </c>
      <c r="O78" s="58" t="s">
        <v>1815</v>
      </c>
      <c r="P78" s="58" t="s">
        <v>1896</v>
      </c>
      <c r="Q78" s="44"/>
      <c r="R78" s="42">
        <v>95</v>
      </c>
      <c r="T78" s="5">
        <v>5</v>
      </c>
      <c r="V78" s="8">
        <f t="shared" si="8"/>
        <v>100</v>
      </c>
      <c r="W78" s="4" t="s">
        <v>1696</v>
      </c>
      <c r="X78" s="5" t="s">
        <v>1</v>
      </c>
      <c r="Y78" s="38">
        <v>10</v>
      </c>
      <c r="Z78" s="8" t="str">
        <f>VLOOKUP($Y78,definitions_list_lookup!$N$15:$P$20,2,TRUE)</f>
        <v>slight</v>
      </c>
      <c r="AA78" s="8">
        <f>VLOOKUP($Y78,definitions_list_lookup!$N$15:$P$20,3,TRUE)</f>
        <v>1</v>
      </c>
      <c r="AB78" s="108"/>
      <c r="AC78" s="7"/>
      <c r="AD78" s="7">
        <v>5</v>
      </c>
      <c r="AE78" s="7">
        <v>20</v>
      </c>
      <c r="AF78" s="7"/>
      <c r="AG78" s="7"/>
      <c r="AH78" s="7"/>
      <c r="AI78" s="7"/>
      <c r="AJ78" s="7"/>
      <c r="AK78" s="7"/>
      <c r="AL78" s="7"/>
      <c r="AM78" s="7"/>
      <c r="AN78" s="7"/>
      <c r="AO78" s="7"/>
      <c r="AP78" s="7">
        <v>5</v>
      </c>
      <c r="AQ78" s="7"/>
      <c r="AR78" s="7"/>
      <c r="AS78" s="7">
        <v>70</v>
      </c>
      <c r="AT78" s="7"/>
      <c r="AU78" s="7"/>
      <c r="AV78" s="7"/>
      <c r="AW78" s="7"/>
      <c r="AX78" s="7"/>
      <c r="AY78" s="7"/>
      <c r="AZ78" s="7"/>
      <c r="BA78" s="8">
        <f t="shared" si="9"/>
        <v>100</v>
      </c>
      <c r="BB78" s="55"/>
      <c r="BC78" s="108"/>
      <c r="BD78" s="108"/>
      <c r="BE78" s="108"/>
      <c r="BF78" s="7"/>
      <c r="BG78" s="8" t="str">
        <f>VLOOKUP($BF78,definitions_list_lookup!$N$15:$P$20,2,TRUE)</f>
        <v>fresh</v>
      </c>
      <c r="BH78" s="8">
        <f>VLOOKUP($BF78,definitions_list_lookup!$N$15:$P$20,3,TRUE)</f>
        <v>0</v>
      </c>
      <c r="BI78" s="108"/>
      <c r="BJ78" s="7"/>
      <c r="BK78" s="7"/>
      <c r="BL78" s="7"/>
      <c r="BM78" s="7"/>
      <c r="BN78" s="7"/>
      <c r="BO78" s="7"/>
      <c r="BP78" s="7"/>
      <c r="BQ78" s="7"/>
      <c r="BR78" s="7"/>
      <c r="BS78" s="7"/>
      <c r="BT78" s="7"/>
      <c r="BU78" s="7"/>
      <c r="BV78" s="7"/>
      <c r="BW78" s="7"/>
      <c r="BX78" s="7"/>
      <c r="BY78" s="7"/>
      <c r="BZ78" s="7"/>
      <c r="CA78" s="7"/>
      <c r="CB78" s="7"/>
      <c r="CC78" s="7"/>
      <c r="CD78" s="7"/>
      <c r="CE78" s="7"/>
      <c r="CF78" s="7"/>
      <c r="CG78" s="7"/>
      <c r="CH78" s="8">
        <f t="shared" si="10"/>
        <v>0</v>
      </c>
      <c r="CI78" s="44"/>
      <c r="CJ78" s="7" t="s">
        <v>295</v>
      </c>
      <c r="CK78" s="49" t="s">
        <v>1643</v>
      </c>
      <c r="CL78" s="7">
        <v>40</v>
      </c>
      <c r="CM78" s="8" t="str">
        <f>VLOOKUP($CL78,definitions_list_lookup!$N$15:$P$20,2,TRUE)</f>
        <v>high</v>
      </c>
      <c r="CN78" s="8">
        <f>VLOOKUP($CL78,definitions_list_lookup!$N$15:$P$20,3,TRUE)</f>
        <v>3</v>
      </c>
      <c r="CO78" s="108"/>
      <c r="CP78" s="7"/>
      <c r="CQ78" s="7">
        <v>90</v>
      </c>
      <c r="CR78" s="7">
        <v>10</v>
      </c>
      <c r="CS78" s="7"/>
      <c r="CT78" s="7"/>
      <c r="CU78" s="7"/>
      <c r="CV78" s="7"/>
      <c r="CW78" s="7"/>
      <c r="CX78" s="7"/>
      <c r="CY78" s="7"/>
      <c r="CZ78" s="7"/>
      <c r="DA78" s="7"/>
      <c r="DB78" s="7"/>
      <c r="DC78" s="7"/>
      <c r="DD78" s="7"/>
      <c r="DE78" s="7"/>
      <c r="DF78" s="7"/>
      <c r="DG78" s="7"/>
      <c r="DH78" s="7"/>
      <c r="DI78" s="7"/>
      <c r="DJ78" s="7"/>
      <c r="DK78" s="7"/>
      <c r="DL78" s="7"/>
      <c r="DM78" s="7"/>
      <c r="DN78" s="8">
        <f t="shared" si="11"/>
        <v>100</v>
      </c>
      <c r="DO78" s="44"/>
      <c r="DP78" s="108"/>
      <c r="DQ78" s="7"/>
      <c r="DR78" s="8" t="str">
        <f>VLOOKUP($DQ78,definitions_list_lookup!$N$15:$P$20,2,TRUE)</f>
        <v>fresh</v>
      </c>
      <c r="DS78" s="8">
        <f>VLOOKUP($DQ78,definitions_list_lookup!$N$15:$P$20,3,TRUE)</f>
        <v>0</v>
      </c>
      <c r="DT78" s="108"/>
      <c r="DU78" s="7"/>
      <c r="DV78" s="7"/>
      <c r="DW78" s="7"/>
      <c r="DX78" s="7"/>
      <c r="DY78" s="7"/>
      <c r="DZ78" s="7"/>
      <c r="EA78" s="7"/>
      <c r="EB78" s="7"/>
      <c r="EC78" s="7"/>
      <c r="ED78" s="7"/>
      <c r="EE78" s="7"/>
      <c r="EF78" s="7"/>
      <c r="EG78" s="7"/>
      <c r="EH78" s="7"/>
      <c r="EI78" s="7"/>
      <c r="EJ78" s="7"/>
      <c r="EK78" s="7"/>
      <c r="EL78" s="7"/>
      <c r="EM78" s="7"/>
      <c r="EN78" s="7"/>
      <c r="EO78" s="7"/>
      <c r="EP78" s="7"/>
      <c r="EQ78" s="7"/>
      <c r="ER78" s="7"/>
      <c r="ES78" s="8">
        <f t="shared" si="12"/>
        <v>0</v>
      </c>
      <c r="ET78" s="44"/>
      <c r="EU78" s="8">
        <f t="shared" si="13"/>
        <v>11.5</v>
      </c>
      <c r="EV78" s="8" t="str">
        <f>VLOOKUP($EU78,definitions_list_lookup!$N$15:$P$20,2,TRUE)</f>
        <v>moderate</v>
      </c>
      <c r="EW78" s="8">
        <f>VLOOKUP($EU78,definitions_list_lookup!$N$15:$P$20,3,TRUE)</f>
        <v>2</v>
      </c>
    </row>
    <row r="79" spans="1:153" s="7" customFormat="1" ht="56">
      <c r="A79" s="121" t="s">
        <v>1495</v>
      </c>
      <c r="B79" s="5" t="s">
        <v>2845</v>
      </c>
      <c r="C79" s="93" t="s">
        <v>1713</v>
      </c>
      <c r="D79" s="7" t="s">
        <v>1497</v>
      </c>
      <c r="E79" s="7">
        <v>11</v>
      </c>
      <c r="F79" s="7">
        <v>4</v>
      </c>
      <c r="G79" s="6" t="str">
        <f t="shared" si="7"/>
        <v>11-4</v>
      </c>
      <c r="H79" s="94">
        <v>0</v>
      </c>
      <c r="I79" s="94">
        <v>84</v>
      </c>
      <c r="J79" s="81" t="str">
        <f>IF(((VLOOKUP($G79,Depth_Lookup!$A$3:$J$561,9,FALSE))-(I79/100))&gt;=0,"Good","Too Long")</f>
        <v>Good</v>
      </c>
      <c r="K79" s="82">
        <f>(VLOOKUP($G79,Depth_Lookup!$A$3:$J$561,10,FALSE))+(H79/100)</f>
        <v>22.495000000000001</v>
      </c>
      <c r="L79" s="82">
        <f>(VLOOKUP($G79,Depth_Lookup!$A$3:$J$561,10,FALSE))+(I79/100)</f>
        <v>23.335000000000001</v>
      </c>
      <c r="M79" s="174">
        <v>3</v>
      </c>
      <c r="N79" s="174" t="s">
        <v>1489</v>
      </c>
      <c r="O79" s="58" t="s">
        <v>1746</v>
      </c>
      <c r="P79" s="58" t="s">
        <v>1897</v>
      </c>
      <c r="Q79" s="58"/>
      <c r="R79" s="127">
        <v>100</v>
      </c>
      <c r="V79" s="8">
        <f t="shared" si="8"/>
        <v>100</v>
      </c>
      <c r="W79" s="108" t="s">
        <v>1696</v>
      </c>
      <c r="X79" s="7" t="s">
        <v>1</v>
      </c>
      <c r="Y79" s="128">
        <v>20</v>
      </c>
      <c r="Z79" s="8" t="str">
        <f>VLOOKUP($Y79,definitions_list_lookup!$N$15:$P$20,2,TRUE)</f>
        <v>moderate</v>
      </c>
      <c r="AA79" s="8">
        <f>VLOOKUP($Y79,definitions_list_lookup!$N$15:$P$20,3,TRUE)</f>
        <v>2</v>
      </c>
      <c r="AB79" s="108"/>
      <c r="AD79" s="7">
        <v>10</v>
      </c>
      <c r="AE79" s="7">
        <v>40</v>
      </c>
      <c r="AP79" s="7">
        <v>5</v>
      </c>
      <c r="AS79" s="7">
        <v>45</v>
      </c>
      <c r="BA79" s="8">
        <f t="shared" si="9"/>
        <v>100</v>
      </c>
      <c r="BB79" s="55"/>
      <c r="BC79" s="108"/>
      <c r="BD79" s="108"/>
      <c r="BE79" s="108"/>
      <c r="BG79" s="8" t="str">
        <f>VLOOKUP($BF79,definitions_list_lookup!$N$15:$P$20,2,TRUE)</f>
        <v>fresh</v>
      </c>
      <c r="BH79" s="8">
        <f>VLOOKUP($BF79,definitions_list_lookup!$N$15:$P$20,3,TRUE)</f>
        <v>0</v>
      </c>
      <c r="BI79" s="108"/>
      <c r="CH79" s="8">
        <f t="shared" si="10"/>
        <v>0</v>
      </c>
      <c r="CI79" s="58"/>
      <c r="CK79" s="49"/>
      <c r="CM79" s="8" t="str">
        <f>VLOOKUP($CL79,definitions_list_lookup!$N$15:$P$20,2,TRUE)</f>
        <v>fresh</v>
      </c>
      <c r="CN79" s="8">
        <f>VLOOKUP($CL79,definitions_list_lookup!$N$15:$P$20,3,TRUE)</f>
        <v>0</v>
      </c>
      <c r="CO79" s="108"/>
      <c r="DN79" s="8">
        <f t="shared" si="11"/>
        <v>0</v>
      </c>
      <c r="DO79" s="58"/>
      <c r="DP79" s="108"/>
      <c r="DR79" s="8" t="str">
        <f>VLOOKUP($DQ79,definitions_list_lookup!$N$15:$P$20,2,TRUE)</f>
        <v>fresh</v>
      </c>
      <c r="DS79" s="8">
        <f>VLOOKUP($DQ79,definitions_list_lookup!$N$15:$P$20,3,TRUE)</f>
        <v>0</v>
      </c>
      <c r="DT79" s="108"/>
      <c r="ES79" s="8">
        <f t="shared" si="12"/>
        <v>0</v>
      </c>
      <c r="ET79" s="44"/>
      <c r="EU79" s="8">
        <f t="shared" si="13"/>
        <v>20</v>
      </c>
      <c r="EV79" s="8" t="str">
        <f>VLOOKUP($EU79,definitions_list_lookup!$N$15:$P$20,2,TRUE)</f>
        <v>moderate</v>
      </c>
      <c r="EW79" s="8">
        <f>VLOOKUP($EU79,definitions_list_lookup!$N$15:$P$20,3,TRUE)</f>
        <v>2</v>
      </c>
    </row>
    <row r="80" spans="1:153" s="5" customFormat="1" ht="42">
      <c r="A80" s="113" t="s">
        <v>1495</v>
      </c>
      <c r="B80" s="5" t="s">
        <v>2845</v>
      </c>
      <c r="C80" t="s">
        <v>1713</v>
      </c>
      <c r="D80" s="5" t="s">
        <v>1497</v>
      </c>
      <c r="E80" s="5">
        <v>11</v>
      </c>
      <c r="F80" s="5">
        <v>4</v>
      </c>
      <c r="G80" s="6" t="str">
        <f t="shared" si="7"/>
        <v>11-4</v>
      </c>
      <c r="H80" s="2">
        <v>84</v>
      </c>
      <c r="I80" s="2">
        <v>86.5</v>
      </c>
      <c r="J80" s="81" t="str">
        <f>IF(((VLOOKUP($G80,Depth_Lookup!$A$3:$J$561,9,FALSE))-(I80/100))&gt;=0,"Good","Too Long")</f>
        <v>Good</v>
      </c>
      <c r="K80" s="82">
        <f>(VLOOKUP($G80,Depth_Lookup!$A$3:$J$561,10,FALSE))+(H80/100)</f>
        <v>23.335000000000001</v>
      </c>
      <c r="L80" s="82">
        <f>(VLOOKUP($G80,Depth_Lookup!$A$3:$J$561,10,FALSE))+(I80/100)</f>
        <v>23.36</v>
      </c>
      <c r="M80" s="174" t="s">
        <v>1681</v>
      </c>
      <c r="N80" s="174" t="s">
        <v>1489</v>
      </c>
      <c r="O80" s="58" t="s">
        <v>1791</v>
      </c>
      <c r="P80" s="58" t="s">
        <v>1852</v>
      </c>
      <c r="Q80" s="44"/>
      <c r="R80" s="42">
        <v>100</v>
      </c>
      <c r="V80" s="8">
        <f t="shared" si="8"/>
        <v>100</v>
      </c>
      <c r="W80" s="4" t="s">
        <v>1696</v>
      </c>
      <c r="X80" s="5" t="s">
        <v>1</v>
      </c>
      <c r="Y80" s="38">
        <v>10</v>
      </c>
      <c r="Z80" s="8" t="str">
        <f>VLOOKUP($Y80,definitions_list_lookup!$N$15:$P$20,2,TRUE)</f>
        <v>slight</v>
      </c>
      <c r="AA80" s="8">
        <f>VLOOKUP($Y80,definitions_list_lookup!$N$15:$P$20,3,TRUE)</f>
        <v>1</v>
      </c>
      <c r="AB80" s="108"/>
      <c r="AC80" s="7"/>
      <c r="AD80" s="7"/>
      <c r="AE80" s="7"/>
      <c r="AF80" s="7"/>
      <c r="AG80" s="7"/>
      <c r="AH80" s="7"/>
      <c r="AI80" s="7"/>
      <c r="AJ80" s="7"/>
      <c r="AK80" s="7"/>
      <c r="AL80" s="7"/>
      <c r="AM80" s="7"/>
      <c r="AN80" s="7"/>
      <c r="AO80" s="7"/>
      <c r="AP80" s="7">
        <v>10</v>
      </c>
      <c r="AQ80" s="7"/>
      <c r="AR80" s="7"/>
      <c r="AS80" s="7">
        <v>90</v>
      </c>
      <c r="AT80" s="7"/>
      <c r="AU80" s="7"/>
      <c r="AV80" s="7"/>
      <c r="AW80" s="7"/>
      <c r="AX80" s="7"/>
      <c r="AY80" s="7"/>
      <c r="AZ80" s="7"/>
      <c r="BA80" s="8">
        <f t="shared" si="9"/>
        <v>100</v>
      </c>
      <c r="BB80" s="55"/>
      <c r="BC80" s="108"/>
      <c r="BD80" s="108"/>
      <c r="BE80" s="108"/>
      <c r="BF80" s="7"/>
      <c r="BG80" s="8" t="str">
        <f>VLOOKUP($BF80,definitions_list_lookup!$N$15:$P$20,2,TRUE)</f>
        <v>fresh</v>
      </c>
      <c r="BH80" s="8">
        <f>VLOOKUP($BF80,definitions_list_lookup!$N$15:$P$20,3,TRUE)</f>
        <v>0</v>
      </c>
      <c r="BI80" s="108"/>
      <c r="BJ80" s="7"/>
      <c r="BK80" s="7"/>
      <c r="BL80" s="7"/>
      <c r="BM80" s="7"/>
      <c r="BN80" s="7"/>
      <c r="BO80" s="7"/>
      <c r="BP80" s="7"/>
      <c r="BQ80" s="7"/>
      <c r="BR80" s="7"/>
      <c r="BS80" s="7"/>
      <c r="BT80" s="7"/>
      <c r="BU80" s="7"/>
      <c r="BV80" s="7"/>
      <c r="BW80" s="7"/>
      <c r="BX80" s="7"/>
      <c r="BY80" s="7"/>
      <c r="BZ80" s="7"/>
      <c r="CA80" s="7"/>
      <c r="CB80" s="7"/>
      <c r="CC80" s="7"/>
      <c r="CD80" s="7"/>
      <c r="CE80" s="7"/>
      <c r="CF80" s="7"/>
      <c r="CG80" s="7"/>
      <c r="CH80" s="8">
        <f t="shared" si="10"/>
        <v>0</v>
      </c>
      <c r="CI80" s="44"/>
      <c r="CJ80" s="7"/>
      <c r="CK80" s="49"/>
      <c r="CL80" s="7"/>
      <c r="CM80" s="8" t="str">
        <f>VLOOKUP($CL80,definitions_list_lookup!$N$15:$P$20,2,TRUE)</f>
        <v>fresh</v>
      </c>
      <c r="CN80" s="8">
        <f>VLOOKUP($CL80,definitions_list_lookup!$N$15:$P$20,3,TRUE)</f>
        <v>0</v>
      </c>
      <c r="CO80" s="108"/>
      <c r="CP80" s="7"/>
      <c r="CQ80" s="7"/>
      <c r="CR80" s="7"/>
      <c r="CS80" s="7"/>
      <c r="CT80" s="7"/>
      <c r="CU80" s="7"/>
      <c r="CV80" s="7"/>
      <c r="CW80" s="7"/>
      <c r="CX80" s="7"/>
      <c r="CY80" s="7"/>
      <c r="CZ80" s="7"/>
      <c r="DA80" s="7"/>
      <c r="DB80" s="7"/>
      <c r="DC80" s="7"/>
      <c r="DD80" s="7"/>
      <c r="DE80" s="7"/>
      <c r="DF80" s="7"/>
      <c r="DG80" s="7"/>
      <c r="DH80" s="7"/>
      <c r="DI80" s="7"/>
      <c r="DJ80" s="7"/>
      <c r="DK80" s="7"/>
      <c r="DL80" s="7"/>
      <c r="DM80" s="7"/>
      <c r="DN80" s="8">
        <f t="shared" si="11"/>
        <v>0</v>
      </c>
      <c r="DO80" s="44"/>
      <c r="DP80" s="108"/>
      <c r="DQ80" s="7"/>
      <c r="DR80" s="8" t="str">
        <f>VLOOKUP($DQ80,definitions_list_lookup!$N$15:$P$20,2,TRUE)</f>
        <v>fresh</v>
      </c>
      <c r="DS80" s="8">
        <f>VLOOKUP($DQ80,definitions_list_lookup!$N$15:$P$20,3,TRUE)</f>
        <v>0</v>
      </c>
      <c r="DT80" s="108"/>
      <c r="DU80" s="7"/>
      <c r="DV80" s="7"/>
      <c r="DW80" s="7"/>
      <c r="DX80" s="7"/>
      <c r="DY80" s="7"/>
      <c r="DZ80" s="7"/>
      <c r="EA80" s="7"/>
      <c r="EB80" s="7"/>
      <c r="EC80" s="7"/>
      <c r="ED80" s="7"/>
      <c r="EE80" s="7"/>
      <c r="EF80" s="7"/>
      <c r="EG80" s="7"/>
      <c r="EH80" s="7"/>
      <c r="EI80" s="7"/>
      <c r="EJ80" s="7"/>
      <c r="EK80" s="7"/>
      <c r="EL80" s="7"/>
      <c r="EM80" s="7"/>
      <c r="EN80" s="7"/>
      <c r="EO80" s="7"/>
      <c r="EP80" s="7"/>
      <c r="EQ80" s="7"/>
      <c r="ER80" s="7"/>
      <c r="ES80" s="8">
        <f t="shared" si="12"/>
        <v>0</v>
      </c>
      <c r="ET80" s="44"/>
      <c r="EU80" s="8">
        <f t="shared" si="13"/>
        <v>10</v>
      </c>
      <c r="EV80" s="8" t="str">
        <f>VLOOKUP($EU80,definitions_list_lookup!$N$15:$P$20,2,TRUE)</f>
        <v>slight</v>
      </c>
      <c r="EW80" s="8">
        <f>VLOOKUP($EU80,definitions_list_lookup!$N$15:$P$20,3,TRUE)</f>
        <v>1</v>
      </c>
    </row>
    <row r="81" spans="1:153" s="5" customFormat="1" ht="98">
      <c r="A81" s="113" t="s">
        <v>1495</v>
      </c>
      <c r="B81" s="5" t="s">
        <v>2845</v>
      </c>
      <c r="C81" t="s">
        <v>1713</v>
      </c>
      <c r="D81" s="5" t="s">
        <v>1497</v>
      </c>
      <c r="E81" s="5">
        <v>12</v>
      </c>
      <c r="F81" s="5">
        <v>1</v>
      </c>
      <c r="G81" s="6" t="str">
        <f t="shared" si="7"/>
        <v>12-1</v>
      </c>
      <c r="H81" s="2">
        <v>0</v>
      </c>
      <c r="I81" s="2">
        <v>94</v>
      </c>
      <c r="J81" s="81" t="str">
        <f>IF(((VLOOKUP($G81,Depth_Lookup!$A$3:$J$561,9,FALSE))-(I81/100))&gt;=0,"Good","Too Long")</f>
        <v>Good</v>
      </c>
      <c r="K81" s="82">
        <f>(VLOOKUP($G81,Depth_Lookup!$A$3:$J$561,10,FALSE))+(H81/100)</f>
        <v>23.25</v>
      </c>
      <c r="L81" s="82">
        <f>(VLOOKUP($G81,Depth_Lookup!$A$3:$J$561,10,FALSE))+(I81/100)</f>
        <v>24.19</v>
      </c>
      <c r="M81" s="174" t="s">
        <v>1681</v>
      </c>
      <c r="N81" s="174" t="s">
        <v>1489</v>
      </c>
      <c r="O81" s="58" t="s">
        <v>1827</v>
      </c>
      <c r="P81" s="58" t="s">
        <v>1898</v>
      </c>
      <c r="Q81" s="44"/>
      <c r="R81" s="42">
        <v>95</v>
      </c>
      <c r="T81" s="5">
        <v>5</v>
      </c>
      <c r="V81" s="8">
        <f t="shared" si="8"/>
        <v>100</v>
      </c>
      <c r="W81" s="4" t="s">
        <v>1629</v>
      </c>
      <c r="X81" s="5" t="s">
        <v>1</v>
      </c>
      <c r="Y81" s="38">
        <v>15</v>
      </c>
      <c r="Z81" s="8" t="str">
        <f>VLOOKUP($Y81,definitions_list_lookup!$N$15:$P$20,2,TRUE)</f>
        <v>moderate</v>
      </c>
      <c r="AA81" s="8">
        <f>VLOOKUP($Y81,definitions_list_lookup!$N$15:$P$20,3,TRUE)</f>
        <v>2</v>
      </c>
      <c r="AB81" s="108"/>
      <c r="AC81" s="7"/>
      <c r="AD81" s="7">
        <v>10</v>
      </c>
      <c r="AE81" s="7">
        <v>5</v>
      </c>
      <c r="AF81" s="7"/>
      <c r="AG81" s="7"/>
      <c r="AH81" s="7"/>
      <c r="AI81" s="7"/>
      <c r="AJ81" s="7"/>
      <c r="AK81" s="7"/>
      <c r="AL81" s="7"/>
      <c r="AM81" s="7"/>
      <c r="AN81" s="7"/>
      <c r="AO81" s="7"/>
      <c r="AP81" s="7">
        <v>5</v>
      </c>
      <c r="AQ81" s="7"/>
      <c r="AR81" s="7"/>
      <c r="AS81" s="7">
        <v>80</v>
      </c>
      <c r="AT81" s="7"/>
      <c r="AU81" s="7"/>
      <c r="AV81" s="7"/>
      <c r="AW81" s="7"/>
      <c r="AX81" s="7"/>
      <c r="AY81" s="7"/>
      <c r="AZ81" s="7"/>
      <c r="BA81" s="8">
        <f t="shared" si="9"/>
        <v>100</v>
      </c>
      <c r="BB81" s="55"/>
      <c r="BC81" s="108"/>
      <c r="BD81" s="108"/>
      <c r="BE81" s="108"/>
      <c r="BF81" s="7"/>
      <c r="BG81" s="8" t="str">
        <f>VLOOKUP($BF81,definitions_list_lookup!$N$15:$P$20,2,TRUE)</f>
        <v>fresh</v>
      </c>
      <c r="BH81" s="8">
        <f>VLOOKUP($BF81,definitions_list_lookup!$N$15:$P$20,3,TRUE)</f>
        <v>0</v>
      </c>
      <c r="BI81" s="108"/>
      <c r="BJ81" s="7"/>
      <c r="BK81" s="7"/>
      <c r="BL81" s="7"/>
      <c r="BM81" s="7"/>
      <c r="BN81" s="7"/>
      <c r="BO81" s="7"/>
      <c r="BP81" s="7"/>
      <c r="BQ81" s="7"/>
      <c r="BR81" s="7"/>
      <c r="BS81" s="7"/>
      <c r="BT81" s="7"/>
      <c r="BU81" s="7"/>
      <c r="BV81" s="7"/>
      <c r="BW81" s="7"/>
      <c r="BX81" s="7"/>
      <c r="BY81" s="7"/>
      <c r="BZ81" s="7"/>
      <c r="CA81" s="7"/>
      <c r="CB81" s="7"/>
      <c r="CC81" s="7"/>
      <c r="CD81" s="7"/>
      <c r="CE81" s="7"/>
      <c r="CF81" s="7"/>
      <c r="CG81" s="7"/>
      <c r="CH81" s="8">
        <f t="shared" si="10"/>
        <v>0</v>
      </c>
      <c r="CI81" s="44"/>
      <c r="CJ81" s="7" t="s">
        <v>295</v>
      </c>
      <c r="CK81" s="49" t="s">
        <v>1706</v>
      </c>
      <c r="CL81" s="7">
        <v>40</v>
      </c>
      <c r="CM81" s="8" t="str">
        <f>VLOOKUP($CL81,definitions_list_lookup!$N$15:$P$20,2,TRUE)</f>
        <v>high</v>
      </c>
      <c r="CN81" s="8">
        <f>VLOOKUP($CL81,definitions_list_lookup!$N$15:$P$20,3,TRUE)</f>
        <v>3</v>
      </c>
      <c r="CO81" s="108"/>
      <c r="CP81" s="7"/>
      <c r="CQ81" s="7">
        <v>25</v>
      </c>
      <c r="CR81" s="7">
        <v>75</v>
      </c>
      <c r="CS81" s="7"/>
      <c r="CT81" s="7"/>
      <c r="CU81" s="7"/>
      <c r="CV81" s="7"/>
      <c r="CW81" s="7"/>
      <c r="CX81" s="7"/>
      <c r="CY81" s="7"/>
      <c r="CZ81" s="7"/>
      <c r="DA81" s="7"/>
      <c r="DB81" s="7"/>
      <c r="DC81" s="7"/>
      <c r="DD81" s="7"/>
      <c r="DE81" s="7"/>
      <c r="DF81" s="7"/>
      <c r="DG81" s="7"/>
      <c r="DH81" s="7"/>
      <c r="DI81" s="7"/>
      <c r="DJ81" s="7"/>
      <c r="DK81" s="7"/>
      <c r="DL81" s="7"/>
      <c r="DM81" s="7"/>
      <c r="DN81" s="8">
        <f t="shared" si="11"/>
        <v>100</v>
      </c>
      <c r="DO81" s="44"/>
      <c r="DP81" s="108"/>
      <c r="DQ81" s="7"/>
      <c r="DR81" s="8" t="str">
        <f>VLOOKUP($DQ81,definitions_list_lookup!$N$15:$P$20,2,TRUE)</f>
        <v>fresh</v>
      </c>
      <c r="DS81" s="8">
        <f>VLOOKUP($DQ81,definitions_list_lookup!$N$15:$P$20,3,TRUE)</f>
        <v>0</v>
      </c>
      <c r="DT81" s="108"/>
      <c r="DU81" s="7"/>
      <c r="DV81" s="7"/>
      <c r="DW81" s="7"/>
      <c r="DX81" s="7"/>
      <c r="DY81" s="7"/>
      <c r="DZ81" s="7"/>
      <c r="EA81" s="7"/>
      <c r="EB81" s="7"/>
      <c r="EC81" s="7"/>
      <c r="ED81" s="7"/>
      <c r="EE81" s="7"/>
      <c r="EF81" s="7"/>
      <c r="EG81" s="7"/>
      <c r="EH81" s="7"/>
      <c r="EI81" s="7"/>
      <c r="EJ81" s="7"/>
      <c r="EK81" s="7"/>
      <c r="EL81" s="7"/>
      <c r="EM81" s="7"/>
      <c r="EN81" s="7"/>
      <c r="EO81" s="7"/>
      <c r="EP81" s="7"/>
      <c r="EQ81" s="7"/>
      <c r="ER81" s="7"/>
      <c r="ES81" s="8">
        <f t="shared" si="12"/>
        <v>0</v>
      </c>
      <c r="ET81" s="44"/>
      <c r="EU81" s="8">
        <f t="shared" si="13"/>
        <v>16.25</v>
      </c>
      <c r="EV81" s="8" t="str">
        <f>VLOOKUP($EU81,definitions_list_lookup!$N$15:$P$20,2,TRUE)</f>
        <v>moderate</v>
      </c>
      <c r="EW81" s="8">
        <f>VLOOKUP($EU81,definitions_list_lookup!$N$15:$P$20,3,TRUE)</f>
        <v>2</v>
      </c>
    </row>
    <row r="82" spans="1:153" s="5" customFormat="1" ht="84">
      <c r="A82" s="113" t="s">
        <v>1495</v>
      </c>
      <c r="B82" s="5" t="s">
        <v>2845</v>
      </c>
      <c r="C82" t="s">
        <v>1713</v>
      </c>
      <c r="D82" s="5" t="s">
        <v>1497</v>
      </c>
      <c r="E82" s="5">
        <v>12</v>
      </c>
      <c r="F82" s="5">
        <v>2</v>
      </c>
      <c r="G82" s="6" t="str">
        <f t="shared" si="7"/>
        <v>12-2</v>
      </c>
      <c r="H82" s="2">
        <v>0</v>
      </c>
      <c r="I82" s="2">
        <v>66</v>
      </c>
      <c r="J82" s="81" t="str">
        <f>IF(((VLOOKUP($G82,Depth_Lookup!$A$3:$J$561,9,FALSE))-(I82/100))&gt;=0,"Good","Too Long")</f>
        <v>Good</v>
      </c>
      <c r="K82" s="82">
        <f>(VLOOKUP($G82,Depth_Lookup!$A$3:$J$561,10,FALSE))+(H82/100)</f>
        <v>24.19</v>
      </c>
      <c r="L82" s="82">
        <f>(VLOOKUP($G82,Depth_Lookup!$A$3:$J$561,10,FALSE))+(I82/100)</f>
        <v>24.85</v>
      </c>
      <c r="M82" s="174" t="s">
        <v>1681</v>
      </c>
      <c r="N82" s="174" t="s">
        <v>1489</v>
      </c>
      <c r="O82" s="58" t="s">
        <v>1815</v>
      </c>
      <c r="P82" s="58" t="s">
        <v>1899</v>
      </c>
      <c r="Q82" s="44"/>
      <c r="R82" s="42">
        <v>90</v>
      </c>
      <c r="T82" s="5">
        <v>10</v>
      </c>
      <c r="V82" s="8">
        <f t="shared" si="8"/>
        <v>100</v>
      </c>
      <c r="W82" s="4" t="s">
        <v>1696</v>
      </c>
      <c r="X82" s="5" t="s">
        <v>1</v>
      </c>
      <c r="Y82" s="38">
        <v>5</v>
      </c>
      <c r="Z82" s="8" t="str">
        <f>VLOOKUP($Y82,definitions_list_lookup!$N$15:$P$20,2,TRUE)</f>
        <v>slight</v>
      </c>
      <c r="AA82" s="8">
        <f>VLOOKUP($Y82,definitions_list_lookup!$N$15:$P$20,3,TRUE)</f>
        <v>1</v>
      </c>
      <c r="AB82" s="108"/>
      <c r="AC82" s="7"/>
      <c r="AD82" s="7">
        <v>5</v>
      </c>
      <c r="AE82" s="7">
        <v>35</v>
      </c>
      <c r="AF82" s="7"/>
      <c r="AG82" s="7"/>
      <c r="AH82" s="7"/>
      <c r="AI82" s="7"/>
      <c r="AJ82" s="7"/>
      <c r="AK82" s="7"/>
      <c r="AL82" s="7"/>
      <c r="AM82" s="7"/>
      <c r="AN82" s="7"/>
      <c r="AO82" s="7"/>
      <c r="AP82" s="7">
        <v>5</v>
      </c>
      <c r="AQ82" s="7"/>
      <c r="AR82" s="7"/>
      <c r="AS82" s="7">
        <v>55</v>
      </c>
      <c r="AT82" s="7"/>
      <c r="AU82" s="7"/>
      <c r="AV82" s="7"/>
      <c r="AW82" s="7"/>
      <c r="AX82" s="7"/>
      <c r="AY82" s="7"/>
      <c r="AZ82" s="7"/>
      <c r="BA82" s="8">
        <f t="shared" si="9"/>
        <v>100</v>
      </c>
      <c r="BB82" s="55"/>
      <c r="BC82" s="108"/>
      <c r="BD82" s="108"/>
      <c r="BE82" s="108"/>
      <c r="BF82" s="7"/>
      <c r="BG82" s="8" t="str">
        <f>VLOOKUP($BF82,definitions_list_lookup!$N$15:$P$20,2,TRUE)</f>
        <v>fresh</v>
      </c>
      <c r="BH82" s="8">
        <f>VLOOKUP($BF82,definitions_list_lookup!$N$15:$P$20,3,TRUE)</f>
        <v>0</v>
      </c>
      <c r="BI82" s="108"/>
      <c r="BJ82" s="7"/>
      <c r="BK82" s="7"/>
      <c r="BL82" s="7"/>
      <c r="BM82" s="7"/>
      <c r="BN82" s="7"/>
      <c r="BO82" s="7"/>
      <c r="BP82" s="7"/>
      <c r="BQ82" s="7"/>
      <c r="BR82" s="7"/>
      <c r="BS82" s="7"/>
      <c r="BT82" s="7"/>
      <c r="BU82" s="7"/>
      <c r="BV82" s="7"/>
      <c r="BW82" s="7"/>
      <c r="BX82" s="7"/>
      <c r="BY82" s="7"/>
      <c r="BZ82" s="7"/>
      <c r="CA82" s="7"/>
      <c r="CB82" s="7"/>
      <c r="CC82" s="7"/>
      <c r="CD82" s="7"/>
      <c r="CE82" s="7"/>
      <c r="CF82" s="7"/>
      <c r="CG82" s="7"/>
      <c r="CH82" s="8">
        <f t="shared" si="10"/>
        <v>0</v>
      </c>
      <c r="CI82" s="44"/>
      <c r="CJ82" s="7" t="s">
        <v>295</v>
      </c>
      <c r="CK82" s="49" t="s">
        <v>1643</v>
      </c>
      <c r="CL82" s="7">
        <v>35</v>
      </c>
      <c r="CM82" s="8" t="str">
        <f>VLOOKUP($CL82,definitions_list_lookup!$N$15:$P$20,2,TRUE)</f>
        <v>high</v>
      </c>
      <c r="CN82" s="8">
        <f>VLOOKUP($CL82,definitions_list_lookup!$N$15:$P$20,3,TRUE)</f>
        <v>3</v>
      </c>
      <c r="CO82" s="108"/>
      <c r="CP82" s="7"/>
      <c r="CQ82" s="7">
        <v>60</v>
      </c>
      <c r="CR82" s="7">
        <v>40</v>
      </c>
      <c r="CS82" s="7"/>
      <c r="CT82" s="7"/>
      <c r="CU82" s="7"/>
      <c r="CV82" s="7"/>
      <c r="CW82" s="7"/>
      <c r="CX82" s="7"/>
      <c r="CY82" s="7"/>
      <c r="CZ82" s="7"/>
      <c r="DA82" s="7"/>
      <c r="DB82" s="7"/>
      <c r="DC82" s="7"/>
      <c r="DD82" s="7"/>
      <c r="DE82" s="7"/>
      <c r="DF82" s="7"/>
      <c r="DG82" s="7"/>
      <c r="DH82" s="7"/>
      <c r="DI82" s="7"/>
      <c r="DJ82" s="7"/>
      <c r="DK82" s="7"/>
      <c r="DL82" s="7"/>
      <c r="DM82" s="7"/>
      <c r="DN82" s="8">
        <f t="shared" si="11"/>
        <v>100</v>
      </c>
      <c r="DO82" s="44"/>
      <c r="DP82" s="108"/>
      <c r="DQ82" s="7"/>
      <c r="DR82" s="8" t="str">
        <f>VLOOKUP($DQ82,definitions_list_lookup!$N$15:$P$20,2,TRUE)</f>
        <v>fresh</v>
      </c>
      <c r="DS82" s="8">
        <f>VLOOKUP($DQ82,definitions_list_lookup!$N$15:$P$20,3,TRUE)</f>
        <v>0</v>
      </c>
      <c r="DT82" s="108"/>
      <c r="DU82" s="7"/>
      <c r="DV82" s="7"/>
      <c r="DW82" s="7"/>
      <c r="DX82" s="7"/>
      <c r="DY82" s="7"/>
      <c r="DZ82" s="7"/>
      <c r="EA82" s="7"/>
      <c r="EB82" s="7"/>
      <c r="EC82" s="7"/>
      <c r="ED82" s="7"/>
      <c r="EE82" s="7"/>
      <c r="EF82" s="7"/>
      <c r="EG82" s="7"/>
      <c r="EH82" s="7"/>
      <c r="EI82" s="7"/>
      <c r="EJ82" s="7"/>
      <c r="EK82" s="7"/>
      <c r="EL82" s="7"/>
      <c r="EM82" s="7"/>
      <c r="EN82" s="7"/>
      <c r="EO82" s="7"/>
      <c r="EP82" s="7"/>
      <c r="EQ82" s="7"/>
      <c r="ER82" s="7"/>
      <c r="ES82" s="8">
        <f t="shared" si="12"/>
        <v>0</v>
      </c>
      <c r="ET82" s="44"/>
      <c r="EU82" s="8">
        <f t="shared" si="13"/>
        <v>8</v>
      </c>
      <c r="EV82" s="8" t="str">
        <f>VLOOKUP($EU82,definitions_list_lookup!$N$15:$P$20,2,TRUE)</f>
        <v>slight</v>
      </c>
      <c r="EW82" s="8">
        <f>VLOOKUP($EU82,definitions_list_lookup!$N$15:$P$20,3,TRUE)</f>
        <v>1</v>
      </c>
    </row>
    <row r="83" spans="1:153" s="5" customFormat="1" ht="112">
      <c r="A83" s="113" t="s">
        <v>1495</v>
      </c>
      <c r="B83" s="5" t="s">
        <v>2845</v>
      </c>
      <c r="C83" t="s">
        <v>1713</v>
      </c>
      <c r="D83" s="5" t="s">
        <v>1497</v>
      </c>
      <c r="E83" s="5">
        <v>12</v>
      </c>
      <c r="F83" s="5">
        <v>3</v>
      </c>
      <c r="G83" s="6" t="str">
        <f t="shared" si="7"/>
        <v>12-3</v>
      </c>
      <c r="H83" s="2">
        <v>0</v>
      </c>
      <c r="I83" s="2">
        <v>76</v>
      </c>
      <c r="J83" s="81" t="str">
        <f>IF(((VLOOKUP($G83,Depth_Lookup!$A$3:$J$561,9,FALSE))-(I83/100))&gt;=0,"Good","Too Long")</f>
        <v>Good</v>
      </c>
      <c r="K83" s="82">
        <f>(VLOOKUP($G83,Depth_Lookup!$A$3:$J$561,10,FALSE))+(H83/100)</f>
        <v>24.85</v>
      </c>
      <c r="L83" s="82">
        <f>(VLOOKUP($G83,Depth_Lookup!$A$3:$J$561,10,FALSE))+(I83/100)</f>
        <v>25.610000000000003</v>
      </c>
      <c r="M83" s="174" t="s">
        <v>1681</v>
      </c>
      <c r="N83" s="174" t="s">
        <v>1489</v>
      </c>
      <c r="O83" s="58" t="s">
        <v>1841</v>
      </c>
      <c r="P83" s="58" t="s">
        <v>1900</v>
      </c>
      <c r="Q83" s="44"/>
      <c r="R83" s="42">
        <v>90</v>
      </c>
      <c r="S83" s="5">
        <v>10</v>
      </c>
      <c r="V83" s="8">
        <f t="shared" si="8"/>
        <v>100</v>
      </c>
      <c r="W83" s="4" t="s">
        <v>1629</v>
      </c>
      <c r="X83" s="5" t="s">
        <v>1</v>
      </c>
      <c r="Y83" s="38">
        <v>15</v>
      </c>
      <c r="Z83" s="8" t="str">
        <f>VLOOKUP($Y83,definitions_list_lookup!$N$15:$P$20,2,TRUE)</f>
        <v>moderate</v>
      </c>
      <c r="AA83" s="8">
        <f>VLOOKUP($Y83,definitions_list_lookup!$N$15:$P$20,3,TRUE)</f>
        <v>2</v>
      </c>
      <c r="AB83" s="108"/>
      <c r="AC83" s="7"/>
      <c r="AD83" s="7">
        <v>5</v>
      </c>
      <c r="AE83" s="7">
        <v>60</v>
      </c>
      <c r="AF83" s="7"/>
      <c r="AG83" s="7"/>
      <c r="AH83" s="7"/>
      <c r="AI83" s="7"/>
      <c r="AJ83" s="7"/>
      <c r="AK83" s="7"/>
      <c r="AL83" s="7"/>
      <c r="AM83" s="7"/>
      <c r="AN83" s="7"/>
      <c r="AO83" s="7"/>
      <c r="AP83" s="7">
        <v>5</v>
      </c>
      <c r="AQ83" s="7"/>
      <c r="AR83" s="7"/>
      <c r="AS83" s="7">
        <v>30</v>
      </c>
      <c r="AT83" s="7"/>
      <c r="AU83" s="7"/>
      <c r="AV83" s="7"/>
      <c r="AW83" s="7"/>
      <c r="AX83" s="7"/>
      <c r="AY83" s="7"/>
      <c r="AZ83" s="7"/>
      <c r="BA83" s="8">
        <f t="shared" si="9"/>
        <v>100</v>
      </c>
      <c r="BB83" s="55"/>
      <c r="BC83" s="108" t="s">
        <v>1641</v>
      </c>
      <c r="BD83" s="108" t="s">
        <v>180</v>
      </c>
      <c r="BE83" s="108" t="s">
        <v>230</v>
      </c>
      <c r="BF83" s="7">
        <v>60</v>
      </c>
      <c r="BG83" s="8" t="str">
        <f>VLOOKUP($BF83,definitions_list_lookup!$N$15:$P$20,2,TRUE)</f>
        <v>high</v>
      </c>
      <c r="BH83" s="8">
        <f>VLOOKUP($BF83,definitions_list_lookup!$N$15:$P$20,3,TRUE)</f>
        <v>3</v>
      </c>
      <c r="BI83" s="108"/>
      <c r="BJ83" s="7"/>
      <c r="BK83" s="7">
        <v>60</v>
      </c>
      <c r="BL83" s="7">
        <v>35</v>
      </c>
      <c r="BM83" s="7"/>
      <c r="BN83" s="7"/>
      <c r="BO83" s="7"/>
      <c r="BP83" s="7"/>
      <c r="BQ83" s="7"/>
      <c r="BR83" s="7"/>
      <c r="BS83" s="7"/>
      <c r="BT83" s="7"/>
      <c r="BU83" s="7"/>
      <c r="BV83" s="7"/>
      <c r="BW83" s="7">
        <v>1</v>
      </c>
      <c r="BX83" s="7"/>
      <c r="BY83" s="7"/>
      <c r="BZ83" s="7">
        <v>4</v>
      </c>
      <c r="CA83" s="7"/>
      <c r="CB83" s="7"/>
      <c r="CC83" s="7"/>
      <c r="CD83" s="7"/>
      <c r="CE83" s="7"/>
      <c r="CF83" s="7"/>
      <c r="CG83" s="7"/>
      <c r="CH83" s="8">
        <f t="shared" si="10"/>
        <v>100</v>
      </c>
      <c r="CI83" s="44"/>
      <c r="CJ83" s="7"/>
      <c r="CK83" s="49"/>
      <c r="CL83" s="7"/>
      <c r="CM83" s="8" t="str">
        <f>VLOOKUP($CL83,definitions_list_lookup!$N$15:$P$20,2,TRUE)</f>
        <v>fresh</v>
      </c>
      <c r="CN83" s="8">
        <f>VLOOKUP($CL83,definitions_list_lookup!$N$15:$P$20,3,TRUE)</f>
        <v>0</v>
      </c>
      <c r="CO83" s="108"/>
      <c r="CP83" s="7"/>
      <c r="CQ83" s="7"/>
      <c r="CR83" s="7"/>
      <c r="CS83" s="7"/>
      <c r="CT83" s="7"/>
      <c r="CU83" s="7"/>
      <c r="CV83" s="7"/>
      <c r="CW83" s="7"/>
      <c r="CX83" s="7"/>
      <c r="CY83" s="7"/>
      <c r="CZ83" s="7"/>
      <c r="DA83" s="7"/>
      <c r="DB83" s="7"/>
      <c r="DC83" s="7"/>
      <c r="DD83" s="7"/>
      <c r="DE83" s="7"/>
      <c r="DF83" s="7"/>
      <c r="DG83" s="7"/>
      <c r="DH83" s="7"/>
      <c r="DI83" s="7"/>
      <c r="DJ83" s="7"/>
      <c r="DK83" s="7"/>
      <c r="DL83" s="7"/>
      <c r="DM83" s="7"/>
      <c r="DN83" s="8">
        <f t="shared" si="11"/>
        <v>0</v>
      </c>
      <c r="DO83" s="44"/>
      <c r="DP83" s="108"/>
      <c r="DQ83" s="7"/>
      <c r="DR83" s="8" t="str">
        <f>VLOOKUP($DQ83,definitions_list_lookup!$N$15:$P$20,2,TRUE)</f>
        <v>fresh</v>
      </c>
      <c r="DS83" s="8">
        <f>VLOOKUP($DQ83,definitions_list_lookup!$N$15:$P$20,3,TRUE)</f>
        <v>0</v>
      </c>
      <c r="DT83" s="108"/>
      <c r="DU83" s="7"/>
      <c r="DV83" s="7"/>
      <c r="DW83" s="7"/>
      <c r="DX83" s="7"/>
      <c r="DY83" s="7"/>
      <c r="DZ83" s="7"/>
      <c r="EA83" s="7"/>
      <c r="EB83" s="7"/>
      <c r="EC83" s="7"/>
      <c r="ED83" s="7"/>
      <c r="EE83" s="7"/>
      <c r="EF83" s="7"/>
      <c r="EG83" s="7"/>
      <c r="EH83" s="7"/>
      <c r="EI83" s="7"/>
      <c r="EJ83" s="7"/>
      <c r="EK83" s="7"/>
      <c r="EL83" s="7"/>
      <c r="EM83" s="7"/>
      <c r="EN83" s="7"/>
      <c r="EO83" s="7"/>
      <c r="EP83" s="7"/>
      <c r="EQ83" s="7"/>
      <c r="ER83" s="7"/>
      <c r="ES83" s="8">
        <f t="shared" si="12"/>
        <v>0</v>
      </c>
      <c r="ET83" s="44"/>
      <c r="EU83" s="8">
        <f t="shared" si="13"/>
        <v>19.5</v>
      </c>
      <c r="EV83" s="8" t="str">
        <f>VLOOKUP($EU83,definitions_list_lookup!$N$15:$P$20,2,TRUE)</f>
        <v>moderate</v>
      </c>
      <c r="EW83" s="8">
        <f>VLOOKUP($EU83,definitions_list_lookup!$N$15:$P$20,3,TRUE)</f>
        <v>2</v>
      </c>
    </row>
    <row r="84" spans="1:153" s="5" customFormat="1" ht="98">
      <c r="A84" s="113" t="s">
        <v>1495</v>
      </c>
      <c r="B84" s="5" t="s">
        <v>2845</v>
      </c>
      <c r="C84" t="s">
        <v>1713</v>
      </c>
      <c r="D84" s="5" t="s">
        <v>1497</v>
      </c>
      <c r="E84" s="5">
        <v>12</v>
      </c>
      <c r="F84" s="5">
        <v>4</v>
      </c>
      <c r="G84" s="6" t="str">
        <f t="shared" si="7"/>
        <v>12-4</v>
      </c>
      <c r="H84" s="2">
        <v>0</v>
      </c>
      <c r="I84" s="2">
        <v>71</v>
      </c>
      <c r="J84" s="81" t="str">
        <f>IF(((VLOOKUP($G84,Depth_Lookup!$A$3:$J$561,9,FALSE))-(I84/100))&gt;=0,"Good","Too Long")</f>
        <v>Good</v>
      </c>
      <c r="K84" s="82">
        <f>(VLOOKUP($G84,Depth_Lookup!$A$3:$J$561,10,FALSE))+(H84/100)</f>
        <v>25.61</v>
      </c>
      <c r="L84" s="82">
        <f>(VLOOKUP($G84,Depth_Lookup!$A$3:$J$561,10,FALSE))+(I84/100)</f>
        <v>26.32</v>
      </c>
      <c r="M84" s="174" t="s">
        <v>1681</v>
      </c>
      <c r="N84" s="174" t="s">
        <v>1489</v>
      </c>
      <c r="O84" s="58" t="s">
        <v>1842</v>
      </c>
      <c r="P84" s="58" t="s">
        <v>1901</v>
      </c>
      <c r="Q84" s="44"/>
      <c r="R84" s="42">
        <v>90</v>
      </c>
      <c r="T84" s="5">
        <v>10</v>
      </c>
      <c r="V84" s="8">
        <f t="shared" si="8"/>
        <v>100</v>
      </c>
      <c r="W84" s="4" t="s">
        <v>1629</v>
      </c>
      <c r="X84" s="5" t="s">
        <v>1</v>
      </c>
      <c r="Y84" s="38">
        <v>15</v>
      </c>
      <c r="Z84" s="8" t="str">
        <f>VLOOKUP($Y84,definitions_list_lookup!$N$15:$P$20,2,TRUE)</f>
        <v>moderate</v>
      </c>
      <c r="AA84" s="8">
        <f>VLOOKUP($Y84,definitions_list_lookup!$N$15:$P$20,3,TRUE)</f>
        <v>2</v>
      </c>
      <c r="AB84" s="108"/>
      <c r="AC84" s="7"/>
      <c r="AD84" s="7">
        <v>5</v>
      </c>
      <c r="AE84" s="7">
        <v>35</v>
      </c>
      <c r="AF84" s="7"/>
      <c r="AG84" s="7"/>
      <c r="AH84" s="7"/>
      <c r="AI84" s="7"/>
      <c r="AJ84" s="7"/>
      <c r="AK84" s="7"/>
      <c r="AL84" s="7"/>
      <c r="AM84" s="7"/>
      <c r="AN84" s="7"/>
      <c r="AO84" s="7"/>
      <c r="AP84" s="7">
        <v>5</v>
      </c>
      <c r="AQ84" s="7"/>
      <c r="AR84" s="7"/>
      <c r="AS84" s="7">
        <v>55</v>
      </c>
      <c r="AT84" s="7"/>
      <c r="AU84" s="7"/>
      <c r="AV84" s="7"/>
      <c r="AW84" s="7"/>
      <c r="AX84" s="7"/>
      <c r="AY84" s="7"/>
      <c r="AZ84" s="7"/>
      <c r="BA84" s="8">
        <f t="shared" si="9"/>
        <v>100</v>
      </c>
      <c r="BB84" s="55"/>
      <c r="BC84" s="108"/>
      <c r="BD84" s="108"/>
      <c r="BE84" s="108"/>
      <c r="BF84" s="7"/>
      <c r="BG84" s="8" t="str">
        <f>VLOOKUP($BF84,definitions_list_lookup!$N$15:$P$20,2,TRUE)</f>
        <v>fresh</v>
      </c>
      <c r="BH84" s="8">
        <f>VLOOKUP($BF84,definitions_list_lookup!$N$15:$P$20,3,TRUE)</f>
        <v>0</v>
      </c>
      <c r="BI84" s="108"/>
      <c r="BJ84" s="7"/>
      <c r="BK84" s="7"/>
      <c r="BL84" s="7"/>
      <c r="BM84" s="7"/>
      <c r="BN84" s="7"/>
      <c r="BO84" s="7"/>
      <c r="BP84" s="7"/>
      <c r="BQ84" s="7"/>
      <c r="BR84" s="7"/>
      <c r="BS84" s="7"/>
      <c r="BT84" s="7"/>
      <c r="BU84" s="7"/>
      <c r="BV84" s="7"/>
      <c r="BW84" s="7"/>
      <c r="BX84" s="7"/>
      <c r="BY84" s="7"/>
      <c r="BZ84" s="7"/>
      <c r="CA84" s="7"/>
      <c r="CB84" s="7"/>
      <c r="CC84" s="7"/>
      <c r="CD84" s="7"/>
      <c r="CE84" s="7"/>
      <c r="CF84" s="7"/>
      <c r="CG84" s="7"/>
      <c r="CH84" s="8">
        <f t="shared" si="10"/>
        <v>0</v>
      </c>
      <c r="CI84" s="44"/>
      <c r="CJ84" s="7" t="s">
        <v>295</v>
      </c>
      <c r="CK84" s="49" t="s">
        <v>1704</v>
      </c>
      <c r="CL84" s="7">
        <v>30</v>
      </c>
      <c r="CM84" s="8" t="str">
        <f>VLOOKUP($CL84,definitions_list_lookup!$N$15:$P$20,2,TRUE)</f>
        <v>moderate</v>
      </c>
      <c r="CN84" s="8">
        <f>VLOOKUP($CL84,definitions_list_lookup!$N$15:$P$20,3,TRUE)</f>
        <v>2</v>
      </c>
      <c r="CO84" s="108"/>
      <c r="CP84" s="7"/>
      <c r="CQ84" s="7">
        <v>80</v>
      </c>
      <c r="CR84" s="7">
        <v>20</v>
      </c>
      <c r="CS84" s="7"/>
      <c r="CT84" s="7"/>
      <c r="CU84" s="7"/>
      <c r="CV84" s="7"/>
      <c r="CW84" s="7"/>
      <c r="CX84" s="7"/>
      <c r="CY84" s="7"/>
      <c r="CZ84" s="7"/>
      <c r="DA84" s="7"/>
      <c r="DB84" s="7"/>
      <c r="DC84" s="7"/>
      <c r="DD84" s="7"/>
      <c r="DE84" s="7"/>
      <c r="DF84" s="7"/>
      <c r="DG84" s="7"/>
      <c r="DH84" s="7"/>
      <c r="DI84" s="7"/>
      <c r="DJ84" s="7"/>
      <c r="DK84" s="7"/>
      <c r="DL84" s="7"/>
      <c r="DM84" s="7"/>
      <c r="DN84" s="8">
        <f t="shared" si="11"/>
        <v>100</v>
      </c>
      <c r="DO84" s="44"/>
      <c r="DP84" s="108"/>
      <c r="DQ84" s="7"/>
      <c r="DR84" s="8" t="str">
        <f>VLOOKUP($DQ84,definitions_list_lookup!$N$15:$P$20,2,TRUE)</f>
        <v>fresh</v>
      </c>
      <c r="DS84" s="8">
        <f>VLOOKUP($DQ84,definitions_list_lookup!$N$15:$P$20,3,TRUE)</f>
        <v>0</v>
      </c>
      <c r="DT84" s="108"/>
      <c r="DU84" s="7"/>
      <c r="DV84" s="7"/>
      <c r="DW84" s="7"/>
      <c r="DX84" s="7"/>
      <c r="DY84" s="7"/>
      <c r="DZ84" s="7"/>
      <c r="EA84" s="7"/>
      <c r="EB84" s="7"/>
      <c r="EC84" s="7"/>
      <c r="ED84" s="7"/>
      <c r="EE84" s="7"/>
      <c r="EF84" s="7"/>
      <c r="EG84" s="7"/>
      <c r="EH84" s="7"/>
      <c r="EI84" s="7"/>
      <c r="EJ84" s="7"/>
      <c r="EK84" s="7"/>
      <c r="EL84" s="7"/>
      <c r="EM84" s="7"/>
      <c r="EN84" s="7"/>
      <c r="EO84" s="7"/>
      <c r="EP84" s="7"/>
      <c r="EQ84" s="7"/>
      <c r="ER84" s="7"/>
      <c r="ES84" s="8">
        <f t="shared" si="12"/>
        <v>0</v>
      </c>
      <c r="ET84" s="44"/>
      <c r="EU84" s="8">
        <f t="shared" si="13"/>
        <v>16.5</v>
      </c>
      <c r="EV84" s="8" t="str">
        <f>VLOOKUP($EU84,definitions_list_lookup!$N$15:$P$20,2,TRUE)</f>
        <v>moderate</v>
      </c>
      <c r="EW84" s="8">
        <f>VLOOKUP($EU84,definitions_list_lookup!$N$15:$P$20,3,TRUE)</f>
        <v>2</v>
      </c>
    </row>
    <row r="85" spans="1:153" s="5" customFormat="1" ht="84">
      <c r="A85" s="113" t="s">
        <v>1495</v>
      </c>
      <c r="B85" s="5" t="s">
        <v>2845</v>
      </c>
      <c r="C85" t="s">
        <v>1713</v>
      </c>
      <c r="D85" s="5" t="s">
        <v>1497</v>
      </c>
      <c r="E85" s="5">
        <v>13</v>
      </c>
      <c r="F85" s="5">
        <v>1</v>
      </c>
      <c r="G85" s="6" t="str">
        <f t="shared" si="7"/>
        <v>13-1</v>
      </c>
      <c r="H85" s="2">
        <v>0</v>
      </c>
      <c r="I85" s="2">
        <v>37</v>
      </c>
      <c r="J85" s="81" t="str">
        <f>IF(((VLOOKUP($G85,Depth_Lookup!$A$3:$J$561,9,FALSE))-(I85/100))&gt;=0,"Good","Too Long")</f>
        <v>Good</v>
      </c>
      <c r="K85" s="82">
        <f>(VLOOKUP($G85,Depth_Lookup!$A$3:$J$561,10,FALSE))+(H85/100)</f>
        <v>26.25</v>
      </c>
      <c r="L85" s="82">
        <f>(VLOOKUP($G85,Depth_Lookup!$A$3:$J$561,10,FALSE))+(I85/100)</f>
        <v>26.62</v>
      </c>
      <c r="M85" s="174" t="s">
        <v>1681</v>
      </c>
      <c r="N85" s="174" t="s">
        <v>1489</v>
      </c>
      <c r="O85" s="58" t="s">
        <v>1815</v>
      </c>
      <c r="P85" s="58" t="s">
        <v>1902</v>
      </c>
      <c r="Q85" s="44"/>
      <c r="R85" s="42">
        <v>85</v>
      </c>
      <c r="T85" s="5">
        <v>15</v>
      </c>
      <c r="V85" s="8">
        <f t="shared" si="8"/>
        <v>100</v>
      </c>
      <c r="W85" s="4" t="s">
        <v>1629</v>
      </c>
      <c r="X85" s="5" t="s">
        <v>1</v>
      </c>
      <c r="Y85" s="38">
        <v>10</v>
      </c>
      <c r="Z85" s="8" t="str">
        <f>VLOOKUP($Y85,definitions_list_lookup!$N$15:$P$20,2,TRUE)</f>
        <v>slight</v>
      </c>
      <c r="AA85" s="8">
        <f>VLOOKUP($Y85,definitions_list_lookup!$N$15:$P$20,3,TRUE)</f>
        <v>1</v>
      </c>
      <c r="AB85" s="108"/>
      <c r="AC85" s="7"/>
      <c r="AD85" s="7">
        <v>10</v>
      </c>
      <c r="AE85" s="7">
        <v>15</v>
      </c>
      <c r="AF85" s="7"/>
      <c r="AG85" s="7"/>
      <c r="AH85" s="7"/>
      <c r="AI85" s="7"/>
      <c r="AJ85" s="7"/>
      <c r="AK85" s="7"/>
      <c r="AL85" s="7"/>
      <c r="AM85" s="7"/>
      <c r="AN85" s="7"/>
      <c r="AO85" s="7"/>
      <c r="AP85" s="7">
        <v>10</v>
      </c>
      <c r="AQ85" s="7"/>
      <c r="AR85" s="7"/>
      <c r="AS85" s="7">
        <v>65</v>
      </c>
      <c r="AT85" s="7"/>
      <c r="AU85" s="7"/>
      <c r="AV85" s="7"/>
      <c r="AW85" s="7"/>
      <c r="AX85" s="7"/>
      <c r="AY85" s="7"/>
      <c r="AZ85" s="7"/>
      <c r="BA85" s="8">
        <f t="shared" si="9"/>
        <v>100</v>
      </c>
      <c r="BB85" s="55"/>
      <c r="BC85" s="108"/>
      <c r="BD85" s="108"/>
      <c r="BE85" s="108"/>
      <c r="BF85" s="7"/>
      <c r="BG85" s="8" t="str">
        <f>VLOOKUP($BF85,definitions_list_lookup!$N$15:$P$20,2,TRUE)</f>
        <v>fresh</v>
      </c>
      <c r="BH85" s="8">
        <f>VLOOKUP($BF85,definitions_list_lookup!$N$15:$P$20,3,TRUE)</f>
        <v>0</v>
      </c>
      <c r="BI85" s="108"/>
      <c r="BJ85" s="7"/>
      <c r="BK85" s="7"/>
      <c r="BL85" s="7"/>
      <c r="BM85" s="7"/>
      <c r="BN85" s="7"/>
      <c r="BO85" s="7"/>
      <c r="BP85" s="7"/>
      <c r="BQ85" s="7"/>
      <c r="BR85" s="7"/>
      <c r="BS85" s="7"/>
      <c r="BT85" s="7"/>
      <c r="BU85" s="7"/>
      <c r="BV85" s="7"/>
      <c r="BW85" s="7"/>
      <c r="BX85" s="7"/>
      <c r="BY85" s="7"/>
      <c r="BZ85" s="7"/>
      <c r="CA85" s="7"/>
      <c r="CB85" s="7"/>
      <c r="CC85" s="7"/>
      <c r="CD85" s="7"/>
      <c r="CE85" s="7"/>
      <c r="CF85" s="7"/>
      <c r="CG85" s="7"/>
      <c r="CH85" s="8">
        <f t="shared" si="10"/>
        <v>0</v>
      </c>
      <c r="CI85" s="44"/>
      <c r="CJ85" s="7" t="s">
        <v>295</v>
      </c>
      <c r="CK85" s="49" t="s">
        <v>1641</v>
      </c>
      <c r="CL85" s="7">
        <v>95</v>
      </c>
      <c r="CM85" s="8" t="str">
        <f>VLOOKUP($CL85,definitions_list_lookup!$N$15:$P$20,2,TRUE)</f>
        <v>complete</v>
      </c>
      <c r="CN85" s="8">
        <f>VLOOKUP($CL85,definitions_list_lookup!$N$15:$P$20,3,TRUE)</f>
        <v>5</v>
      </c>
      <c r="CO85" s="108"/>
      <c r="CP85" s="7"/>
      <c r="CQ85" s="7">
        <v>60</v>
      </c>
      <c r="CR85" s="7">
        <v>20</v>
      </c>
      <c r="CS85" s="7"/>
      <c r="CT85" s="7"/>
      <c r="CU85" s="7"/>
      <c r="CV85" s="7"/>
      <c r="CW85" s="7"/>
      <c r="CX85" s="7"/>
      <c r="CY85" s="7"/>
      <c r="CZ85" s="7"/>
      <c r="DA85" s="7"/>
      <c r="DB85" s="7"/>
      <c r="DC85" s="7">
        <v>3</v>
      </c>
      <c r="DD85" s="7"/>
      <c r="DE85" s="7"/>
      <c r="DF85" s="7">
        <v>17</v>
      </c>
      <c r="DG85" s="7"/>
      <c r="DH85" s="7"/>
      <c r="DI85" s="7"/>
      <c r="DJ85" s="7"/>
      <c r="DK85" s="7"/>
      <c r="DL85" s="7"/>
      <c r="DM85" s="7"/>
      <c r="DN85" s="8">
        <f t="shared" si="11"/>
        <v>100</v>
      </c>
      <c r="DO85" s="44"/>
      <c r="DP85" s="108"/>
      <c r="DQ85" s="7"/>
      <c r="DR85" s="8" t="str">
        <f>VLOOKUP($DQ85,definitions_list_lookup!$N$15:$P$20,2,TRUE)</f>
        <v>fresh</v>
      </c>
      <c r="DS85" s="8">
        <f>VLOOKUP($DQ85,definitions_list_lookup!$N$15:$P$20,3,TRUE)</f>
        <v>0</v>
      </c>
      <c r="DT85" s="108"/>
      <c r="DU85" s="7"/>
      <c r="DV85" s="7"/>
      <c r="DW85" s="7"/>
      <c r="DX85" s="7"/>
      <c r="DY85" s="7"/>
      <c r="DZ85" s="7"/>
      <c r="EA85" s="7"/>
      <c r="EB85" s="7"/>
      <c r="EC85" s="7"/>
      <c r="ED85" s="7"/>
      <c r="EE85" s="7"/>
      <c r="EF85" s="7"/>
      <c r="EG85" s="7"/>
      <c r="EH85" s="7"/>
      <c r="EI85" s="7"/>
      <c r="EJ85" s="7"/>
      <c r="EK85" s="7"/>
      <c r="EL85" s="7"/>
      <c r="EM85" s="7"/>
      <c r="EN85" s="7"/>
      <c r="EO85" s="7"/>
      <c r="EP85" s="7"/>
      <c r="EQ85" s="7"/>
      <c r="ER85" s="7"/>
      <c r="ES85" s="8">
        <f t="shared" si="12"/>
        <v>0</v>
      </c>
      <c r="ET85" s="44"/>
      <c r="EU85" s="8">
        <f t="shared" si="13"/>
        <v>22.75</v>
      </c>
      <c r="EV85" s="8" t="str">
        <f>VLOOKUP($EU85,definitions_list_lookup!$N$15:$P$20,2,TRUE)</f>
        <v>moderate</v>
      </c>
      <c r="EW85" s="8">
        <f>VLOOKUP($EU85,definitions_list_lookup!$N$15:$P$20,3,TRUE)</f>
        <v>2</v>
      </c>
    </row>
    <row r="86" spans="1:153" s="5" customFormat="1" ht="42">
      <c r="A86" s="113" t="s">
        <v>1495</v>
      </c>
      <c r="B86" s="5" t="s">
        <v>2845</v>
      </c>
      <c r="C86" t="s">
        <v>1713</v>
      </c>
      <c r="D86" s="5" t="s">
        <v>1497</v>
      </c>
      <c r="E86" s="5">
        <v>13</v>
      </c>
      <c r="F86" s="5">
        <v>1</v>
      </c>
      <c r="G86" s="6" t="str">
        <f t="shared" si="7"/>
        <v>13-1</v>
      </c>
      <c r="H86" s="2">
        <v>37</v>
      </c>
      <c r="I86" s="2">
        <v>62</v>
      </c>
      <c r="J86" s="81" t="str">
        <f>IF(((VLOOKUP($G86,Depth_Lookup!$A$3:$J$561,9,FALSE))-(I86/100))&gt;=0,"Good","Too Long")</f>
        <v>Good</v>
      </c>
      <c r="K86" s="82">
        <f>(VLOOKUP($G86,Depth_Lookup!$A$3:$J$561,10,FALSE))+(H86/100)</f>
        <v>26.62</v>
      </c>
      <c r="L86" s="82">
        <f>(VLOOKUP($G86,Depth_Lookup!$A$3:$J$561,10,FALSE))+(I86/100)</f>
        <v>26.87</v>
      </c>
      <c r="M86" s="174" t="s">
        <v>1685</v>
      </c>
      <c r="N86" s="174" t="s">
        <v>1489</v>
      </c>
      <c r="O86" s="58" t="s">
        <v>1843</v>
      </c>
      <c r="P86" s="58" t="s">
        <v>1902</v>
      </c>
      <c r="Q86" s="44"/>
      <c r="R86" s="42">
        <v>20</v>
      </c>
      <c r="T86" s="5">
        <v>80</v>
      </c>
      <c r="V86" s="8">
        <f t="shared" si="8"/>
        <v>100</v>
      </c>
      <c r="W86" s="4" t="s">
        <v>1629</v>
      </c>
      <c r="X86" s="5" t="s">
        <v>1</v>
      </c>
      <c r="Y86" s="38">
        <v>10</v>
      </c>
      <c r="Z86" s="8" t="str">
        <f>VLOOKUP($Y86,definitions_list_lookup!$N$15:$P$20,2,TRUE)</f>
        <v>slight</v>
      </c>
      <c r="AA86" s="8">
        <f>VLOOKUP($Y86,definitions_list_lookup!$N$15:$P$20,3,TRUE)</f>
        <v>1</v>
      </c>
      <c r="AB86" s="108"/>
      <c r="AC86" s="7"/>
      <c r="AD86" s="7">
        <v>10</v>
      </c>
      <c r="AE86" s="7">
        <v>15</v>
      </c>
      <c r="AF86" s="7"/>
      <c r="AG86" s="7"/>
      <c r="AH86" s="7"/>
      <c r="AI86" s="7"/>
      <c r="AJ86" s="7"/>
      <c r="AK86" s="7"/>
      <c r="AL86" s="7"/>
      <c r="AM86" s="7"/>
      <c r="AN86" s="7"/>
      <c r="AO86" s="7"/>
      <c r="AP86" s="7">
        <v>10</v>
      </c>
      <c r="AQ86" s="7"/>
      <c r="AR86" s="7"/>
      <c r="AS86" s="7">
        <v>65</v>
      </c>
      <c r="AT86" s="7"/>
      <c r="AU86" s="7"/>
      <c r="AV86" s="7"/>
      <c r="AW86" s="7"/>
      <c r="AX86" s="7"/>
      <c r="AY86" s="7"/>
      <c r="AZ86" s="7"/>
      <c r="BA86" s="8">
        <f t="shared" si="9"/>
        <v>100</v>
      </c>
      <c r="BB86" s="55"/>
      <c r="BC86" s="108"/>
      <c r="BD86" s="108"/>
      <c r="BE86" s="108"/>
      <c r="BF86" s="7"/>
      <c r="BG86" s="8" t="str">
        <f>VLOOKUP($BF86,definitions_list_lookup!$N$15:$P$20,2,TRUE)</f>
        <v>fresh</v>
      </c>
      <c r="BH86" s="8">
        <f>VLOOKUP($BF86,definitions_list_lookup!$N$15:$P$20,3,TRUE)</f>
        <v>0</v>
      </c>
      <c r="BI86" s="108"/>
      <c r="BJ86" s="7"/>
      <c r="BK86" s="7"/>
      <c r="BL86" s="7"/>
      <c r="BM86" s="7"/>
      <c r="BN86" s="7"/>
      <c r="BO86" s="7"/>
      <c r="BP86" s="7"/>
      <c r="BQ86" s="7"/>
      <c r="BR86" s="7"/>
      <c r="BS86" s="7"/>
      <c r="BT86" s="7"/>
      <c r="BU86" s="7"/>
      <c r="BV86" s="7"/>
      <c r="BW86" s="7"/>
      <c r="BX86" s="7"/>
      <c r="BY86" s="7"/>
      <c r="BZ86" s="7"/>
      <c r="CA86" s="7"/>
      <c r="CB86" s="7"/>
      <c r="CC86" s="7"/>
      <c r="CD86" s="7"/>
      <c r="CE86" s="7"/>
      <c r="CF86" s="7"/>
      <c r="CG86" s="7"/>
      <c r="CH86" s="8">
        <f t="shared" si="10"/>
        <v>0</v>
      </c>
      <c r="CI86" s="44"/>
      <c r="CJ86" s="7" t="s">
        <v>295</v>
      </c>
      <c r="CK86" s="49" t="s">
        <v>1641</v>
      </c>
      <c r="CL86" s="7">
        <v>95</v>
      </c>
      <c r="CM86" s="8" t="str">
        <f>VLOOKUP($CL86,definitions_list_lookup!$N$15:$P$20,2,TRUE)</f>
        <v>complete</v>
      </c>
      <c r="CN86" s="8">
        <f>VLOOKUP($CL86,definitions_list_lookup!$N$15:$P$20,3,TRUE)</f>
        <v>5</v>
      </c>
      <c r="CO86" s="108"/>
      <c r="CP86" s="7"/>
      <c r="CQ86" s="7">
        <v>60</v>
      </c>
      <c r="CR86" s="7">
        <v>10</v>
      </c>
      <c r="CS86" s="7"/>
      <c r="CT86" s="7"/>
      <c r="CU86" s="7"/>
      <c r="CV86" s="7"/>
      <c r="CW86" s="7"/>
      <c r="CX86" s="7"/>
      <c r="CY86" s="7"/>
      <c r="CZ86" s="7"/>
      <c r="DA86" s="7"/>
      <c r="DB86" s="7"/>
      <c r="DC86" s="7">
        <v>5</v>
      </c>
      <c r="DD86" s="7"/>
      <c r="DE86" s="7"/>
      <c r="DF86" s="7">
        <v>25</v>
      </c>
      <c r="DG86" s="7"/>
      <c r="DH86" s="7"/>
      <c r="DI86" s="7"/>
      <c r="DJ86" s="7"/>
      <c r="DK86" s="7"/>
      <c r="DL86" s="7"/>
      <c r="DM86" s="7"/>
      <c r="DN86" s="8">
        <f t="shared" si="11"/>
        <v>100</v>
      </c>
      <c r="DO86" s="44"/>
      <c r="DP86" s="108"/>
      <c r="DQ86" s="7"/>
      <c r="DR86" s="8" t="str">
        <f>VLOOKUP($DQ86,definitions_list_lookup!$N$15:$P$20,2,TRUE)</f>
        <v>fresh</v>
      </c>
      <c r="DS86" s="8">
        <f>VLOOKUP($DQ86,definitions_list_lookup!$N$15:$P$20,3,TRUE)</f>
        <v>0</v>
      </c>
      <c r="DT86" s="108"/>
      <c r="DU86" s="7"/>
      <c r="DV86" s="7"/>
      <c r="DW86" s="7"/>
      <c r="DX86" s="7"/>
      <c r="DY86" s="7"/>
      <c r="DZ86" s="7"/>
      <c r="EA86" s="7"/>
      <c r="EB86" s="7"/>
      <c r="EC86" s="7"/>
      <c r="ED86" s="7"/>
      <c r="EE86" s="7"/>
      <c r="EF86" s="7"/>
      <c r="EG86" s="7"/>
      <c r="EH86" s="7"/>
      <c r="EI86" s="7"/>
      <c r="EJ86" s="7"/>
      <c r="EK86" s="7"/>
      <c r="EL86" s="7"/>
      <c r="EM86" s="7"/>
      <c r="EN86" s="7"/>
      <c r="EO86" s="7"/>
      <c r="EP86" s="7"/>
      <c r="EQ86" s="7"/>
      <c r="ER86" s="7"/>
      <c r="ES86" s="8">
        <f t="shared" si="12"/>
        <v>0</v>
      </c>
      <c r="ET86" s="44"/>
      <c r="EU86" s="8">
        <f t="shared" si="13"/>
        <v>78</v>
      </c>
      <c r="EV86" s="8" t="str">
        <f>VLOOKUP($EU86,definitions_list_lookup!$N$15:$P$20,2,TRUE)</f>
        <v>very high</v>
      </c>
      <c r="EW86" s="8">
        <f>VLOOKUP($EU86,definitions_list_lookup!$N$15:$P$20,3,TRUE)</f>
        <v>4</v>
      </c>
    </row>
    <row r="87" spans="1:153" s="5" customFormat="1" ht="70">
      <c r="A87" s="113" t="s">
        <v>1495</v>
      </c>
      <c r="B87" s="5" t="s">
        <v>2845</v>
      </c>
      <c r="C87" t="s">
        <v>1713</v>
      </c>
      <c r="D87" s="5" t="s">
        <v>1497</v>
      </c>
      <c r="E87" s="5">
        <v>13</v>
      </c>
      <c r="F87" s="5">
        <v>2</v>
      </c>
      <c r="G87" s="6" t="str">
        <f t="shared" si="7"/>
        <v>13-2</v>
      </c>
      <c r="H87" s="2">
        <v>0</v>
      </c>
      <c r="I87" s="2">
        <v>20</v>
      </c>
      <c r="J87" s="81" t="str">
        <f>IF(((VLOOKUP($G87,Depth_Lookup!$A$3:$J$561,9,FALSE))-(I87/100))&gt;=0,"Good","Too Long")</f>
        <v>Good</v>
      </c>
      <c r="K87" s="82">
        <f>(VLOOKUP($G87,Depth_Lookup!$A$3:$J$561,10,FALSE))+(H87/100)</f>
        <v>26.87</v>
      </c>
      <c r="L87" s="82">
        <f>(VLOOKUP($G87,Depth_Lookup!$A$3:$J$561,10,FALSE))+(I87/100)</f>
        <v>27.07</v>
      </c>
      <c r="M87" s="174" t="s">
        <v>1685</v>
      </c>
      <c r="N87" s="174" t="s">
        <v>1489</v>
      </c>
      <c r="O87" s="58" t="s">
        <v>1843</v>
      </c>
      <c r="P87" s="58" t="s">
        <v>1903</v>
      </c>
      <c r="Q87" s="44"/>
      <c r="R87" s="42">
        <v>10</v>
      </c>
      <c r="T87" s="5">
        <v>90</v>
      </c>
      <c r="V87" s="8">
        <f t="shared" si="8"/>
        <v>100</v>
      </c>
      <c r="W87" s="4" t="s">
        <v>1629</v>
      </c>
      <c r="X87" s="5" t="s">
        <v>1</v>
      </c>
      <c r="Y87" s="38">
        <v>10</v>
      </c>
      <c r="Z87" s="8" t="str">
        <f>VLOOKUP($Y87,definitions_list_lookup!$N$15:$P$20,2,TRUE)</f>
        <v>slight</v>
      </c>
      <c r="AA87" s="8">
        <f>VLOOKUP($Y87,definitions_list_lookup!$N$15:$P$20,3,TRUE)</f>
        <v>1</v>
      </c>
      <c r="AB87" s="108"/>
      <c r="AC87" s="7"/>
      <c r="AD87" s="7">
        <v>10</v>
      </c>
      <c r="AE87" s="7">
        <v>15</v>
      </c>
      <c r="AF87" s="7"/>
      <c r="AG87" s="7"/>
      <c r="AH87" s="7"/>
      <c r="AI87" s="7"/>
      <c r="AJ87" s="7"/>
      <c r="AK87" s="7"/>
      <c r="AL87" s="7"/>
      <c r="AM87" s="7"/>
      <c r="AN87" s="7"/>
      <c r="AO87" s="7"/>
      <c r="AP87" s="7">
        <v>10</v>
      </c>
      <c r="AQ87" s="7"/>
      <c r="AR87" s="7"/>
      <c r="AS87" s="7">
        <v>65</v>
      </c>
      <c r="AT87" s="7"/>
      <c r="AU87" s="7"/>
      <c r="AV87" s="7"/>
      <c r="AW87" s="7"/>
      <c r="AX87" s="7"/>
      <c r="AY87" s="7"/>
      <c r="AZ87" s="7"/>
      <c r="BA87" s="8">
        <f t="shared" si="9"/>
        <v>100</v>
      </c>
      <c r="BB87" s="55"/>
      <c r="BC87" s="108"/>
      <c r="BD87" s="108"/>
      <c r="BE87" s="108"/>
      <c r="BF87" s="7"/>
      <c r="BG87" s="8" t="str">
        <f>VLOOKUP($BF87,definitions_list_lookup!$N$15:$P$20,2,TRUE)</f>
        <v>fresh</v>
      </c>
      <c r="BH87" s="8">
        <f>VLOOKUP($BF87,definitions_list_lookup!$N$15:$P$20,3,TRUE)</f>
        <v>0</v>
      </c>
      <c r="BI87" s="108"/>
      <c r="BJ87" s="7"/>
      <c r="BK87" s="7"/>
      <c r="BL87" s="7"/>
      <c r="BM87" s="7"/>
      <c r="BN87" s="7"/>
      <c r="BO87" s="7"/>
      <c r="BP87" s="7"/>
      <c r="BQ87" s="7"/>
      <c r="BR87" s="7"/>
      <c r="BS87" s="7"/>
      <c r="BT87" s="7"/>
      <c r="BU87" s="7"/>
      <c r="BV87" s="7"/>
      <c r="BW87" s="7"/>
      <c r="BX87" s="7"/>
      <c r="BY87" s="7"/>
      <c r="BZ87" s="7"/>
      <c r="CA87" s="7"/>
      <c r="CB87" s="7"/>
      <c r="CC87" s="7"/>
      <c r="CD87" s="7"/>
      <c r="CE87" s="7"/>
      <c r="CF87" s="7"/>
      <c r="CG87" s="7"/>
      <c r="CH87" s="8">
        <f t="shared" si="10"/>
        <v>0</v>
      </c>
      <c r="CI87" s="44"/>
      <c r="CJ87" s="7" t="s">
        <v>295</v>
      </c>
      <c r="CK87" s="49" t="s">
        <v>1642</v>
      </c>
      <c r="CL87" s="7">
        <v>95</v>
      </c>
      <c r="CM87" s="8" t="str">
        <f>VLOOKUP($CL87,definitions_list_lookup!$N$15:$P$20,2,TRUE)</f>
        <v>complete</v>
      </c>
      <c r="CN87" s="8">
        <f>VLOOKUP($CL87,definitions_list_lookup!$N$15:$P$20,3,TRUE)</f>
        <v>5</v>
      </c>
      <c r="CO87" s="108"/>
      <c r="CP87" s="7"/>
      <c r="CQ87" s="7">
        <v>50</v>
      </c>
      <c r="CR87" s="7">
        <v>30</v>
      </c>
      <c r="CS87" s="7"/>
      <c r="CT87" s="7"/>
      <c r="CU87" s="7"/>
      <c r="CV87" s="7"/>
      <c r="CW87" s="7"/>
      <c r="CX87" s="7">
        <v>10</v>
      </c>
      <c r="CY87" s="7"/>
      <c r="CZ87" s="7"/>
      <c r="DA87" s="7"/>
      <c r="DB87" s="7"/>
      <c r="DC87" s="7">
        <v>2</v>
      </c>
      <c r="DD87" s="7"/>
      <c r="DE87" s="7"/>
      <c r="DF87" s="7">
        <v>8</v>
      </c>
      <c r="DG87" s="7"/>
      <c r="DH87" s="7"/>
      <c r="DI87" s="7"/>
      <c r="DJ87" s="7"/>
      <c r="DK87" s="7"/>
      <c r="DL87" s="7"/>
      <c r="DM87" s="7"/>
      <c r="DN87" s="8">
        <f t="shared" si="11"/>
        <v>100</v>
      </c>
      <c r="DO87" s="44"/>
      <c r="DP87" s="108"/>
      <c r="DQ87" s="7"/>
      <c r="DR87" s="8" t="str">
        <f>VLOOKUP($DQ87,definitions_list_lookup!$N$15:$P$20,2,TRUE)</f>
        <v>fresh</v>
      </c>
      <c r="DS87" s="8">
        <f>VLOOKUP($DQ87,definitions_list_lookup!$N$15:$P$20,3,TRUE)</f>
        <v>0</v>
      </c>
      <c r="DT87" s="108"/>
      <c r="DU87" s="7"/>
      <c r="DV87" s="7"/>
      <c r="DW87" s="7"/>
      <c r="DX87" s="7"/>
      <c r="DY87" s="7"/>
      <c r="DZ87" s="7"/>
      <c r="EA87" s="7"/>
      <c r="EB87" s="7"/>
      <c r="EC87" s="7"/>
      <c r="ED87" s="7"/>
      <c r="EE87" s="7"/>
      <c r="EF87" s="7"/>
      <c r="EG87" s="7"/>
      <c r="EH87" s="7"/>
      <c r="EI87" s="7"/>
      <c r="EJ87" s="7"/>
      <c r="EK87" s="7"/>
      <c r="EL87" s="7"/>
      <c r="EM87" s="7"/>
      <c r="EN87" s="7"/>
      <c r="EO87" s="7"/>
      <c r="EP87" s="7"/>
      <c r="EQ87" s="7"/>
      <c r="ER87" s="7"/>
      <c r="ES87" s="8">
        <f t="shared" si="12"/>
        <v>0</v>
      </c>
      <c r="ET87" s="44"/>
      <c r="EU87" s="8">
        <f t="shared" si="13"/>
        <v>86.5</v>
      </c>
      <c r="EV87" s="8" t="str">
        <f>VLOOKUP($EU87,definitions_list_lookup!$N$15:$P$20,2,TRUE)</f>
        <v>very high</v>
      </c>
      <c r="EW87" s="8">
        <f>VLOOKUP($EU87,definitions_list_lookup!$N$15:$P$20,3,TRUE)</f>
        <v>4</v>
      </c>
    </row>
    <row r="88" spans="1:153" s="5" customFormat="1" ht="84">
      <c r="A88" s="113" t="s">
        <v>1495</v>
      </c>
      <c r="B88" s="5" t="s">
        <v>2845</v>
      </c>
      <c r="C88" t="s">
        <v>1713</v>
      </c>
      <c r="D88" s="5" t="s">
        <v>1497</v>
      </c>
      <c r="E88" s="5">
        <v>13</v>
      </c>
      <c r="F88" s="5">
        <v>2</v>
      </c>
      <c r="G88" s="6" t="str">
        <f t="shared" si="7"/>
        <v>13-2</v>
      </c>
      <c r="H88" s="2">
        <v>20</v>
      </c>
      <c r="I88" s="2">
        <v>77</v>
      </c>
      <c r="J88" s="81" t="str">
        <f>IF(((VLOOKUP($G88,Depth_Lookup!$A$3:$J$561,9,FALSE))-(I88/100))&gt;=0,"Good","Too Long")</f>
        <v>Good</v>
      </c>
      <c r="K88" s="82">
        <f>(VLOOKUP($G88,Depth_Lookup!$A$3:$J$561,10,FALSE))+(H88/100)</f>
        <v>27.07</v>
      </c>
      <c r="L88" s="82">
        <f>(VLOOKUP($G88,Depth_Lookup!$A$3:$J$561,10,FALSE))+(I88/100)</f>
        <v>27.64</v>
      </c>
      <c r="M88" s="174" t="s">
        <v>1687</v>
      </c>
      <c r="N88" s="174" t="s">
        <v>1489</v>
      </c>
      <c r="O88" s="58" t="s">
        <v>1815</v>
      </c>
      <c r="P88" s="58" t="s">
        <v>1904</v>
      </c>
      <c r="Q88" s="44"/>
      <c r="R88" s="42">
        <v>95</v>
      </c>
      <c r="T88" s="5">
        <v>5</v>
      </c>
      <c r="V88" s="8">
        <f t="shared" si="8"/>
        <v>100</v>
      </c>
      <c r="W88" s="4" t="s">
        <v>1629</v>
      </c>
      <c r="X88" s="5" t="s">
        <v>1</v>
      </c>
      <c r="Y88" s="38">
        <v>10</v>
      </c>
      <c r="Z88" s="8" t="str">
        <f>VLOOKUP($Y88,definitions_list_lookup!$N$15:$P$20,2,TRUE)</f>
        <v>slight</v>
      </c>
      <c r="AA88" s="8">
        <f>VLOOKUP($Y88,definitions_list_lookup!$N$15:$P$20,3,TRUE)</f>
        <v>1</v>
      </c>
      <c r="AB88" s="108"/>
      <c r="AC88" s="7"/>
      <c r="AD88" s="7">
        <v>20</v>
      </c>
      <c r="AE88" s="7">
        <v>60</v>
      </c>
      <c r="AF88" s="7"/>
      <c r="AG88" s="7"/>
      <c r="AH88" s="7"/>
      <c r="AI88" s="7"/>
      <c r="AJ88" s="7"/>
      <c r="AK88" s="7"/>
      <c r="AL88" s="7"/>
      <c r="AM88" s="7"/>
      <c r="AN88" s="7"/>
      <c r="AO88" s="7"/>
      <c r="AP88" s="7">
        <v>5</v>
      </c>
      <c r="AQ88" s="7"/>
      <c r="AR88" s="7"/>
      <c r="AS88" s="7">
        <v>15</v>
      </c>
      <c r="AT88" s="7"/>
      <c r="AU88" s="7"/>
      <c r="AV88" s="7"/>
      <c r="AW88" s="7"/>
      <c r="AX88" s="7"/>
      <c r="AY88" s="7"/>
      <c r="AZ88" s="7"/>
      <c r="BA88" s="8">
        <f t="shared" si="9"/>
        <v>100</v>
      </c>
      <c r="BB88" s="55"/>
      <c r="BC88" s="108"/>
      <c r="BD88" s="108"/>
      <c r="BE88" s="108"/>
      <c r="BF88" s="7"/>
      <c r="BG88" s="8" t="str">
        <f>VLOOKUP($BF88,definitions_list_lookup!$N$15:$P$20,2,TRUE)</f>
        <v>fresh</v>
      </c>
      <c r="BH88" s="8">
        <f>VLOOKUP($BF88,definitions_list_lookup!$N$15:$P$20,3,TRUE)</f>
        <v>0</v>
      </c>
      <c r="BI88" s="108"/>
      <c r="BJ88" s="7"/>
      <c r="BK88" s="7"/>
      <c r="BL88" s="7"/>
      <c r="BM88" s="7"/>
      <c r="BN88" s="7"/>
      <c r="BO88" s="7"/>
      <c r="BP88" s="7"/>
      <c r="BQ88" s="7"/>
      <c r="BR88" s="7"/>
      <c r="BS88" s="7"/>
      <c r="BT88" s="7"/>
      <c r="BU88" s="7"/>
      <c r="BV88" s="7"/>
      <c r="BW88" s="7"/>
      <c r="BX88" s="7"/>
      <c r="BY88" s="7"/>
      <c r="BZ88" s="7"/>
      <c r="CA88" s="7"/>
      <c r="CB88" s="7"/>
      <c r="CC88" s="7"/>
      <c r="CD88" s="7"/>
      <c r="CE88" s="7"/>
      <c r="CF88" s="7"/>
      <c r="CG88" s="7"/>
      <c r="CH88" s="8">
        <f t="shared" si="10"/>
        <v>0</v>
      </c>
      <c r="CI88" s="44"/>
      <c r="CJ88" s="7" t="s">
        <v>295</v>
      </c>
      <c r="CK88" s="49" t="s">
        <v>1641</v>
      </c>
      <c r="CL88" s="7">
        <v>90</v>
      </c>
      <c r="CM88" s="8" t="str">
        <f>VLOOKUP($CL88,definitions_list_lookup!$N$15:$P$20,2,TRUE)</f>
        <v>very high</v>
      </c>
      <c r="CN88" s="8">
        <f>VLOOKUP($CL88,definitions_list_lookup!$N$15:$P$20,3,TRUE)</f>
        <v>4</v>
      </c>
      <c r="CO88" s="108"/>
      <c r="CP88" s="7"/>
      <c r="CQ88" s="7">
        <v>50</v>
      </c>
      <c r="CR88" s="7">
        <v>50</v>
      </c>
      <c r="CS88" s="7"/>
      <c r="CT88" s="7"/>
      <c r="CU88" s="7"/>
      <c r="CV88" s="7"/>
      <c r="CW88" s="7"/>
      <c r="CX88" s="7"/>
      <c r="CY88" s="7"/>
      <c r="CZ88" s="7"/>
      <c r="DA88" s="7"/>
      <c r="DB88" s="7"/>
      <c r="DC88" s="7"/>
      <c r="DD88" s="7"/>
      <c r="DE88" s="7"/>
      <c r="DF88" s="7"/>
      <c r="DG88" s="7"/>
      <c r="DH88" s="7"/>
      <c r="DI88" s="7"/>
      <c r="DJ88" s="7"/>
      <c r="DK88" s="7"/>
      <c r="DL88" s="7"/>
      <c r="DM88" s="7"/>
      <c r="DN88" s="8">
        <f t="shared" si="11"/>
        <v>100</v>
      </c>
      <c r="DO88" s="44"/>
      <c r="DP88" s="108"/>
      <c r="DQ88" s="7"/>
      <c r="DR88" s="8" t="str">
        <f>VLOOKUP($DQ88,definitions_list_lookup!$N$15:$P$20,2,TRUE)</f>
        <v>fresh</v>
      </c>
      <c r="DS88" s="8">
        <f>VLOOKUP($DQ88,definitions_list_lookup!$N$15:$P$20,3,TRUE)</f>
        <v>0</v>
      </c>
      <c r="DT88" s="108"/>
      <c r="DU88" s="7"/>
      <c r="DV88" s="7"/>
      <c r="DW88" s="7"/>
      <c r="DX88" s="7"/>
      <c r="DY88" s="7"/>
      <c r="DZ88" s="7"/>
      <c r="EA88" s="7"/>
      <c r="EB88" s="7"/>
      <c r="EC88" s="7"/>
      <c r="ED88" s="7"/>
      <c r="EE88" s="7"/>
      <c r="EF88" s="7"/>
      <c r="EG88" s="7"/>
      <c r="EH88" s="7"/>
      <c r="EI88" s="7"/>
      <c r="EJ88" s="7"/>
      <c r="EK88" s="7"/>
      <c r="EL88" s="7"/>
      <c r="EM88" s="7"/>
      <c r="EN88" s="7"/>
      <c r="EO88" s="7"/>
      <c r="EP88" s="7"/>
      <c r="EQ88" s="7"/>
      <c r="ER88" s="7"/>
      <c r="ES88" s="8">
        <f t="shared" si="12"/>
        <v>0</v>
      </c>
      <c r="ET88" s="44"/>
      <c r="EU88" s="8">
        <f t="shared" si="13"/>
        <v>14</v>
      </c>
      <c r="EV88" s="8" t="str">
        <f>VLOOKUP($EU88,definitions_list_lookup!$N$15:$P$20,2,TRUE)</f>
        <v>moderate</v>
      </c>
      <c r="EW88" s="8">
        <f>VLOOKUP($EU88,definitions_list_lookup!$N$15:$P$20,3,TRUE)</f>
        <v>2</v>
      </c>
    </row>
    <row r="89" spans="1:153" s="5" customFormat="1" ht="84">
      <c r="A89" s="113" t="s">
        <v>1495</v>
      </c>
      <c r="B89" s="5" t="s">
        <v>2845</v>
      </c>
      <c r="C89" t="s">
        <v>1713</v>
      </c>
      <c r="D89" s="5" t="s">
        <v>1497</v>
      </c>
      <c r="E89" s="5">
        <v>13</v>
      </c>
      <c r="F89" s="5">
        <v>3</v>
      </c>
      <c r="G89" s="6" t="str">
        <f t="shared" si="7"/>
        <v>13-3</v>
      </c>
      <c r="H89" s="2">
        <v>0</v>
      </c>
      <c r="I89" s="2">
        <v>96.5</v>
      </c>
      <c r="J89" s="81" t="str">
        <f>IF(((VLOOKUP($G89,Depth_Lookup!$A$3:$J$561,9,FALSE))-(I89/100))&gt;=0,"Good","Too Long")</f>
        <v>Good</v>
      </c>
      <c r="K89" s="82">
        <f>(VLOOKUP($G89,Depth_Lookup!$A$3:$J$561,10,FALSE))+(H89/100)</f>
        <v>27.64</v>
      </c>
      <c r="L89" s="82">
        <f>(VLOOKUP($G89,Depth_Lookup!$A$3:$J$561,10,FALSE))+(I89/100)</f>
        <v>28.605</v>
      </c>
      <c r="M89" s="174" t="s">
        <v>1687</v>
      </c>
      <c r="N89" s="174" t="s">
        <v>1489</v>
      </c>
      <c r="O89" s="58" t="s">
        <v>1815</v>
      </c>
      <c r="P89" s="58" t="s">
        <v>1905</v>
      </c>
      <c r="Q89" s="44"/>
      <c r="R89" s="42">
        <v>95</v>
      </c>
      <c r="T89" s="5">
        <v>5</v>
      </c>
      <c r="V89" s="8">
        <f t="shared" si="8"/>
        <v>100</v>
      </c>
      <c r="W89" s="4" t="s">
        <v>1649</v>
      </c>
      <c r="X89" s="5" t="s">
        <v>1</v>
      </c>
      <c r="Y89" s="38">
        <v>10</v>
      </c>
      <c r="Z89" s="8" t="str">
        <f>VLOOKUP($Y89,definitions_list_lookup!$N$15:$P$20,2,TRUE)</f>
        <v>slight</v>
      </c>
      <c r="AA89" s="8">
        <f>VLOOKUP($Y89,definitions_list_lookup!$N$15:$P$20,3,TRUE)</f>
        <v>1</v>
      </c>
      <c r="AB89" s="108"/>
      <c r="AC89" s="7"/>
      <c r="AD89" s="7">
        <v>10</v>
      </c>
      <c r="AE89" s="7">
        <v>10</v>
      </c>
      <c r="AF89" s="7"/>
      <c r="AG89" s="7"/>
      <c r="AH89" s="7"/>
      <c r="AI89" s="7"/>
      <c r="AJ89" s="7"/>
      <c r="AK89" s="7"/>
      <c r="AL89" s="7"/>
      <c r="AM89" s="7"/>
      <c r="AN89" s="7"/>
      <c r="AO89" s="7"/>
      <c r="AP89" s="7">
        <v>5</v>
      </c>
      <c r="AQ89" s="7"/>
      <c r="AR89" s="7"/>
      <c r="AS89" s="7">
        <v>75</v>
      </c>
      <c r="AT89" s="7"/>
      <c r="AU89" s="7"/>
      <c r="AV89" s="7"/>
      <c r="AW89" s="7"/>
      <c r="AX89" s="7"/>
      <c r="AY89" s="7"/>
      <c r="AZ89" s="7"/>
      <c r="BA89" s="8">
        <f t="shared" si="9"/>
        <v>100</v>
      </c>
      <c r="BB89" s="55"/>
      <c r="BC89" s="108"/>
      <c r="BD89" s="108"/>
      <c r="BE89" s="108"/>
      <c r="BF89" s="7"/>
      <c r="BG89" s="8" t="str">
        <f>VLOOKUP($BF89,definitions_list_lookup!$N$15:$P$20,2,TRUE)</f>
        <v>fresh</v>
      </c>
      <c r="BH89" s="8">
        <f>VLOOKUP($BF89,definitions_list_lookup!$N$15:$P$20,3,TRUE)</f>
        <v>0</v>
      </c>
      <c r="BI89" s="108"/>
      <c r="BJ89" s="7"/>
      <c r="BK89" s="7"/>
      <c r="BL89" s="7"/>
      <c r="BM89" s="7"/>
      <c r="BN89" s="7"/>
      <c r="BO89" s="7"/>
      <c r="BP89" s="7"/>
      <c r="BQ89" s="7"/>
      <c r="BR89" s="7"/>
      <c r="BS89" s="7"/>
      <c r="BT89" s="7"/>
      <c r="BU89" s="7"/>
      <c r="BV89" s="7"/>
      <c r="BW89" s="7"/>
      <c r="BX89" s="7"/>
      <c r="BY89" s="7"/>
      <c r="BZ89" s="7"/>
      <c r="CA89" s="7"/>
      <c r="CB89" s="7"/>
      <c r="CC89" s="7"/>
      <c r="CD89" s="7"/>
      <c r="CE89" s="7"/>
      <c r="CF89" s="7"/>
      <c r="CG89" s="7"/>
      <c r="CH89" s="8">
        <f t="shared" si="10"/>
        <v>0</v>
      </c>
      <c r="CI89" s="44"/>
      <c r="CJ89" s="7" t="s">
        <v>295</v>
      </c>
      <c r="CK89" s="49" t="s">
        <v>1641</v>
      </c>
      <c r="CL89" s="7">
        <v>50</v>
      </c>
      <c r="CM89" s="8" t="str">
        <f>VLOOKUP($CL89,definitions_list_lookup!$N$15:$P$20,2,TRUE)</f>
        <v>high</v>
      </c>
      <c r="CN89" s="8">
        <f>VLOOKUP($CL89,definitions_list_lookup!$N$15:$P$20,3,TRUE)</f>
        <v>3</v>
      </c>
      <c r="CO89" s="108"/>
      <c r="CP89" s="7"/>
      <c r="CQ89" s="7">
        <v>60</v>
      </c>
      <c r="CR89" s="7">
        <v>40</v>
      </c>
      <c r="CS89" s="7"/>
      <c r="CT89" s="7"/>
      <c r="CU89" s="7"/>
      <c r="CV89" s="7"/>
      <c r="CW89" s="7"/>
      <c r="CX89" s="7"/>
      <c r="CY89" s="7"/>
      <c r="CZ89" s="7"/>
      <c r="DA89" s="7"/>
      <c r="DB89" s="7"/>
      <c r="DC89" s="7"/>
      <c r="DD89" s="7"/>
      <c r="DE89" s="7"/>
      <c r="DF89" s="7"/>
      <c r="DG89" s="7"/>
      <c r="DH89" s="7"/>
      <c r="DI89" s="7"/>
      <c r="DJ89" s="7"/>
      <c r="DK89" s="7"/>
      <c r="DL89" s="7"/>
      <c r="DM89" s="7"/>
      <c r="DN89" s="8">
        <f t="shared" si="11"/>
        <v>100</v>
      </c>
      <c r="DO89" s="44"/>
      <c r="DP89" s="108"/>
      <c r="DQ89" s="7"/>
      <c r="DR89" s="8" t="str">
        <f>VLOOKUP($DQ89,definitions_list_lookup!$N$15:$P$20,2,TRUE)</f>
        <v>fresh</v>
      </c>
      <c r="DS89" s="8">
        <f>VLOOKUP($DQ89,definitions_list_lookup!$N$15:$P$20,3,TRUE)</f>
        <v>0</v>
      </c>
      <c r="DT89" s="108"/>
      <c r="DU89" s="7"/>
      <c r="DV89" s="7"/>
      <c r="DW89" s="7"/>
      <c r="DX89" s="7"/>
      <c r="DY89" s="7"/>
      <c r="DZ89" s="7"/>
      <c r="EA89" s="7"/>
      <c r="EB89" s="7"/>
      <c r="EC89" s="7"/>
      <c r="ED89" s="7"/>
      <c r="EE89" s="7"/>
      <c r="EF89" s="7"/>
      <c r="EG89" s="7"/>
      <c r="EH89" s="7"/>
      <c r="EI89" s="7"/>
      <c r="EJ89" s="7"/>
      <c r="EK89" s="7"/>
      <c r="EL89" s="7"/>
      <c r="EM89" s="7"/>
      <c r="EN89" s="7"/>
      <c r="EO89" s="7"/>
      <c r="EP89" s="7"/>
      <c r="EQ89" s="7"/>
      <c r="ER89" s="7"/>
      <c r="ES89" s="8">
        <f t="shared" si="12"/>
        <v>0</v>
      </c>
      <c r="ET89" s="44"/>
      <c r="EU89" s="8">
        <f t="shared" si="13"/>
        <v>12</v>
      </c>
      <c r="EV89" s="8" t="str">
        <f>VLOOKUP($EU89,definitions_list_lookup!$N$15:$P$20,2,TRUE)</f>
        <v>moderate</v>
      </c>
      <c r="EW89" s="8">
        <f>VLOOKUP($EU89,definitions_list_lookup!$N$15:$P$20,3,TRUE)</f>
        <v>2</v>
      </c>
    </row>
    <row r="90" spans="1:153" s="5" customFormat="1" ht="98">
      <c r="A90" s="113" t="s">
        <v>1495</v>
      </c>
      <c r="B90" s="5" t="s">
        <v>2845</v>
      </c>
      <c r="C90" t="s">
        <v>1713</v>
      </c>
      <c r="D90" s="5" t="s">
        <v>1497</v>
      </c>
      <c r="E90" s="5">
        <v>13</v>
      </c>
      <c r="F90" s="5">
        <v>4</v>
      </c>
      <c r="G90" s="6" t="str">
        <f t="shared" si="7"/>
        <v>13-4</v>
      </c>
      <c r="H90" s="2">
        <v>0</v>
      </c>
      <c r="I90" s="2">
        <v>78.5</v>
      </c>
      <c r="J90" s="81" t="str">
        <f>IF(((VLOOKUP($G90,Depth_Lookup!$A$3:$J$561,9,FALSE))-(I90/100))&gt;=0,"Good","Too Long")</f>
        <v>Good</v>
      </c>
      <c r="K90" s="82">
        <f>(VLOOKUP($G90,Depth_Lookup!$A$3:$J$561,10,FALSE))+(H90/100)</f>
        <v>28.605</v>
      </c>
      <c r="L90" s="82">
        <f>(VLOOKUP($G90,Depth_Lookup!$A$3:$J$561,10,FALSE))+(I90/100)</f>
        <v>29.39</v>
      </c>
      <c r="M90" s="174" t="s">
        <v>1687</v>
      </c>
      <c r="N90" s="174" t="s">
        <v>1489</v>
      </c>
      <c r="O90" s="58" t="s">
        <v>1827</v>
      </c>
      <c r="P90" s="58" t="s">
        <v>1906</v>
      </c>
      <c r="Q90" s="44"/>
      <c r="R90" s="42">
        <v>95</v>
      </c>
      <c r="T90" s="5">
        <v>5</v>
      </c>
      <c r="V90" s="8">
        <f t="shared" si="8"/>
        <v>100</v>
      </c>
      <c r="W90" s="4" t="s">
        <v>1694</v>
      </c>
      <c r="X90" s="5" t="s">
        <v>1</v>
      </c>
      <c r="Y90" s="38">
        <v>15</v>
      </c>
      <c r="Z90" s="8" t="str">
        <f>VLOOKUP($Y90,definitions_list_lookup!$N$15:$P$20,2,TRUE)</f>
        <v>moderate</v>
      </c>
      <c r="AA90" s="8">
        <f>VLOOKUP($Y90,definitions_list_lookup!$N$15:$P$20,3,TRUE)</f>
        <v>2</v>
      </c>
      <c r="AB90" s="108"/>
      <c r="AC90" s="7"/>
      <c r="AD90" s="7">
        <v>5</v>
      </c>
      <c r="AE90" s="7">
        <v>10</v>
      </c>
      <c r="AF90" s="7"/>
      <c r="AG90" s="7"/>
      <c r="AH90" s="7"/>
      <c r="AI90" s="7"/>
      <c r="AJ90" s="7"/>
      <c r="AK90" s="7"/>
      <c r="AL90" s="7"/>
      <c r="AM90" s="7"/>
      <c r="AN90" s="7"/>
      <c r="AO90" s="7"/>
      <c r="AP90" s="7">
        <v>8</v>
      </c>
      <c r="AQ90" s="7"/>
      <c r="AR90" s="7"/>
      <c r="AS90" s="7">
        <v>77</v>
      </c>
      <c r="AT90" s="7"/>
      <c r="AU90" s="7"/>
      <c r="AV90" s="7"/>
      <c r="AW90" s="7"/>
      <c r="AX90" s="7"/>
      <c r="AY90" s="7"/>
      <c r="AZ90" s="7"/>
      <c r="BA90" s="8">
        <f t="shared" si="9"/>
        <v>100</v>
      </c>
      <c r="BB90" s="55"/>
      <c r="BC90" s="108"/>
      <c r="BD90" s="108"/>
      <c r="BE90" s="108"/>
      <c r="BF90" s="7"/>
      <c r="BG90" s="8" t="str">
        <f>VLOOKUP($BF90,definitions_list_lookup!$N$15:$P$20,2,TRUE)</f>
        <v>fresh</v>
      </c>
      <c r="BH90" s="8">
        <f>VLOOKUP($BF90,definitions_list_lookup!$N$15:$P$20,3,TRUE)</f>
        <v>0</v>
      </c>
      <c r="BI90" s="108"/>
      <c r="BJ90" s="7"/>
      <c r="BK90" s="7"/>
      <c r="BL90" s="7"/>
      <c r="BM90" s="7"/>
      <c r="BN90" s="7"/>
      <c r="BO90" s="7"/>
      <c r="BP90" s="7"/>
      <c r="BQ90" s="7"/>
      <c r="BR90" s="7"/>
      <c r="BS90" s="7"/>
      <c r="BT90" s="7"/>
      <c r="BU90" s="7"/>
      <c r="BV90" s="7"/>
      <c r="BW90" s="7"/>
      <c r="BX90" s="7"/>
      <c r="BY90" s="7"/>
      <c r="BZ90" s="7"/>
      <c r="CA90" s="7"/>
      <c r="CB90" s="7"/>
      <c r="CC90" s="7"/>
      <c r="CD90" s="7"/>
      <c r="CE90" s="7"/>
      <c r="CF90" s="7"/>
      <c r="CG90" s="7"/>
      <c r="CH90" s="8">
        <f t="shared" si="10"/>
        <v>0</v>
      </c>
      <c r="CI90" s="44"/>
      <c r="CJ90" s="7" t="s">
        <v>295</v>
      </c>
      <c r="CK90" s="49" t="s">
        <v>1643</v>
      </c>
      <c r="CL90" s="7">
        <v>70</v>
      </c>
      <c r="CM90" s="8" t="str">
        <f>VLOOKUP($CL90,definitions_list_lookup!$N$15:$P$20,2,TRUE)</f>
        <v>very high</v>
      </c>
      <c r="CN90" s="8">
        <f>VLOOKUP($CL90,definitions_list_lookup!$N$15:$P$20,3,TRUE)</f>
        <v>4</v>
      </c>
      <c r="CO90" s="108"/>
      <c r="CP90" s="7"/>
      <c r="CQ90" s="7"/>
      <c r="CR90" s="7">
        <v>100</v>
      </c>
      <c r="CS90" s="7"/>
      <c r="CT90" s="7"/>
      <c r="CU90" s="7"/>
      <c r="CV90" s="7"/>
      <c r="CW90" s="7"/>
      <c r="CX90" s="7"/>
      <c r="CY90" s="7"/>
      <c r="CZ90" s="7"/>
      <c r="DA90" s="7"/>
      <c r="DB90" s="7"/>
      <c r="DC90" s="7"/>
      <c r="DD90" s="7"/>
      <c r="DE90" s="7"/>
      <c r="DF90" s="7"/>
      <c r="DG90" s="7"/>
      <c r="DH90" s="7"/>
      <c r="DI90" s="7"/>
      <c r="DJ90" s="7"/>
      <c r="DK90" s="7"/>
      <c r="DL90" s="7"/>
      <c r="DM90" s="7"/>
      <c r="DN90" s="8">
        <f t="shared" si="11"/>
        <v>100</v>
      </c>
      <c r="DO90" s="44"/>
      <c r="DP90" s="108"/>
      <c r="DQ90" s="7"/>
      <c r="DR90" s="8" t="str">
        <f>VLOOKUP($DQ90,definitions_list_lookup!$N$15:$P$20,2,TRUE)</f>
        <v>fresh</v>
      </c>
      <c r="DS90" s="8">
        <f>VLOOKUP($DQ90,definitions_list_lookup!$N$15:$P$20,3,TRUE)</f>
        <v>0</v>
      </c>
      <c r="DT90" s="108"/>
      <c r="DU90" s="7"/>
      <c r="DV90" s="7"/>
      <c r="DW90" s="7"/>
      <c r="DX90" s="7"/>
      <c r="DY90" s="7"/>
      <c r="DZ90" s="7"/>
      <c r="EA90" s="7"/>
      <c r="EB90" s="7"/>
      <c r="EC90" s="7"/>
      <c r="ED90" s="7"/>
      <c r="EE90" s="7"/>
      <c r="EF90" s="7"/>
      <c r="EG90" s="7"/>
      <c r="EH90" s="7"/>
      <c r="EI90" s="7"/>
      <c r="EJ90" s="7"/>
      <c r="EK90" s="7"/>
      <c r="EL90" s="7"/>
      <c r="EM90" s="7"/>
      <c r="EN90" s="7"/>
      <c r="EO90" s="7"/>
      <c r="EP90" s="7"/>
      <c r="EQ90" s="7"/>
      <c r="ER90" s="7"/>
      <c r="ES90" s="8">
        <f t="shared" si="12"/>
        <v>0</v>
      </c>
      <c r="ET90" s="44"/>
      <c r="EU90" s="8">
        <f t="shared" si="13"/>
        <v>17.75</v>
      </c>
      <c r="EV90" s="8" t="str">
        <f>VLOOKUP($EU90,definitions_list_lookup!$N$15:$P$20,2,TRUE)</f>
        <v>moderate</v>
      </c>
      <c r="EW90" s="8">
        <f>VLOOKUP($EU90,definitions_list_lookup!$N$15:$P$20,3,TRUE)</f>
        <v>2</v>
      </c>
    </row>
    <row r="91" spans="1:153" s="5" customFormat="1" ht="84">
      <c r="A91" s="113" t="s">
        <v>1495</v>
      </c>
      <c r="B91" s="5" t="s">
        <v>2845</v>
      </c>
      <c r="C91" t="s">
        <v>1713</v>
      </c>
      <c r="D91" s="5" t="s">
        <v>1497</v>
      </c>
      <c r="E91" s="5">
        <v>14</v>
      </c>
      <c r="F91" s="5">
        <v>1</v>
      </c>
      <c r="G91" s="6" t="str">
        <f t="shared" si="7"/>
        <v>14-1</v>
      </c>
      <c r="H91" s="2">
        <v>0</v>
      </c>
      <c r="I91" s="2">
        <v>63</v>
      </c>
      <c r="J91" s="81" t="str">
        <f>IF(((VLOOKUP($G91,Depth_Lookup!$A$3:$J$561,9,FALSE))-(I91/100))&gt;=0,"Good","Too Long")</f>
        <v>Good</v>
      </c>
      <c r="K91" s="82">
        <f>(VLOOKUP($G91,Depth_Lookup!$A$3:$J$561,10,FALSE))+(H91/100)</f>
        <v>29.25</v>
      </c>
      <c r="L91" s="82">
        <f>(VLOOKUP($G91,Depth_Lookup!$A$3:$J$561,10,FALSE))+(I91/100)</f>
        <v>29.88</v>
      </c>
      <c r="M91" s="174" t="s">
        <v>1687</v>
      </c>
      <c r="N91" s="174" t="s">
        <v>1489</v>
      </c>
      <c r="O91" s="58" t="s">
        <v>1815</v>
      </c>
      <c r="P91" s="58" t="s">
        <v>1906</v>
      </c>
      <c r="Q91" s="44"/>
      <c r="R91" s="42">
        <v>85</v>
      </c>
      <c r="T91" s="5">
        <v>15</v>
      </c>
      <c r="V91" s="8">
        <f t="shared" si="8"/>
        <v>100</v>
      </c>
      <c r="W91" s="4" t="s">
        <v>1694</v>
      </c>
      <c r="X91" s="5" t="s">
        <v>1</v>
      </c>
      <c r="Y91" s="38">
        <v>10</v>
      </c>
      <c r="Z91" s="8" t="str">
        <f>VLOOKUP($Y91,definitions_list_lookup!$N$15:$P$20,2,TRUE)</f>
        <v>slight</v>
      </c>
      <c r="AA91" s="8">
        <f>VLOOKUP($Y91,definitions_list_lookup!$N$15:$P$20,3,TRUE)</f>
        <v>1</v>
      </c>
      <c r="AB91" s="108"/>
      <c r="AC91" s="7"/>
      <c r="AD91" s="7">
        <v>5</v>
      </c>
      <c r="AE91" s="7">
        <v>20</v>
      </c>
      <c r="AF91" s="7"/>
      <c r="AG91" s="7"/>
      <c r="AH91" s="7"/>
      <c r="AI91" s="7"/>
      <c r="AJ91" s="7"/>
      <c r="AK91" s="7"/>
      <c r="AL91" s="7"/>
      <c r="AM91" s="7"/>
      <c r="AN91" s="7"/>
      <c r="AO91" s="7"/>
      <c r="AP91" s="7">
        <v>5</v>
      </c>
      <c r="AQ91" s="7"/>
      <c r="AR91" s="7"/>
      <c r="AS91" s="7">
        <v>70</v>
      </c>
      <c r="AT91" s="7"/>
      <c r="AU91" s="7"/>
      <c r="AV91" s="7"/>
      <c r="AW91" s="7"/>
      <c r="AX91" s="7"/>
      <c r="AY91" s="7"/>
      <c r="AZ91" s="7"/>
      <c r="BA91" s="8">
        <f t="shared" si="9"/>
        <v>100</v>
      </c>
      <c r="BB91" s="55"/>
      <c r="BC91" s="108"/>
      <c r="BD91" s="108"/>
      <c r="BE91" s="108"/>
      <c r="BF91" s="7"/>
      <c r="BG91" s="8" t="str">
        <f>VLOOKUP($BF91,definitions_list_lookup!$N$15:$P$20,2,TRUE)</f>
        <v>fresh</v>
      </c>
      <c r="BH91" s="8">
        <f>VLOOKUP($BF91,definitions_list_lookup!$N$15:$P$20,3,TRUE)</f>
        <v>0</v>
      </c>
      <c r="BI91" s="108"/>
      <c r="BJ91" s="7"/>
      <c r="BK91" s="7"/>
      <c r="BL91" s="7"/>
      <c r="BM91" s="7"/>
      <c r="BN91" s="7"/>
      <c r="BO91" s="7"/>
      <c r="BP91" s="7"/>
      <c r="BQ91" s="7"/>
      <c r="BR91" s="7"/>
      <c r="BS91" s="7"/>
      <c r="BT91" s="7"/>
      <c r="BU91" s="7"/>
      <c r="BV91" s="7"/>
      <c r="BW91" s="7"/>
      <c r="BX91" s="7"/>
      <c r="BY91" s="7"/>
      <c r="BZ91" s="7"/>
      <c r="CA91" s="7"/>
      <c r="CB91" s="7"/>
      <c r="CC91" s="7"/>
      <c r="CD91" s="7"/>
      <c r="CE91" s="7"/>
      <c r="CF91" s="7"/>
      <c r="CG91" s="7"/>
      <c r="CH91" s="8">
        <f t="shared" si="10"/>
        <v>0</v>
      </c>
      <c r="CI91" s="44"/>
      <c r="CJ91" s="7" t="s">
        <v>295</v>
      </c>
      <c r="CK91" s="49" t="s">
        <v>1641</v>
      </c>
      <c r="CL91" s="7">
        <v>65</v>
      </c>
      <c r="CM91" s="8" t="str">
        <f>VLOOKUP($CL91,definitions_list_lookup!$N$15:$P$20,2,TRUE)</f>
        <v>very high</v>
      </c>
      <c r="CN91" s="8">
        <f>VLOOKUP($CL91,definitions_list_lookup!$N$15:$P$20,3,TRUE)</f>
        <v>4</v>
      </c>
      <c r="CO91" s="108"/>
      <c r="CP91" s="7"/>
      <c r="CQ91" s="7">
        <v>70</v>
      </c>
      <c r="CR91" s="7">
        <v>30</v>
      </c>
      <c r="CS91" s="7"/>
      <c r="CT91" s="7"/>
      <c r="CU91" s="7"/>
      <c r="CV91" s="7"/>
      <c r="CW91" s="7"/>
      <c r="CX91" s="7"/>
      <c r="CY91" s="7"/>
      <c r="CZ91" s="7"/>
      <c r="DA91" s="7"/>
      <c r="DB91" s="7"/>
      <c r="DC91" s="7"/>
      <c r="DD91" s="7"/>
      <c r="DE91" s="7"/>
      <c r="DF91" s="7"/>
      <c r="DG91" s="7"/>
      <c r="DH91" s="7"/>
      <c r="DI91" s="7"/>
      <c r="DJ91" s="7"/>
      <c r="DK91" s="7"/>
      <c r="DL91" s="7"/>
      <c r="DM91" s="7"/>
      <c r="DN91" s="8">
        <f t="shared" si="11"/>
        <v>100</v>
      </c>
      <c r="DO91" s="44"/>
      <c r="DP91" s="108"/>
      <c r="DQ91" s="7"/>
      <c r="DR91" s="8" t="str">
        <f>VLOOKUP($DQ91,definitions_list_lookup!$N$15:$P$20,2,TRUE)</f>
        <v>fresh</v>
      </c>
      <c r="DS91" s="8">
        <f>VLOOKUP($DQ91,definitions_list_lookup!$N$15:$P$20,3,TRUE)</f>
        <v>0</v>
      </c>
      <c r="DT91" s="108"/>
      <c r="DU91" s="7"/>
      <c r="DV91" s="7"/>
      <c r="DW91" s="7"/>
      <c r="DX91" s="7"/>
      <c r="DY91" s="7"/>
      <c r="DZ91" s="7"/>
      <c r="EA91" s="7"/>
      <c r="EB91" s="7"/>
      <c r="EC91" s="7"/>
      <c r="ED91" s="7"/>
      <c r="EE91" s="7"/>
      <c r="EF91" s="7"/>
      <c r="EG91" s="7"/>
      <c r="EH91" s="7"/>
      <c r="EI91" s="7"/>
      <c r="EJ91" s="7"/>
      <c r="EK91" s="7"/>
      <c r="EL91" s="7"/>
      <c r="EM91" s="7"/>
      <c r="EN91" s="7"/>
      <c r="EO91" s="7"/>
      <c r="EP91" s="7"/>
      <c r="EQ91" s="7"/>
      <c r="ER91" s="7"/>
      <c r="ES91" s="8">
        <f t="shared" si="12"/>
        <v>0</v>
      </c>
      <c r="ET91" s="44"/>
      <c r="EU91" s="8">
        <f t="shared" si="13"/>
        <v>18.25</v>
      </c>
      <c r="EV91" s="8" t="str">
        <f>VLOOKUP($EU91,definitions_list_lookup!$N$15:$P$20,2,TRUE)</f>
        <v>moderate</v>
      </c>
      <c r="EW91" s="8">
        <f>VLOOKUP($EU91,definitions_list_lookup!$N$15:$P$20,3,TRUE)</f>
        <v>2</v>
      </c>
    </row>
    <row r="92" spans="1:153" s="5" customFormat="1" ht="98">
      <c r="A92" s="113" t="s">
        <v>1495</v>
      </c>
      <c r="B92" s="5" t="s">
        <v>2845</v>
      </c>
      <c r="C92" t="s">
        <v>1713</v>
      </c>
      <c r="D92" s="5" t="s">
        <v>1497</v>
      </c>
      <c r="E92" s="5">
        <v>14</v>
      </c>
      <c r="F92" s="5">
        <v>2</v>
      </c>
      <c r="G92" s="6" t="str">
        <f t="shared" si="7"/>
        <v>14-2</v>
      </c>
      <c r="H92" s="2">
        <v>0</v>
      </c>
      <c r="I92" s="2">
        <v>49</v>
      </c>
      <c r="J92" s="81" t="str">
        <f>IF(((VLOOKUP($G92,Depth_Lookup!$A$3:$J$561,9,FALSE))-(I92/100))&gt;=0,"Good","Too Long")</f>
        <v>Good</v>
      </c>
      <c r="K92" s="82">
        <f>(VLOOKUP($G92,Depth_Lookup!$A$3:$J$561,10,FALSE))+(H92/100)</f>
        <v>29.88</v>
      </c>
      <c r="L92" s="82">
        <f>(VLOOKUP($G92,Depth_Lookup!$A$3:$J$561,10,FALSE))+(I92/100)</f>
        <v>30.369999999999997</v>
      </c>
      <c r="M92" s="174" t="s">
        <v>1687</v>
      </c>
      <c r="N92" s="174" t="s">
        <v>1489</v>
      </c>
      <c r="O92" s="58" t="s">
        <v>1827</v>
      </c>
      <c r="P92" s="58" t="s">
        <v>1907</v>
      </c>
      <c r="Q92" s="44"/>
      <c r="R92" s="42">
        <v>65</v>
      </c>
      <c r="T92" s="5">
        <v>35</v>
      </c>
      <c r="V92" s="8">
        <f t="shared" si="8"/>
        <v>100</v>
      </c>
      <c r="W92" s="4" t="s">
        <v>1628</v>
      </c>
      <c r="X92" s="5" t="s">
        <v>1</v>
      </c>
      <c r="Y92" s="38">
        <v>25</v>
      </c>
      <c r="Z92" s="8" t="str">
        <f>VLOOKUP($Y92,definitions_list_lookup!$N$15:$P$20,2,TRUE)</f>
        <v>moderate</v>
      </c>
      <c r="AA92" s="8">
        <f>VLOOKUP($Y92,definitions_list_lookup!$N$15:$P$20,3,TRUE)</f>
        <v>2</v>
      </c>
      <c r="AB92" s="108"/>
      <c r="AC92" s="7"/>
      <c r="AD92" s="7">
        <v>5</v>
      </c>
      <c r="AE92" s="7">
        <v>75</v>
      </c>
      <c r="AF92" s="7"/>
      <c r="AG92" s="7"/>
      <c r="AH92" s="7"/>
      <c r="AI92" s="7"/>
      <c r="AJ92" s="7"/>
      <c r="AK92" s="7"/>
      <c r="AL92" s="7"/>
      <c r="AM92" s="7"/>
      <c r="AN92" s="7"/>
      <c r="AO92" s="7"/>
      <c r="AP92" s="7">
        <v>5</v>
      </c>
      <c r="AQ92" s="7"/>
      <c r="AR92" s="7"/>
      <c r="AS92" s="7">
        <v>15</v>
      </c>
      <c r="AT92" s="7"/>
      <c r="AU92" s="7"/>
      <c r="AV92" s="7"/>
      <c r="AW92" s="7"/>
      <c r="AX92" s="7"/>
      <c r="AY92" s="7"/>
      <c r="AZ92" s="7"/>
      <c r="BA92" s="8">
        <f t="shared" si="9"/>
        <v>100</v>
      </c>
      <c r="BB92" s="55"/>
      <c r="BC92" s="108"/>
      <c r="BD92" s="108"/>
      <c r="BE92" s="108"/>
      <c r="BF92" s="7"/>
      <c r="BG92" s="8" t="str">
        <f>VLOOKUP($BF92,definitions_list_lookup!$N$15:$P$20,2,TRUE)</f>
        <v>fresh</v>
      </c>
      <c r="BH92" s="8">
        <f>VLOOKUP($BF92,definitions_list_lookup!$N$15:$P$20,3,TRUE)</f>
        <v>0</v>
      </c>
      <c r="BI92" s="108"/>
      <c r="BJ92" s="7"/>
      <c r="BK92" s="7"/>
      <c r="BL92" s="7"/>
      <c r="BM92" s="7"/>
      <c r="BN92" s="7"/>
      <c r="BO92" s="7"/>
      <c r="BP92" s="7"/>
      <c r="BQ92" s="7"/>
      <c r="BR92" s="7"/>
      <c r="BS92" s="7"/>
      <c r="BT92" s="7"/>
      <c r="BU92" s="7"/>
      <c r="BV92" s="7"/>
      <c r="BW92" s="7"/>
      <c r="BX92" s="7"/>
      <c r="BY92" s="7"/>
      <c r="BZ92" s="7"/>
      <c r="CA92" s="7"/>
      <c r="CB92" s="7"/>
      <c r="CC92" s="7"/>
      <c r="CD92" s="7"/>
      <c r="CE92" s="7"/>
      <c r="CF92" s="7"/>
      <c r="CG92" s="7"/>
      <c r="CH92" s="8">
        <f t="shared" si="10"/>
        <v>0</v>
      </c>
      <c r="CI92" s="44"/>
      <c r="CJ92" s="7" t="s">
        <v>295</v>
      </c>
      <c r="CK92" s="49" t="s">
        <v>1629</v>
      </c>
      <c r="CL92" s="7">
        <v>80</v>
      </c>
      <c r="CM92" s="8" t="str">
        <f>VLOOKUP($CL92,definitions_list_lookup!$N$15:$P$20,2,TRUE)</f>
        <v>very high</v>
      </c>
      <c r="CN92" s="8">
        <f>VLOOKUP($CL92,definitions_list_lookup!$N$15:$P$20,3,TRUE)</f>
        <v>4</v>
      </c>
      <c r="CO92" s="108"/>
      <c r="CP92" s="7"/>
      <c r="CQ92" s="7">
        <v>35</v>
      </c>
      <c r="CR92" s="7">
        <v>65</v>
      </c>
      <c r="CS92" s="7"/>
      <c r="CT92" s="7"/>
      <c r="CU92" s="7"/>
      <c r="CV92" s="7"/>
      <c r="CW92" s="7"/>
      <c r="CX92" s="7"/>
      <c r="CY92" s="7"/>
      <c r="CZ92" s="7"/>
      <c r="DA92" s="7"/>
      <c r="DB92" s="7"/>
      <c r="DC92" s="7"/>
      <c r="DD92" s="7"/>
      <c r="DE92" s="7"/>
      <c r="DF92" s="7"/>
      <c r="DG92" s="7"/>
      <c r="DH92" s="7"/>
      <c r="DI92" s="7"/>
      <c r="DJ92" s="7"/>
      <c r="DK92" s="7"/>
      <c r="DL92" s="7"/>
      <c r="DM92" s="7"/>
      <c r="DN92" s="8">
        <f t="shared" si="11"/>
        <v>100</v>
      </c>
      <c r="DO92" s="44"/>
      <c r="DP92" s="108"/>
      <c r="DQ92" s="7"/>
      <c r="DR92" s="8" t="str">
        <f>VLOOKUP($DQ92,definitions_list_lookup!$N$15:$P$20,2,TRUE)</f>
        <v>fresh</v>
      </c>
      <c r="DS92" s="8">
        <f>VLOOKUP($DQ92,definitions_list_lookup!$N$15:$P$20,3,TRUE)</f>
        <v>0</v>
      </c>
      <c r="DT92" s="108"/>
      <c r="DU92" s="7"/>
      <c r="DV92" s="7"/>
      <c r="DW92" s="7"/>
      <c r="DX92" s="7"/>
      <c r="DY92" s="7"/>
      <c r="DZ92" s="7"/>
      <c r="EA92" s="7"/>
      <c r="EB92" s="7"/>
      <c r="EC92" s="7"/>
      <c r="ED92" s="7"/>
      <c r="EE92" s="7"/>
      <c r="EF92" s="7"/>
      <c r="EG92" s="7"/>
      <c r="EH92" s="7"/>
      <c r="EI92" s="7"/>
      <c r="EJ92" s="7"/>
      <c r="EK92" s="7"/>
      <c r="EL92" s="7"/>
      <c r="EM92" s="7"/>
      <c r="EN92" s="7"/>
      <c r="EO92" s="7"/>
      <c r="EP92" s="7"/>
      <c r="EQ92" s="7"/>
      <c r="ER92" s="7"/>
      <c r="ES92" s="8">
        <f t="shared" si="12"/>
        <v>0</v>
      </c>
      <c r="ET92" s="44"/>
      <c r="EU92" s="8">
        <f t="shared" si="13"/>
        <v>44.25</v>
      </c>
      <c r="EV92" s="8" t="str">
        <f>VLOOKUP($EU92,definitions_list_lookup!$N$15:$P$20,2,TRUE)</f>
        <v>high</v>
      </c>
      <c r="EW92" s="8">
        <f>VLOOKUP($EU92,definitions_list_lookup!$N$15:$P$20,3,TRUE)</f>
        <v>3</v>
      </c>
    </row>
    <row r="93" spans="1:153" s="5" customFormat="1" ht="56">
      <c r="A93" s="113" t="s">
        <v>1495</v>
      </c>
      <c r="B93" s="5" t="s">
        <v>2845</v>
      </c>
      <c r="C93" t="s">
        <v>1713</v>
      </c>
      <c r="D93" s="5" t="s">
        <v>1497</v>
      </c>
      <c r="E93" s="5">
        <v>14</v>
      </c>
      <c r="F93" s="5">
        <v>2</v>
      </c>
      <c r="G93" s="6" t="str">
        <f t="shared" si="7"/>
        <v>14-2</v>
      </c>
      <c r="H93" s="2">
        <v>49</v>
      </c>
      <c r="I93" s="2">
        <v>74</v>
      </c>
      <c r="J93" s="81" t="str">
        <f>IF(((VLOOKUP($G93,Depth_Lookup!$A$3:$J$561,9,FALSE))-(I93/100))&gt;=0,"Good","Too Long")</f>
        <v>Good</v>
      </c>
      <c r="K93" s="82">
        <f>(VLOOKUP($G93,Depth_Lookup!$A$3:$J$561,10,FALSE))+(H93/100)</f>
        <v>30.369999999999997</v>
      </c>
      <c r="L93" s="82">
        <f>(VLOOKUP($G93,Depth_Lookup!$A$3:$J$561,10,FALSE))+(I93/100)</f>
        <v>30.619999999999997</v>
      </c>
      <c r="M93" s="174">
        <v>5</v>
      </c>
      <c r="N93" s="174" t="s">
        <v>1489</v>
      </c>
      <c r="O93" s="58" t="s">
        <v>1746</v>
      </c>
      <c r="P93" s="58" t="s">
        <v>1908</v>
      </c>
      <c r="Q93" s="44"/>
      <c r="R93" s="42">
        <v>100</v>
      </c>
      <c r="V93" s="8">
        <f t="shared" si="8"/>
        <v>100</v>
      </c>
      <c r="W93" s="4" t="s">
        <v>1628</v>
      </c>
      <c r="X93" s="5" t="s">
        <v>1</v>
      </c>
      <c r="Y93" s="38">
        <v>15</v>
      </c>
      <c r="Z93" s="8" t="str">
        <f>VLOOKUP($Y93,definitions_list_lookup!$N$15:$P$20,2,TRUE)</f>
        <v>moderate</v>
      </c>
      <c r="AA93" s="8">
        <f>VLOOKUP($Y93,definitions_list_lookup!$N$15:$P$20,3,TRUE)</f>
        <v>2</v>
      </c>
      <c r="AB93" s="108"/>
      <c r="AC93" s="7"/>
      <c r="AD93" s="7">
        <v>5</v>
      </c>
      <c r="AE93" s="7">
        <v>70</v>
      </c>
      <c r="AF93" s="7"/>
      <c r="AG93" s="7"/>
      <c r="AH93" s="7"/>
      <c r="AI93" s="7"/>
      <c r="AJ93" s="7"/>
      <c r="AK93" s="7"/>
      <c r="AL93" s="7"/>
      <c r="AM93" s="7"/>
      <c r="AN93" s="7"/>
      <c r="AO93" s="7"/>
      <c r="AP93" s="7">
        <v>5</v>
      </c>
      <c r="AQ93" s="7"/>
      <c r="AR93" s="7"/>
      <c r="AS93" s="7">
        <v>20</v>
      </c>
      <c r="AT93" s="7"/>
      <c r="AU93" s="7"/>
      <c r="AV93" s="7"/>
      <c r="AW93" s="7"/>
      <c r="AX93" s="7"/>
      <c r="AY93" s="7"/>
      <c r="AZ93" s="7"/>
      <c r="BA93" s="8">
        <f t="shared" si="9"/>
        <v>100</v>
      </c>
      <c r="BB93" s="55"/>
      <c r="BC93" s="108"/>
      <c r="BD93" s="108"/>
      <c r="BE93" s="108"/>
      <c r="BF93" s="7"/>
      <c r="BG93" s="8" t="str">
        <f>VLOOKUP($BF93,definitions_list_lookup!$N$15:$P$20,2,TRUE)</f>
        <v>fresh</v>
      </c>
      <c r="BH93" s="8">
        <f>VLOOKUP($BF93,definitions_list_lookup!$N$15:$P$20,3,TRUE)</f>
        <v>0</v>
      </c>
      <c r="BI93" s="108"/>
      <c r="BJ93" s="7"/>
      <c r="BK93" s="7"/>
      <c r="BL93" s="7"/>
      <c r="BM93" s="7"/>
      <c r="BN93" s="7"/>
      <c r="BO93" s="7"/>
      <c r="BP93" s="7"/>
      <c r="BQ93" s="7"/>
      <c r="BR93" s="7"/>
      <c r="BS93" s="7"/>
      <c r="BT93" s="7"/>
      <c r="BU93" s="7"/>
      <c r="BV93" s="7"/>
      <c r="BW93" s="7"/>
      <c r="BX93" s="7"/>
      <c r="BY93" s="7"/>
      <c r="BZ93" s="7"/>
      <c r="CA93" s="7"/>
      <c r="CB93" s="7"/>
      <c r="CC93" s="7"/>
      <c r="CD93" s="7"/>
      <c r="CE93" s="7"/>
      <c r="CF93" s="7"/>
      <c r="CG93" s="7"/>
      <c r="CH93" s="8">
        <f t="shared" si="10"/>
        <v>0</v>
      </c>
      <c r="CI93" s="44"/>
      <c r="CJ93" s="7"/>
      <c r="CK93" s="49"/>
      <c r="CL93" s="7"/>
      <c r="CM93" s="8" t="str">
        <f>VLOOKUP($CL93,definitions_list_lookup!$N$15:$P$20,2,TRUE)</f>
        <v>fresh</v>
      </c>
      <c r="CN93" s="8">
        <f>VLOOKUP($CL93,definitions_list_lookup!$N$15:$P$20,3,TRUE)</f>
        <v>0</v>
      </c>
      <c r="CO93" s="108"/>
      <c r="CP93" s="7"/>
      <c r="CQ93" s="7"/>
      <c r="CR93" s="7"/>
      <c r="CS93" s="7"/>
      <c r="CT93" s="7"/>
      <c r="CU93" s="7"/>
      <c r="CV93" s="7"/>
      <c r="CW93" s="7"/>
      <c r="CX93" s="7"/>
      <c r="CY93" s="7"/>
      <c r="CZ93" s="7"/>
      <c r="DA93" s="7"/>
      <c r="DB93" s="7"/>
      <c r="DC93" s="7"/>
      <c r="DD93" s="7"/>
      <c r="DE93" s="7"/>
      <c r="DF93" s="7"/>
      <c r="DG93" s="7"/>
      <c r="DH93" s="7"/>
      <c r="DI93" s="7"/>
      <c r="DJ93" s="7"/>
      <c r="DK93" s="7"/>
      <c r="DL93" s="7"/>
      <c r="DM93" s="7"/>
      <c r="DN93" s="8">
        <f t="shared" si="11"/>
        <v>0</v>
      </c>
      <c r="DO93" s="44"/>
      <c r="DP93" s="108"/>
      <c r="DQ93" s="7"/>
      <c r="DR93" s="8" t="str">
        <f>VLOOKUP($DQ93,definitions_list_lookup!$N$15:$P$20,2,TRUE)</f>
        <v>fresh</v>
      </c>
      <c r="DS93" s="8">
        <f>VLOOKUP($DQ93,definitions_list_lookup!$N$15:$P$20,3,TRUE)</f>
        <v>0</v>
      </c>
      <c r="DT93" s="108"/>
      <c r="DU93" s="7"/>
      <c r="DV93" s="7"/>
      <c r="DW93" s="7"/>
      <c r="DX93" s="7"/>
      <c r="DY93" s="7"/>
      <c r="DZ93" s="7"/>
      <c r="EA93" s="7"/>
      <c r="EB93" s="7"/>
      <c r="EC93" s="7"/>
      <c r="ED93" s="7"/>
      <c r="EE93" s="7"/>
      <c r="EF93" s="7"/>
      <c r="EG93" s="7"/>
      <c r="EH93" s="7"/>
      <c r="EI93" s="7"/>
      <c r="EJ93" s="7"/>
      <c r="EK93" s="7"/>
      <c r="EL93" s="7"/>
      <c r="EM93" s="7"/>
      <c r="EN93" s="7"/>
      <c r="EO93" s="7"/>
      <c r="EP93" s="7"/>
      <c r="EQ93" s="7"/>
      <c r="ER93" s="7"/>
      <c r="ES93" s="8">
        <f t="shared" si="12"/>
        <v>0</v>
      </c>
      <c r="ET93" s="44"/>
      <c r="EU93" s="8">
        <f t="shared" si="13"/>
        <v>15</v>
      </c>
      <c r="EV93" s="8" t="str">
        <f>VLOOKUP($EU93,definitions_list_lookup!$N$15:$P$20,2,TRUE)</f>
        <v>moderate</v>
      </c>
      <c r="EW93" s="8">
        <f>VLOOKUP($EU93,definitions_list_lookup!$N$15:$P$20,3,TRUE)</f>
        <v>2</v>
      </c>
    </row>
    <row r="94" spans="1:153" s="5" customFormat="1" ht="84">
      <c r="A94" s="113" t="s">
        <v>1495</v>
      </c>
      <c r="B94" s="5" t="s">
        <v>2845</v>
      </c>
      <c r="C94" t="s">
        <v>1713</v>
      </c>
      <c r="D94" s="5" t="s">
        <v>1497</v>
      </c>
      <c r="E94" s="5">
        <v>14</v>
      </c>
      <c r="F94" s="5">
        <v>3</v>
      </c>
      <c r="G94" s="6" t="str">
        <f t="shared" si="7"/>
        <v>14-3</v>
      </c>
      <c r="H94" s="2">
        <v>0</v>
      </c>
      <c r="I94" s="2">
        <v>48</v>
      </c>
      <c r="J94" s="81" t="str">
        <f>IF(((VLOOKUP($G94,Depth_Lookup!$A$3:$J$561,9,FALSE))-(I94/100))&gt;=0,"Good","Too Long")</f>
        <v>Good</v>
      </c>
      <c r="K94" s="82">
        <f>(VLOOKUP($G94,Depth_Lookup!$A$3:$J$561,10,FALSE))+(H94/100)</f>
        <v>30.62</v>
      </c>
      <c r="L94" s="82">
        <f>(VLOOKUP($G94,Depth_Lookup!$A$3:$J$561,10,FALSE))+(I94/100)</f>
        <v>31.1</v>
      </c>
      <c r="M94" s="174">
        <v>5</v>
      </c>
      <c r="N94" s="174" t="s">
        <v>1489</v>
      </c>
      <c r="O94" s="58" t="s">
        <v>1844</v>
      </c>
      <c r="P94" s="58" t="s">
        <v>1909</v>
      </c>
      <c r="Q94" s="44"/>
      <c r="R94" s="42">
        <v>95</v>
      </c>
      <c r="T94" s="5">
        <v>5</v>
      </c>
      <c r="V94" s="8">
        <f t="shared" si="8"/>
        <v>100</v>
      </c>
      <c r="W94" s="4" t="s">
        <v>1628</v>
      </c>
      <c r="X94" s="5" t="s">
        <v>1</v>
      </c>
      <c r="Y94" s="38">
        <v>15</v>
      </c>
      <c r="Z94" s="8" t="str">
        <f>VLOOKUP($Y94,definitions_list_lookup!$N$15:$P$20,2,TRUE)</f>
        <v>moderate</v>
      </c>
      <c r="AA94" s="8">
        <f>VLOOKUP($Y94,definitions_list_lookup!$N$15:$P$20,3,TRUE)</f>
        <v>2</v>
      </c>
      <c r="AB94" s="108"/>
      <c r="AC94" s="7"/>
      <c r="AD94" s="7">
        <v>5</v>
      </c>
      <c r="AE94" s="7">
        <v>70</v>
      </c>
      <c r="AF94" s="7"/>
      <c r="AG94" s="7"/>
      <c r="AH94" s="7"/>
      <c r="AI94" s="7"/>
      <c r="AJ94" s="7"/>
      <c r="AK94" s="7"/>
      <c r="AL94" s="7"/>
      <c r="AM94" s="7"/>
      <c r="AN94" s="7"/>
      <c r="AO94" s="7"/>
      <c r="AP94" s="7">
        <v>5</v>
      </c>
      <c r="AQ94" s="7"/>
      <c r="AR94" s="7"/>
      <c r="AS94" s="7">
        <v>20</v>
      </c>
      <c r="AT94" s="7"/>
      <c r="AU94" s="7"/>
      <c r="AV94" s="7"/>
      <c r="AW94" s="7"/>
      <c r="AX94" s="7"/>
      <c r="AY94" s="7"/>
      <c r="AZ94" s="7"/>
      <c r="BA94" s="8">
        <f t="shared" si="9"/>
        <v>100</v>
      </c>
      <c r="BB94" s="55"/>
      <c r="BC94" s="108"/>
      <c r="BD94" s="108"/>
      <c r="BE94" s="108"/>
      <c r="BF94" s="7"/>
      <c r="BG94" s="8" t="str">
        <f>VLOOKUP($BF94,definitions_list_lookup!$N$15:$P$20,2,TRUE)</f>
        <v>fresh</v>
      </c>
      <c r="BH94" s="8">
        <f>VLOOKUP($BF94,definitions_list_lookup!$N$15:$P$20,3,TRUE)</f>
        <v>0</v>
      </c>
      <c r="BI94" s="108"/>
      <c r="BJ94" s="7"/>
      <c r="BK94" s="7"/>
      <c r="BL94" s="7"/>
      <c r="BM94" s="7"/>
      <c r="BN94" s="7"/>
      <c r="BO94" s="7"/>
      <c r="BP94" s="7"/>
      <c r="BQ94" s="7"/>
      <c r="BR94" s="7"/>
      <c r="BS94" s="7"/>
      <c r="BT94" s="7"/>
      <c r="BU94" s="7"/>
      <c r="BV94" s="7"/>
      <c r="BW94" s="7"/>
      <c r="BX94" s="7"/>
      <c r="BY94" s="7"/>
      <c r="BZ94" s="7"/>
      <c r="CA94" s="7"/>
      <c r="CB94" s="7"/>
      <c r="CC94" s="7"/>
      <c r="CD94" s="7"/>
      <c r="CE94" s="7"/>
      <c r="CF94" s="7"/>
      <c r="CG94" s="7"/>
      <c r="CH94" s="8">
        <f t="shared" si="10"/>
        <v>0</v>
      </c>
      <c r="CI94" s="44"/>
      <c r="CJ94" s="7" t="s">
        <v>295</v>
      </c>
      <c r="CK94" s="49" t="s">
        <v>1649</v>
      </c>
      <c r="CL94" s="7">
        <v>35</v>
      </c>
      <c r="CM94" s="8" t="str">
        <f>VLOOKUP($CL94,definitions_list_lookup!$N$15:$P$20,2,TRUE)</f>
        <v>high</v>
      </c>
      <c r="CN94" s="8">
        <f>VLOOKUP($CL94,definitions_list_lookup!$N$15:$P$20,3,TRUE)</f>
        <v>3</v>
      </c>
      <c r="CO94" s="108"/>
      <c r="CP94" s="7"/>
      <c r="CQ94" s="7">
        <v>60</v>
      </c>
      <c r="CR94" s="7">
        <v>40</v>
      </c>
      <c r="CS94" s="7"/>
      <c r="CT94" s="7"/>
      <c r="CU94" s="7"/>
      <c r="CV94" s="7"/>
      <c r="CW94" s="7"/>
      <c r="CX94" s="7"/>
      <c r="CY94" s="7"/>
      <c r="CZ94" s="7"/>
      <c r="DA94" s="7"/>
      <c r="DB94" s="7"/>
      <c r="DC94" s="7"/>
      <c r="DD94" s="7"/>
      <c r="DE94" s="7"/>
      <c r="DF94" s="7"/>
      <c r="DG94" s="7"/>
      <c r="DH94" s="7"/>
      <c r="DI94" s="7"/>
      <c r="DJ94" s="7"/>
      <c r="DK94" s="7"/>
      <c r="DL94" s="7"/>
      <c r="DM94" s="7"/>
      <c r="DN94" s="8">
        <f t="shared" si="11"/>
        <v>100</v>
      </c>
      <c r="DO94" s="44"/>
      <c r="DP94" s="108"/>
      <c r="DQ94" s="7"/>
      <c r="DR94" s="8" t="str">
        <f>VLOOKUP($DQ94,definitions_list_lookup!$N$15:$P$20,2,TRUE)</f>
        <v>fresh</v>
      </c>
      <c r="DS94" s="8">
        <f>VLOOKUP($DQ94,definitions_list_lookup!$N$15:$P$20,3,TRUE)</f>
        <v>0</v>
      </c>
      <c r="DT94" s="108"/>
      <c r="DU94" s="7"/>
      <c r="DV94" s="7"/>
      <c r="DW94" s="7"/>
      <c r="DX94" s="7"/>
      <c r="DY94" s="7"/>
      <c r="DZ94" s="7"/>
      <c r="EA94" s="7"/>
      <c r="EB94" s="7"/>
      <c r="EC94" s="7"/>
      <c r="ED94" s="7"/>
      <c r="EE94" s="7"/>
      <c r="EF94" s="7"/>
      <c r="EG94" s="7"/>
      <c r="EH94" s="7"/>
      <c r="EI94" s="7"/>
      <c r="EJ94" s="7"/>
      <c r="EK94" s="7"/>
      <c r="EL94" s="7"/>
      <c r="EM94" s="7"/>
      <c r="EN94" s="7"/>
      <c r="EO94" s="7"/>
      <c r="EP94" s="7"/>
      <c r="EQ94" s="7"/>
      <c r="ER94" s="7"/>
      <c r="ES94" s="8">
        <f t="shared" si="12"/>
        <v>0</v>
      </c>
      <c r="ET94" s="44"/>
      <c r="EU94" s="8">
        <f t="shared" si="13"/>
        <v>16</v>
      </c>
      <c r="EV94" s="8" t="str">
        <f>VLOOKUP($EU94,definitions_list_lookup!$N$15:$P$20,2,TRUE)</f>
        <v>moderate</v>
      </c>
      <c r="EW94" s="8">
        <f>VLOOKUP($EU94,definitions_list_lookup!$N$15:$P$20,3,TRUE)</f>
        <v>2</v>
      </c>
    </row>
    <row r="95" spans="1:153" s="5" customFormat="1" ht="84">
      <c r="A95" s="113" t="s">
        <v>1495</v>
      </c>
      <c r="B95" s="5" t="s">
        <v>2845</v>
      </c>
      <c r="C95" t="s">
        <v>1713</v>
      </c>
      <c r="D95" s="5" t="s">
        <v>1497</v>
      </c>
      <c r="E95" s="5">
        <v>14</v>
      </c>
      <c r="F95" s="5">
        <v>3</v>
      </c>
      <c r="G95" s="6" t="str">
        <f t="shared" si="7"/>
        <v>14-3</v>
      </c>
      <c r="H95" s="2">
        <v>48</v>
      </c>
      <c r="I95" s="2">
        <v>97.5</v>
      </c>
      <c r="J95" s="81" t="str">
        <f>IF(((VLOOKUP($G95,Depth_Lookup!$A$3:$J$561,9,FALSE))-(I95/100))&gt;=0,"Good","Too Long")</f>
        <v>Good</v>
      </c>
      <c r="K95" s="82">
        <f>(VLOOKUP($G95,Depth_Lookup!$A$3:$J$561,10,FALSE))+(H95/100)</f>
        <v>31.1</v>
      </c>
      <c r="L95" s="82">
        <f>(VLOOKUP($G95,Depth_Lookup!$A$3:$J$561,10,FALSE))+(I95/100)</f>
        <v>31.595000000000002</v>
      </c>
      <c r="M95" s="174">
        <v>6</v>
      </c>
      <c r="N95" s="174" t="s">
        <v>1489</v>
      </c>
      <c r="O95" s="58" t="s">
        <v>1844</v>
      </c>
      <c r="P95" s="58" t="s">
        <v>1852</v>
      </c>
      <c r="Q95" s="44"/>
      <c r="R95" s="42">
        <v>95</v>
      </c>
      <c r="T95" s="5">
        <v>5</v>
      </c>
      <c r="V95" s="8">
        <f t="shared" si="8"/>
        <v>100</v>
      </c>
      <c r="W95" s="4" t="s">
        <v>1696</v>
      </c>
      <c r="X95" s="5" t="s">
        <v>1</v>
      </c>
      <c r="Y95" s="38">
        <v>20</v>
      </c>
      <c r="Z95" s="8" t="str">
        <f>VLOOKUP($Y95,definitions_list_lookup!$N$15:$P$20,2,TRUE)</f>
        <v>moderate</v>
      </c>
      <c r="AA95" s="8">
        <f>VLOOKUP($Y95,definitions_list_lookup!$N$15:$P$20,3,TRUE)</f>
        <v>2</v>
      </c>
      <c r="AB95" s="108"/>
      <c r="AC95" s="7"/>
      <c r="AD95" s="7">
        <v>5</v>
      </c>
      <c r="AE95" s="7">
        <v>10</v>
      </c>
      <c r="AF95" s="7"/>
      <c r="AG95" s="7"/>
      <c r="AH95" s="7"/>
      <c r="AI95" s="7"/>
      <c r="AJ95" s="7"/>
      <c r="AK95" s="7"/>
      <c r="AL95" s="7"/>
      <c r="AM95" s="7"/>
      <c r="AN95" s="7"/>
      <c r="AO95" s="7"/>
      <c r="AP95" s="7">
        <v>7</v>
      </c>
      <c r="AQ95" s="7"/>
      <c r="AR95" s="7"/>
      <c r="AS95" s="7">
        <v>78</v>
      </c>
      <c r="AT95" s="7"/>
      <c r="AU95" s="7"/>
      <c r="AV95" s="7"/>
      <c r="AW95" s="7"/>
      <c r="AX95" s="7"/>
      <c r="AY95" s="7"/>
      <c r="AZ95" s="7"/>
      <c r="BA95" s="8">
        <f t="shared" si="9"/>
        <v>100</v>
      </c>
      <c r="BB95" s="55"/>
      <c r="BC95" s="108"/>
      <c r="BD95" s="108"/>
      <c r="BE95" s="108"/>
      <c r="BF95" s="7"/>
      <c r="BG95" s="8" t="str">
        <f>VLOOKUP($BF95,definitions_list_lookup!$N$15:$P$20,2,TRUE)</f>
        <v>fresh</v>
      </c>
      <c r="BH95" s="8">
        <f>VLOOKUP($BF95,definitions_list_lookup!$N$15:$P$20,3,TRUE)</f>
        <v>0</v>
      </c>
      <c r="BI95" s="108"/>
      <c r="BJ95" s="7"/>
      <c r="BK95" s="7"/>
      <c r="BL95" s="7"/>
      <c r="BM95" s="7"/>
      <c r="BN95" s="7"/>
      <c r="BO95" s="7"/>
      <c r="BP95" s="7"/>
      <c r="BQ95" s="7"/>
      <c r="BR95" s="7"/>
      <c r="BS95" s="7"/>
      <c r="BT95" s="7"/>
      <c r="BU95" s="7"/>
      <c r="BV95" s="7"/>
      <c r="BW95" s="7"/>
      <c r="BX95" s="7"/>
      <c r="BY95" s="7"/>
      <c r="BZ95" s="7"/>
      <c r="CA95" s="7"/>
      <c r="CB95" s="7"/>
      <c r="CC95" s="7"/>
      <c r="CD95" s="7"/>
      <c r="CE95" s="7"/>
      <c r="CF95" s="7"/>
      <c r="CG95" s="7"/>
      <c r="CH95" s="8">
        <f t="shared" si="10"/>
        <v>0</v>
      </c>
      <c r="CI95" s="44"/>
      <c r="CJ95" s="7" t="s">
        <v>295</v>
      </c>
      <c r="CK95" s="49" t="s">
        <v>1641</v>
      </c>
      <c r="CL95" s="7">
        <v>25</v>
      </c>
      <c r="CM95" s="8" t="str">
        <f>VLOOKUP($CL95,definitions_list_lookup!$N$15:$P$20,2,TRUE)</f>
        <v>moderate</v>
      </c>
      <c r="CN95" s="8">
        <f>VLOOKUP($CL95,definitions_list_lookup!$N$15:$P$20,3,TRUE)</f>
        <v>2</v>
      </c>
      <c r="CO95" s="108"/>
      <c r="CP95" s="7"/>
      <c r="CQ95" s="7">
        <v>40</v>
      </c>
      <c r="CR95" s="7">
        <v>60</v>
      </c>
      <c r="CS95" s="7"/>
      <c r="CT95" s="7"/>
      <c r="CU95" s="7"/>
      <c r="CV95" s="7"/>
      <c r="CW95" s="7"/>
      <c r="CX95" s="7"/>
      <c r="CY95" s="7"/>
      <c r="CZ95" s="7"/>
      <c r="DA95" s="7"/>
      <c r="DB95" s="7"/>
      <c r="DC95" s="7"/>
      <c r="DD95" s="7"/>
      <c r="DE95" s="7"/>
      <c r="DF95" s="7"/>
      <c r="DG95" s="7"/>
      <c r="DH95" s="7"/>
      <c r="DI95" s="7"/>
      <c r="DJ95" s="7"/>
      <c r="DK95" s="7"/>
      <c r="DL95" s="7"/>
      <c r="DM95" s="7"/>
      <c r="DN95" s="8">
        <f t="shared" si="11"/>
        <v>100</v>
      </c>
      <c r="DO95" s="44"/>
      <c r="DP95" s="108"/>
      <c r="DQ95" s="7"/>
      <c r="DR95" s="8" t="str">
        <f>VLOOKUP($DQ95,definitions_list_lookup!$N$15:$P$20,2,TRUE)</f>
        <v>fresh</v>
      </c>
      <c r="DS95" s="8">
        <f>VLOOKUP($DQ95,definitions_list_lookup!$N$15:$P$20,3,TRUE)</f>
        <v>0</v>
      </c>
      <c r="DT95" s="108"/>
      <c r="DU95" s="7"/>
      <c r="DV95" s="7"/>
      <c r="DW95" s="7"/>
      <c r="DX95" s="7"/>
      <c r="DY95" s="7"/>
      <c r="DZ95" s="7"/>
      <c r="EA95" s="7"/>
      <c r="EB95" s="7"/>
      <c r="EC95" s="7"/>
      <c r="ED95" s="7"/>
      <c r="EE95" s="7"/>
      <c r="EF95" s="7"/>
      <c r="EG95" s="7"/>
      <c r="EH95" s="7"/>
      <c r="EI95" s="7"/>
      <c r="EJ95" s="7"/>
      <c r="EK95" s="7"/>
      <c r="EL95" s="7"/>
      <c r="EM95" s="7"/>
      <c r="EN95" s="7"/>
      <c r="EO95" s="7"/>
      <c r="EP95" s="7"/>
      <c r="EQ95" s="7"/>
      <c r="ER95" s="7"/>
      <c r="ES95" s="8">
        <f t="shared" si="12"/>
        <v>0</v>
      </c>
      <c r="ET95" s="44"/>
      <c r="EU95" s="8">
        <f t="shared" si="13"/>
        <v>20.25</v>
      </c>
      <c r="EV95" s="8" t="str">
        <f>VLOOKUP($EU95,definitions_list_lookup!$N$15:$P$20,2,TRUE)</f>
        <v>moderate</v>
      </c>
      <c r="EW95" s="8">
        <f>VLOOKUP($EU95,definitions_list_lookup!$N$15:$P$20,3,TRUE)</f>
        <v>2</v>
      </c>
    </row>
    <row r="96" spans="1:153" s="5" customFormat="1" ht="70">
      <c r="A96" s="113" t="s">
        <v>1495</v>
      </c>
      <c r="B96" s="5" t="s">
        <v>2845</v>
      </c>
      <c r="C96" t="s">
        <v>1713</v>
      </c>
      <c r="D96" s="5" t="s">
        <v>1497</v>
      </c>
      <c r="E96" s="5">
        <v>14</v>
      </c>
      <c r="F96" s="5">
        <v>4</v>
      </c>
      <c r="G96" s="6" t="str">
        <f t="shared" si="7"/>
        <v>14-4</v>
      </c>
      <c r="H96" s="2">
        <v>0</v>
      </c>
      <c r="I96" s="2">
        <v>90</v>
      </c>
      <c r="J96" s="81" t="str">
        <f>IF(((VLOOKUP($G96,Depth_Lookup!$A$3:$J$561,9,FALSE))-(I96/100))&gt;=0,"Good","Too Long")</f>
        <v>Good</v>
      </c>
      <c r="K96" s="82">
        <f>(VLOOKUP($G96,Depth_Lookup!$A$3:$J$561,10,FALSE))+(H96/100)</f>
        <v>31.594999999999999</v>
      </c>
      <c r="L96" s="82">
        <f>(VLOOKUP($G96,Depth_Lookup!$A$3:$J$561,10,FALSE))+(I96/100)</f>
        <v>32.494999999999997</v>
      </c>
      <c r="M96" s="174">
        <v>6</v>
      </c>
      <c r="N96" s="174" t="s">
        <v>1489</v>
      </c>
      <c r="O96" s="58" t="s">
        <v>1712</v>
      </c>
      <c r="P96" s="58" t="s">
        <v>1910</v>
      </c>
      <c r="Q96" s="44"/>
      <c r="R96" s="42">
        <v>85</v>
      </c>
      <c r="T96" s="5">
        <v>15</v>
      </c>
      <c r="V96" s="8">
        <f t="shared" si="8"/>
        <v>100</v>
      </c>
      <c r="W96" s="4" t="s">
        <v>1649</v>
      </c>
      <c r="X96" s="5" t="s">
        <v>1</v>
      </c>
      <c r="Y96" s="38">
        <v>30</v>
      </c>
      <c r="Z96" s="8" t="str">
        <f>VLOOKUP($Y96,definitions_list_lookup!$N$15:$P$20,2,TRUE)</f>
        <v>moderate</v>
      </c>
      <c r="AA96" s="8">
        <f>VLOOKUP($Y96,definitions_list_lookup!$N$15:$P$20,3,TRUE)</f>
        <v>2</v>
      </c>
      <c r="AB96" s="108"/>
      <c r="AC96" s="7"/>
      <c r="AD96" s="7">
        <v>5</v>
      </c>
      <c r="AE96" s="7">
        <v>65</v>
      </c>
      <c r="AF96" s="7"/>
      <c r="AG96" s="7"/>
      <c r="AH96" s="7"/>
      <c r="AI96" s="7"/>
      <c r="AJ96" s="7"/>
      <c r="AK96" s="7"/>
      <c r="AL96" s="7"/>
      <c r="AM96" s="7"/>
      <c r="AN96" s="7"/>
      <c r="AO96" s="7"/>
      <c r="AP96" s="7">
        <v>5</v>
      </c>
      <c r="AQ96" s="7"/>
      <c r="AR96" s="7"/>
      <c r="AS96" s="7">
        <v>25</v>
      </c>
      <c r="AT96" s="7"/>
      <c r="AU96" s="7"/>
      <c r="AV96" s="7"/>
      <c r="AW96" s="7"/>
      <c r="AX96" s="7"/>
      <c r="AY96" s="7"/>
      <c r="AZ96" s="7"/>
      <c r="BA96" s="8">
        <f t="shared" si="9"/>
        <v>100</v>
      </c>
      <c r="BB96" s="55"/>
      <c r="BC96" s="108"/>
      <c r="BD96" s="108"/>
      <c r="BE96" s="108"/>
      <c r="BF96" s="7"/>
      <c r="BG96" s="8" t="str">
        <f>VLOOKUP($BF96,definitions_list_lookup!$N$15:$P$20,2,TRUE)</f>
        <v>fresh</v>
      </c>
      <c r="BH96" s="8">
        <f>VLOOKUP($BF96,definitions_list_lookup!$N$15:$P$20,3,TRUE)</f>
        <v>0</v>
      </c>
      <c r="BI96" s="108"/>
      <c r="BJ96" s="7"/>
      <c r="BK96" s="7"/>
      <c r="BL96" s="7"/>
      <c r="BM96" s="7"/>
      <c r="BN96" s="7"/>
      <c r="BO96" s="7"/>
      <c r="BP96" s="7"/>
      <c r="BQ96" s="7"/>
      <c r="BR96" s="7"/>
      <c r="BS96" s="7"/>
      <c r="BT96" s="7"/>
      <c r="BU96" s="7"/>
      <c r="BV96" s="7"/>
      <c r="BW96" s="7"/>
      <c r="BX96" s="7"/>
      <c r="BY96" s="7"/>
      <c r="BZ96" s="7"/>
      <c r="CA96" s="7"/>
      <c r="CB96" s="7"/>
      <c r="CC96" s="7"/>
      <c r="CD96" s="7"/>
      <c r="CE96" s="7"/>
      <c r="CF96" s="7"/>
      <c r="CG96" s="7"/>
      <c r="CH96" s="8">
        <f t="shared" si="10"/>
        <v>0</v>
      </c>
      <c r="CI96" s="44"/>
      <c r="CJ96" s="7" t="s">
        <v>295</v>
      </c>
      <c r="CK96" s="49" t="s">
        <v>1641</v>
      </c>
      <c r="CL96" s="7">
        <v>70</v>
      </c>
      <c r="CM96" s="8" t="str">
        <f>VLOOKUP($CL96,definitions_list_lookup!$N$15:$P$20,2,TRUE)</f>
        <v>very high</v>
      </c>
      <c r="CN96" s="8">
        <f>VLOOKUP($CL96,definitions_list_lookup!$N$15:$P$20,3,TRUE)</f>
        <v>4</v>
      </c>
      <c r="CO96" s="108"/>
      <c r="CP96" s="7"/>
      <c r="CQ96" s="7">
        <v>40</v>
      </c>
      <c r="CR96" s="7">
        <v>60</v>
      </c>
      <c r="CS96" s="7"/>
      <c r="CT96" s="7"/>
      <c r="CU96" s="7"/>
      <c r="CV96" s="7"/>
      <c r="CW96" s="7"/>
      <c r="CX96" s="7"/>
      <c r="CY96" s="7"/>
      <c r="CZ96" s="7"/>
      <c r="DA96" s="7"/>
      <c r="DB96" s="7"/>
      <c r="DC96" s="7"/>
      <c r="DD96" s="7"/>
      <c r="DE96" s="7"/>
      <c r="DF96" s="7"/>
      <c r="DG96" s="7"/>
      <c r="DH96" s="7"/>
      <c r="DI96" s="7"/>
      <c r="DJ96" s="7"/>
      <c r="DK96" s="7"/>
      <c r="DL96" s="7"/>
      <c r="DM96" s="7"/>
      <c r="DN96" s="8">
        <f t="shared" si="11"/>
        <v>100</v>
      </c>
      <c r="DO96" s="44"/>
      <c r="DP96" s="108"/>
      <c r="DQ96" s="7"/>
      <c r="DR96" s="8" t="str">
        <f>VLOOKUP($DQ96,definitions_list_lookup!$N$15:$P$20,2,TRUE)</f>
        <v>fresh</v>
      </c>
      <c r="DS96" s="8">
        <f>VLOOKUP($DQ96,definitions_list_lookup!$N$15:$P$20,3,TRUE)</f>
        <v>0</v>
      </c>
      <c r="DT96" s="108"/>
      <c r="DU96" s="7"/>
      <c r="DV96" s="7"/>
      <c r="DW96" s="7"/>
      <c r="DX96" s="7"/>
      <c r="DY96" s="7"/>
      <c r="DZ96" s="7"/>
      <c r="EA96" s="7"/>
      <c r="EB96" s="7"/>
      <c r="EC96" s="7"/>
      <c r="ED96" s="7"/>
      <c r="EE96" s="7"/>
      <c r="EF96" s="7"/>
      <c r="EG96" s="7"/>
      <c r="EH96" s="7"/>
      <c r="EI96" s="7"/>
      <c r="EJ96" s="7"/>
      <c r="EK96" s="7"/>
      <c r="EL96" s="7"/>
      <c r="EM96" s="7"/>
      <c r="EN96" s="7"/>
      <c r="EO96" s="7"/>
      <c r="EP96" s="7"/>
      <c r="EQ96" s="7"/>
      <c r="ER96" s="7"/>
      <c r="ES96" s="8">
        <f t="shared" si="12"/>
        <v>0</v>
      </c>
      <c r="ET96" s="44"/>
      <c r="EU96" s="8">
        <f t="shared" si="13"/>
        <v>36</v>
      </c>
      <c r="EV96" s="8" t="str">
        <f>VLOOKUP($EU96,definitions_list_lookup!$N$15:$P$20,2,TRUE)</f>
        <v>high</v>
      </c>
      <c r="EW96" s="8">
        <f>VLOOKUP($EU96,definitions_list_lookup!$N$15:$P$20,3,TRUE)</f>
        <v>3</v>
      </c>
    </row>
    <row r="97" spans="1:153" s="100" customFormat="1" ht="84">
      <c r="A97" s="100" t="s">
        <v>1495</v>
      </c>
      <c r="B97" s="100" t="s">
        <v>2845</v>
      </c>
      <c r="C97" s="122" t="s">
        <v>1713</v>
      </c>
      <c r="D97" s="100" t="s">
        <v>1497</v>
      </c>
      <c r="E97" s="100">
        <v>15</v>
      </c>
      <c r="F97" s="100">
        <v>1</v>
      </c>
      <c r="G97" s="101" t="str">
        <f t="shared" si="7"/>
        <v>15-1</v>
      </c>
      <c r="H97" s="102">
        <v>0</v>
      </c>
      <c r="I97" s="102">
        <v>86</v>
      </c>
      <c r="J97" s="81" t="str">
        <f>IF(((VLOOKUP($G97,Depth_Lookup!$A$3:$J$561,9,FALSE))-(I97/100))&gt;=0,"Good","Too Long")</f>
        <v>Good</v>
      </c>
      <c r="K97" s="82">
        <f>(VLOOKUP($G97,Depth_Lookup!$A$3:$J$561,10,FALSE))+(H97/100)</f>
        <v>32.25</v>
      </c>
      <c r="L97" s="82">
        <f>(VLOOKUP($G97,Depth_Lookup!$A$3:$J$561,10,FALSE))+(I97/100)</f>
        <v>33.11</v>
      </c>
      <c r="M97" s="175">
        <v>7</v>
      </c>
      <c r="N97" s="175" t="s">
        <v>1489</v>
      </c>
      <c r="O97" s="123" t="s">
        <v>1844</v>
      </c>
      <c r="P97" s="123" t="s">
        <v>1911</v>
      </c>
      <c r="Q97" s="105"/>
      <c r="R97" s="124">
        <v>95</v>
      </c>
      <c r="T97" s="100">
        <v>5</v>
      </c>
      <c r="V97" s="177">
        <f t="shared" si="8"/>
        <v>100</v>
      </c>
      <c r="W97" s="125" t="s">
        <v>1629</v>
      </c>
      <c r="X97" s="100" t="s">
        <v>1</v>
      </c>
      <c r="Y97" s="126">
        <v>10</v>
      </c>
      <c r="Z97" s="177" t="str">
        <f>VLOOKUP($Y97,definitions_list_lookup!$N$15:$P$20,2,TRUE)</f>
        <v>slight</v>
      </c>
      <c r="AA97" s="177">
        <f>VLOOKUP($Y97,definitions_list_lookup!$N$15:$P$20,3,TRUE)</f>
        <v>1</v>
      </c>
      <c r="AB97" s="109"/>
      <c r="AC97" s="106"/>
      <c r="AD97" s="106">
        <v>10</v>
      </c>
      <c r="AE97" s="106">
        <v>70</v>
      </c>
      <c r="AF97" s="106"/>
      <c r="AG97" s="106"/>
      <c r="AH97" s="106"/>
      <c r="AI97" s="106"/>
      <c r="AJ97" s="106"/>
      <c r="AK97" s="106"/>
      <c r="AL97" s="106"/>
      <c r="AM97" s="106"/>
      <c r="AN97" s="106"/>
      <c r="AO97" s="106"/>
      <c r="AP97" s="106">
        <v>5</v>
      </c>
      <c r="AQ97" s="106"/>
      <c r="AR97" s="106"/>
      <c r="AS97" s="106">
        <v>15</v>
      </c>
      <c r="AT97" s="106"/>
      <c r="AU97" s="106"/>
      <c r="AV97" s="106"/>
      <c r="AW97" s="106"/>
      <c r="AX97" s="106"/>
      <c r="AY97" s="106"/>
      <c r="AZ97" s="106"/>
      <c r="BA97" s="177">
        <f t="shared" si="9"/>
        <v>100</v>
      </c>
      <c r="BB97" s="172"/>
      <c r="BC97" s="109"/>
      <c r="BD97" s="109"/>
      <c r="BE97" s="109"/>
      <c r="BF97" s="106"/>
      <c r="BG97" s="177" t="str">
        <f>VLOOKUP($BF97,definitions_list_lookup!$N$15:$P$20,2,TRUE)</f>
        <v>fresh</v>
      </c>
      <c r="BH97" s="177">
        <f>VLOOKUP($BF97,definitions_list_lookup!$N$15:$P$20,3,TRUE)</f>
        <v>0</v>
      </c>
      <c r="BI97" s="109"/>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77">
        <f t="shared" si="10"/>
        <v>0</v>
      </c>
      <c r="CI97" s="105"/>
      <c r="CJ97" s="106" t="s">
        <v>295</v>
      </c>
      <c r="CK97" s="134" t="s">
        <v>1643</v>
      </c>
      <c r="CL97" s="106">
        <v>40</v>
      </c>
      <c r="CM97" s="177" t="str">
        <f>VLOOKUP($CL97,definitions_list_lookup!$N$15:$P$20,2,TRUE)</f>
        <v>high</v>
      </c>
      <c r="CN97" s="177">
        <f>VLOOKUP($CL97,definitions_list_lookup!$N$15:$P$20,3,TRUE)</f>
        <v>3</v>
      </c>
      <c r="CO97" s="109"/>
      <c r="CP97" s="106"/>
      <c r="CQ97" s="106">
        <v>90</v>
      </c>
      <c r="CR97" s="106">
        <v>10</v>
      </c>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77">
        <f t="shared" si="11"/>
        <v>100</v>
      </c>
      <c r="DO97" s="105"/>
      <c r="DP97" s="109"/>
      <c r="DQ97" s="106"/>
      <c r="DR97" s="177" t="str">
        <f>VLOOKUP($DQ97,definitions_list_lookup!$N$15:$P$20,2,TRUE)</f>
        <v>fresh</v>
      </c>
      <c r="DS97" s="177">
        <f>VLOOKUP($DQ97,definitions_list_lookup!$N$15:$P$20,3,TRUE)</f>
        <v>0</v>
      </c>
      <c r="DT97" s="109"/>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77">
        <f t="shared" si="12"/>
        <v>0</v>
      </c>
      <c r="ET97" s="105"/>
      <c r="EU97" s="177">
        <f t="shared" si="13"/>
        <v>11.5</v>
      </c>
      <c r="EV97" s="177" t="str">
        <f>VLOOKUP($EU97,definitions_list_lookup!$N$15:$P$20,2,TRUE)</f>
        <v>moderate</v>
      </c>
      <c r="EW97" s="177">
        <f>VLOOKUP($EU97,definitions_list_lookup!$N$15:$P$20,3,TRUE)</f>
        <v>2</v>
      </c>
    </row>
    <row r="98" spans="1:153" s="113" customFormat="1" ht="70">
      <c r="A98" s="113" t="s">
        <v>1714</v>
      </c>
      <c r="B98" s="5" t="s">
        <v>2845</v>
      </c>
      <c r="C98" t="s">
        <v>1713</v>
      </c>
      <c r="D98" s="5" t="s">
        <v>1497</v>
      </c>
      <c r="E98" s="113">
        <v>15</v>
      </c>
      <c r="F98" s="113">
        <v>2</v>
      </c>
      <c r="G98" s="6" t="str">
        <f t="shared" si="7"/>
        <v>15-2</v>
      </c>
      <c r="H98" s="23">
        <v>0</v>
      </c>
      <c r="I98" s="23">
        <v>57.5</v>
      </c>
      <c r="J98" s="81" t="str">
        <f>IF(((VLOOKUP($G98,Depth_Lookup!$A$3:$J$561,9,FALSE))-(I98/100))&gt;=0,"Good","Too Long")</f>
        <v>Good</v>
      </c>
      <c r="K98" s="82">
        <f>(VLOOKUP($G98,Depth_Lookup!$A$3:$J$561,10,FALSE))+(H98/100)</f>
        <v>33.11</v>
      </c>
      <c r="L98" s="82">
        <f>(VLOOKUP($G98,Depth_Lookup!$A$3:$J$561,10,FALSE))+(I98/100)</f>
        <v>33.685000000000002</v>
      </c>
      <c r="M98" s="176">
        <v>7</v>
      </c>
      <c r="N98" s="176" t="s">
        <v>1489</v>
      </c>
      <c r="O98" s="116" t="s">
        <v>1730</v>
      </c>
      <c r="P98" s="116" t="s">
        <v>1912</v>
      </c>
      <c r="Q98" s="117"/>
      <c r="R98" s="42">
        <v>95</v>
      </c>
      <c r="T98" s="113">
        <v>5</v>
      </c>
      <c r="V98" s="8">
        <f t="shared" si="8"/>
        <v>100</v>
      </c>
      <c r="W98" s="118" t="s">
        <v>1728</v>
      </c>
      <c r="X98" s="113" t="s">
        <v>1</v>
      </c>
      <c r="Y98" s="119">
        <v>10</v>
      </c>
      <c r="Z98" s="8" t="str">
        <f>VLOOKUP($Y98,definitions_list_lookup!$N$15:$P$20,2,TRUE)</f>
        <v>slight</v>
      </c>
      <c r="AA98" s="8">
        <f>VLOOKUP($Y98,definitions_list_lookup!$N$15:$P$20,3,TRUE)</f>
        <v>1</v>
      </c>
      <c r="AB98" s="120"/>
      <c r="AC98" s="121"/>
      <c r="AD98" s="121">
        <v>10</v>
      </c>
      <c r="AE98" s="121">
        <v>15</v>
      </c>
      <c r="AF98" s="121"/>
      <c r="AG98" s="121"/>
      <c r="AH98" s="121"/>
      <c r="AI98" s="121"/>
      <c r="AJ98" s="121"/>
      <c r="AK98" s="121"/>
      <c r="AL98" s="121"/>
      <c r="AM98" s="121"/>
      <c r="AN98" s="121"/>
      <c r="AO98" s="121"/>
      <c r="AP98" s="121">
        <v>5</v>
      </c>
      <c r="AQ98" s="121"/>
      <c r="AR98" s="121"/>
      <c r="AS98" s="121">
        <v>70</v>
      </c>
      <c r="AT98" s="121"/>
      <c r="AU98" s="121"/>
      <c r="AV98" s="121"/>
      <c r="AW98" s="121"/>
      <c r="AX98" s="121"/>
      <c r="AY98" s="121"/>
      <c r="AZ98" s="121"/>
      <c r="BA98" s="8">
        <f t="shared" si="9"/>
        <v>100</v>
      </c>
      <c r="BB98" s="55"/>
      <c r="BC98" s="120"/>
      <c r="BD98" s="120"/>
      <c r="BE98" s="120"/>
      <c r="BF98" s="121"/>
      <c r="BG98" s="8" t="str">
        <f>VLOOKUP($BF98,definitions_list_lookup!$N$15:$P$20,2,TRUE)</f>
        <v>fresh</v>
      </c>
      <c r="BH98" s="8">
        <f>VLOOKUP($BF98,definitions_list_lookup!$N$15:$P$20,3,TRUE)</f>
        <v>0</v>
      </c>
      <c r="BI98" s="120"/>
      <c r="BJ98" s="121"/>
      <c r="BK98" s="121"/>
      <c r="BL98" s="121"/>
      <c r="BM98" s="121"/>
      <c r="BN98" s="121"/>
      <c r="BO98" s="121"/>
      <c r="BP98" s="121"/>
      <c r="BQ98" s="121"/>
      <c r="BR98" s="121"/>
      <c r="BS98" s="121"/>
      <c r="BT98" s="121"/>
      <c r="BU98" s="121"/>
      <c r="BV98" s="121"/>
      <c r="BW98" s="121"/>
      <c r="BX98" s="121"/>
      <c r="BY98" s="121"/>
      <c r="BZ98" s="121"/>
      <c r="CA98" s="121"/>
      <c r="CB98" s="121"/>
      <c r="CC98" s="121"/>
      <c r="CD98" s="121"/>
      <c r="CE98" s="121"/>
      <c r="CF98" s="121"/>
      <c r="CG98" s="121"/>
      <c r="CH98" s="8">
        <f t="shared" si="10"/>
        <v>0</v>
      </c>
      <c r="CI98" s="117"/>
      <c r="CJ98" s="121" t="s">
        <v>295</v>
      </c>
      <c r="CK98" s="135" t="s">
        <v>1729</v>
      </c>
      <c r="CL98" s="121">
        <v>80</v>
      </c>
      <c r="CM98" s="8" t="str">
        <f>VLOOKUP($CL98,definitions_list_lookup!$N$15:$P$20,2,TRUE)</f>
        <v>very high</v>
      </c>
      <c r="CN98" s="8">
        <f>VLOOKUP($CL98,definitions_list_lookup!$N$15:$P$20,3,TRUE)</f>
        <v>4</v>
      </c>
      <c r="CO98" s="120"/>
      <c r="CP98" s="121"/>
      <c r="CQ98" s="121">
        <v>80</v>
      </c>
      <c r="CR98" s="121">
        <v>20</v>
      </c>
      <c r="CS98" s="121"/>
      <c r="CT98" s="121"/>
      <c r="CU98" s="121"/>
      <c r="CV98" s="121"/>
      <c r="CW98" s="121"/>
      <c r="CX98" s="121"/>
      <c r="CY98" s="121"/>
      <c r="CZ98" s="121"/>
      <c r="DA98" s="121"/>
      <c r="DB98" s="121"/>
      <c r="DC98" s="121"/>
      <c r="DD98" s="121"/>
      <c r="DE98" s="121"/>
      <c r="DF98" s="121"/>
      <c r="DG98" s="121"/>
      <c r="DH98" s="121"/>
      <c r="DI98" s="121"/>
      <c r="DJ98" s="121"/>
      <c r="DK98" s="121"/>
      <c r="DL98" s="121"/>
      <c r="DM98" s="121"/>
      <c r="DN98" s="8">
        <f t="shared" si="11"/>
        <v>100</v>
      </c>
      <c r="DO98" s="117"/>
      <c r="DP98" s="120"/>
      <c r="DQ98" s="121"/>
      <c r="DR98" s="8" t="str">
        <f>VLOOKUP($DQ98,definitions_list_lookup!$N$15:$P$20,2,TRUE)</f>
        <v>fresh</v>
      </c>
      <c r="DS98" s="8">
        <f>VLOOKUP($DQ98,definitions_list_lookup!$N$15:$P$20,3,TRUE)</f>
        <v>0</v>
      </c>
      <c r="DT98" s="120"/>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8">
        <f t="shared" si="12"/>
        <v>0</v>
      </c>
      <c r="ET98" s="44"/>
      <c r="EU98" s="8">
        <f t="shared" si="13"/>
        <v>13.5</v>
      </c>
      <c r="EV98" s="8" t="str">
        <f>VLOOKUP($EU98,definitions_list_lookup!$N$15:$P$20,2,TRUE)</f>
        <v>moderate</v>
      </c>
      <c r="EW98" s="8">
        <f>VLOOKUP($EU98,definitions_list_lookup!$N$15:$P$20,3,TRUE)</f>
        <v>2</v>
      </c>
    </row>
    <row r="99" spans="1:153" s="5" customFormat="1" ht="168">
      <c r="A99" s="113" t="s">
        <v>1714</v>
      </c>
      <c r="B99" s="5" t="s">
        <v>2845</v>
      </c>
      <c r="C99" t="s">
        <v>1713</v>
      </c>
      <c r="D99" s="5" t="s">
        <v>1497</v>
      </c>
      <c r="E99" s="5">
        <v>15</v>
      </c>
      <c r="F99" s="5">
        <v>3</v>
      </c>
      <c r="G99" s="6" t="str">
        <f t="shared" si="7"/>
        <v>15-3</v>
      </c>
      <c r="H99" s="2">
        <v>0</v>
      </c>
      <c r="I99" s="2">
        <v>9</v>
      </c>
      <c r="J99" s="81" t="str">
        <f>IF(((VLOOKUP($G99,Depth_Lookup!$A$3:$J$561,9,FALSE))-(I99/100))&gt;=0,"Good","Too Long")</f>
        <v>Good</v>
      </c>
      <c r="K99" s="82">
        <f>(VLOOKUP($G99,Depth_Lookup!$A$3:$J$561,10,FALSE))+(H99/100)</f>
        <v>33.685000000000002</v>
      </c>
      <c r="L99" s="82">
        <f>(VLOOKUP($G99,Depth_Lookup!$A$3:$J$561,10,FALSE))+(I99/100)</f>
        <v>33.775000000000006</v>
      </c>
      <c r="M99" s="174">
        <v>7</v>
      </c>
      <c r="N99" s="174" t="s">
        <v>1489</v>
      </c>
      <c r="O99" s="58" t="s">
        <v>1731</v>
      </c>
      <c r="P99" s="58" t="s">
        <v>1913</v>
      </c>
      <c r="Q99" s="44"/>
      <c r="R99" s="42">
        <v>100</v>
      </c>
      <c r="V99" s="8">
        <f t="shared" si="8"/>
        <v>100</v>
      </c>
      <c r="W99" s="4" t="s">
        <v>1728</v>
      </c>
      <c r="X99" s="5" t="s">
        <v>1</v>
      </c>
      <c r="Y99" s="38">
        <v>10</v>
      </c>
      <c r="Z99" s="8" t="str">
        <f>VLOOKUP($Y99,definitions_list_lookup!$N$15:$P$20,2,TRUE)</f>
        <v>slight</v>
      </c>
      <c r="AA99" s="8">
        <f>VLOOKUP($Y99,definitions_list_lookup!$N$15:$P$20,3,TRUE)</f>
        <v>1</v>
      </c>
      <c r="AB99" s="108"/>
      <c r="AC99" s="7"/>
      <c r="AD99" s="7">
        <v>10</v>
      </c>
      <c r="AE99" s="7">
        <v>15</v>
      </c>
      <c r="AF99" s="7"/>
      <c r="AG99" s="7"/>
      <c r="AH99" s="7"/>
      <c r="AI99" s="7"/>
      <c r="AJ99" s="7"/>
      <c r="AK99" s="7"/>
      <c r="AL99" s="7"/>
      <c r="AM99" s="7"/>
      <c r="AN99" s="7"/>
      <c r="AO99" s="7"/>
      <c r="AP99" s="7">
        <v>5</v>
      </c>
      <c r="AQ99" s="7"/>
      <c r="AR99" s="7"/>
      <c r="AS99" s="7">
        <v>70</v>
      </c>
      <c r="AT99" s="7"/>
      <c r="AU99" s="7"/>
      <c r="AV99" s="7"/>
      <c r="AW99" s="7"/>
      <c r="AX99" s="7"/>
      <c r="AY99" s="7"/>
      <c r="AZ99" s="7"/>
      <c r="BA99" s="8">
        <f t="shared" si="9"/>
        <v>100</v>
      </c>
      <c r="BB99" s="55"/>
      <c r="BC99" s="108"/>
      <c r="BD99" s="108"/>
      <c r="BE99" s="108"/>
      <c r="BF99" s="7"/>
      <c r="BG99" s="8" t="str">
        <f>VLOOKUP($BF99,definitions_list_lookup!$N$15:$P$20,2,TRUE)</f>
        <v>fresh</v>
      </c>
      <c r="BH99" s="8">
        <f>VLOOKUP($BF99,definitions_list_lookup!$N$15:$P$20,3,TRUE)</f>
        <v>0</v>
      </c>
      <c r="BI99" s="108"/>
      <c r="BJ99" s="7"/>
      <c r="BK99" s="7"/>
      <c r="BL99" s="7"/>
      <c r="BM99" s="7"/>
      <c r="BN99" s="7"/>
      <c r="BO99" s="7"/>
      <c r="BP99" s="7"/>
      <c r="BQ99" s="7"/>
      <c r="BR99" s="7"/>
      <c r="BS99" s="7"/>
      <c r="BT99" s="7"/>
      <c r="BU99" s="7"/>
      <c r="BV99" s="7"/>
      <c r="BW99" s="7"/>
      <c r="BX99" s="7"/>
      <c r="BY99" s="7"/>
      <c r="BZ99" s="7"/>
      <c r="CA99" s="7"/>
      <c r="CB99" s="7"/>
      <c r="CC99" s="7"/>
      <c r="CD99" s="7"/>
      <c r="CE99" s="7"/>
      <c r="CF99" s="7"/>
      <c r="CG99" s="7"/>
      <c r="CH99" s="8">
        <f t="shared" si="10"/>
        <v>0</v>
      </c>
      <c r="CI99" s="44"/>
      <c r="CJ99" s="7"/>
      <c r="CK99" s="49"/>
      <c r="CL99" s="7"/>
      <c r="CM99" s="8" t="str">
        <f>VLOOKUP($CL99,definitions_list_lookup!$N$15:$P$20,2,TRUE)</f>
        <v>fresh</v>
      </c>
      <c r="CN99" s="8">
        <f>VLOOKUP($CL99,definitions_list_lookup!$N$15:$P$20,3,TRUE)</f>
        <v>0</v>
      </c>
      <c r="CO99" s="108"/>
      <c r="CP99" s="7"/>
      <c r="CQ99" s="7"/>
      <c r="CR99" s="7"/>
      <c r="CS99" s="7"/>
      <c r="CT99" s="7"/>
      <c r="CU99" s="7"/>
      <c r="CV99" s="7"/>
      <c r="CW99" s="7"/>
      <c r="CX99" s="7"/>
      <c r="CY99" s="7"/>
      <c r="CZ99" s="7"/>
      <c r="DA99" s="7"/>
      <c r="DB99" s="7"/>
      <c r="DC99" s="7"/>
      <c r="DD99" s="7"/>
      <c r="DE99" s="7"/>
      <c r="DF99" s="7"/>
      <c r="DG99" s="7"/>
      <c r="DH99" s="7"/>
      <c r="DI99" s="7"/>
      <c r="DJ99" s="7"/>
      <c r="DK99" s="7"/>
      <c r="DL99" s="7"/>
      <c r="DM99" s="7"/>
      <c r="DN99" s="8">
        <f t="shared" si="11"/>
        <v>0</v>
      </c>
      <c r="DO99" s="44"/>
      <c r="DP99" s="108"/>
      <c r="DQ99" s="7"/>
      <c r="DR99" s="8" t="str">
        <f>VLOOKUP($DQ99,definitions_list_lookup!$N$15:$P$20,2,TRUE)</f>
        <v>fresh</v>
      </c>
      <c r="DS99" s="8">
        <f>VLOOKUP($DQ99,definitions_list_lookup!$N$15:$P$20,3,TRUE)</f>
        <v>0</v>
      </c>
      <c r="DT99" s="108"/>
      <c r="DU99" s="7"/>
      <c r="DV99" s="7"/>
      <c r="DW99" s="7"/>
      <c r="DX99" s="7"/>
      <c r="DY99" s="7"/>
      <c r="DZ99" s="7"/>
      <c r="EA99" s="7"/>
      <c r="EB99" s="7"/>
      <c r="EC99" s="7"/>
      <c r="ED99" s="7"/>
      <c r="EE99" s="7"/>
      <c r="EF99" s="7"/>
      <c r="EG99" s="7"/>
      <c r="EH99" s="7"/>
      <c r="EI99" s="7"/>
      <c r="EJ99" s="7"/>
      <c r="EK99" s="7"/>
      <c r="EL99" s="7"/>
      <c r="EM99" s="7"/>
      <c r="EN99" s="7"/>
      <c r="EO99" s="7"/>
      <c r="EP99" s="7"/>
      <c r="EQ99" s="7"/>
      <c r="ER99" s="7"/>
      <c r="ES99" s="8">
        <f t="shared" si="12"/>
        <v>0</v>
      </c>
      <c r="ET99" s="44"/>
      <c r="EU99" s="8">
        <f t="shared" si="13"/>
        <v>10</v>
      </c>
      <c r="EV99" s="8" t="str">
        <f>VLOOKUP($EU99,definitions_list_lookup!$N$15:$P$20,2,TRUE)</f>
        <v>slight</v>
      </c>
      <c r="EW99" s="8">
        <f>VLOOKUP($EU99,definitions_list_lookup!$N$15:$P$20,3,TRUE)</f>
        <v>1</v>
      </c>
    </row>
    <row r="100" spans="1:153" s="5" customFormat="1" ht="168">
      <c r="A100" s="113" t="s">
        <v>1714</v>
      </c>
      <c r="B100" s="5" t="s">
        <v>2845</v>
      </c>
      <c r="C100" t="s">
        <v>1713</v>
      </c>
      <c r="D100" s="5" t="s">
        <v>1497</v>
      </c>
      <c r="E100" s="5">
        <v>15</v>
      </c>
      <c r="F100" s="5">
        <v>3</v>
      </c>
      <c r="G100" s="6" t="str">
        <f t="shared" si="7"/>
        <v>15-3</v>
      </c>
      <c r="H100" s="2">
        <v>9</v>
      </c>
      <c r="I100" s="2">
        <v>90.5</v>
      </c>
      <c r="J100" s="81" t="str">
        <f>IF(((VLOOKUP($G100,Depth_Lookup!$A$3:$J$561,9,FALSE))-(I100/100))&gt;=0,"Good","Too Long")</f>
        <v>Good</v>
      </c>
      <c r="K100" s="82">
        <f>(VLOOKUP($G100,Depth_Lookup!$A$3:$J$561,10,FALSE))+(H100/100)</f>
        <v>33.775000000000006</v>
      </c>
      <c r="L100" s="82">
        <f>(VLOOKUP($G100,Depth_Lookup!$A$3:$J$561,10,FALSE))+(I100/100)</f>
        <v>34.590000000000003</v>
      </c>
      <c r="M100" s="174">
        <v>8</v>
      </c>
      <c r="N100" s="174" t="s">
        <v>1489</v>
      </c>
      <c r="O100" s="58" t="s">
        <v>1730</v>
      </c>
      <c r="P100" s="58" t="s">
        <v>1913</v>
      </c>
      <c r="Q100" s="44"/>
      <c r="R100" s="42">
        <v>95</v>
      </c>
      <c r="T100" s="5">
        <v>5</v>
      </c>
      <c r="V100" s="8">
        <f t="shared" si="8"/>
        <v>100</v>
      </c>
      <c r="W100" s="4" t="s">
        <v>1728</v>
      </c>
      <c r="X100" s="5" t="s">
        <v>1</v>
      </c>
      <c r="Y100" s="38">
        <v>10</v>
      </c>
      <c r="Z100" s="8" t="str">
        <f>VLOOKUP($Y100,definitions_list_lookup!$N$15:$P$20,2,TRUE)</f>
        <v>slight</v>
      </c>
      <c r="AA100" s="8">
        <f>VLOOKUP($Y100,definitions_list_lookup!$N$15:$P$20,3,TRUE)</f>
        <v>1</v>
      </c>
      <c r="AB100" s="108"/>
      <c r="AC100" s="7"/>
      <c r="AD100" s="7">
        <v>10</v>
      </c>
      <c r="AE100" s="7">
        <v>30</v>
      </c>
      <c r="AF100" s="7"/>
      <c r="AG100" s="7"/>
      <c r="AH100" s="7"/>
      <c r="AI100" s="7"/>
      <c r="AJ100" s="7"/>
      <c r="AK100" s="7"/>
      <c r="AL100" s="7"/>
      <c r="AM100" s="7"/>
      <c r="AN100" s="7"/>
      <c r="AO100" s="7"/>
      <c r="AP100" s="7">
        <v>5</v>
      </c>
      <c r="AQ100" s="7"/>
      <c r="AR100" s="7"/>
      <c r="AS100" s="7">
        <v>55</v>
      </c>
      <c r="AT100" s="7"/>
      <c r="AU100" s="7"/>
      <c r="AV100" s="7"/>
      <c r="AW100" s="7"/>
      <c r="AX100" s="7"/>
      <c r="AY100" s="7"/>
      <c r="AZ100" s="7"/>
      <c r="BA100" s="8">
        <f t="shared" si="9"/>
        <v>100</v>
      </c>
      <c r="BB100" s="55"/>
      <c r="BC100" s="108"/>
      <c r="BD100" s="108"/>
      <c r="BE100" s="108"/>
      <c r="BF100" s="7"/>
      <c r="BG100" s="8" t="str">
        <f>VLOOKUP($BF100,definitions_list_lookup!$N$15:$P$20,2,TRUE)</f>
        <v>fresh</v>
      </c>
      <c r="BH100" s="8">
        <f>VLOOKUP($BF100,definitions_list_lookup!$N$15:$P$20,3,TRUE)</f>
        <v>0</v>
      </c>
      <c r="BI100" s="108"/>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8">
        <f t="shared" si="10"/>
        <v>0</v>
      </c>
      <c r="CI100" s="44"/>
      <c r="CJ100" s="7" t="s">
        <v>295</v>
      </c>
      <c r="CK100" s="49" t="s">
        <v>1732</v>
      </c>
      <c r="CL100" s="7">
        <v>60</v>
      </c>
      <c r="CM100" s="8" t="str">
        <f>VLOOKUP($CL100,definitions_list_lookup!$N$15:$P$20,2,TRUE)</f>
        <v>high</v>
      </c>
      <c r="CN100" s="8">
        <f>VLOOKUP($CL100,definitions_list_lookup!$N$15:$P$20,3,TRUE)</f>
        <v>3</v>
      </c>
      <c r="CO100" s="108"/>
      <c r="CP100" s="7"/>
      <c r="CQ100" s="7"/>
      <c r="CR100" s="7">
        <v>100</v>
      </c>
      <c r="CS100" s="7"/>
      <c r="CT100" s="7"/>
      <c r="CU100" s="7"/>
      <c r="CV100" s="7"/>
      <c r="CW100" s="7"/>
      <c r="CX100" s="7"/>
      <c r="CY100" s="7"/>
      <c r="CZ100" s="7"/>
      <c r="DA100" s="7"/>
      <c r="DB100" s="7"/>
      <c r="DC100" s="7"/>
      <c r="DD100" s="7"/>
      <c r="DE100" s="7"/>
      <c r="DF100" s="7"/>
      <c r="DG100" s="7"/>
      <c r="DH100" s="7"/>
      <c r="DI100" s="7"/>
      <c r="DJ100" s="7"/>
      <c r="DK100" s="7"/>
      <c r="DL100" s="7"/>
      <c r="DM100" s="7"/>
      <c r="DN100" s="8">
        <f t="shared" si="11"/>
        <v>100</v>
      </c>
      <c r="DO100" s="44"/>
      <c r="DP100" s="108"/>
      <c r="DQ100" s="7"/>
      <c r="DR100" s="8" t="str">
        <f>VLOOKUP($DQ100,definitions_list_lookup!$N$15:$P$20,2,TRUE)</f>
        <v>fresh</v>
      </c>
      <c r="DS100" s="8">
        <f>VLOOKUP($DQ100,definitions_list_lookup!$N$15:$P$20,3,TRUE)</f>
        <v>0</v>
      </c>
      <c r="DT100" s="108"/>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8">
        <f t="shared" si="12"/>
        <v>0</v>
      </c>
      <c r="ET100" s="44"/>
      <c r="EU100" s="8">
        <f t="shared" si="13"/>
        <v>12.5</v>
      </c>
      <c r="EV100" s="8" t="str">
        <f>VLOOKUP($EU100,definitions_list_lookup!$N$15:$P$20,2,TRUE)</f>
        <v>moderate</v>
      </c>
      <c r="EW100" s="8">
        <f>VLOOKUP($EU100,definitions_list_lookup!$N$15:$P$20,3,TRUE)</f>
        <v>2</v>
      </c>
    </row>
    <row r="101" spans="1:153" s="5" customFormat="1" ht="168">
      <c r="A101" s="113" t="s">
        <v>1714</v>
      </c>
      <c r="B101" s="5" t="s">
        <v>2845</v>
      </c>
      <c r="C101" t="s">
        <v>1713</v>
      </c>
      <c r="D101" s="5" t="s">
        <v>1497</v>
      </c>
      <c r="E101" s="5">
        <v>15</v>
      </c>
      <c r="F101" s="5">
        <v>4</v>
      </c>
      <c r="G101" s="6" t="str">
        <f t="shared" si="7"/>
        <v>15-4</v>
      </c>
      <c r="H101" s="2">
        <v>0</v>
      </c>
      <c r="I101" s="2">
        <v>81</v>
      </c>
      <c r="J101" s="81" t="str">
        <f>IF(((VLOOKUP($G101,Depth_Lookup!$A$3:$J$561,9,FALSE))-(I101/100))&gt;=0,"Good","Too Long")</f>
        <v>Good</v>
      </c>
      <c r="K101" s="82">
        <f>(VLOOKUP($G101,Depth_Lookup!$A$3:$J$561,10,FALSE))+(H101/100)</f>
        <v>34.590000000000003</v>
      </c>
      <c r="L101" s="82">
        <f>(VLOOKUP($G101,Depth_Lookup!$A$3:$J$561,10,FALSE))+(I101/100)</f>
        <v>35.400000000000006</v>
      </c>
      <c r="M101" s="174">
        <v>8</v>
      </c>
      <c r="N101" s="174" t="s">
        <v>1489</v>
      </c>
      <c r="O101" s="58" t="s">
        <v>1734</v>
      </c>
      <c r="P101" s="58" t="s">
        <v>1913</v>
      </c>
      <c r="Q101" s="44"/>
      <c r="R101" s="42">
        <v>70</v>
      </c>
      <c r="T101" s="5">
        <v>30</v>
      </c>
      <c r="V101" s="8">
        <f t="shared" si="8"/>
        <v>100</v>
      </c>
      <c r="W101" s="4" t="s">
        <v>1728</v>
      </c>
      <c r="X101" s="5" t="s">
        <v>1</v>
      </c>
      <c r="Y101" s="38">
        <v>10</v>
      </c>
      <c r="Z101" s="8" t="str">
        <f>VLOOKUP($Y101,definitions_list_lookup!$N$15:$P$20,2,TRUE)</f>
        <v>slight</v>
      </c>
      <c r="AA101" s="8">
        <f>VLOOKUP($Y101,definitions_list_lookup!$N$15:$P$20,3,TRUE)</f>
        <v>1</v>
      </c>
      <c r="AB101" s="108"/>
      <c r="AC101" s="7"/>
      <c r="AD101" s="7">
        <v>10</v>
      </c>
      <c r="AE101" s="7">
        <v>35</v>
      </c>
      <c r="AF101" s="7"/>
      <c r="AG101" s="7"/>
      <c r="AH101" s="7"/>
      <c r="AI101" s="7"/>
      <c r="AJ101" s="7"/>
      <c r="AK101" s="7"/>
      <c r="AL101" s="7"/>
      <c r="AM101" s="7"/>
      <c r="AN101" s="7"/>
      <c r="AO101" s="7"/>
      <c r="AP101" s="7">
        <v>5</v>
      </c>
      <c r="AQ101" s="7"/>
      <c r="AR101" s="7"/>
      <c r="AS101" s="7">
        <v>50</v>
      </c>
      <c r="AT101" s="7"/>
      <c r="AU101" s="7"/>
      <c r="AV101" s="7"/>
      <c r="AW101" s="7"/>
      <c r="AX101" s="7"/>
      <c r="AY101" s="7"/>
      <c r="AZ101" s="7"/>
      <c r="BA101" s="8">
        <f t="shared" si="9"/>
        <v>100</v>
      </c>
      <c r="BB101" s="55"/>
      <c r="BC101" s="108"/>
      <c r="BD101" s="108"/>
      <c r="BE101" s="108"/>
      <c r="BF101" s="7"/>
      <c r="BG101" s="8" t="str">
        <f>VLOOKUP($BF101,definitions_list_lookup!$N$15:$P$20,2,TRUE)</f>
        <v>fresh</v>
      </c>
      <c r="BH101" s="8">
        <f>VLOOKUP($BF101,definitions_list_lookup!$N$15:$P$20,3,TRUE)</f>
        <v>0</v>
      </c>
      <c r="BI101" s="108"/>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8">
        <f t="shared" si="10"/>
        <v>0</v>
      </c>
      <c r="CI101" s="44"/>
      <c r="CJ101" s="7" t="s">
        <v>295</v>
      </c>
      <c r="CK101" s="49" t="s">
        <v>1733</v>
      </c>
      <c r="CL101" s="7">
        <v>70</v>
      </c>
      <c r="CM101" s="8" t="str">
        <f>VLOOKUP($CL101,definitions_list_lookup!$N$15:$P$20,2,TRUE)</f>
        <v>very high</v>
      </c>
      <c r="CN101" s="8">
        <f>VLOOKUP($CL101,definitions_list_lookup!$N$15:$P$20,3,TRUE)</f>
        <v>4</v>
      </c>
      <c r="CO101" s="108"/>
      <c r="CP101" s="7"/>
      <c r="CQ101" s="7">
        <v>50</v>
      </c>
      <c r="CR101" s="7">
        <v>40</v>
      </c>
      <c r="CS101" s="7"/>
      <c r="CT101" s="7"/>
      <c r="CU101" s="7"/>
      <c r="CV101" s="7"/>
      <c r="CW101" s="7"/>
      <c r="CX101" s="7"/>
      <c r="CY101" s="7"/>
      <c r="CZ101" s="7"/>
      <c r="DA101" s="7"/>
      <c r="DB101" s="7"/>
      <c r="DC101" s="7">
        <v>2</v>
      </c>
      <c r="DD101" s="7"/>
      <c r="DE101" s="7"/>
      <c r="DF101" s="7">
        <v>8</v>
      </c>
      <c r="DG101" s="7"/>
      <c r="DH101" s="7"/>
      <c r="DI101" s="7"/>
      <c r="DJ101" s="7"/>
      <c r="DK101" s="7"/>
      <c r="DL101" s="7"/>
      <c r="DM101" s="7"/>
      <c r="DN101" s="8">
        <f t="shared" si="11"/>
        <v>100</v>
      </c>
      <c r="DO101" s="44"/>
      <c r="DP101" s="108"/>
      <c r="DQ101" s="7"/>
      <c r="DR101" s="8" t="str">
        <f>VLOOKUP($DQ101,definitions_list_lookup!$N$15:$P$20,2,TRUE)</f>
        <v>fresh</v>
      </c>
      <c r="DS101" s="8">
        <f>VLOOKUP($DQ101,definitions_list_lookup!$N$15:$P$20,3,TRUE)</f>
        <v>0</v>
      </c>
      <c r="DT101" s="108"/>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8">
        <f t="shared" si="12"/>
        <v>0</v>
      </c>
      <c r="ET101" s="44"/>
      <c r="EU101" s="8">
        <f t="shared" si="13"/>
        <v>28</v>
      </c>
      <c r="EV101" s="8" t="str">
        <f>VLOOKUP($EU101,definitions_list_lookup!$N$15:$P$20,2,TRUE)</f>
        <v>moderate</v>
      </c>
      <c r="EW101" s="8">
        <f>VLOOKUP($EU101,definitions_list_lookup!$N$15:$P$20,3,TRUE)</f>
        <v>2</v>
      </c>
    </row>
    <row r="102" spans="1:153" s="5" customFormat="1" ht="140">
      <c r="A102" s="113" t="s">
        <v>1714</v>
      </c>
      <c r="B102" s="5" t="s">
        <v>2845</v>
      </c>
      <c r="C102" t="s">
        <v>1713</v>
      </c>
      <c r="D102" s="5" t="s">
        <v>1497</v>
      </c>
      <c r="E102" s="5">
        <v>16</v>
      </c>
      <c r="F102" s="5">
        <v>1</v>
      </c>
      <c r="G102" s="6" t="str">
        <f t="shared" si="7"/>
        <v>16-1</v>
      </c>
      <c r="H102" s="2">
        <v>0</v>
      </c>
      <c r="I102" s="2">
        <v>52</v>
      </c>
      <c r="J102" s="81" t="str">
        <f>IF(((VLOOKUP($G102,Depth_Lookup!$A$3:$J$561,9,FALSE))-(I102/100))&gt;=0,"Good","Too Long")</f>
        <v>Good</v>
      </c>
      <c r="K102" s="82">
        <f>(VLOOKUP($G102,Depth_Lookup!$A$3:$J$561,10,FALSE))+(H102/100)</f>
        <v>35.25</v>
      </c>
      <c r="L102" s="82">
        <f>(VLOOKUP($G102,Depth_Lookup!$A$3:$J$561,10,FALSE))+(I102/100)</f>
        <v>35.770000000000003</v>
      </c>
      <c r="M102" s="174">
        <v>8</v>
      </c>
      <c r="N102" s="174" t="s">
        <v>1489</v>
      </c>
      <c r="O102" s="58" t="s">
        <v>1736</v>
      </c>
      <c r="P102" s="58" t="s">
        <v>1914</v>
      </c>
      <c r="Q102" s="44"/>
      <c r="R102" s="42">
        <v>90</v>
      </c>
      <c r="T102" s="5">
        <v>10</v>
      </c>
      <c r="V102" s="8">
        <f t="shared" si="8"/>
        <v>100</v>
      </c>
      <c r="W102" s="4" t="s">
        <v>1728</v>
      </c>
      <c r="X102" s="5" t="s">
        <v>1764</v>
      </c>
      <c r="Y102" s="38">
        <v>10</v>
      </c>
      <c r="Z102" s="8" t="str">
        <f>VLOOKUP($Y102,definitions_list_lookup!$N$15:$P$20,2,TRUE)</f>
        <v>slight</v>
      </c>
      <c r="AA102" s="8">
        <f>VLOOKUP($Y102,definitions_list_lookup!$N$15:$P$20,3,TRUE)</f>
        <v>1</v>
      </c>
      <c r="AB102" s="108"/>
      <c r="AC102" s="7"/>
      <c r="AD102" s="7">
        <v>15</v>
      </c>
      <c r="AE102" s="7">
        <v>35</v>
      </c>
      <c r="AF102" s="7"/>
      <c r="AG102" s="7"/>
      <c r="AH102" s="7"/>
      <c r="AI102" s="7"/>
      <c r="AJ102" s="7"/>
      <c r="AK102" s="7"/>
      <c r="AL102" s="7"/>
      <c r="AM102" s="7"/>
      <c r="AN102" s="7"/>
      <c r="AO102" s="7"/>
      <c r="AP102" s="7">
        <v>5</v>
      </c>
      <c r="AQ102" s="7"/>
      <c r="AR102" s="7"/>
      <c r="AS102" s="7">
        <v>45</v>
      </c>
      <c r="AT102" s="7"/>
      <c r="AU102" s="7"/>
      <c r="AV102" s="7"/>
      <c r="AW102" s="7"/>
      <c r="AX102" s="7"/>
      <c r="AY102" s="7"/>
      <c r="AZ102" s="7"/>
      <c r="BA102" s="8">
        <f t="shared" si="9"/>
        <v>100</v>
      </c>
      <c r="BB102" s="55"/>
      <c r="BC102" s="108"/>
      <c r="BD102" s="108"/>
      <c r="BE102" s="108"/>
      <c r="BF102" s="7"/>
      <c r="BG102" s="8" t="str">
        <f>VLOOKUP($BF102,definitions_list_lookup!$N$15:$P$20,2,TRUE)</f>
        <v>fresh</v>
      </c>
      <c r="BH102" s="8">
        <f>VLOOKUP($BF102,definitions_list_lookup!$N$15:$P$20,3,TRUE)</f>
        <v>0</v>
      </c>
      <c r="BI102" s="108"/>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8">
        <f t="shared" si="10"/>
        <v>0</v>
      </c>
      <c r="CI102" s="44"/>
      <c r="CJ102" s="7" t="s">
        <v>295</v>
      </c>
      <c r="CK102" s="49" t="s">
        <v>1735</v>
      </c>
      <c r="CL102" s="7">
        <v>70</v>
      </c>
      <c r="CM102" s="8" t="str">
        <f>VLOOKUP($CL102,definitions_list_lookup!$N$15:$P$20,2,TRUE)</f>
        <v>very high</v>
      </c>
      <c r="CN102" s="8">
        <f>VLOOKUP($CL102,definitions_list_lookup!$N$15:$P$20,3,TRUE)</f>
        <v>4</v>
      </c>
      <c r="CO102" s="108" t="s">
        <v>1744</v>
      </c>
      <c r="CP102" s="7"/>
      <c r="CQ102" s="7">
        <v>50</v>
      </c>
      <c r="CR102" s="7">
        <v>40</v>
      </c>
      <c r="CS102" s="7"/>
      <c r="CT102" s="7"/>
      <c r="CU102" s="7"/>
      <c r="CV102" s="7"/>
      <c r="CW102" s="7"/>
      <c r="CX102" s="7"/>
      <c r="CY102" s="7"/>
      <c r="CZ102" s="7"/>
      <c r="DA102" s="7"/>
      <c r="DB102" s="7"/>
      <c r="DC102" s="7">
        <v>2</v>
      </c>
      <c r="DD102" s="7"/>
      <c r="DE102" s="7"/>
      <c r="DF102" s="7">
        <v>8</v>
      </c>
      <c r="DG102" s="7"/>
      <c r="DH102" s="7"/>
      <c r="DI102" s="7"/>
      <c r="DJ102" s="7"/>
      <c r="DK102" s="7"/>
      <c r="DL102" s="7"/>
      <c r="DM102" s="7"/>
      <c r="DN102" s="8">
        <f t="shared" si="11"/>
        <v>100</v>
      </c>
      <c r="DO102" s="44"/>
      <c r="DP102" s="108"/>
      <c r="DQ102" s="7"/>
      <c r="DR102" s="8" t="str">
        <f>VLOOKUP($DQ102,definitions_list_lookup!$N$15:$P$20,2,TRUE)</f>
        <v>fresh</v>
      </c>
      <c r="DS102" s="8">
        <f>VLOOKUP($DQ102,definitions_list_lookup!$N$15:$P$20,3,TRUE)</f>
        <v>0</v>
      </c>
      <c r="DT102" s="108"/>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8">
        <f t="shared" si="12"/>
        <v>0</v>
      </c>
      <c r="ET102" s="44"/>
      <c r="EU102" s="8">
        <f t="shared" si="13"/>
        <v>16</v>
      </c>
      <c r="EV102" s="8" t="str">
        <f>VLOOKUP($EU102,definitions_list_lookup!$N$15:$P$20,2,TRUE)</f>
        <v>moderate</v>
      </c>
      <c r="EW102" s="8">
        <f>VLOOKUP($EU102,definitions_list_lookup!$N$15:$P$20,3,TRUE)</f>
        <v>2</v>
      </c>
    </row>
    <row r="103" spans="1:153" s="5" customFormat="1" ht="70">
      <c r="A103" s="113" t="s">
        <v>1714</v>
      </c>
      <c r="B103" s="5" t="s">
        <v>2845</v>
      </c>
      <c r="C103" t="s">
        <v>1713</v>
      </c>
      <c r="D103" s="5" t="s">
        <v>1497</v>
      </c>
      <c r="E103" s="5">
        <v>16</v>
      </c>
      <c r="F103" s="5">
        <v>1</v>
      </c>
      <c r="G103" s="6" t="str">
        <f t="shared" si="7"/>
        <v>16-1</v>
      </c>
      <c r="H103" s="2">
        <v>52</v>
      </c>
      <c r="I103" s="2">
        <v>73</v>
      </c>
      <c r="J103" s="81" t="str">
        <f>IF(((VLOOKUP($G103,Depth_Lookup!$A$3:$J$561,9,FALSE))-(I103/100))&gt;=0,"Good","Too Long")</f>
        <v>Good</v>
      </c>
      <c r="K103" s="82">
        <f>(VLOOKUP($G103,Depth_Lookup!$A$3:$J$561,10,FALSE))+(H103/100)</f>
        <v>35.770000000000003</v>
      </c>
      <c r="L103" s="82">
        <f>(VLOOKUP($G103,Depth_Lookup!$A$3:$J$561,10,FALSE))+(I103/100)</f>
        <v>35.979999999999997</v>
      </c>
      <c r="M103" s="174">
        <v>9</v>
      </c>
      <c r="N103" s="174" t="s">
        <v>1489</v>
      </c>
      <c r="O103" s="58" t="s">
        <v>1738</v>
      </c>
      <c r="P103" s="58" t="s">
        <v>1914</v>
      </c>
      <c r="Q103" s="44"/>
      <c r="R103" s="42"/>
      <c r="U103" s="5">
        <v>100</v>
      </c>
      <c r="V103" s="8">
        <f t="shared" si="8"/>
        <v>100</v>
      </c>
      <c r="W103" s="4"/>
      <c r="Y103" s="38"/>
      <c r="Z103" s="8" t="str">
        <f>VLOOKUP($Y103,definitions_list_lookup!$N$15:$P$20,2,TRUE)</f>
        <v>fresh</v>
      </c>
      <c r="AA103" s="8">
        <f>VLOOKUP($Y103,definitions_list_lookup!$N$15:$P$20,3,TRUE)</f>
        <v>0</v>
      </c>
      <c r="AB103" s="108"/>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8">
        <f t="shared" si="9"/>
        <v>0</v>
      </c>
      <c r="BB103" s="55"/>
      <c r="BC103" s="108"/>
      <c r="BD103" s="108"/>
      <c r="BE103" s="108"/>
      <c r="BF103" s="7"/>
      <c r="BG103" s="8" t="str">
        <f>VLOOKUP($BF103,definitions_list_lookup!$N$15:$P$20,2,TRUE)</f>
        <v>fresh</v>
      </c>
      <c r="BH103" s="8">
        <f>VLOOKUP($BF103,definitions_list_lookup!$N$15:$P$20,3,TRUE)</f>
        <v>0</v>
      </c>
      <c r="BI103" s="108"/>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8">
        <f t="shared" si="10"/>
        <v>0</v>
      </c>
      <c r="CI103" s="44"/>
      <c r="CJ103" s="7"/>
      <c r="CK103" s="49"/>
      <c r="CL103" s="7"/>
      <c r="CM103" s="8" t="str">
        <f>VLOOKUP($CL103,definitions_list_lookup!$N$15:$P$20,2,TRUE)</f>
        <v>fresh</v>
      </c>
      <c r="CN103" s="8">
        <f>VLOOKUP($CL103,definitions_list_lookup!$N$15:$P$20,3,TRUE)</f>
        <v>0</v>
      </c>
      <c r="CO103" s="108"/>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8">
        <f t="shared" si="11"/>
        <v>0</v>
      </c>
      <c r="DO103" s="44"/>
      <c r="DP103" s="108" t="s">
        <v>1737</v>
      </c>
      <c r="DQ103" s="7">
        <v>70</v>
      </c>
      <c r="DR103" s="8" t="str">
        <f>VLOOKUP($DQ103,definitions_list_lookup!$N$15:$P$20,2,TRUE)</f>
        <v>very high</v>
      </c>
      <c r="DS103" s="8">
        <f>VLOOKUP($DQ103,definitions_list_lookup!$N$15:$P$20,3,TRUE)</f>
        <v>4</v>
      </c>
      <c r="DT103" s="108"/>
      <c r="DU103" s="7"/>
      <c r="DV103" s="7">
        <v>60</v>
      </c>
      <c r="DW103" s="7">
        <v>40</v>
      </c>
      <c r="DX103" s="7"/>
      <c r="DY103" s="7"/>
      <c r="DZ103" s="7"/>
      <c r="EA103" s="7"/>
      <c r="EB103" s="7"/>
      <c r="EC103" s="7"/>
      <c r="ED103" s="7"/>
      <c r="EE103" s="7"/>
      <c r="EF103" s="7"/>
      <c r="EG103" s="7"/>
      <c r="EH103" s="7"/>
      <c r="EI103" s="7"/>
      <c r="EJ103" s="7"/>
      <c r="EK103" s="7"/>
      <c r="EL103" s="7"/>
      <c r="EM103" s="7"/>
      <c r="EN103" s="7"/>
      <c r="EO103" s="7"/>
      <c r="EP103" s="7"/>
      <c r="EQ103" s="7"/>
      <c r="ER103" s="7"/>
      <c r="ES103" s="8">
        <f t="shared" si="12"/>
        <v>100</v>
      </c>
      <c r="ET103" s="44"/>
      <c r="EU103" s="8">
        <f t="shared" si="13"/>
        <v>70</v>
      </c>
      <c r="EV103" s="8" t="str">
        <f>VLOOKUP($EU103,definitions_list_lookup!$N$15:$P$20,2,TRUE)</f>
        <v>very high</v>
      </c>
      <c r="EW103" s="8">
        <f>VLOOKUP($EU103,definitions_list_lookup!$N$15:$P$20,3,TRUE)</f>
        <v>4</v>
      </c>
    </row>
    <row r="104" spans="1:153" s="5" customFormat="1" ht="140">
      <c r="A104" s="113" t="s">
        <v>1714</v>
      </c>
      <c r="B104" s="5" t="s">
        <v>2845</v>
      </c>
      <c r="C104" t="s">
        <v>1713</v>
      </c>
      <c r="D104" s="5" t="s">
        <v>1497</v>
      </c>
      <c r="E104" s="5">
        <v>16</v>
      </c>
      <c r="F104" s="5">
        <v>2</v>
      </c>
      <c r="G104" s="6" t="str">
        <f t="shared" si="7"/>
        <v>16-2</v>
      </c>
      <c r="H104" s="2">
        <v>0</v>
      </c>
      <c r="I104" s="2">
        <v>35</v>
      </c>
      <c r="J104" s="81" t="str">
        <f>IF(((VLOOKUP($G104,Depth_Lookup!$A$3:$J$561,9,FALSE))-(I104/100))&gt;=0,"Good","Too Long")</f>
        <v>Good</v>
      </c>
      <c r="K104" s="82">
        <f>(VLOOKUP($G104,Depth_Lookup!$A$3:$J$561,10,FALSE))+(H104/100)</f>
        <v>35.979999999999997</v>
      </c>
      <c r="L104" s="82">
        <f>(VLOOKUP($G104,Depth_Lookup!$A$3:$J$561,10,FALSE))+(I104/100)</f>
        <v>36.33</v>
      </c>
      <c r="M104" s="174">
        <v>9</v>
      </c>
      <c r="N104" s="174" t="s">
        <v>1489</v>
      </c>
      <c r="O104" s="58" t="s">
        <v>1741</v>
      </c>
      <c r="P104" s="58" t="s">
        <v>1912</v>
      </c>
      <c r="Q104" s="44"/>
      <c r="R104" s="42">
        <v>30</v>
      </c>
      <c r="T104" s="5">
        <v>30</v>
      </c>
      <c r="U104" s="5">
        <v>40</v>
      </c>
      <c r="V104" s="8">
        <f t="shared" si="8"/>
        <v>100</v>
      </c>
      <c r="W104" s="4" t="s">
        <v>1739</v>
      </c>
      <c r="X104" s="5" t="s">
        <v>1764</v>
      </c>
      <c r="Y104" s="38">
        <v>20</v>
      </c>
      <c r="Z104" s="8" t="str">
        <f>VLOOKUP($Y104,definitions_list_lookup!$N$15:$P$20,2,TRUE)</f>
        <v>moderate</v>
      </c>
      <c r="AA104" s="8">
        <f>VLOOKUP($Y104,definitions_list_lookup!$N$15:$P$20,3,TRUE)</f>
        <v>2</v>
      </c>
      <c r="AB104" s="108"/>
      <c r="AC104" s="7"/>
      <c r="AD104" s="7">
        <v>20</v>
      </c>
      <c r="AE104" s="7">
        <v>80</v>
      </c>
      <c r="AF104" s="7"/>
      <c r="AG104" s="7"/>
      <c r="AH104" s="7"/>
      <c r="AI104" s="7"/>
      <c r="AJ104" s="7"/>
      <c r="AK104" s="7"/>
      <c r="AL104" s="7"/>
      <c r="AM104" s="7"/>
      <c r="AN104" s="7"/>
      <c r="AO104" s="7"/>
      <c r="AP104" s="7"/>
      <c r="AQ104" s="7"/>
      <c r="AR104" s="7"/>
      <c r="AS104" s="7"/>
      <c r="AT104" s="7"/>
      <c r="AU104" s="7"/>
      <c r="AV104" s="7"/>
      <c r="AW104" s="7"/>
      <c r="AX104" s="7"/>
      <c r="AY104" s="7"/>
      <c r="AZ104" s="7"/>
      <c r="BA104" s="8">
        <f t="shared" si="9"/>
        <v>100</v>
      </c>
      <c r="BB104" s="55"/>
      <c r="BC104" s="108"/>
      <c r="BD104" s="108"/>
      <c r="BE104" s="108"/>
      <c r="BF104" s="7"/>
      <c r="BG104" s="8" t="str">
        <f>VLOOKUP($BF104,definitions_list_lookup!$N$15:$P$20,2,TRUE)</f>
        <v>fresh</v>
      </c>
      <c r="BH104" s="8">
        <f>VLOOKUP($BF104,definitions_list_lookup!$N$15:$P$20,3,TRUE)</f>
        <v>0</v>
      </c>
      <c r="BI104" s="108"/>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8">
        <f t="shared" si="10"/>
        <v>0</v>
      </c>
      <c r="CI104" s="44"/>
      <c r="CJ104" s="7" t="s">
        <v>295</v>
      </c>
      <c r="CK104" s="49" t="s">
        <v>1735</v>
      </c>
      <c r="CL104" s="7">
        <v>80</v>
      </c>
      <c r="CM104" s="8" t="str">
        <f>VLOOKUP($CL104,definitions_list_lookup!$N$15:$P$20,2,TRUE)</f>
        <v>very high</v>
      </c>
      <c r="CN104" s="8">
        <f>VLOOKUP($CL104,definitions_list_lookup!$N$15:$P$20,3,TRUE)</f>
        <v>4</v>
      </c>
      <c r="CO104" s="108"/>
      <c r="CP104" s="7"/>
      <c r="CQ104" s="7">
        <v>80</v>
      </c>
      <c r="CR104" s="7">
        <v>20</v>
      </c>
      <c r="CS104" s="7"/>
      <c r="CT104" s="7"/>
      <c r="CU104" s="7"/>
      <c r="CV104" s="7"/>
      <c r="CW104" s="7"/>
      <c r="CX104" s="7"/>
      <c r="CY104" s="7"/>
      <c r="CZ104" s="7"/>
      <c r="DA104" s="7"/>
      <c r="DB104" s="7"/>
      <c r="DC104" s="7"/>
      <c r="DD104" s="7"/>
      <c r="DE104" s="7"/>
      <c r="DF104" s="7"/>
      <c r="DG104" s="7"/>
      <c r="DH104" s="7"/>
      <c r="DI104" s="7"/>
      <c r="DJ104" s="7"/>
      <c r="DK104" s="7"/>
      <c r="DL104" s="7"/>
      <c r="DM104" s="7"/>
      <c r="DN104" s="8">
        <f t="shared" si="11"/>
        <v>100</v>
      </c>
      <c r="DO104" s="44"/>
      <c r="DP104" s="108" t="s">
        <v>1737</v>
      </c>
      <c r="DQ104" s="7">
        <v>90</v>
      </c>
      <c r="DR104" s="8" t="str">
        <f>VLOOKUP($DQ104,definitions_list_lookup!$N$15:$P$20,2,TRUE)</f>
        <v>very high</v>
      </c>
      <c r="DS104" s="8">
        <f>VLOOKUP($DQ104,definitions_list_lookup!$N$15:$P$20,3,TRUE)</f>
        <v>4</v>
      </c>
      <c r="DT104" s="108" t="s">
        <v>1740</v>
      </c>
      <c r="DU104" s="7"/>
      <c r="DV104" s="7">
        <v>60</v>
      </c>
      <c r="DW104" s="7">
        <v>10</v>
      </c>
      <c r="DX104" s="7"/>
      <c r="DY104" s="7"/>
      <c r="DZ104" s="7"/>
      <c r="EA104" s="7"/>
      <c r="EB104" s="7"/>
      <c r="EC104" s="7">
        <v>10</v>
      </c>
      <c r="ED104" s="7"/>
      <c r="EE104" s="7"/>
      <c r="EF104" s="7"/>
      <c r="EG104" s="7"/>
      <c r="EH104" s="7"/>
      <c r="EI104" s="7"/>
      <c r="EJ104" s="7"/>
      <c r="EK104" s="7"/>
      <c r="EL104" s="7"/>
      <c r="EM104" s="7"/>
      <c r="EN104" s="7"/>
      <c r="EO104" s="7"/>
      <c r="EP104" s="7">
        <v>20</v>
      </c>
      <c r="EQ104" s="7"/>
      <c r="ER104" s="7"/>
      <c r="ES104" s="8">
        <f t="shared" si="12"/>
        <v>100</v>
      </c>
      <c r="ET104" s="44"/>
      <c r="EU104" s="8">
        <f t="shared" si="13"/>
        <v>66</v>
      </c>
      <c r="EV104" s="8" t="str">
        <f>VLOOKUP($EU104,definitions_list_lookup!$N$15:$P$20,2,TRUE)</f>
        <v>very high</v>
      </c>
      <c r="EW104" s="8">
        <f>VLOOKUP($EU104,definitions_list_lookup!$N$15:$P$20,3,TRUE)</f>
        <v>4</v>
      </c>
    </row>
    <row r="105" spans="1:153" s="5" customFormat="1" ht="140">
      <c r="A105" s="113" t="s">
        <v>1714</v>
      </c>
      <c r="B105" s="5" t="s">
        <v>2845</v>
      </c>
      <c r="C105" t="s">
        <v>1713</v>
      </c>
      <c r="D105" s="5" t="s">
        <v>1497</v>
      </c>
      <c r="E105" s="5">
        <v>16</v>
      </c>
      <c r="F105" s="5">
        <v>2</v>
      </c>
      <c r="G105" s="6" t="str">
        <f t="shared" si="7"/>
        <v>16-2</v>
      </c>
      <c r="H105" s="2">
        <v>35</v>
      </c>
      <c r="I105" s="2">
        <v>60.5</v>
      </c>
      <c r="J105" s="81" t="str">
        <f>IF(((VLOOKUP($G105,Depth_Lookup!$A$3:$J$561,9,FALSE))-(I105/100))&gt;=0,"Good","Too Long")</f>
        <v>Good</v>
      </c>
      <c r="K105" s="82">
        <f>(VLOOKUP($G105,Depth_Lookup!$A$3:$J$561,10,FALSE))+(H105/100)</f>
        <v>36.33</v>
      </c>
      <c r="L105" s="82">
        <f>(VLOOKUP($G105,Depth_Lookup!$A$3:$J$561,10,FALSE))+(I105/100)</f>
        <v>36.584999999999994</v>
      </c>
      <c r="M105" s="174">
        <v>10</v>
      </c>
      <c r="N105" s="174" t="s">
        <v>1716</v>
      </c>
      <c r="O105" s="58" t="s">
        <v>1745</v>
      </c>
      <c r="P105" s="58" t="s">
        <v>1912</v>
      </c>
      <c r="Q105" s="44"/>
      <c r="R105" s="42">
        <v>90</v>
      </c>
      <c r="T105" s="5">
        <v>10</v>
      </c>
      <c r="V105" s="8">
        <f t="shared" si="8"/>
        <v>100</v>
      </c>
      <c r="W105" s="4" t="s">
        <v>1742</v>
      </c>
      <c r="X105" s="5" t="s">
        <v>1764</v>
      </c>
      <c r="Y105" s="38">
        <v>25</v>
      </c>
      <c r="Z105" s="8" t="str">
        <f>VLOOKUP($Y105,definitions_list_lookup!$N$15:$P$20,2,TRUE)</f>
        <v>moderate</v>
      </c>
      <c r="AA105" s="8">
        <f>VLOOKUP($Y105,definitions_list_lookup!$N$15:$P$20,3,TRUE)</f>
        <v>2</v>
      </c>
      <c r="AB105" s="108"/>
      <c r="AC105" s="7">
        <v>10</v>
      </c>
      <c r="AD105" s="7">
        <v>37</v>
      </c>
      <c r="AE105" s="7">
        <v>40</v>
      </c>
      <c r="AF105" s="7"/>
      <c r="AG105" s="7"/>
      <c r="AH105" s="7"/>
      <c r="AI105" s="7"/>
      <c r="AJ105" s="7"/>
      <c r="AK105" s="7"/>
      <c r="AL105" s="7"/>
      <c r="AM105" s="7"/>
      <c r="AN105" s="7"/>
      <c r="AO105" s="7"/>
      <c r="AP105" s="7">
        <v>3</v>
      </c>
      <c r="AQ105" s="7"/>
      <c r="AR105" s="7"/>
      <c r="AS105" s="7">
        <v>10</v>
      </c>
      <c r="AT105" s="7"/>
      <c r="AU105" s="7"/>
      <c r="AV105" s="7"/>
      <c r="AW105" s="7"/>
      <c r="AX105" s="7"/>
      <c r="AY105" s="7"/>
      <c r="AZ105" s="7"/>
      <c r="BA105" s="8">
        <f t="shared" si="9"/>
        <v>100</v>
      </c>
      <c r="BB105" s="55"/>
      <c r="BC105" s="108"/>
      <c r="BD105" s="108"/>
      <c r="BE105" s="108"/>
      <c r="BF105" s="7"/>
      <c r="BG105" s="8" t="str">
        <f>VLOOKUP($BF105,definitions_list_lookup!$N$15:$P$20,2,TRUE)</f>
        <v>fresh</v>
      </c>
      <c r="BH105" s="8">
        <f>VLOOKUP($BF105,definitions_list_lookup!$N$15:$P$20,3,TRUE)</f>
        <v>0</v>
      </c>
      <c r="BI105" s="108"/>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8">
        <f t="shared" si="10"/>
        <v>0</v>
      </c>
      <c r="CI105" s="44"/>
      <c r="CJ105" s="7" t="s">
        <v>295</v>
      </c>
      <c r="CK105" s="49" t="s">
        <v>1735</v>
      </c>
      <c r="CL105" s="7">
        <v>70</v>
      </c>
      <c r="CM105" s="8" t="str">
        <f>VLOOKUP($CL105,definitions_list_lookup!$N$15:$P$20,2,TRUE)</f>
        <v>very high</v>
      </c>
      <c r="CN105" s="8">
        <f>VLOOKUP($CL105,definitions_list_lookup!$N$15:$P$20,3,TRUE)</f>
        <v>4</v>
      </c>
      <c r="CO105" s="108" t="s">
        <v>1743</v>
      </c>
      <c r="CP105" s="7"/>
      <c r="CQ105" s="7">
        <v>70</v>
      </c>
      <c r="CR105" s="7">
        <v>30</v>
      </c>
      <c r="CS105" s="7"/>
      <c r="CT105" s="7"/>
      <c r="CU105" s="7"/>
      <c r="CV105" s="7"/>
      <c r="CW105" s="7"/>
      <c r="CX105" s="7"/>
      <c r="CY105" s="7"/>
      <c r="CZ105" s="7"/>
      <c r="DA105" s="7"/>
      <c r="DB105" s="7"/>
      <c r="DC105" s="7"/>
      <c r="DD105" s="7"/>
      <c r="DE105" s="7"/>
      <c r="DF105" s="7"/>
      <c r="DG105" s="7"/>
      <c r="DH105" s="7"/>
      <c r="DI105" s="7"/>
      <c r="DJ105" s="7"/>
      <c r="DK105" s="7"/>
      <c r="DL105" s="7"/>
      <c r="DM105" s="7"/>
      <c r="DN105" s="8">
        <f t="shared" si="11"/>
        <v>100</v>
      </c>
      <c r="DO105" s="44"/>
      <c r="DP105" s="108"/>
      <c r="DQ105" s="7"/>
      <c r="DR105" s="8" t="str">
        <f>VLOOKUP($DQ105,definitions_list_lookup!$N$15:$P$20,2,TRUE)</f>
        <v>fresh</v>
      </c>
      <c r="DS105" s="8">
        <f>VLOOKUP($DQ105,definitions_list_lookup!$N$15:$P$20,3,TRUE)</f>
        <v>0</v>
      </c>
      <c r="DT105" s="108"/>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8">
        <f t="shared" si="12"/>
        <v>0</v>
      </c>
      <c r="ET105" s="44"/>
      <c r="EU105" s="8">
        <f t="shared" si="13"/>
        <v>29.5</v>
      </c>
      <c r="EV105" s="8" t="str">
        <f>VLOOKUP($EU105,definitions_list_lookup!$N$15:$P$20,2,TRUE)</f>
        <v>moderate</v>
      </c>
      <c r="EW105" s="8">
        <f>VLOOKUP($EU105,definitions_list_lookup!$N$15:$P$20,3,TRUE)</f>
        <v>2</v>
      </c>
    </row>
    <row r="106" spans="1:153" s="5" customFormat="1" ht="56">
      <c r="A106" s="113" t="s">
        <v>1714</v>
      </c>
      <c r="B106" s="5" t="s">
        <v>2845</v>
      </c>
      <c r="C106" t="s">
        <v>1713</v>
      </c>
      <c r="D106" s="5" t="s">
        <v>1497</v>
      </c>
      <c r="E106" s="5">
        <v>16</v>
      </c>
      <c r="F106" s="5">
        <v>3</v>
      </c>
      <c r="G106" s="6" t="str">
        <f t="shared" si="7"/>
        <v>16-3</v>
      </c>
      <c r="H106" s="2">
        <v>0</v>
      </c>
      <c r="I106" s="2">
        <v>45</v>
      </c>
      <c r="J106" s="81" t="str">
        <f>IF(((VLOOKUP($G106,Depth_Lookup!$A$3:$J$561,9,FALSE))-(I106/100))&gt;=0,"Good","Too Long")</f>
        <v>Good</v>
      </c>
      <c r="K106" s="82">
        <f>(VLOOKUP($G106,Depth_Lookup!$A$3:$J$561,10,FALSE))+(H106/100)</f>
        <v>36.585000000000001</v>
      </c>
      <c r="L106" s="82">
        <f>(VLOOKUP($G106,Depth_Lookup!$A$3:$J$561,10,FALSE))+(I106/100)</f>
        <v>37.035000000000004</v>
      </c>
      <c r="M106" s="174">
        <v>10</v>
      </c>
      <c r="N106" s="174" t="s">
        <v>1716</v>
      </c>
      <c r="O106" s="58" t="s">
        <v>1746</v>
      </c>
      <c r="P106" s="58" t="s">
        <v>1915</v>
      </c>
      <c r="Q106" s="44"/>
      <c r="R106" s="42">
        <v>100</v>
      </c>
      <c r="V106" s="8">
        <f t="shared" si="8"/>
        <v>100</v>
      </c>
      <c r="W106" s="4" t="s">
        <v>1739</v>
      </c>
      <c r="X106" s="5" t="s">
        <v>1764</v>
      </c>
      <c r="Y106" s="38">
        <v>20</v>
      </c>
      <c r="Z106" s="8" t="str">
        <f>VLOOKUP($Y106,definitions_list_lookup!$N$15:$P$20,2,TRUE)</f>
        <v>moderate</v>
      </c>
      <c r="AA106" s="8">
        <f>VLOOKUP($Y106,definitions_list_lookup!$N$15:$P$20,3,TRUE)</f>
        <v>2</v>
      </c>
      <c r="AB106" s="108"/>
      <c r="AC106" s="7"/>
      <c r="AD106" s="7">
        <v>60</v>
      </c>
      <c r="AE106" s="7">
        <v>30</v>
      </c>
      <c r="AF106" s="7"/>
      <c r="AG106" s="7"/>
      <c r="AH106" s="7"/>
      <c r="AI106" s="7"/>
      <c r="AJ106" s="7"/>
      <c r="AK106" s="7"/>
      <c r="AL106" s="7"/>
      <c r="AM106" s="7"/>
      <c r="AN106" s="7"/>
      <c r="AO106" s="7"/>
      <c r="AP106" s="7">
        <v>2</v>
      </c>
      <c r="AQ106" s="7"/>
      <c r="AR106" s="7"/>
      <c r="AS106" s="7">
        <v>8</v>
      </c>
      <c r="AT106" s="7"/>
      <c r="AU106" s="7"/>
      <c r="AV106" s="7"/>
      <c r="AW106" s="7"/>
      <c r="AX106" s="7"/>
      <c r="AY106" s="7"/>
      <c r="AZ106" s="7"/>
      <c r="BA106" s="8">
        <f t="shared" si="9"/>
        <v>100</v>
      </c>
      <c r="BB106" s="55"/>
      <c r="BC106" s="108"/>
      <c r="BD106" s="108"/>
      <c r="BE106" s="108"/>
      <c r="BF106" s="7"/>
      <c r="BG106" s="8" t="str">
        <f>VLOOKUP($BF106,definitions_list_lookup!$N$15:$P$20,2,TRUE)</f>
        <v>fresh</v>
      </c>
      <c r="BH106" s="8">
        <f>VLOOKUP($BF106,definitions_list_lookup!$N$15:$P$20,3,TRUE)</f>
        <v>0</v>
      </c>
      <c r="BI106" s="108"/>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8">
        <f t="shared" si="10"/>
        <v>0</v>
      </c>
      <c r="CI106" s="44"/>
      <c r="CJ106" s="7"/>
      <c r="CK106" s="49"/>
      <c r="CL106" s="7"/>
      <c r="CM106" s="8" t="str">
        <f>VLOOKUP($CL106,definitions_list_lookup!$N$15:$P$20,2,TRUE)</f>
        <v>fresh</v>
      </c>
      <c r="CN106" s="8">
        <f>VLOOKUP($CL106,definitions_list_lookup!$N$15:$P$20,3,TRUE)</f>
        <v>0</v>
      </c>
      <c r="CO106" s="108"/>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8">
        <f t="shared" si="11"/>
        <v>0</v>
      </c>
      <c r="DO106" s="44"/>
      <c r="DP106" s="108"/>
      <c r="DQ106" s="7"/>
      <c r="DR106" s="8" t="str">
        <f>VLOOKUP($DQ106,definitions_list_lookup!$N$15:$P$20,2,TRUE)</f>
        <v>fresh</v>
      </c>
      <c r="DS106" s="8">
        <f>VLOOKUP($DQ106,definitions_list_lookup!$N$15:$P$20,3,TRUE)</f>
        <v>0</v>
      </c>
      <c r="DT106" s="108"/>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8">
        <f t="shared" si="12"/>
        <v>0</v>
      </c>
      <c r="ET106" s="44"/>
      <c r="EU106" s="8">
        <f t="shared" si="13"/>
        <v>20</v>
      </c>
      <c r="EV106" s="8" t="str">
        <f>VLOOKUP($EU106,definitions_list_lookup!$N$15:$P$20,2,TRUE)</f>
        <v>moderate</v>
      </c>
      <c r="EW106" s="8">
        <f>VLOOKUP($EU106,definitions_list_lookup!$N$15:$P$20,3,TRUE)</f>
        <v>2</v>
      </c>
    </row>
    <row r="107" spans="1:153" s="5" customFormat="1" ht="84">
      <c r="A107" s="113" t="s">
        <v>1714</v>
      </c>
      <c r="B107" s="5" t="s">
        <v>2845</v>
      </c>
      <c r="C107" t="s">
        <v>1713</v>
      </c>
      <c r="D107" s="5" t="s">
        <v>1497</v>
      </c>
      <c r="E107" s="5">
        <v>16</v>
      </c>
      <c r="F107" s="5">
        <v>3</v>
      </c>
      <c r="G107" s="6" t="str">
        <f t="shared" si="7"/>
        <v>16-3</v>
      </c>
      <c r="H107" s="2">
        <v>45</v>
      </c>
      <c r="I107" s="2">
        <v>77</v>
      </c>
      <c r="J107" s="81" t="str">
        <f>IF(((VLOOKUP($G107,Depth_Lookup!$A$3:$J$561,9,FALSE))-(I107/100))&gt;=0,"Good","Too Long")</f>
        <v>Good</v>
      </c>
      <c r="K107" s="82">
        <f>(VLOOKUP($G107,Depth_Lookup!$A$3:$J$561,10,FALSE))+(H107/100)</f>
        <v>37.035000000000004</v>
      </c>
      <c r="L107" s="82">
        <f>(VLOOKUP($G107,Depth_Lookup!$A$3:$J$561,10,FALSE))+(I107/100)</f>
        <v>37.355000000000004</v>
      </c>
      <c r="M107" s="174">
        <v>11</v>
      </c>
      <c r="N107" s="174" t="s">
        <v>4</v>
      </c>
      <c r="O107" s="58" t="s">
        <v>1748</v>
      </c>
      <c r="P107" s="58" t="s">
        <v>1916</v>
      </c>
      <c r="Q107" s="44"/>
      <c r="R107" s="42">
        <v>95</v>
      </c>
      <c r="T107" s="5">
        <v>5</v>
      </c>
      <c r="V107" s="8">
        <f t="shared" si="8"/>
        <v>100</v>
      </c>
      <c r="W107" s="4" t="s">
        <v>1739</v>
      </c>
      <c r="X107" s="5" t="s">
        <v>1764</v>
      </c>
      <c r="Y107" s="38">
        <v>10</v>
      </c>
      <c r="Z107" s="8" t="str">
        <f>VLOOKUP($Y107,definitions_list_lookup!$N$15:$P$20,2,TRUE)</f>
        <v>slight</v>
      </c>
      <c r="AA107" s="8">
        <f>VLOOKUP($Y107,definitions_list_lookup!$N$15:$P$20,3,TRUE)</f>
        <v>1</v>
      </c>
      <c r="AB107" s="108"/>
      <c r="AC107" s="7"/>
      <c r="AD107" s="7">
        <v>20</v>
      </c>
      <c r="AE107" s="7">
        <v>60</v>
      </c>
      <c r="AF107" s="7"/>
      <c r="AG107" s="7"/>
      <c r="AH107" s="7"/>
      <c r="AI107" s="7"/>
      <c r="AJ107" s="7"/>
      <c r="AK107" s="7"/>
      <c r="AL107" s="7"/>
      <c r="AM107" s="7"/>
      <c r="AN107" s="7"/>
      <c r="AO107" s="7"/>
      <c r="AP107" s="7">
        <v>3</v>
      </c>
      <c r="AQ107" s="7"/>
      <c r="AR107" s="7"/>
      <c r="AS107" s="7">
        <v>17</v>
      </c>
      <c r="AT107" s="7"/>
      <c r="AU107" s="7"/>
      <c r="AV107" s="7"/>
      <c r="AW107" s="7"/>
      <c r="AX107" s="7"/>
      <c r="AY107" s="7"/>
      <c r="AZ107" s="7"/>
      <c r="BA107" s="8">
        <f t="shared" si="9"/>
        <v>100</v>
      </c>
      <c r="BB107" s="55"/>
      <c r="BC107" s="108"/>
      <c r="BD107" s="108"/>
      <c r="BE107" s="108"/>
      <c r="BF107" s="7"/>
      <c r="BG107" s="8" t="str">
        <f>VLOOKUP($BF107,definitions_list_lookup!$N$15:$P$20,2,TRUE)</f>
        <v>fresh</v>
      </c>
      <c r="BH107" s="8">
        <f>VLOOKUP($BF107,definitions_list_lookup!$N$15:$P$20,3,TRUE)</f>
        <v>0</v>
      </c>
      <c r="BI107" s="108"/>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8">
        <f t="shared" si="10"/>
        <v>0</v>
      </c>
      <c r="CI107" s="44"/>
      <c r="CJ107" s="7" t="s">
        <v>295</v>
      </c>
      <c r="CK107" s="49" t="s">
        <v>1747</v>
      </c>
      <c r="CL107" s="7">
        <v>70</v>
      </c>
      <c r="CM107" s="8" t="str">
        <f>VLOOKUP($CL107,definitions_list_lookup!$N$15:$P$20,2,TRUE)</f>
        <v>very high</v>
      </c>
      <c r="CN107" s="8">
        <f>VLOOKUP($CL107,definitions_list_lookup!$N$15:$P$20,3,TRUE)</f>
        <v>4</v>
      </c>
      <c r="CO107" s="108"/>
      <c r="CP107" s="7"/>
      <c r="CQ107" s="7">
        <v>70</v>
      </c>
      <c r="CR107" s="7">
        <v>30</v>
      </c>
      <c r="CS107" s="7"/>
      <c r="CT107" s="7"/>
      <c r="CU107" s="7"/>
      <c r="CV107" s="7"/>
      <c r="CW107" s="7"/>
      <c r="CX107" s="7"/>
      <c r="CY107" s="7"/>
      <c r="CZ107" s="7"/>
      <c r="DA107" s="7"/>
      <c r="DB107" s="7"/>
      <c r="DC107" s="7"/>
      <c r="DD107" s="7"/>
      <c r="DE107" s="7"/>
      <c r="DF107" s="7"/>
      <c r="DG107" s="7"/>
      <c r="DH107" s="7"/>
      <c r="DI107" s="7"/>
      <c r="DJ107" s="7"/>
      <c r="DK107" s="7"/>
      <c r="DL107" s="7"/>
      <c r="DM107" s="7"/>
      <c r="DN107" s="8">
        <f t="shared" si="11"/>
        <v>100</v>
      </c>
      <c r="DO107" s="44"/>
      <c r="DP107" s="108"/>
      <c r="DQ107" s="7"/>
      <c r="DR107" s="8" t="str">
        <f>VLOOKUP($DQ107,definitions_list_lookup!$N$15:$P$20,2,TRUE)</f>
        <v>fresh</v>
      </c>
      <c r="DS107" s="8">
        <f>VLOOKUP($DQ107,definitions_list_lookup!$N$15:$P$20,3,TRUE)</f>
        <v>0</v>
      </c>
      <c r="DT107" s="108"/>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8">
        <f t="shared" si="12"/>
        <v>0</v>
      </c>
      <c r="ET107" s="44"/>
      <c r="EU107" s="8">
        <f t="shared" si="13"/>
        <v>13</v>
      </c>
      <c r="EV107" s="8" t="str">
        <f>VLOOKUP($EU107,definitions_list_lookup!$N$15:$P$20,2,TRUE)</f>
        <v>moderate</v>
      </c>
      <c r="EW107" s="8">
        <f>VLOOKUP($EU107,definitions_list_lookup!$N$15:$P$20,3,TRUE)</f>
        <v>2</v>
      </c>
    </row>
    <row r="108" spans="1:153" s="5" customFormat="1" ht="42">
      <c r="A108" s="113" t="s">
        <v>1714</v>
      </c>
      <c r="B108" s="5" t="s">
        <v>2845</v>
      </c>
      <c r="C108" t="s">
        <v>1713</v>
      </c>
      <c r="D108" s="5" t="s">
        <v>1497</v>
      </c>
      <c r="E108" s="5">
        <v>16</v>
      </c>
      <c r="F108" s="5">
        <v>3</v>
      </c>
      <c r="G108" s="6" t="str">
        <f t="shared" si="7"/>
        <v>16-3</v>
      </c>
      <c r="H108" s="2">
        <v>77</v>
      </c>
      <c r="I108" s="2">
        <v>98.5</v>
      </c>
      <c r="J108" s="81" t="str">
        <f>IF(((VLOOKUP($G108,Depth_Lookup!$A$3:$J$561,9,FALSE))-(I108/100))&gt;=0,"Good","Too Long")</f>
        <v>Good</v>
      </c>
      <c r="K108" s="82">
        <f>(VLOOKUP($G108,Depth_Lookup!$A$3:$J$561,10,FALSE))+(H108/100)</f>
        <v>37.355000000000004</v>
      </c>
      <c r="L108" s="82">
        <f>(VLOOKUP($G108,Depth_Lookup!$A$3:$J$561,10,FALSE))+(I108/100)</f>
        <v>37.57</v>
      </c>
      <c r="M108" s="174">
        <v>12</v>
      </c>
      <c r="N108" s="174" t="s">
        <v>1489</v>
      </c>
      <c r="O108" s="58" t="s">
        <v>1749</v>
      </c>
      <c r="P108" s="58" t="s">
        <v>1916</v>
      </c>
      <c r="Q108" s="44"/>
      <c r="R108" s="42">
        <v>100</v>
      </c>
      <c r="V108" s="8">
        <f t="shared" si="8"/>
        <v>100</v>
      </c>
      <c r="W108" s="4" t="s">
        <v>1729</v>
      </c>
      <c r="X108" s="5" t="s">
        <v>1764</v>
      </c>
      <c r="Y108" s="38">
        <v>70</v>
      </c>
      <c r="Z108" s="8" t="str">
        <f>VLOOKUP($Y108,definitions_list_lookup!$N$15:$P$20,2,TRUE)</f>
        <v>very high</v>
      </c>
      <c r="AA108" s="8">
        <f>VLOOKUP($Y108,definitions_list_lookup!$N$15:$P$20,3,TRUE)</f>
        <v>4</v>
      </c>
      <c r="AB108" s="108"/>
      <c r="AC108" s="7"/>
      <c r="AD108" s="7">
        <v>40</v>
      </c>
      <c r="AE108" s="7">
        <v>40</v>
      </c>
      <c r="AF108" s="7"/>
      <c r="AG108" s="7"/>
      <c r="AH108" s="7"/>
      <c r="AI108" s="7"/>
      <c r="AJ108" s="7"/>
      <c r="AK108" s="7"/>
      <c r="AL108" s="7"/>
      <c r="AM108" s="7"/>
      <c r="AN108" s="7"/>
      <c r="AO108" s="7"/>
      <c r="AP108" s="7">
        <v>3</v>
      </c>
      <c r="AQ108" s="7"/>
      <c r="AR108" s="7"/>
      <c r="AS108" s="7">
        <v>17</v>
      </c>
      <c r="AT108" s="7"/>
      <c r="AU108" s="7"/>
      <c r="AV108" s="7"/>
      <c r="AW108" s="7"/>
      <c r="AX108" s="7"/>
      <c r="AY108" s="7"/>
      <c r="AZ108" s="7"/>
      <c r="BA108" s="8">
        <f t="shared" si="9"/>
        <v>100</v>
      </c>
      <c r="BB108" s="55"/>
      <c r="BC108" s="108"/>
      <c r="BD108" s="108"/>
      <c r="BE108" s="108"/>
      <c r="BF108" s="7"/>
      <c r="BG108" s="8" t="str">
        <f>VLOOKUP($BF108,definitions_list_lookup!$N$15:$P$20,2,TRUE)</f>
        <v>fresh</v>
      </c>
      <c r="BH108" s="8">
        <f>VLOOKUP($BF108,definitions_list_lookup!$N$15:$P$20,3,TRUE)</f>
        <v>0</v>
      </c>
      <c r="BI108" s="108"/>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8">
        <f t="shared" si="10"/>
        <v>0</v>
      </c>
      <c r="CI108" s="44"/>
      <c r="CJ108" s="7"/>
      <c r="CK108" s="49"/>
      <c r="CL108" s="7"/>
      <c r="CM108" s="8" t="str">
        <f>VLOOKUP($CL108,definitions_list_lookup!$N$15:$P$20,2,TRUE)</f>
        <v>fresh</v>
      </c>
      <c r="CN108" s="8">
        <f>VLOOKUP($CL108,definitions_list_lookup!$N$15:$P$20,3,TRUE)</f>
        <v>0</v>
      </c>
      <c r="CO108" s="108"/>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8">
        <f t="shared" si="11"/>
        <v>0</v>
      </c>
      <c r="DO108" s="44"/>
      <c r="DP108" s="108"/>
      <c r="DQ108" s="7"/>
      <c r="DR108" s="8" t="str">
        <f>VLOOKUP($DQ108,definitions_list_lookup!$N$15:$P$20,2,TRUE)</f>
        <v>fresh</v>
      </c>
      <c r="DS108" s="8">
        <f>VLOOKUP($DQ108,definitions_list_lookup!$N$15:$P$20,3,TRUE)</f>
        <v>0</v>
      </c>
      <c r="DT108" s="108"/>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8">
        <f t="shared" si="12"/>
        <v>0</v>
      </c>
      <c r="ET108" s="44"/>
      <c r="EU108" s="8">
        <f t="shared" si="13"/>
        <v>70</v>
      </c>
      <c r="EV108" s="8" t="str">
        <f>VLOOKUP($EU108,definitions_list_lookup!$N$15:$P$20,2,TRUE)</f>
        <v>very high</v>
      </c>
      <c r="EW108" s="8">
        <f>VLOOKUP($EU108,definitions_list_lookup!$N$15:$P$20,3,TRUE)</f>
        <v>4</v>
      </c>
    </row>
    <row r="109" spans="1:153" s="5" customFormat="1" ht="42">
      <c r="A109" s="113" t="s">
        <v>1714</v>
      </c>
      <c r="B109" s="5" t="s">
        <v>2845</v>
      </c>
      <c r="C109" t="s">
        <v>1713</v>
      </c>
      <c r="D109" s="5" t="s">
        <v>1497</v>
      </c>
      <c r="E109" s="5">
        <v>17</v>
      </c>
      <c r="F109" s="5">
        <v>1</v>
      </c>
      <c r="G109" s="6" t="str">
        <f t="shared" si="7"/>
        <v>17-1</v>
      </c>
      <c r="H109" s="2">
        <v>0</v>
      </c>
      <c r="I109" s="2">
        <v>24</v>
      </c>
      <c r="J109" s="81" t="str">
        <f>IF(((VLOOKUP($G109,Depth_Lookup!$A$3:$J$561,9,FALSE))-(I109/100))&gt;=0,"Good","Too Long")</f>
        <v>Good</v>
      </c>
      <c r="K109" s="82">
        <f>(VLOOKUP($G109,Depth_Lookup!$A$3:$J$561,10,FALSE))+(H109/100)</f>
        <v>37.25</v>
      </c>
      <c r="L109" s="82">
        <f>(VLOOKUP($G109,Depth_Lookup!$A$3:$J$561,10,FALSE))+(I109/100)</f>
        <v>37.49</v>
      </c>
      <c r="M109" s="174">
        <v>12</v>
      </c>
      <c r="N109" s="174" t="s">
        <v>1489</v>
      </c>
      <c r="O109" s="58" t="s">
        <v>1751</v>
      </c>
      <c r="P109" s="58" t="s">
        <v>1915</v>
      </c>
      <c r="Q109" s="44"/>
      <c r="R109" s="42">
        <v>100</v>
      </c>
      <c r="V109" s="8">
        <f t="shared" si="8"/>
        <v>100</v>
      </c>
      <c r="W109" s="4" t="s">
        <v>1750</v>
      </c>
      <c r="X109" s="5" t="s">
        <v>1764</v>
      </c>
      <c r="Y109" s="38">
        <v>35</v>
      </c>
      <c r="Z109" s="8" t="str">
        <f>VLOOKUP($Y109,definitions_list_lookup!$N$15:$P$20,2,TRUE)</f>
        <v>high</v>
      </c>
      <c r="AA109" s="8">
        <f>VLOOKUP($Y109,definitions_list_lookup!$N$15:$P$20,3,TRUE)</f>
        <v>3</v>
      </c>
      <c r="AB109" s="108"/>
      <c r="AC109" s="7"/>
      <c r="AD109" s="7">
        <v>40</v>
      </c>
      <c r="AE109" s="7">
        <v>15</v>
      </c>
      <c r="AF109" s="7"/>
      <c r="AG109" s="7"/>
      <c r="AH109" s="7"/>
      <c r="AI109" s="7"/>
      <c r="AJ109" s="7"/>
      <c r="AK109" s="7"/>
      <c r="AL109" s="7"/>
      <c r="AM109" s="7"/>
      <c r="AN109" s="7"/>
      <c r="AO109" s="7"/>
      <c r="AP109" s="7">
        <v>5</v>
      </c>
      <c r="AQ109" s="7"/>
      <c r="AR109" s="7"/>
      <c r="AS109" s="7">
        <v>40</v>
      </c>
      <c r="AT109" s="7"/>
      <c r="AU109" s="7"/>
      <c r="AV109" s="7"/>
      <c r="AW109" s="7"/>
      <c r="AX109" s="7"/>
      <c r="AY109" s="7"/>
      <c r="AZ109" s="7"/>
      <c r="BA109" s="8">
        <f t="shared" si="9"/>
        <v>100</v>
      </c>
      <c r="BB109" s="55"/>
      <c r="BC109" s="108"/>
      <c r="BD109" s="108"/>
      <c r="BE109" s="108"/>
      <c r="BF109" s="7"/>
      <c r="BG109" s="8" t="str">
        <f>VLOOKUP($BF109,definitions_list_lookup!$N$15:$P$20,2,TRUE)</f>
        <v>fresh</v>
      </c>
      <c r="BH109" s="8">
        <f>VLOOKUP($BF109,definitions_list_lookup!$N$15:$P$20,3,TRUE)</f>
        <v>0</v>
      </c>
      <c r="BI109" s="108"/>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8">
        <f t="shared" si="10"/>
        <v>0</v>
      </c>
      <c r="CI109" s="44"/>
      <c r="CJ109" s="7"/>
      <c r="CK109" s="49"/>
      <c r="CL109" s="7"/>
      <c r="CM109" s="8" t="str">
        <f>VLOOKUP($CL109,definitions_list_lookup!$N$15:$P$20,2,TRUE)</f>
        <v>fresh</v>
      </c>
      <c r="CN109" s="8">
        <f>VLOOKUP($CL109,definitions_list_lookup!$N$15:$P$20,3,TRUE)</f>
        <v>0</v>
      </c>
      <c r="CO109" s="108"/>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8">
        <f t="shared" si="11"/>
        <v>0</v>
      </c>
      <c r="DO109" s="44"/>
      <c r="DP109" s="108"/>
      <c r="DQ109" s="7"/>
      <c r="DR109" s="8" t="str">
        <f>VLOOKUP($DQ109,definitions_list_lookup!$N$15:$P$20,2,TRUE)</f>
        <v>fresh</v>
      </c>
      <c r="DS109" s="8">
        <f>VLOOKUP($DQ109,definitions_list_lookup!$N$15:$P$20,3,TRUE)</f>
        <v>0</v>
      </c>
      <c r="DT109" s="108"/>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8">
        <f t="shared" si="12"/>
        <v>0</v>
      </c>
      <c r="ET109" s="44"/>
      <c r="EU109" s="8">
        <f t="shared" si="13"/>
        <v>35</v>
      </c>
      <c r="EV109" s="8" t="str">
        <f>VLOOKUP($EU109,definitions_list_lookup!$N$15:$P$20,2,TRUE)</f>
        <v>high</v>
      </c>
      <c r="EW109" s="8">
        <f>VLOOKUP($EU109,definitions_list_lookup!$N$15:$P$20,3,TRUE)</f>
        <v>3</v>
      </c>
    </row>
    <row r="110" spans="1:153" s="5" customFormat="1" ht="98">
      <c r="A110" s="113" t="s">
        <v>1714</v>
      </c>
      <c r="B110" s="5" t="s">
        <v>2845</v>
      </c>
      <c r="C110" t="s">
        <v>1713</v>
      </c>
      <c r="D110" s="5" t="s">
        <v>1497</v>
      </c>
      <c r="E110" s="5">
        <v>17</v>
      </c>
      <c r="F110" s="5">
        <v>1</v>
      </c>
      <c r="G110" s="6" t="str">
        <f t="shared" si="7"/>
        <v>17-1</v>
      </c>
      <c r="H110" s="2">
        <v>24</v>
      </c>
      <c r="I110" s="2">
        <v>96</v>
      </c>
      <c r="J110" s="81" t="str">
        <f>IF(((VLOOKUP($G110,Depth_Lookup!$A$3:$J$561,9,FALSE))-(I110/100))&gt;=0,"Good","Too Long")</f>
        <v>Good</v>
      </c>
      <c r="K110" s="82">
        <f>(VLOOKUP($G110,Depth_Lookup!$A$3:$J$561,10,FALSE))+(H110/100)</f>
        <v>37.49</v>
      </c>
      <c r="L110" s="82">
        <f>(VLOOKUP($G110,Depth_Lookup!$A$3:$J$561,10,FALSE))+(I110/100)</f>
        <v>38.21</v>
      </c>
      <c r="M110" s="174">
        <v>13</v>
      </c>
      <c r="N110" s="174" t="s">
        <v>1489</v>
      </c>
      <c r="O110" s="58" t="s">
        <v>1752</v>
      </c>
      <c r="P110" s="58" t="s">
        <v>1915</v>
      </c>
      <c r="Q110" s="44"/>
      <c r="R110" s="42">
        <v>95</v>
      </c>
      <c r="T110" s="5">
        <v>5</v>
      </c>
      <c r="V110" s="8">
        <f t="shared" si="8"/>
        <v>100</v>
      </c>
      <c r="W110" s="4" t="s">
        <v>1737</v>
      </c>
      <c r="X110" s="5" t="s">
        <v>1764</v>
      </c>
      <c r="Y110" s="38">
        <v>20</v>
      </c>
      <c r="Z110" s="8" t="str">
        <f>VLOOKUP($Y110,definitions_list_lookup!$N$15:$P$20,2,TRUE)</f>
        <v>moderate</v>
      </c>
      <c r="AA110" s="8">
        <f>VLOOKUP($Y110,definitions_list_lookup!$N$15:$P$20,3,TRUE)</f>
        <v>2</v>
      </c>
      <c r="AB110" s="108"/>
      <c r="AC110" s="7"/>
      <c r="AD110" s="7">
        <v>30</v>
      </c>
      <c r="AE110" s="7">
        <v>60</v>
      </c>
      <c r="AF110" s="7"/>
      <c r="AG110" s="7"/>
      <c r="AH110" s="7"/>
      <c r="AI110" s="7"/>
      <c r="AJ110" s="7"/>
      <c r="AK110" s="7"/>
      <c r="AL110" s="7"/>
      <c r="AM110" s="7"/>
      <c r="AN110" s="7"/>
      <c r="AO110" s="7"/>
      <c r="AP110" s="7">
        <v>2</v>
      </c>
      <c r="AQ110" s="7"/>
      <c r="AR110" s="7"/>
      <c r="AS110" s="7">
        <v>8</v>
      </c>
      <c r="AT110" s="7"/>
      <c r="AU110" s="7"/>
      <c r="AV110" s="7"/>
      <c r="AW110" s="7"/>
      <c r="AX110" s="7"/>
      <c r="AY110" s="7"/>
      <c r="AZ110" s="7"/>
      <c r="BA110" s="8">
        <f t="shared" si="9"/>
        <v>100</v>
      </c>
      <c r="BB110" s="55"/>
      <c r="BC110" s="108"/>
      <c r="BD110" s="108"/>
      <c r="BE110" s="108"/>
      <c r="BF110" s="7"/>
      <c r="BG110" s="8" t="str">
        <f>VLOOKUP($BF110,definitions_list_lookup!$N$15:$P$20,2,TRUE)</f>
        <v>fresh</v>
      </c>
      <c r="BH110" s="8">
        <f>VLOOKUP($BF110,definitions_list_lookup!$N$15:$P$20,3,TRUE)</f>
        <v>0</v>
      </c>
      <c r="BI110" s="108"/>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8">
        <f t="shared" si="10"/>
        <v>0</v>
      </c>
      <c r="CI110" s="44"/>
      <c r="CJ110" s="7" t="s">
        <v>295</v>
      </c>
      <c r="CK110" s="49" t="s">
        <v>1733</v>
      </c>
      <c r="CL110" s="7">
        <v>50</v>
      </c>
      <c r="CM110" s="8" t="str">
        <f>VLOOKUP($CL110,definitions_list_lookup!$N$15:$P$20,2,TRUE)</f>
        <v>high</v>
      </c>
      <c r="CN110" s="8">
        <f>VLOOKUP($CL110,definitions_list_lookup!$N$15:$P$20,3,TRUE)</f>
        <v>3</v>
      </c>
      <c r="CO110" s="108"/>
      <c r="CP110" s="7"/>
      <c r="CQ110" s="7">
        <v>80</v>
      </c>
      <c r="CR110" s="7">
        <v>20</v>
      </c>
      <c r="CS110" s="7"/>
      <c r="CT110" s="7"/>
      <c r="CU110" s="7"/>
      <c r="CV110" s="7"/>
      <c r="CW110" s="7"/>
      <c r="CX110" s="7"/>
      <c r="CY110" s="7"/>
      <c r="CZ110" s="7"/>
      <c r="DA110" s="7"/>
      <c r="DB110" s="7"/>
      <c r="DC110" s="7"/>
      <c r="DD110" s="7"/>
      <c r="DE110" s="7"/>
      <c r="DF110" s="7"/>
      <c r="DG110" s="7"/>
      <c r="DH110" s="7"/>
      <c r="DI110" s="7"/>
      <c r="DJ110" s="7"/>
      <c r="DK110" s="7"/>
      <c r="DL110" s="7"/>
      <c r="DM110" s="7"/>
      <c r="DN110" s="8">
        <f t="shared" si="11"/>
        <v>100</v>
      </c>
      <c r="DO110" s="44"/>
      <c r="DP110" s="108"/>
      <c r="DQ110" s="7"/>
      <c r="DR110" s="8" t="str">
        <f>VLOOKUP($DQ110,definitions_list_lookup!$N$15:$P$20,2,TRUE)</f>
        <v>fresh</v>
      </c>
      <c r="DS110" s="8">
        <f>VLOOKUP($DQ110,definitions_list_lookup!$N$15:$P$20,3,TRUE)</f>
        <v>0</v>
      </c>
      <c r="DT110" s="108"/>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8">
        <f t="shared" si="12"/>
        <v>0</v>
      </c>
      <c r="ET110" s="44"/>
      <c r="EU110" s="8">
        <f t="shared" si="13"/>
        <v>21.5</v>
      </c>
      <c r="EV110" s="8" t="str">
        <f>VLOOKUP($EU110,definitions_list_lookup!$N$15:$P$20,2,TRUE)</f>
        <v>moderate</v>
      </c>
      <c r="EW110" s="8">
        <f>VLOOKUP($EU110,definitions_list_lookup!$N$15:$P$20,3,TRUE)</f>
        <v>2</v>
      </c>
    </row>
    <row r="111" spans="1:153" s="5" customFormat="1" ht="98">
      <c r="A111" s="113" t="s">
        <v>1714</v>
      </c>
      <c r="B111" s="5" t="s">
        <v>2845</v>
      </c>
      <c r="C111" t="s">
        <v>1713</v>
      </c>
      <c r="D111" s="5" t="s">
        <v>1497</v>
      </c>
      <c r="E111" s="5">
        <v>18</v>
      </c>
      <c r="F111" s="5">
        <v>1</v>
      </c>
      <c r="G111" s="6" t="str">
        <f t="shared" si="7"/>
        <v>18-1</v>
      </c>
      <c r="H111" s="2">
        <v>0</v>
      </c>
      <c r="I111" s="2">
        <v>63.5</v>
      </c>
      <c r="J111" s="81" t="str">
        <f>IF(((VLOOKUP($G111,Depth_Lookup!$A$3:$J$561,9,FALSE))-(I111/100))&gt;=0,"Good","Too Long")</f>
        <v>Good</v>
      </c>
      <c r="K111" s="82">
        <f>(VLOOKUP($G111,Depth_Lookup!$A$3:$J$561,10,FALSE))+(H111/100)</f>
        <v>38.25</v>
      </c>
      <c r="L111" s="82">
        <f>(VLOOKUP($G111,Depth_Lookup!$A$3:$J$561,10,FALSE))+(I111/100)</f>
        <v>38.884999999999998</v>
      </c>
      <c r="M111" s="174">
        <v>13</v>
      </c>
      <c r="N111" s="174" t="s">
        <v>1489</v>
      </c>
      <c r="O111" s="58" t="s">
        <v>1752</v>
      </c>
      <c r="P111" s="58" t="s">
        <v>1917</v>
      </c>
      <c r="Q111" s="44"/>
      <c r="R111" s="42">
        <v>85</v>
      </c>
      <c r="T111" s="5">
        <v>15</v>
      </c>
      <c r="V111" s="8">
        <f t="shared" si="8"/>
        <v>100</v>
      </c>
      <c r="W111" s="4" t="s">
        <v>1742</v>
      </c>
      <c r="X111" s="5" t="s">
        <v>1764</v>
      </c>
      <c r="Y111" s="38">
        <v>20</v>
      </c>
      <c r="Z111" s="8" t="str">
        <f>VLOOKUP($Y111,definitions_list_lookup!$N$15:$P$20,2,TRUE)</f>
        <v>moderate</v>
      </c>
      <c r="AA111" s="8">
        <f>VLOOKUP($Y111,definitions_list_lookup!$N$15:$P$20,3,TRUE)</f>
        <v>2</v>
      </c>
      <c r="AB111" s="108"/>
      <c r="AC111" s="7"/>
      <c r="AD111" s="7">
        <v>10</v>
      </c>
      <c r="AE111" s="7">
        <v>70</v>
      </c>
      <c r="AF111" s="7"/>
      <c r="AG111" s="7"/>
      <c r="AH111" s="7"/>
      <c r="AI111" s="7"/>
      <c r="AJ111" s="7"/>
      <c r="AK111" s="7"/>
      <c r="AL111" s="7"/>
      <c r="AM111" s="7"/>
      <c r="AN111" s="7"/>
      <c r="AO111" s="7"/>
      <c r="AP111" s="7">
        <v>3</v>
      </c>
      <c r="AQ111" s="7"/>
      <c r="AR111" s="7"/>
      <c r="AS111" s="7">
        <v>17</v>
      </c>
      <c r="AT111" s="7"/>
      <c r="AU111" s="7"/>
      <c r="AV111" s="7"/>
      <c r="AW111" s="7"/>
      <c r="AX111" s="7"/>
      <c r="AY111" s="7"/>
      <c r="AZ111" s="7"/>
      <c r="BA111" s="8">
        <f t="shared" si="9"/>
        <v>100</v>
      </c>
      <c r="BB111" s="55"/>
      <c r="BC111" s="108"/>
      <c r="BD111" s="108"/>
      <c r="BE111" s="108"/>
      <c r="BF111" s="7"/>
      <c r="BG111" s="8" t="str">
        <f>VLOOKUP($BF111,definitions_list_lookup!$N$15:$P$20,2,TRUE)</f>
        <v>fresh</v>
      </c>
      <c r="BH111" s="8">
        <f>VLOOKUP($BF111,definitions_list_lookup!$N$15:$P$20,3,TRUE)</f>
        <v>0</v>
      </c>
      <c r="BI111" s="108"/>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8">
        <f t="shared" si="10"/>
        <v>0</v>
      </c>
      <c r="CI111" s="44"/>
      <c r="CJ111" s="7" t="s">
        <v>295</v>
      </c>
      <c r="CK111" s="49" t="s">
        <v>1747</v>
      </c>
      <c r="CL111" s="7">
        <v>65</v>
      </c>
      <c r="CM111" s="8" t="str">
        <f>VLOOKUP($CL111,definitions_list_lookup!$N$15:$P$20,2,TRUE)</f>
        <v>very high</v>
      </c>
      <c r="CN111" s="8">
        <f>VLOOKUP($CL111,definitions_list_lookup!$N$15:$P$20,3,TRUE)</f>
        <v>4</v>
      </c>
      <c r="CO111" s="108"/>
      <c r="CP111" s="7">
        <v>10</v>
      </c>
      <c r="CQ111" s="7">
        <v>70</v>
      </c>
      <c r="CR111" s="7">
        <v>20</v>
      </c>
      <c r="CS111" s="7"/>
      <c r="CT111" s="7"/>
      <c r="CU111" s="7"/>
      <c r="CV111" s="7"/>
      <c r="CW111" s="7"/>
      <c r="CX111" s="7"/>
      <c r="CY111" s="7"/>
      <c r="CZ111" s="7"/>
      <c r="DA111" s="7"/>
      <c r="DB111" s="7"/>
      <c r="DC111" s="7"/>
      <c r="DD111" s="7"/>
      <c r="DE111" s="7"/>
      <c r="DF111" s="7"/>
      <c r="DG111" s="7"/>
      <c r="DH111" s="7"/>
      <c r="DI111" s="7"/>
      <c r="DJ111" s="7"/>
      <c r="DK111" s="7"/>
      <c r="DL111" s="7"/>
      <c r="DM111" s="7"/>
      <c r="DN111" s="8">
        <f t="shared" si="11"/>
        <v>100</v>
      </c>
      <c r="DO111" s="44"/>
      <c r="DP111" s="108"/>
      <c r="DQ111" s="7"/>
      <c r="DR111" s="8" t="str">
        <f>VLOOKUP($DQ111,definitions_list_lookup!$N$15:$P$20,2,TRUE)</f>
        <v>fresh</v>
      </c>
      <c r="DS111" s="8">
        <f>VLOOKUP($DQ111,definitions_list_lookup!$N$15:$P$20,3,TRUE)</f>
        <v>0</v>
      </c>
      <c r="DT111" s="108"/>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8">
        <f t="shared" si="12"/>
        <v>0</v>
      </c>
      <c r="ET111" s="44"/>
      <c r="EU111" s="8">
        <f t="shared" si="13"/>
        <v>26.75</v>
      </c>
      <c r="EV111" s="8" t="str">
        <f>VLOOKUP($EU111,definitions_list_lookup!$N$15:$P$20,2,TRUE)</f>
        <v>moderate</v>
      </c>
      <c r="EW111" s="8">
        <f>VLOOKUP($EU111,definitions_list_lookup!$N$15:$P$20,3,TRUE)</f>
        <v>2</v>
      </c>
    </row>
    <row r="112" spans="1:153" s="5" customFormat="1" ht="98">
      <c r="A112" s="113" t="s">
        <v>1714</v>
      </c>
      <c r="B112" s="5" t="s">
        <v>2845</v>
      </c>
      <c r="C112" t="s">
        <v>1713</v>
      </c>
      <c r="D112" s="5" t="s">
        <v>1497</v>
      </c>
      <c r="E112" s="5">
        <v>18</v>
      </c>
      <c r="F112" s="5">
        <v>2</v>
      </c>
      <c r="G112" s="6" t="str">
        <f t="shared" si="7"/>
        <v>18-2</v>
      </c>
      <c r="H112" s="2">
        <v>0</v>
      </c>
      <c r="I112" s="2">
        <v>14</v>
      </c>
      <c r="J112" s="81" t="str">
        <f>IF(((VLOOKUP($G112,Depth_Lookup!$A$3:$J$561,9,FALSE))-(I112/100))&gt;=0,"Good","Too Long")</f>
        <v>Good</v>
      </c>
      <c r="K112" s="82">
        <f>(VLOOKUP($G112,Depth_Lookup!$A$3:$J$561,10,FALSE))+(H112/100)</f>
        <v>38.884999999999998</v>
      </c>
      <c r="L112" s="82">
        <f>(VLOOKUP($G112,Depth_Lookup!$A$3:$J$561,10,FALSE))+(I112/100)</f>
        <v>39.024999999999999</v>
      </c>
      <c r="M112" s="174">
        <v>13</v>
      </c>
      <c r="N112" s="174" t="s">
        <v>1489</v>
      </c>
      <c r="O112" s="58" t="s">
        <v>1752</v>
      </c>
      <c r="P112" s="58" t="s">
        <v>1918</v>
      </c>
      <c r="Q112" s="44"/>
      <c r="R112" s="42">
        <v>95</v>
      </c>
      <c r="T112" s="5">
        <v>5</v>
      </c>
      <c r="V112" s="8">
        <f t="shared" si="8"/>
        <v>100</v>
      </c>
      <c r="W112" s="4" t="s">
        <v>1747</v>
      </c>
      <c r="X112" s="5" t="s">
        <v>1764</v>
      </c>
      <c r="Y112" s="38">
        <v>20</v>
      </c>
      <c r="Z112" s="8" t="str">
        <f>VLOOKUP($Y112,definitions_list_lookup!$N$15:$P$20,2,TRUE)</f>
        <v>moderate</v>
      </c>
      <c r="AA112" s="8">
        <f>VLOOKUP($Y112,definitions_list_lookup!$N$15:$P$20,3,TRUE)</f>
        <v>2</v>
      </c>
      <c r="AB112" s="108"/>
      <c r="AC112" s="7"/>
      <c r="AD112" s="7">
        <v>50</v>
      </c>
      <c r="AE112" s="7">
        <v>40</v>
      </c>
      <c r="AF112" s="7"/>
      <c r="AG112" s="7"/>
      <c r="AH112" s="7"/>
      <c r="AI112" s="7"/>
      <c r="AJ112" s="7"/>
      <c r="AK112" s="7"/>
      <c r="AL112" s="7"/>
      <c r="AM112" s="7"/>
      <c r="AN112" s="7"/>
      <c r="AO112" s="7"/>
      <c r="AP112" s="7">
        <v>3</v>
      </c>
      <c r="AQ112" s="7"/>
      <c r="AR112" s="7"/>
      <c r="AS112" s="7">
        <v>7</v>
      </c>
      <c r="AT112" s="7"/>
      <c r="AU112" s="7"/>
      <c r="AV112" s="7"/>
      <c r="AW112" s="7"/>
      <c r="AX112" s="7"/>
      <c r="AY112" s="7"/>
      <c r="AZ112" s="7"/>
      <c r="BA112" s="8">
        <f t="shared" si="9"/>
        <v>100</v>
      </c>
      <c r="BB112" s="55"/>
      <c r="BC112" s="108"/>
      <c r="BD112" s="108"/>
      <c r="BE112" s="108"/>
      <c r="BF112" s="7"/>
      <c r="BG112" s="8" t="str">
        <f>VLOOKUP($BF112,definitions_list_lookup!$N$15:$P$20,2,TRUE)</f>
        <v>fresh</v>
      </c>
      <c r="BH112" s="8">
        <f>VLOOKUP($BF112,definitions_list_lookup!$N$15:$P$20,3,TRUE)</f>
        <v>0</v>
      </c>
      <c r="BI112" s="108"/>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8">
        <f t="shared" si="10"/>
        <v>0</v>
      </c>
      <c r="CI112" s="44"/>
      <c r="CJ112" s="7" t="s">
        <v>295</v>
      </c>
      <c r="CK112" s="49" t="s">
        <v>1753</v>
      </c>
      <c r="CL112" s="7">
        <v>70</v>
      </c>
      <c r="CM112" s="8" t="str">
        <f>VLOOKUP($CL112,definitions_list_lookup!$N$15:$P$20,2,TRUE)</f>
        <v>very high</v>
      </c>
      <c r="CN112" s="8">
        <f>VLOOKUP($CL112,definitions_list_lookup!$N$15:$P$20,3,TRUE)</f>
        <v>4</v>
      </c>
      <c r="CO112" s="108"/>
      <c r="CP112" s="7"/>
      <c r="CQ112" s="7">
        <v>30</v>
      </c>
      <c r="CR112" s="7">
        <v>70</v>
      </c>
      <c r="CS112" s="7"/>
      <c r="CT112" s="7"/>
      <c r="CU112" s="7"/>
      <c r="CV112" s="7"/>
      <c r="CW112" s="7"/>
      <c r="CX112" s="7"/>
      <c r="CY112" s="7"/>
      <c r="CZ112" s="7"/>
      <c r="DA112" s="7"/>
      <c r="DB112" s="7"/>
      <c r="DC112" s="7"/>
      <c r="DD112" s="7"/>
      <c r="DE112" s="7"/>
      <c r="DF112" s="7"/>
      <c r="DG112" s="7"/>
      <c r="DH112" s="7"/>
      <c r="DI112" s="7"/>
      <c r="DJ112" s="7"/>
      <c r="DK112" s="7"/>
      <c r="DL112" s="7"/>
      <c r="DM112" s="7"/>
      <c r="DN112" s="8">
        <f t="shared" si="11"/>
        <v>100</v>
      </c>
      <c r="DO112" s="44"/>
      <c r="DP112" s="108"/>
      <c r="DQ112" s="7"/>
      <c r="DR112" s="8" t="str">
        <f>VLOOKUP($DQ112,definitions_list_lookup!$N$15:$P$20,2,TRUE)</f>
        <v>fresh</v>
      </c>
      <c r="DS112" s="8">
        <f>VLOOKUP($DQ112,definitions_list_lookup!$N$15:$P$20,3,TRUE)</f>
        <v>0</v>
      </c>
      <c r="DT112" s="108"/>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8">
        <f t="shared" si="12"/>
        <v>0</v>
      </c>
      <c r="ET112" s="44"/>
      <c r="EU112" s="8">
        <f t="shared" si="13"/>
        <v>22.5</v>
      </c>
      <c r="EV112" s="8" t="str">
        <f>VLOOKUP($EU112,definitions_list_lookup!$N$15:$P$20,2,TRUE)</f>
        <v>moderate</v>
      </c>
      <c r="EW112" s="8">
        <f>VLOOKUP($EU112,definitions_list_lookup!$N$15:$P$20,3,TRUE)</f>
        <v>2</v>
      </c>
    </row>
    <row r="113" spans="1:153" s="5" customFormat="1" ht="42">
      <c r="A113" s="113" t="s">
        <v>1714</v>
      </c>
      <c r="B113" s="5" t="s">
        <v>2845</v>
      </c>
      <c r="C113" t="s">
        <v>1713</v>
      </c>
      <c r="D113" s="5" t="s">
        <v>1497</v>
      </c>
      <c r="E113" s="5">
        <v>18</v>
      </c>
      <c r="F113" s="5">
        <v>2</v>
      </c>
      <c r="G113" s="6" t="str">
        <f t="shared" si="7"/>
        <v>18-2</v>
      </c>
      <c r="H113" s="2">
        <v>14</v>
      </c>
      <c r="I113" s="2">
        <v>71.5</v>
      </c>
      <c r="J113" s="81" t="str">
        <f>IF(((VLOOKUP($G113,Depth_Lookup!$A$3:$J$561,9,FALSE))-(I113/100))&gt;=0,"Good","Too Long")</f>
        <v>Good</v>
      </c>
      <c r="K113" s="82">
        <f>(VLOOKUP($G113,Depth_Lookup!$A$3:$J$561,10,FALSE))+(H113/100)</f>
        <v>39.024999999999999</v>
      </c>
      <c r="L113" s="82">
        <f>(VLOOKUP($G113,Depth_Lookup!$A$3:$J$561,10,FALSE))+(I113/100)</f>
        <v>39.6</v>
      </c>
      <c r="M113" s="174">
        <v>14</v>
      </c>
      <c r="N113" s="174" t="s">
        <v>2511</v>
      </c>
      <c r="O113" s="58" t="s">
        <v>1755</v>
      </c>
      <c r="P113" s="58" t="s">
        <v>1919</v>
      </c>
      <c r="Q113" s="44"/>
      <c r="R113" s="42">
        <v>100</v>
      </c>
      <c r="V113" s="8">
        <f t="shared" si="8"/>
        <v>100</v>
      </c>
      <c r="W113" s="4" t="s">
        <v>1754</v>
      </c>
      <c r="X113" s="5" t="s">
        <v>1764</v>
      </c>
      <c r="Y113" s="38">
        <v>90</v>
      </c>
      <c r="Z113" s="8" t="str">
        <f>VLOOKUP($Y113,definitions_list_lookup!$N$15:$P$20,2,TRUE)</f>
        <v>very high</v>
      </c>
      <c r="AA113" s="8">
        <f>VLOOKUP($Y113,definitions_list_lookup!$N$15:$P$20,3,TRUE)</f>
        <v>4</v>
      </c>
      <c r="AB113" s="108"/>
      <c r="AC113" s="7"/>
      <c r="AD113" s="7">
        <v>10</v>
      </c>
      <c r="AE113" s="7">
        <v>5</v>
      </c>
      <c r="AF113" s="7"/>
      <c r="AG113" s="7"/>
      <c r="AH113" s="7"/>
      <c r="AI113" s="7"/>
      <c r="AJ113" s="7"/>
      <c r="AK113" s="7"/>
      <c r="AL113" s="7"/>
      <c r="AM113" s="7"/>
      <c r="AN113" s="7"/>
      <c r="AO113" s="7"/>
      <c r="AP113" s="7">
        <v>5</v>
      </c>
      <c r="AQ113" s="7"/>
      <c r="AR113" s="7"/>
      <c r="AS113" s="7">
        <v>80</v>
      </c>
      <c r="AT113" s="7"/>
      <c r="AU113" s="7"/>
      <c r="AV113" s="7"/>
      <c r="AW113" s="7"/>
      <c r="AX113" s="7"/>
      <c r="AY113" s="7"/>
      <c r="AZ113" s="7"/>
      <c r="BA113" s="8">
        <f t="shared" si="9"/>
        <v>100</v>
      </c>
      <c r="BB113" s="55"/>
      <c r="BC113" s="108"/>
      <c r="BD113" s="108"/>
      <c r="BE113" s="108"/>
      <c r="BF113" s="7"/>
      <c r="BG113" s="8" t="str">
        <f>VLOOKUP($BF113,definitions_list_lookup!$N$15:$P$20,2,TRUE)</f>
        <v>fresh</v>
      </c>
      <c r="BH113" s="8">
        <f>VLOOKUP($BF113,definitions_list_lookup!$N$15:$P$20,3,TRUE)</f>
        <v>0</v>
      </c>
      <c r="BI113" s="108"/>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8">
        <f t="shared" si="10"/>
        <v>0</v>
      </c>
      <c r="CI113" s="44"/>
      <c r="CJ113" s="7"/>
      <c r="CK113" s="49"/>
      <c r="CL113" s="7"/>
      <c r="CM113" s="8" t="str">
        <f>VLOOKUP($CL113,definitions_list_lookup!$N$15:$P$20,2,TRUE)</f>
        <v>fresh</v>
      </c>
      <c r="CN113" s="8">
        <f>VLOOKUP($CL113,definitions_list_lookup!$N$15:$P$20,3,TRUE)</f>
        <v>0</v>
      </c>
      <c r="CO113" s="108"/>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8">
        <f t="shared" si="11"/>
        <v>0</v>
      </c>
      <c r="DO113" s="44"/>
      <c r="DP113" s="108"/>
      <c r="DQ113" s="7"/>
      <c r="DR113" s="8" t="str">
        <f>VLOOKUP($DQ113,definitions_list_lookup!$N$15:$P$20,2,TRUE)</f>
        <v>fresh</v>
      </c>
      <c r="DS113" s="8">
        <f>VLOOKUP($DQ113,definitions_list_lookup!$N$15:$P$20,3,TRUE)</f>
        <v>0</v>
      </c>
      <c r="DT113" s="108"/>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8">
        <f t="shared" si="12"/>
        <v>0</v>
      </c>
      <c r="ET113" s="44"/>
      <c r="EU113" s="8">
        <f t="shared" si="13"/>
        <v>90</v>
      </c>
      <c r="EV113" s="8" t="str">
        <f>VLOOKUP($EU113,definitions_list_lookup!$N$15:$P$20,2,TRUE)</f>
        <v>very high</v>
      </c>
      <c r="EW113" s="8">
        <f>VLOOKUP($EU113,definitions_list_lookup!$N$15:$P$20,3,TRUE)</f>
        <v>4</v>
      </c>
    </row>
    <row r="114" spans="1:153" s="5" customFormat="1" ht="84">
      <c r="A114" s="113" t="s">
        <v>1714</v>
      </c>
      <c r="B114" s="5" t="s">
        <v>2845</v>
      </c>
      <c r="C114" t="s">
        <v>1713</v>
      </c>
      <c r="D114" s="5" t="s">
        <v>1497</v>
      </c>
      <c r="E114" s="5">
        <v>18</v>
      </c>
      <c r="F114" s="5">
        <v>2</v>
      </c>
      <c r="G114" s="6" t="str">
        <f t="shared" si="7"/>
        <v>18-2</v>
      </c>
      <c r="H114" s="2">
        <v>71.5</v>
      </c>
      <c r="I114" s="2">
        <v>93</v>
      </c>
      <c r="J114" s="81" t="str">
        <f>IF(((VLOOKUP($G114,Depth_Lookup!$A$3:$J$561,9,FALSE))-(I114/100))&gt;=0,"Good","Too Long")</f>
        <v>Good</v>
      </c>
      <c r="K114" s="82">
        <f>(VLOOKUP($G114,Depth_Lookup!$A$3:$J$561,10,FALSE))+(H114/100)</f>
        <v>39.6</v>
      </c>
      <c r="L114" s="82">
        <f>(VLOOKUP($G114,Depth_Lookup!$A$3:$J$561,10,FALSE))+(I114/100)</f>
        <v>39.814999999999998</v>
      </c>
      <c r="M114" s="174" t="s">
        <v>1718</v>
      </c>
      <c r="N114" s="174" t="s">
        <v>1489</v>
      </c>
      <c r="O114" s="58" t="s">
        <v>1748</v>
      </c>
      <c r="P114" s="58" t="s">
        <v>1919</v>
      </c>
      <c r="Q114" s="44"/>
      <c r="R114" s="42">
        <v>90</v>
      </c>
      <c r="T114" s="5">
        <v>10</v>
      </c>
      <c r="V114" s="8">
        <f t="shared" si="8"/>
        <v>100</v>
      </c>
      <c r="W114" s="4" t="s">
        <v>1742</v>
      </c>
      <c r="X114" s="5" t="s">
        <v>1764</v>
      </c>
      <c r="Y114" s="38">
        <v>5</v>
      </c>
      <c r="Z114" s="8" t="str">
        <f>VLOOKUP($Y114,definitions_list_lookup!$N$15:$P$20,2,TRUE)</f>
        <v>slight</v>
      </c>
      <c r="AA114" s="8">
        <f>VLOOKUP($Y114,definitions_list_lookup!$N$15:$P$20,3,TRUE)</f>
        <v>1</v>
      </c>
      <c r="AB114" s="108"/>
      <c r="AC114" s="7"/>
      <c r="AD114" s="7">
        <v>20</v>
      </c>
      <c r="AE114" s="7">
        <v>70</v>
      </c>
      <c r="AF114" s="7"/>
      <c r="AG114" s="7"/>
      <c r="AH114" s="7"/>
      <c r="AI114" s="7"/>
      <c r="AJ114" s="7"/>
      <c r="AK114" s="7"/>
      <c r="AL114" s="7"/>
      <c r="AM114" s="7"/>
      <c r="AN114" s="7"/>
      <c r="AO114" s="7"/>
      <c r="AP114" s="7">
        <v>2</v>
      </c>
      <c r="AQ114" s="7"/>
      <c r="AR114" s="7"/>
      <c r="AS114" s="7">
        <v>8</v>
      </c>
      <c r="AT114" s="7"/>
      <c r="AU114" s="7"/>
      <c r="AV114" s="7"/>
      <c r="AW114" s="7"/>
      <c r="AX114" s="7"/>
      <c r="AY114" s="7"/>
      <c r="AZ114" s="7"/>
      <c r="BA114" s="8">
        <f t="shared" si="9"/>
        <v>100</v>
      </c>
      <c r="BB114" s="55"/>
      <c r="BC114" s="108"/>
      <c r="BD114" s="108"/>
      <c r="BE114" s="108"/>
      <c r="BF114" s="7"/>
      <c r="BG114" s="8" t="str">
        <f>VLOOKUP($BF114,definitions_list_lookup!$N$15:$P$20,2,TRUE)</f>
        <v>fresh</v>
      </c>
      <c r="BH114" s="8">
        <f>VLOOKUP($BF114,definitions_list_lookup!$N$15:$P$20,3,TRUE)</f>
        <v>0</v>
      </c>
      <c r="BI114" s="108"/>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8">
        <f t="shared" si="10"/>
        <v>0</v>
      </c>
      <c r="CI114" s="44"/>
      <c r="CJ114" s="7" t="s">
        <v>295</v>
      </c>
      <c r="CK114" s="49" t="s">
        <v>1729</v>
      </c>
      <c r="CL114" s="7">
        <v>60</v>
      </c>
      <c r="CM114" s="8" t="str">
        <f>VLOOKUP($CL114,definitions_list_lookup!$N$15:$P$20,2,TRUE)</f>
        <v>high</v>
      </c>
      <c r="CN114" s="8">
        <f>VLOOKUP($CL114,definitions_list_lookup!$N$15:$P$20,3,TRUE)</f>
        <v>3</v>
      </c>
      <c r="CO114" s="108"/>
      <c r="CP114" s="7"/>
      <c r="CQ114" s="7">
        <v>70</v>
      </c>
      <c r="CR114" s="7">
        <v>30</v>
      </c>
      <c r="CS114" s="7"/>
      <c r="CT114" s="7"/>
      <c r="CU114" s="7"/>
      <c r="CV114" s="7"/>
      <c r="CW114" s="7"/>
      <c r="CX114" s="7"/>
      <c r="CY114" s="7"/>
      <c r="CZ114" s="7"/>
      <c r="DA114" s="7"/>
      <c r="DB114" s="7"/>
      <c r="DC114" s="7"/>
      <c r="DD114" s="7"/>
      <c r="DE114" s="7"/>
      <c r="DF114" s="7"/>
      <c r="DG114" s="7"/>
      <c r="DH114" s="7"/>
      <c r="DI114" s="7"/>
      <c r="DJ114" s="7"/>
      <c r="DK114" s="7"/>
      <c r="DL114" s="7"/>
      <c r="DM114" s="7"/>
      <c r="DN114" s="8">
        <f t="shared" si="11"/>
        <v>100</v>
      </c>
      <c r="DO114" s="44"/>
      <c r="DP114" s="108"/>
      <c r="DQ114" s="7"/>
      <c r="DR114" s="8" t="str">
        <f>VLOOKUP($DQ114,definitions_list_lookup!$N$15:$P$20,2,TRUE)</f>
        <v>fresh</v>
      </c>
      <c r="DS114" s="8">
        <f>VLOOKUP($DQ114,definitions_list_lookup!$N$15:$P$20,3,TRUE)</f>
        <v>0</v>
      </c>
      <c r="DT114" s="108"/>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8">
        <f t="shared" si="12"/>
        <v>0</v>
      </c>
      <c r="ET114" s="44"/>
      <c r="EU114" s="8">
        <f t="shared" si="13"/>
        <v>10.5</v>
      </c>
      <c r="EV114" s="8" t="str">
        <f>VLOOKUP($EU114,definitions_list_lookup!$N$15:$P$20,2,TRUE)</f>
        <v>slight</v>
      </c>
      <c r="EW114" s="8">
        <f>VLOOKUP($EU114,definitions_list_lookup!$N$15:$P$20,3,TRUE)</f>
        <v>1</v>
      </c>
    </row>
    <row r="115" spans="1:153" s="5" customFormat="1" ht="84">
      <c r="A115" s="113" t="s">
        <v>1714</v>
      </c>
      <c r="B115" s="5" t="s">
        <v>2845</v>
      </c>
      <c r="C115" t="s">
        <v>1713</v>
      </c>
      <c r="D115" s="5" t="s">
        <v>1497</v>
      </c>
      <c r="E115" s="5">
        <v>18</v>
      </c>
      <c r="F115" s="5">
        <v>3</v>
      </c>
      <c r="G115" s="6" t="str">
        <f t="shared" si="7"/>
        <v>18-3</v>
      </c>
      <c r="H115" s="2">
        <v>0</v>
      </c>
      <c r="I115" s="2">
        <v>53</v>
      </c>
      <c r="J115" s="81" t="str">
        <f>IF(((VLOOKUP($G115,Depth_Lookup!$A$3:$J$561,9,FALSE))-(I115/100))&gt;=0,"Good","Too Long")</f>
        <v>Good</v>
      </c>
      <c r="K115" s="82">
        <f>(VLOOKUP($G115,Depth_Lookup!$A$3:$J$561,10,FALSE))+(H115/100)</f>
        <v>39.814999999999998</v>
      </c>
      <c r="L115" s="82">
        <f>(VLOOKUP($G115,Depth_Lookup!$A$3:$J$561,10,FALSE))+(I115/100)</f>
        <v>40.344999999999999</v>
      </c>
      <c r="M115" s="174" t="s">
        <v>1718</v>
      </c>
      <c r="N115" s="174" t="s">
        <v>1489</v>
      </c>
      <c r="O115" s="58" t="s">
        <v>1748</v>
      </c>
      <c r="P115" s="58" t="s">
        <v>1918</v>
      </c>
      <c r="Q115" s="44"/>
      <c r="R115" s="42">
        <v>80</v>
      </c>
      <c r="T115" s="5">
        <v>20</v>
      </c>
      <c r="V115" s="8">
        <f t="shared" si="8"/>
        <v>100</v>
      </c>
      <c r="W115" s="4" t="s">
        <v>1742</v>
      </c>
      <c r="X115" s="5" t="s">
        <v>1764</v>
      </c>
      <c r="Y115" s="38">
        <v>5</v>
      </c>
      <c r="Z115" s="8" t="str">
        <f>VLOOKUP($Y115,definitions_list_lookup!$N$15:$P$20,2,TRUE)</f>
        <v>slight</v>
      </c>
      <c r="AA115" s="8">
        <f>VLOOKUP($Y115,definitions_list_lookup!$N$15:$P$20,3,TRUE)</f>
        <v>1</v>
      </c>
      <c r="AB115" s="108"/>
      <c r="AC115" s="7"/>
      <c r="AD115" s="7">
        <v>20</v>
      </c>
      <c r="AE115" s="7">
        <v>65</v>
      </c>
      <c r="AF115" s="7"/>
      <c r="AG115" s="7"/>
      <c r="AH115" s="7"/>
      <c r="AI115" s="7"/>
      <c r="AJ115" s="7"/>
      <c r="AK115" s="7"/>
      <c r="AL115" s="7"/>
      <c r="AM115" s="7"/>
      <c r="AN115" s="7"/>
      <c r="AO115" s="7"/>
      <c r="AP115" s="7">
        <v>5</v>
      </c>
      <c r="AQ115" s="7"/>
      <c r="AR115" s="7"/>
      <c r="AS115" s="7">
        <v>10</v>
      </c>
      <c r="AT115" s="7"/>
      <c r="AU115" s="7"/>
      <c r="AV115" s="7"/>
      <c r="AW115" s="7"/>
      <c r="AX115" s="7"/>
      <c r="AY115" s="7"/>
      <c r="AZ115" s="7"/>
      <c r="BA115" s="8">
        <f t="shared" si="9"/>
        <v>100</v>
      </c>
      <c r="BB115" s="55"/>
      <c r="BC115" s="108"/>
      <c r="BD115" s="108"/>
      <c r="BE115" s="108"/>
      <c r="BF115" s="7"/>
      <c r="BG115" s="8" t="str">
        <f>VLOOKUP($BF115,definitions_list_lookup!$N$15:$P$20,2,TRUE)</f>
        <v>fresh</v>
      </c>
      <c r="BH115" s="8">
        <f>VLOOKUP($BF115,definitions_list_lookup!$N$15:$P$20,3,TRUE)</f>
        <v>0</v>
      </c>
      <c r="BI115" s="108"/>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8">
        <f t="shared" si="10"/>
        <v>0</v>
      </c>
      <c r="CI115" s="44"/>
      <c r="CJ115" s="7" t="s">
        <v>295</v>
      </c>
      <c r="CK115" s="49" t="s">
        <v>1750</v>
      </c>
      <c r="CL115" s="7">
        <v>75</v>
      </c>
      <c r="CM115" s="8" t="str">
        <f>VLOOKUP($CL115,definitions_list_lookup!$N$15:$P$20,2,TRUE)</f>
        <v>very high</v>
      </c>
      <c r="CN115" s="8">
        <f>VLOOKUP($CL115,definitions_list_lookup!$N$15:$P$20,3,TRUE)</f>
        <v>4</v>
      </c>
      <c r="CO115" s="108"/>
      <c r="CP115" s="7"/>
      <c r="CQ115" s="7">
        <v>30</v>
      </c>
      <c r="CR115" s="7">
        <v>70</v>
      </c>
      <c r="CS115" s="7"/>
      <c r="CT115" s="7"/>
      <c r="CU115" s="7"/>
      <c r="CV115" s="7"/>
      <c r="CW115" s="7"/>
      <c r="CX115" s="7"/>
      <c r="CY115" s="7"/>
      <c r="CZ115" s="7"/>
      <c r="DA115" s="7"/>
      <c r="DB115" s="7"/>
      <c r="DC115" s="7"/>
      <c r="DD115" s="7"/>
      <c r="DE115" s="7"/>
      <c r="DF115" s="7"/>
      <c r="DG115" s="7"/>
      <c r="DH115" s="7"/>
      <c r="DI115" s="7"/>
      <c r="DJ115" s="7"/>
      <c r="DK115" s="7"/>
      <c r="DL115" s="7"/>
      <c r="DM115" s="7"/>
      <c r="DN115" s="8">
        <f t="shared" si="11"/>
        <v>100</v>
      </c>
      <c r="DO115" s="44"/>
      <c r="DP115" s="108"/>
      <c r="DQ115" s="7"/>
      <c r="DR115" s="8" t="str">
        <f>VLOOKUP($DQ115,definitions_list_lookup!$N$15:$P$20,2,TRUE)</f>
        <v>fresh</v>
      </c>
      <c r="DS115" s="8">
        <f>VLOOKUP($DQ115,definitions_list_lookup!$N$15:$P$20,3,TRUE)</f>
        <v>0</v>
      </c>
      <c r="DT115" s="108"/>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8">
        <f t="shared" si="12"/>
        <v>0</v>
      </c>
      <c r="ET115" s="44"/>
      <c r="EU115" s="8">
        <f t="shared" si="13"/>
        <v>19</v>
      </c>
      <c r="EV115" s="8" t="str">
        <f>VLOOKUP($EU115,definitions_list_lookup!$N$15:$P$20,2,TRUE)</f>
        <v>moderate</v>
      </c>
      <c r="EW115" s="8">
        <f>VLOOKUP($EU115,definitions_list_lookup!$N$15:$P$20,3,TRUE)</f>
        <v>2</v>
      </c>
    </row>
    <row r="116" spans="1:153" s="5" customFormat="1" ht="42">
      <c r="A116" s="113" t="s">
        <v>1714</v>
      </c>
      <c r="B116" s="5" t="s">
        <v>2845</v>
      </c>
      <c r="C116" t="s">
        <v>1713</v>
      </c>
      <c r="D116" s="5" t="s">
        <v>1497</v>
      </c>
      <c r="E116" s="5">
        <v>18</v>
      </c>
      <c r="F116" s="5">
        <v>3</v>
      </c>
      <c r="G116" s="6" t="str">
        <f t="shared" si="7"/>
        <v>18-3</v>
      </c>
      <c r="H116" s="2">
        <v>53</v>
      </c>
      <c r="I116" s="2">
        <v>55</v>
      </c>
      <c r="J116" s="81" t="str">
        <f>IF(((VLOOKUP($G116,Depth_Lookup!$A$3:$J$561,9,FALSE))-(I116/100))&gt;=0,"Good","Too Long")</f>
        <v>Good</v>
      </c>
      <c r="K116" s="82">
        <f>(VLOOKUP($G116,Depth_Lookup!$A$3:$J$561,10,FALSE))+(H116/100)</f>
        <v>40.344999999999999</v>
      </c>
      <c r="L116" s="82">
        <f>(VLOOKUP($G116,Depth_Lookup!$A$3:$J$561,10,FALSE))+(I116/100)</f>
        <v>40.364999999999995</v>
      </c>
      <c r="M116" s="174" t="s">
        <v>1719</v>
      </c>
      <c r="N116" s="174" t="s">
        <v>1720</v>
      </c>
      <c r="O116" s="58" t="s">
        <v>1755</v>
      </c>
      <c r="P116" s="58" t="s">
        <v>1919</v>
      </c>
      <c r="Q116" s="44"/>
      <c r="R116" s="42">
        <v>100</v>
      </c>
      <c r="V116" s="8">
        <f t="shared" si="8"/>
        <v>100</v>
      </c>
      <c r="W116" s="4" t="s">
        <v>1754</v>
      </c>
      <c r="X116" s="5" t="s">
        <v>1764</v>
      </c>
      <c r="Y116" s="38">
        <v>85</v>
      </c>
      <c r="Z116" s="8" t="str">
        <f>VLOOKUP($Y116,definitions_list_lookup!$N$15:$P$20,2,TRUE)</f>
        <v>very high</v>
      </c>
      <c r="AA116" s="8">
        <f>VLOOKUP($Y116,definitions_list_lookup!$N$15:$P$20,3,TRUE)</f>
        <v>4</v>
      </c>
      <c r="AB116" s="108"/>
      <c r="AC116" s="7"/>
      <c r="AD116" s="7">
        <v>10</v>
      </c>
      <c r="AE116" s="7">
        <v>50</v>
      </c>
      <c r="AF116" s="7"/>
      <c r="AG116" s="7"/>
      <c r="AH116" s="7"/>
      <c r="AI116" s="7"/>
      <c r="AJ116" s="7"/>
      <c r="AK116" s="7"/>
      <c r="AL116" s="7"/>
      <c r="AM116" s="7"/>
      <c r="AN116" s="7"/>
      <c r="AO116" s="7"/>
      <c r="AP116" s="7">
        <v>5</v>
      </c>
      <c r="AQ116" s="7"/>
      <c r="AR116" s="7"/>
      <c r="AS116" s="7">
        <v>35</v>
      </c>
      <c r="AT116" s="7"/>
      <c r="AU116" s="7"/>
      <c r="AV116" s="7"/>
      <c r="AW116" s="7"/>
      <c r="AX116" s="7"/>
      <c r="AY116" s="7"/>
      <c r="AZ116" s="7"/>
      <c r="BA116" s="8">
        <f t="shared" si="9"/>
        <v>100</v>
      </c>
      <c r="BB116" s="55"/>
      <c r="BC116" s="108"/>
      <c r="BD116" s="108"/>
      <c r="BE116" s="108"/>
      <c r="BF116" s="7"/>
      <c r="BG116" s="8" t="str">
        <f>VLOOKUP($BF116,definitions_list_lookup!$N$15:$P$20,2,TRUE)</f>
        <v>fresh</v>
      </c>
      <c r="BH116" s="8">
        <f>VLOOKUP($BF116,definitions_list_lookup!$N$15:$P$20,3,TRUE)</f>
        <v>0</v>
      </c>
      <c r="BI116" s="108"/>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8">
        <f t="shared" si="10"/>
        <v>0</v>
      </c>
      <c r="CI116" s="44"/>
      <c r="CJ116" s="7"/>
      <c r="CK116" s="49"/>
      <c r="CL116" s="7"/>
      <c r="CM116" s="8" t="str">
        <f>VLOOKUP($CL116,definitions_list_lookup!$N$15:$P$20,2,TRUE)</f>
        <v>fresh</v>
      </c>
      <c r="CN116" s="8">
        <f>VLOOKUP($CL116,definitions_list_lookup!$N$15:$P$20,3,TRUE)</f>
        <v>0</v>
      </c>
      <c r="CO116" s="108"/>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8">
        <f t="shared" si="11"/>
        <v>0</v>
      </c>
      <c r="DO116" s="44"/>
      <c r="DP116" s="108"/>
      <c r="DQ116" s="7"/>
      <c r="DR116" s="8" t="str">
        <f>VLOOKUP($DQ116,definitions_list_lookup!$N$15:$P$20,2,TRUE)</f>
        <v>fresh</v>
      </c>
      <c r="DS116" s="8">
        <f>VLOOKUP($DQ116,definitions_list_lookup!$N$15:$P$20,3,TRUE)</f>
        <v>0</v>
      </c>
      <c r="DT116" s="108"/>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8">
        <f t="shared" si="12"/>
        <v>0</v>
      </c>
      <c r="ET116" s="44"/>
      <c r="EU116" s="8">
        <f t="shared" si="13"/>
        <v>85</v>
      </c>
      <c r="EV116" s="8" t="str">
        <f>VLOOKUP($EU116,definitions_list_lookup!$N$15:$P$20,2,TRUE)</f>
        <v>very high</v>
      </c>
      <c r="EW116" s="8">
        <f>VLOOKUP($EU116,definitions_list_lookup!$N$15:$P$20,3,TRUE)</f>
        <v>4</v>
      </c>
    </row>
    <row r="117" spans="1:153" s="5" customFormat="1" ht="84">
      <c r="A117" s="113" t="s">
        <v>1714</v>
      </c>
      <c r="B117" s="5" t="s">
        <v>2845</v>
      </c>
      <c r="C117" t="s">
        <v>1713</v>
      </c>
      <c r="D117" s="5" t="s">
        <v>1497</v>
      </c>
      <c r="E117" s="5">
        <v>18</v>
      </c>
      <c r="F117" s="5">
        <v>3</v>
      </c>
      <c r="G117" s="6" t="str">
        <f t="shared" si="7"/>
        <v>18-3</v>
      </c>
      <c r="H117" s="2">
        <v>55</v>
      </c>
      <c r="I117" s="2">
        <v>83</v>
      </c>
      <c r="J117" s="81" t="str">
        <f>IF(((VLOOKUP($G117,Depth_Lookup!$A$3:$J$561,9,FALSE))-(I117/100))&gt;=0,"Good","Too Long")</f>
        <v>Good</v>
      </c>
      <c r="K117" s="82">
        <f>(VLOOKUP($G117,Depth_Lookup!$A$3:$J$561,10,FALSE))+(H117/100)</f>
        <v>40.364999999999995</v>
      </c>
      <c r="L117" s="82">
        <f>(VLOOKUP($G117,Depth_Lookup!$A$3:$J$561,10,FALSE))+(I117/100)</f>
        <v>40.644999999999996</v>
      </c>
      <c r="M117" s="174" t="s">
        <v>1721</v>
      </c>
      <c r="N117" s="174" t="s">
        <v>1489</v>
      </c>
      <c r="O117" s="58" t="s">
        <v>1748</v>
      </c>
      <c r="P117" s="58" t="s">
        <v>1918</v>
      </c>
      <c r="Q117" s="44"/>
      <c r="R117" s="42">
        <v>95</v>
      </c>
      <c r="T117" s="5">
        <v>5</v>
      </c>
      <c r="V117" s="8">
        <f t="shared" si="8"/>
        <v>100</v>
      </c>
      <c r="W117" s="4" t="s">
        <v>1742</v>
      </c>
      <c r="X117" s="5" t="s">
        <v>1</v>
      </c>
      <c r="Y117" s="38">
        <v>10</v>
      </c>
      <c r="Z117" s="8" t="str">
        <f>VLOOKUP($Y117,definitions_list_lookup!$N$15:$P$20,2,TRUE)</f>
        <v>slight</v>
      </c>
      <c r="AA117" s="8">
        <f>VLOOKUP($Y117,definitions_list_lookup!$N$15:$P$20,3,TRUE)</f>
        <v>1</v>
      </c>
      <c r="AB117" s="108"/>
      <c r="AC117" s="7"/>
      <c r="AD117" s="7">
        <v>10</v>
      </c>
      <c r="AE117" s="7">
        <v>65</v>
      </c>
      <c r="AF117" s="7"/>
      <c r="AG117" s="7"/>
      <c r="AH117" s="7"/>
      <c r="AI117" s="7"/>
      <c r="AJ117" s="7"/>
      <c r="AK117" s="7"/>
      <c r="AL117" s="7"/>
      <c r="AM117" s="7"/>
      <c r="AN117" s="7"/>
      <c r="AO117" s="7"/>
      <c r="AP117" s="7">
        <v>5</v>
      </c>
      <c r="AQ117" s="7"/>
      <c r="AR117" s="7"/>
      <c r="AS117" s="7">
        <v>20</v>
      </c>
      <c r="AT117" s="7"/>
      <c r="AU117" s="7"/>
      <c r="AV117" s="7"/>
      <c r="AW117" s="7"/>
      <c r="AX117" s="7"/>
      <c r="AY117" s="7"/>
      <c r="AZ117" s="7"/>
      <c r="BA117" s="8">
        <f t="shared" si="9"/>
        <v>100</v>
      </c>
      <c r="BB117" s="55"/>
      <c r="BC117" s="108"/>
      <c r="BD117" s="108"/>
      <c r="BE117" s="108"/>
      <c r="BF117" s="7"/>
      <c r="BG117" s="8" t="str">
        <f>VLOOKUP($BF117,definitions_list_lookup!$N$15:$P$20,2,TRUE)</f>
        <v>fresh</v>
      </c>
      <c r="BH117" s="8">
        <f>VLOOKUP($BF117,definitions_list_lookup!$N$15:$P$20,3,TRUE)</f>
        <v>0</v>
      </c>
      <c r="BI117" s="108"/>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8">
        <f t="shared" si="10"/>
        <v>0</v>
      </c>
      <c r="CI117" s="44"/>
      <c r="CJ117" s="7" t="s">
        <v>295</v>
      </c>
      <c r="CK117" s="49" t="s">
        <v>1756</v>
      </c>
      <c r="CL117" s="7">
        <v>60</v>
      </c>
      <c r="CM117" s="8" t="str">
        <f>VLOOKUP($CL117,definitions_list_lookup!$N$15:$P$20,2,TRUE)</f>
        <v>high</v>
      </c>
      <c r="CN117" s="8">
        <f>VLOOKUP($CL117,definitions_list_lookup!$N$15:$P$20,3,TRUE)</f>
        <v>3</v>
      </c>
      <c r="CO117" s="108"/>
      <c r="CP117" s="7"/>
      <c r="CQ117" s="7">
        <v>80</v>
      </c>
      <c r="CR117" s="7">
        <v>20</v>
      </c>
      <c r="CS117" s="7"/>
      <c r="CT117" s="7"/>
      <c r="CU117" s="7"/>
      <c r="CV117" s="7"/>
      <c r="CW117" s="7"/>
      <c r="CX117" s="7"/>
      <c r="CY117" s="7"/>
      <c r="CZ117" s="7"/>
      <c r="DA117" s="7"/>
      <c r="DB117" s="7"/>
      <c r="DC117" s="7"/>
      <c r="DD117" s="7"/>
      <c r="DE117" s="7"/>
      <c r="DF117" s="7"/>
      <c r="DG117" s="7"/>
      <c r="DH117" s="7"/>
      <c r="DI117" s="7"/>
      <c r="DJ117" s="7"/>
      <c r="DK117" s="7"/>
      <c r="DL117" s="7"/>
      <c r="DM117" s="7"/>
      <c r="DN117" s="8">
        <f t="shared" si="11"/>
        <v>100</v>
      </c>
      <c r="DO117" s="44"/>
      <c r="DP117" s="108"/>
      <c r="DQ117" s="7"/>
      <c r="DR117" s="8" t="str">
        <f>VLOOKUP($DQ117,definitions_list_lookup!$N$15:$P$20,2,TRUE)</f>
        <v>fresh</v>
      </c>
      <c r="DS117" s="8">
        <f>VLOOKUP($DQ117,definitions_list_lookup!$N$15:$P$20,3,TRUE)</f>
        <v>0</v>
      </c>
      <c r="DT117" s="108"/>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8">
        <f t="shared" si="12"/>
        <v>0</v>
      </c>
      <c r="ET117" s="44"/>
      <c r="EU117" s="8">
        <f t="shared" si="13"/>
        <v>12.5</v>
      </c>
      <c r="EV117" s="8" t="str">
        <f>VLOOKUP($EU117,definitions_list_lookup!$N$15:$P$20,2,TRUE)</f>
        <v>moderate</v>
      </c>
      <c r="EW117" s="8">
        <f>VLOOKUP($EU117,definitions_list_lookup!$N$15:$P$20,3,TRUE)</f>
        <v>2</v>
      </c>
    </row>
    <row r="118" spans="1:153" s="5" customFormat="1" ht="98">
      <c r="A118" s="113" t="s">
        <v>1714</v>
      </c>
      <c r="B118" s="5" t="s">
        <v>2845</v>
      </c>
      <c r="C118" t="s">
        <v>1713</v>
      </c>
      <c r="D118" s="5" t="s">
        <v>1497</v>
      </c>
      <c r="E118" s="5">
        <v>18</v>
      </c>
      <c r="F118" s="5">
        <v>3</v>
      </c>
      <c r="G118" s="6" t="str">
        <f t="shared" si="7"/>
        <v>18-3</v>
      </c>
      <c r="H118" s="2">
        <v>83</v>
      </c>
      <c r="I118" s="2">
        <v>90</v>
      </c>
      <c r="J118" s="81" t="str">
        <f>IF(((VLOOKUP($G118,Depth_Lookup!$A$3:$J$561,9,FALSE))-(I118/100))&gt;=0,"Good","Too Long")</f>
        <v>Good</v>
      </c>
      <c r="K118" s="82">
        <f>(VLOOKUP($G118,Depth_Lookup!$A$3:$J$561,10,FALSE))+(H118/100)</f>
        <v>40.644999999999996</v>
      </c>
      <c r="L118" s="82">
        <f>(VLOOKUP($G118,Depth_Lookup!$A$3:$J$561,10,FALSE))+(I118/100)</f>
        <v>40.714999999999996</v>
      </c>
      <c r="M118" s="174">
        <v>16</v>
      </c>
      <c r="N118" s="174" t="s">
        <v>2514</v>
      </c>
      <c r="O118" s="58" t="s">
        <v>1757</v>
      </c>
      <c r="P118" s="58" t="s">
        <v>1918</v>
      </c>
      <c r="Q118" s="44"/>
      <c r="R118" s="42">
        <v>100</v>
      </c>
      <c r="V118" s="8">
        <f t="shared" si="8"/>
        <v>100</v>
      </c>
      <c r="W118" s="4" t="s">
        <v>1754</v>
      </c>
      <c r="X118" s="5" t="s">
        <v>1</v>
      </c>
      <c r="Y118" s="38">
        <v>90</v>
      </c>
      <c r="Z118" s="8" t="str">
        <f>VLOOKUP($Y118,definitions_list_lookup!$N$15:$P$20,2,TRUE)</f>
        <v>very high</v>
      </c>
      <c r="AA118" s="8">
        <f>VLOOKUP($Y118,definitions_list_lookup!$N$15:$P$20,3,TRUE)</f>
        <v>4</v>
      </c>
      <c r="AB118" s="108"/>
      <c r="AC118" s="7"/>
      <c r="AD118" s="7">
        <v>5</v>
      </c>
      <c r="AE118" s="7"/>
      <c r="AF118" s="7"/>
      <c r="AG118" s="7"/>
      <c r="AH118" s="7"/>
      <c r="AI118" s="7"/>
      <c r="AJ118" s="7"/>
      <c r="AK118" s="7"/>
      <c r="AL118" s="7"/>
      <c r="AM118" s="7"/>
      <c r="AN118" s="7"/>
      <c r="AO118" s="7"/>
      <c r="AP118" s="7">
        <v>10</v>
      </c>
      <c r="AQ118" s="7"/>
      <c r="AR118" s="7"/>
      <c r="AS118" s="7">
        <v>85</v>
      </c>
      <c r="AT118" s="7"/>
      <c r="AU118" s="7"/>
      <c r="AV118" s="7"/>
      <c r="AW118" s="7"/>
      <c r="AX118" s="7"/>
      <c r="AY118" s="7"/>
      <c r="AZ118" s="7"/>
      <c r="BA118" s="8">
        <f t="shared" si="9"/>
        <v>100</v>
      </c>
      <c r="BB118" s="55"/>
      <c r="BC118" s="108"/>
      <c r="BD118" s="108"/>
      <c r="BE118" s="108"/>
      <c r="BF118" s="7"/>
      <c r="BG118" s="8" t="str">
        <f>VLOOKUP($BF118,definitions_list_lookup!$N$15:$P$20,2,TRUE)</f>
        <v>fresh</v>
      </c>
      <c r="BH118" s="8">
        <f>VLOOKUP($BF118,definitions_list_lookup!$N$15:$P$20,3,TRUE)</f>
        <v>0</v>
      </c>
      <c r="BI118" s="108"/>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8">
        <f t="shared" si="10"/>
        <v>0</v>
      </c>
      <c r="CI118" s="44"/>
      <c r="CJ118" s="7"/>
      <c r="CK118" s="49"/>
      <c r="CL118" s="7"/>
      <c r="CM118" s="8" t="str">
        <f>VLOOKUP($CL118,definitions_list_lookup!$N$15:$P$20,2,TRUE)</f>
        <v>fresh</v>
      </c>
      <c r="CN118" s="8">
        <f>VLOOKUP($CL118,definitions_list_lookup!$N$15:$P$20,3,TRUE)</f>
        <v>0</v>
      </c>
      <c r="CO118" s="108"/>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8">
        <f t="shared" si="11"/>
        <v>0</v>
      </c>
      <c r="DO118" s="44"/>
      <c r="DP118" s="108"/>
      <c r="DQ118" s="7"/>
      <c r="DR118" s="8" t="str">
        <f>VLOOKUP($DQ118,definitions_list_lookup!$N$15:$P$20,2,TRUE)</f>
        <v>fresh</v>
      </c>
      <c r="DS118" s="8">
        <f>VLOOKUP($DQ118,definitions_list_lookup!$N$15:$P$20,3,TRUE)</f>
        <v>0</v>
      </c>
      <c r="DT118" s="108"/>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8">
        <f t="shared" si="12"/>
        <v>0</v>
      </c>
      <c r="ET118" s="44"/>
      <c r="EU118" s="8">
        <f t="shared" si="13"/>
        <v>90</v>
      </c>
      <c r="EV118" s="8" t="str">
        <f>VLOOKUP($EU118,definitions_list_lookup!$N$15:$P$20,2,TRUE)</f>
        <v>very high</v>
      </c>
      <c r="EW118" s="8">
        <f>VLOOKUP($EU118,definitions_list_lookup!$N$15:$P$20,3,TRUE)</f>
        <v>4</v>
      </c>
    </row>
    <row r="119" spans="1:153" s="5" customFormat="1" ht="42">
      <c r="A119" s="113" t="s">
        <v>1714</v>
      </c>
      <c r="B119" s="5" t="s">
        <v>2845</v>
      </c>
      <c r="C119" t="s">
        <v>1713</v>
      </c>
      <c r="D119" s="5" t="s">
        <v>1497</v>
      </c>
      <c r="E119" s="5">
        <v>18</v>
      </c>
      <c r="F119" s="5">
        <v>4</v>
      </c>
      <c r="G119" s="6" t="str">
        <f t="shared" si="7"/>
        <v>18-4</v>
      </c>
      <c r="H119" s="2">
        <v>0</v>
      </c>
      <c r="I119" s="2">
        <v>25.5</v>
      </c>
      <c r="J119" s="81" t="str">
        <f>IF(((VLOOKUP($G119,Depth_Lookup!$A$3:$J$561,9,FALSE))-(I119/100))&gt;=0,"Good","Too Long")</f>
        <v>Good</v>
      </c>
      <c r="K119" s="82">
        <f>(VLOOKUP($G119,Depth_Lookup!$A$3:$J$561,10,FALSE))+(H119/100)</f>
        <v>40.715000000000003</v>
      </c>
      <c r="L119" s="82">
        <f>(VLOOKUP($G119,Depth_Lookup!$A$3:$J$561,10,FALSE))+(I119/100)</f>
        <v>40.970000000000006</v>
      </c>
      <c r="M119" s="174">
        <v>16</v>
      </c>
      <c r="N119" s="174" t="s">
        <v>2514</v>
      </c>
      <c r="O119" s="58" t="s">
        <v>1758</v>
      </c>
      <c r="P119" s="58" t="s">
        <v>1920</v>
      </c>
      <c r="Q119" s="44"/>
      <c r="R119" s="42">
        <v>100</v>
      </c>
      <c r="V119" s="8">
        <f t="shared" si="8"/>
        <v>100</v>
      </c>
      <c r="W119" s="4" t="s">
        <v>1754</v>
      </c>
      <c r="X119" s="5" t="s">
        <v>1</v>
      </c>
      <c r="Y119" s="38">
        <v>80</v>
      </c>
      <c r="Z119" s="8" t="str">
        <f>VLOOKUP($Y119,definitions_list_lookup!$N$15:$P$20,2,TRUE)</f>
        <v>very high</v>
      </c>
      <c r="AA119" s="8">
        <f>VLOOKUP($Y119,definitions_list_lookup!$N$15:$P$20,3,TRUE)</f>
        <v>4</v>
      </c>
      <c r="AB119" s="108"/>
      <c r="AC119" s="7"/>
      <c r="AD119" s="7">
        <v>10</v>
      </c>
      <c r="AE119" s="7">
        <v>5</v>
      </c>
      <c r="AF119" s="7"/>
      <c r="AG119" s="7"/>
      <c r="AH119" s="7"/>
      <c r="AI119" s="7"/>
      <c r="AJ119" s="7"/>
      <c r="AK119" s="7"/>
      <c r="AL119" s="7"/>
      <c r="AM119" s="7"/>
      <c r="AN119" s="7"/>
      <c r="AO119" s="7"/>
      <c r="AP119" s="7">
        <v>5</v>
      </c>
      <c r="AQ119" s="7"/>
      <c r="AR119" s="7"/>
      <c r="AS119" s="7">
        <v>80</v>
      </c>
      <c r="AT119" s="7"/>
      <c r="AU119" s="7"/>
      <c r="AV119" s="7"/>
      <c r="AW119" s="7"/>
      <c r="AX119" s="7"/>
      <c r="AY119" s="7"/>
      <c r="AZ119" s="7"/>
      <c r="BA119" s="8">
        <f t="shared" si="9"/>
        <v>100</v>
      </c>
      <c r="BB119" s="55"/>
      <c r="BC119" s="108"/>
      <c r="BD119" s="108"/>
      <c r="BE119" s="108"/>
      <c r="BF119" s="7"/>
      <c r="BG119" s="8" t="str">
        <f>VLOOKUP($BF119,definitions_list_lookup!$N$15:$P$20,2,TRUE)</f>
        <v>fresh</v>
      </c>
      <c r="BH119" s="8">
        <f>VLOOKUP($BF119,definitions_list_lookup!$N$15:$P$20,3,TRUE)</f>
        <v>0</v>
      </c>
      <c r="BI119" s="108"/>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8">
        <f t="shared" si="10"/>
        <v>0</v>
      </c>
      <c r="CI119" s="44"/>
      <c r="CJ119" s="7"/>
      <c r="CK119" s="49"/>
      <c r="CL119" s="7"/>
      <c r="CM119" s="8" t="str">
        <f>VLOOKUP($CL119,definitions_list_lookup!$N$15:$P$20,2,TRUE)</f>
        <v>fresh</v>
      </c>
      <c r="CN119" s="8">
        <f>VLOOKUP($CL119,definitions_list_lookup!$N$15:$P$20,3,TRUE)</f>
        <v>0</v>
      </c>
      <c r="CO119" s="108"/>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8">
        <f t="shared" si="11"/>
        <v>0</v>
      </c>
      <c r="DO119" s="44"/>
      <c r="DP119" s="108"/>
      <c r="DQ119" s="7"/>
      <c r="DR119" s="8" t="str">
        <f>VLOOKUP($DQ119,definitions_list_lookup!$N$15:$P$20,2,TRUE)</f>
        <v>fresh</v>
      </c>
      <c r="DS119" s="8">
        <f>VLOOKUP($DQ119,definitions_list_lookup!$N$15:$P$20,3,TRUE)</f>
        <v>0</v>
      </c>
      <c r="DT119" s="108"/>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8">
        <f t="shared" si="12"/>
        <v>0</v>
      </c>
      <c r="ET119" s="44"/>
      <c r="EU119" s="8">
        <f t="shared" si="13"/>
        <v>80</v>
      </c>
      <c r="EV119" s="8" t="str">
        <f>VLOOKUP($EU119,definitions_list_lookup!$N$15:$P$20,2,TRUE)</f>
        <v>very high</v>
      </c>
      <c r="EW119" s="8">
        <f>VLOOKUP($EU119,definitions_list_lookup!$N$15:$P$20,3,TRUE)</f>
        <v>4</v>
      </c>
    </row>
    <row r="120" spans="1:153" s="5" customFormat="1" ht="56">
      <c r="A120" s="113" t="s">
        <v>1714</v>
      </c>
      <c r="B120" s="5" t="s">
        <v>2845</v>
      </c>
      <c r="C120" t="s">
        <v>1713</v>
      </c>
      <c r="D120" s="5" t="s">
        <v>1497</v>
      </c>
      <c r="E120" s="5">
        <v>18</v>
      </c>
      <c r="F120" s="5">
        <v>4</v>
      </c>
      <c r="G120" s="6" t="str">
        <f t="shared" si="7"/>
        <v>18-4</v>
      </c>
      <c r="H120" s="2">
        <v>25.5</v>
      </c>
      <c r="I120" s="2">
        <v>64.5</v>
      </c>
      <c r="J120" s="81" t="str">
        <f>IF(((VLOOKUP($G120,Depth_Lookup!$A$3:$J$561,9,FALSE))-(I120/100))&gt;=0,"Good","Too Long")</f>
        <v>Good</v>
      </c>
      <c r="K120" s="82">
        <f>(VLOOKUP($G120,Depth_Lookup!$A$3:$J$561,10,FALSE))+(H120/100)</f>
        <v>40.970000000000006</v>
      </c>
      <c r="L120" s="82">
        <f>(VLOOKUP($G120,Depth_Lookup!$A$3:$J$561,10,FALSE))+(I120/100)</f>
        <v>41.360000000000007</v>
      </c>
      <c r="M120" s="174" t="s">
        <v>1722</v>
      </c>
      <c r="N120" s="174" t="s">
        <v>1489</v>
      </c>
      <c r="O120" s="58" t="s">
        <v>1759</v>
      </c>
      <c r="P120" s="58" t="s">
        <v>1920</v>
      </c>
      <c r="Q120" s="44"/>
      <c r="R120" s="42">
        <v>85</v>
      </c>
      <c r="S120" s="5">
        <v>10</v>
      </c>
      <c r="T120" s="5">
        <v>5</v>
      </c>
      <c r="V120" s="8">
        <f t="shared" si="8"/>
        <v>100</v>
      </c>
      <c r="W120" s="4" t="s">
        <v>1737</v>
      </c>
      <c r="X120" s="5" t="s">
        <v>1</v>
      </c>
      <c r="Y120" s="38">
        <v>20</v>
      </c>
      <c r="Z120" s="8" t="str">
        <f>VLOOKUP($Y120,definitions_list_lookup!$N$15:$P$20,2,TRUE)</f>
        <v>moderate</v>
      </c>
      <c r="AA120" s="8">
        <f>VLOOKUP($Y120,definitions_list_lookup!$N$15:$P$20,3,TRUE)</f>
        <v>2</v>
      </c>
      <c r="AB120" s="108"/>
      <c r="AC120" s="7"/>
      <c r="AD120" s="7">
        <v>40</v>
      </c>
      <c r="AE120" s="7">
        <v>40</v>
      </c>
      <c r="AF120" s="7"/>
      <c r="AG120" s="7"/>
      <c r="AH120" s="7"/>
      <c r="AI120" s="7"/>
      <c r="AJ120" s="7"/>
      <c r="AK120" s="7"/>
      <c r="AL120" s="7"/>
      <c r="AM120" s="7"/>
      <c r="AN120" s="7"/>
      <c r="AO120" s="7"/>
      <c r="AP120" s="7">
        <v>5</v>
      </c>
      <c r="AQ120" s="7"/>
      <c r="AR120" s="7"/>
      <c r="AS120" s="7">
        <v>15</v>
      </c>
      <c r="AT120" s="7"/>
      <c r="AU120" s="7"/>
      <c r="AV120" s="7"/>
      <c r="AW120" s="7"/>
      <c r="AX120" s="7"/>
      <c r="AY120" s="7"/>
      <c r="AZ120" s="7"/>
      <c r="BA120" s="8">
        <f t="shared" si="9"/>
        <v>100</v>
      </c>
      <c r="BB120" s="55"/>
      <c r="BC120" s="108" t="s">
        <v>1733</v>
      </c>
      <c r="BD120" s="108" t="s">
        <v>180</v>
      </c>
      <c r="BE120" s="108" t="s">
        <v>229</v>
      </c>
      <c r="BF120" s="7">
        <v>65</v>
      </c>
      <c r="BG120" s="8" t="str">
        <f>VLOOKUP($BF120,definitions_list_lookup!$N$15:$P$20,2,TRUE)</f>
        <v>very high</v>
      </c>
      <c r="BH120" s="8">
        <f>VLOOKUP($BF120,definitions_list_lookup!$N$15:$P$20,3,TRUE)</f>
        <v>4</v>
      </c>
      <c r="BI120" s="108"/>
      <c r="BJ120" s="7"/>
      <c r="BK120" s="7">
        <v>70</v>
      </c>
      <c r="BL120" s="7">
        <v>30</v>
      </c>
      <c r="BM120" s="7"/>
      <c r="BN120" s="7"/>
      <c r="BO120" s="7"/>
      <c r="BP120" s="7"/>
      <c r="BQ120" s="7"/>
      <c r="BR120" s="7"/>
      <c r="BS120" s="7"/>
      <c r="BT120" s="7"/>
      <c r="BU120" s="7"/>
      <c r="BV120" s="7"/>
      <c r="BW120" s="7"/>
      <c r="BX120" s="7"/>
      <c r="BY120" s="7"/>
      <c r="BZ120" s="7"/>
      <c r="CA120" s="7"/>
      <c r="CB120" s="7"/>
      <c r="CC120" s="7"/>
      <c r="CD120" s="7"/>
      <c r="CE120" s="7"/>
      <c r="CF120" s="7"/>
      <c r="CG120" s="7"/>
      <c r="CH120" s="8">
        <f t="shared" si="10"/>
        <v>100</v>
      </c>
      <c r="CI120" s="44"/>
      <c r="CJ120" s="7" t="s">
        <v>295</v>
      </c>
      <c r="CK120" s="49" t="s">
        <v>1733</v>
      </c>
      <c r="CL120" s="7">
        <v>50</v>
      </c>
      <c r="CM120" s="8" t="str">
        <f>VLOOKUP($CL120,definitions_list_lookup!$N$15:$P$20,2,TRUE)</f>
        <v>high</v>
      </c>
      <c r="CN120" s="8">
        <f>VLOOKUP($CL120,definitions_list_lookup!$N$15:$P$20,3,TRUE)</f>
        <v>3</v>
      </c>
      <c r="CO120" s="108"/>
      <c r="CP120" s="7"/>
      <c r="CQ120" s="7">
        <v>90</v>
      </c>
      <c r="CR120" s="7">
        <v>10</v>
      </c>
      <c r="CS120" s="7"/>
      <c r="CT120" s="7"/>
      <c r="CU120" s="7"/>
      <c r="CV120" s="7"/>
      <c r="CW120" s="7"/>
      <c r="CX120" s="7"/>
      <c r="CY120" s="7"/>
      <c r="CZ120" s="7"/>
      <c r="DA120" s="7"/>
      <c r="DB120" s="7"/>
      <c r="DC120" s="7"/>
      <c r="DD120" s="7"/>
      <c r="DE120" s="7"/>
      <c r="DF120" s="7"/>
      <c r="DG120" s="7"/>
      <c r="DH120" s="7"/>
      <c r="DI120" s="7"/>
      <c r="DJ120" s="7"/>
      <c r="DK120" s="7"/>
      <c r="DL120" s="7"/>
      <c r="DM120" s="7"/>
      <c r="DN120" s="8">
        <f t="shared" si="11"/>
        <v>100</v>
      </c>
      <c r="DO120" s="44"/>
      <c r="DP120" s="108"/>
      <c r="DQ120" s="7"/>
      <c r="DR120" s="8" t="str">
        <f>VLOOKUP($DQ120,definitions_list_lookup!$N$15:$P$20,2,TRUE)</f>
        <v>fresh</v>
      </c>
      <c r="DS120" s="8">
        <f>VLOOKUP($DQ120,definitions_list_lookup!$N$15:$P$20,3,TRUE)</f>
        <v>0</v>
      </c>
      <c r="DT120" s="108"/>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8">
        <f t="shared" si="12"/>
        <v>0</v>
      </c>
      <c r="ET120" s="44"/>
      <c r="EU120" s="8">
        <f t="shared" si="13"/>
        <v>26</v>
      </c>
      <c r="EV120" s="8" t="str">
        <f>VLOOKUP($EU120,definitions_list_lookup!$N$15:$P$20,2,TRUE)</f>
        <v>moderate</v>
      </c>
      <c r="EW120" s="8">
        <f>VLOOKUP($EU120,definitions_list_lookup!$N$15:$P$20,3,TRUE)</f>
        <v>2</v>
      </c>
    </row>
    <row r="121" spans="1:153" s="5" customFormat="1" ht="126">
      <c r="A121" s="113" t="s">
        <v>1714</v>
      </c>
      <c r="B121" s="5" t="s">
        <v>2845</v>
      </c>
      <c r="C121" t="s">
        <v>1713</v>
      </c>
      <c r="D121" s="5" t="s">
        <v>1497</v>
      </c>
      <c r="E121" s="5">
        <v>19</v>
      </c>
      <c r="F121" s="5">
        <v>1</v>
      </c>
      <c r="G121" s="6" t="str">
        <f t="shared" si="7"/>
        <v>19-1</v>
      </c>
      <c r="H121" s="2">
        <v>0</v>
      </c>
      <c r="I121" s="2">
        <v>78</v>
      </c>
      <c r="J121" s="81" t="str">
        <f>IF(((VLOOKUP($G121,Depth_Lookup!$A$3:$J$561,9,FALSE))-(I121/100))&gt;=0,"Good","Too Long")</f>
        <v>Good</v>
      </c>
      <c r="K121" s="82">
        <f>(VLOOKUP($G121,Depth_Lookup!$A$3:$J$561,10,FALSE))+(H121/100)</f>
        <v>41.25</v>
      </c>
      <c r="L121" s="82">
        <f>(VLOOKUP($G121,Depth_Lookup!$A$3:$J$561,10,FALSE))+(I121/100)</f>
        <v>42.03</v>
      </c>
      <c r="M121" s="174" t="s">
        <v>1722</v>
      </c>
      <c r="N121" s="174" t="s">
        <v>1489</v>
      </c>
      <c r="O121" s="58" t="s">
        <v>1762</v>
      </c>
      <c r="P121" s="58" t="s">
        <v>1921</v>
      </c>
      <c r="Q121" s="44"/>
      <c r="R121" s="42">
        <v>50</v>
      </c>
      <c r="T121" s="5">
        <v>50</v>
      </c>
      <c r="V121" s="8">
        <f t="shared" si="8"/>
        <v>100</v>
      </c>
      <c r="W121" s="4" t="s">
        <v>1735</v>
      </c>
      <c r="X121" s="5" t="s">
        <v>1761</v>
      </c>
      <c r="Y121" s="38">
        <v>20</v>
      </c>
      <c r="Z121" s="8" t="str">
        <f>VLOOKUP($Y121,definitions_list_lookup!$N$15:$P$20,2,TRUE)</f>
        <v>moderate</v>
      </c>
      <c r="AA121" s="8">
        <f>VLOOKUP($Y121,definitions_list_lookup!$N$15:$P$20,3,TRUE)</f>
        <v>2</v>
      </c>
      <c r="AB121" s="108" t="s">
        <v>1760</v>
      </c>
      <c r="AC121" s="7"/>
      <c r="AD121" s="7">
        <v>5</v>
      </c>
      <c r="AE121" s="7">
        <v>95</v>
      </c>
      <c r="AF121" s="7"/>
      <c r="AG121" s="7"/>
      <c r="AH121" s="7"/>
      <c r="AI121" s="7"/>
      <c r="AJ121" s="7"/>
      <c r="AK121" s="7"/>
      <c r="AL121" s="7"/>
      <c r="AM121" s="7"/>
      <c r="AN121" s="7"/>
      <c r="AO121" s="7"/>
      <c r="AP121" s="7"/>
      <c r="AQ121" s="7"/>
      <c r="AR121" s="7"/>
      <c r="AS121" s="7"/>
      <c r="AT121" s="7"/>
      <c r="AU121" s="7"/>
      <c r="AV121" s="7"/>
      <c r="AW121" s="7"/>
      <c r="AX121" s="7"/>
      <c r="AY121" s="7"/>
      <c r="AZ121" s="7"/>
      <c r="BA121" s="8">
        <f t="shared" si="9"/>
        <v>100</v>
      </c>
      <c r="BB121" s="55"/>
      <c r="BC121" s="108"/>
      <c r="BD121" s="108"/>
      <c r="BE121" s="108"/>
      <c r="BF121" s="7"/>
      <c r="BG121" s="8" t="str">
        <f>VLOOKUP($BF121,definitions_list_lookup!$N$15:$P$20,2,TRUE)</f>
        <v>fresh</v>
      </c>
      <c r="BH121" s="8">
        <f>VLOOKUP($BF121,definitions_list_lookup!$N$15:$P$20,3,TRUE)</f>
        <v>0</v>
      </c>
      <c r="BI121" s="108"/>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8">
        <f t="shared" si="10"/>
        <v>0</v>
      </c>
      <c r="CI121" s="44"/>
      <c r="CJ121" s="7" t="s">
        <v>295</v>
      </c>
      <c r="CK121" s="49" t="s">
        <v>1733</v>
      </c>
      <c r="CL121" s="7">
        <v>60</v>
      </c>
      <c r="CM121" s="8" t="str">
        <f>VLOOKUP($CL121,definitions_list_lookup!$N$15:$P$20,2,TRUE)</f>
        <v>high</v>
      </c>
      <c r="CN121" s="8">
        <f>VLOOKUP($CL121,definitions_list_lookup!$N$15:$P$20,3,TRUE)</f>
        <v>3</v>
      </c>
      <c r="CO121" s="108"/>
      <c r="CP121" s="7"/>
      <c r="CQ121" s="7">
        <v>50</v>
      </c>
      <c r="CR121" s="7">
        <v>50</v>
      </c>
      <c r="CS121" s="7"/>
      <c r="CT121" s="7"/>
      <c r="CU121" s="7"/>
      <c r="CV121" s="7"/>
      <c r="CW121" s="7"/>
      <c r="CX121" s="7"/>
      <c r="CY121" s="7"/>
      <c r="CZ121" s="7"/>
      <c r="DA121" s="7"/>
      <c r="DB121" s="7"/>
      <c r="DC121" s="7"/>
      <c r="DD121" s="7"/>
      <c r="DE121" s="7"/>
      <c r="DF121" s="7"/>
      <c r="DG121" s="7"/>
      <c r="DH121" s="7"/>
      <c r="DI121" s="7"/>
      <c r="DJ121" s="7"/>
      <c r="DK121" s="7"/>
      <c r="DL121" s="7"/>
      <c r="DM121" s="7"/>
      <c r="DN121" s="8">
        <f t="shared" si="11"/>
        <v>100</v>
      </c>
      <c r="DO121" s="44"/>
      <c r="DP121" s="108"/>
      <c r="DQ121" s="7"/>
      <c r="DR121" s="8" t="str">
        <f>VLOOKUP($DQ121,definitions_list_lookup!$N$15:$P$20,2,TRUE)</f>
        <v>fresh</v>
      </c>
      <c r="DS121" s="8">
        <f>VLOOKUP($DQ121,definitions_list_lookup!$N$15:$P$20,3,TRUE)</f>
        <v>0</v>
      </c>
      <c r="DT121" s="108"/>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8">
        <f t="shared" si="12"/>
        <v>0</v>
      </c>
      <c r="ET121" s="44"/>
      <c r="EU121" s="8">
        <f t="shared" si="13"/>
        <v>40</v>
      </c>
      <c r="EV121" s="8" t="str">
        <f>VLOOKUP($EU121,definitions_list_lookup!$N$15:$P$20,2,TRUE)</f>
        <v>high</v>
      </c>
      <c r="EW121" s="8">
        <f>VLOOKUP($EU121,definitions_list_lookup!$N$15:$P$20,3,TRUE)</f>
        <v>3</v>
      </c>
    </row>
    <row r="122" spans="1:153" s="5" customFormat="1" ht="98">
      <c r="A122" s="113" t="s">
        <v>1714</v>
      </c>
      <c r="B122" s="5" t="s">
        <v>2845</v>
      </c>
      <c r="C122" t="s">
        <v>1713</v>
      </c>
      <c r="D122" s="5" t="s">
        <v>1497</v>
      </c>
      <c r="E122" s="5">
        <v>19</v>
      </c>
      <c r="F122" s="5">
        <v>2</v>
      </c>
      <c r="G122" s="6" t="str">
        <f t="shared" si="7"/>
        <v>19-2</v>
      </c>
      <c r="H122" s="2">
        <v>0</v>
      </c>
      <c r="I122" s="2">
        <v>67.5</v>
      </c>
      <c r="J122" s="81" t="str">
        <f>IF(((VLOOKUP($G122,Depth_Lookup!$A$3:$J$561,9,FALSE))-(I122/100))&gt;=0,"Good","Too Long")</f>
        <v>Good</v>
      </c>
      <c r="K122" s="82">
        <f>(VLOOKUP($G122,Depth_Lookup!$A$3:$J$561,10,FALSE))+(H122/100)</f>
        <v>42.03</v>
      </c>
      <c r="L122" s="82">
        <f>(VLOOKUP($G122,Depth_Lookup!$A$3:$J$561,10,FALSE))+(I122/100)</f>
        <v>42.704999999999998</v>
      </c>
      <c r="M122" s="174" t="s">
        <v>1722</v>
      </c>
      <c r="N122" s="174" t="s">
        <v>1489</v>
      </c>
      <c r="O122" s="58" t="s">
        <v>1752</v>
      </c>
      <c r="P122" s="58" t="s">
        <v>1921</v>
      </c>
      <c r="Q122" s="44"/>
      <c r="R122" s="42">
        <v>90</v>
      </c>
      <c r="T122" s="5">
        <v>10</v>
      </c>
      <c r="V122" s="8">
        <f t="shared" si="8"/>
        <v>100</v>
      </c>
      <c r="W122" s="4" t="s">
        <v>1750</v>
      </c>
      <c r="X122" s="5" t="s">
        <v>1</v>
      </c>
      <c r="Y122" s="38">
        <v>15</v>
      </c>
      <c r="Z122" s="8" t="str">
        <f>VLOOKUP($Y122,definitions_list_lookup!$N$15:$P$20,2,TRUE)</f>
        <v>moderate</v>
      </c>
      <c r="AA122" s="8">
        <f>VLOOKUP($Y122,definitions_list_lookup!$N$15:$P$20,3,TRUE)</f>
        <v>2</v>
      </c>
      <c r="AB122" s="108"/>
      <c r="AC122" s="7"/>
      <c r="AD122" s="7">
        <v>5</v>
      </c>
      <c r="AE122" s="7">
        <v>80</v>
      </c>
      <c r="AF122" s="7"/>
      <c r="AG122" s="7"/>
      <c r="AH122" s="7"/>
      <c r="AI122" s="7"/>
      <c r="AJ122" s="7"/>
      <c r="AK122" s="7"/>
      <c r="AL122" s="7"/>
      <c r="AM122" s="7"/>
      <c r="AN122" s="7"/>
      <c r="AO122" s="7"/>
      <c r="AP122" s="7">
        <v>3</v>
      </c>
      <c r="AQ122" s="7"/>
      <c r="AR122" s="7"/>
      <c r="AS122" s="7">
        <v>12</v>
      </c>
      <c r="AT122" s="7"/>
      <c r="AU122" s="7"/>
      <c r="AV122" s="7"/>
      <c r="AW122" s="7"/>
      <c r="AX122" s="7"/>
      <c r="AY122" s="7"/>
      <c r="AZ122" s="7"/>
      <c r="BA122" s="8">
        <f t="shared" si="9"/>
        <v>100</v>
      </c>
      <c r="BB122" s="55"/>
      <c r="BC122" s="108"/>
      <c r="BD122" s="108"/>
      <c r="BE122" s="108"/>
      <c r="BF122" s="7"/>
      <c r="BG122" s="8" t="str">
        <f>VLOOKUP($BF122,definitions_list_lookup!$N$15:$P$20,2,TRUE)</f>
        <v>fresh</v>
      </c>
      <c r="BH122" s="8">
        <f>VLOOKUP($BF122,definitions_list_lookup!$N$15:$P$20,3,TRUE)</f>
        <v>0</v>
      </c>
      <c r="BI122" s="108"/>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8">
        <f t="shared" si="10"/>
        <v>0</v>
      </c>
      <c r="CI122" s="44"/>
      <c r="CJ122" s="7" t="s">
        <v>295</v>
      </c>
      <c r="CK122" s="49" t="s">
        <v>1756</v>
      </c>
      <c r="CL122" s="7">
        <v>50</v>
      </c>
      <c r="CM122" s="8" t="str">
        <f>VLOOKUP($CL122,definitions_list_lookup!$N$15:$P$20,2,TRUE)</f>
        <v>high</v>
      </c>
      <c r="CN122" s="8">
        <f>VLOOKUP($CL122,definitions_list_lookup!$N$15:$P$20,3,TRUE)</f>
        <v>3</v>
      </c>
      <c r="CO122" s="108"/>
      <c r="CP122" s="7"/>
      <c r="CQ122" s="7">
        <v>60</v>
      </c>
      <c r="CR122" s="7">
        <v>40</v>
      </c>
      <c r="CS122" s="7"/>
      <c r="CT122" s="7"/>
      <c r="CU122" s="7"/>
      <c r="CV122" s="7"/>
      <c r="CW122" s="7"/>
      <c r="CX122" s="7"/>
      <c r="CY122" s="7"/>
      <c r="CZ122" s="7"/>
      <c r="DA122" s="7"/>
      <c r="DB122" s="7"/>
      <c r="DC122" s="7"/>
      <c r="DD122" s="7"/>
      <c r="DE122" s="7"/>
      <c r="DF122" s="7"/>
      <c r="DG122" s="7"/>
      <c r="DH122" s="7"/>
      <c r="DI122" s="7"/>
      <c r="DJ122" s="7"/>
      <c r="DK122" s="7"/>
      <c r="DL122" s="7"/>
      <c r="DM122" s="7"/>
      <c r="DN122" s="8">
        <f t="shared" si="11"/>
        <v>100</v>
      </c>
      <c r="DO122" s="44"/>
      <c r="DP122" s="108"/>
      <c r="DQ122" s="7"/>
      <c r="DR122" s="8" t="str">
        <f>VLOOKUP($DQ122,definitions_list_lookup!$N$15:$P$20,2,TRUE)</f>
        <v>fresh</v>
      </c>
      <c r="DS122" s="8">
        <f>VLOOKUP($DQ122,definitions_list_lookup!$N$15:$P$20,3,TRUE)</f>
        <v>0</v>
      </c>
      <c r="DT122" s="108"/>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8">
        <f t="shared" si="12"/>
        <v>0</v>
      </c>
      <c r="ET122" s="44"/>
      <c r="EU122" s="8">
        <f t="shared" si="13"/>
        <v>18.5</v>
      </c>
      <c r="EV122" s="8" t="str">
        <f>VLOOKUP($EU122,definitions_list_lookup!$N$15:$P$20,2,TRUE)</f>
        <v>moderate</v>
      </c>
      <c r="EW122" s="8">
        <f>VLOOKUP($EU122,definitions_list_lookup!$N$15:$P$20,3,TRUE)</f>
        <v>2</v>
      </c>
    </row>
    <row r="123" spans="1:153" s="5" customFormat="1" ht="140">
      <c r="A123" s="113" t="s">
        <v>1714</v>
      </c>
      <c r="B123" s="5" t="s">
        <v>2845</v>
      </c>
      <c r="C123" t="s">
        <v>1713</v>
      </c>
      <c r="D123" s="5" t="s">
        <v>1497</v>
      </c>
      <c r="E123" s="5">
        <v>19</v>
      </c>
      <c r="F123" s="5">
        <v>3</v>
      </c>
      <c r="G123" s="6" t="str">
        <f t="shared" si="7"/>
        <v>19-3</v>
      </c>
      <c r="H123" s="2">
        <v>0</v>
      </c>
      <c r="I123" s="2">
        <v>97</v>
      </c>
      <c r="J123" s="81" t="str">
        <f>IF(((VLOOKUP($G123,Depth_Lookup!$A$3:$J$561,9,FALSE))-(I123/100))&gt;=0,"Good","Too Long")</f>
        <v>Good</v>
      </c>
      <c r="K123" s="82">
        <f>(VLOOKUP($G123,Depth_Lookup!$A$3:$J$561,10,FALSE))+(H123/100)</f>
        <v>42.704999999999998</v>
      </c>
      <c r="L123" s="82">
        <f>(VLOOKUP($G123,Depth_Lookup!$A$3:$J$561,10,FALSE))+(I123/100)</f>
        <v>43.674999999999997</v>
      </c>
      <c r="M123" s="174" t="s">
        <v>1722</v>
      </c>
      <c r="N123" s="174" t="s">
        <v>1489</v>
      </c>
      <c r="O123" s="58" t="s">
        <v>1763</v>
      </c>
      <c r="P123" s="58" t="s">
        <v>1921</v>
      </c>
      <c r="Q123" s="44"/>
      <c r="R123" s="42">
        <v>85</v>
      </c>
      <c r="T123" s="5">
        <v>15</v>
      </c>
      <c r="V123" s="8">
        <f t="shared" si="8"/>
        <v>100</v>
      </c>
      <c r="W123" s="4" t="s">
        <v>1750</v>
      </c>
      <c r="X123" s="5" t="s">
        <v>1</v>
      </c>
      <c r="Y123" s="38">
        <v>20</v>
      </c>
      <c r="Z123" s="8" t="str">
        <f>VLOOKUP($Y123,definitions_list_lookup!$N$15:$P$20,2,TRUE)</f>
        <v>moderate</v>
      </c>
      <c r="AA123" s="8">
        <f>VLOOKUP($Y123,definitions_list_lookup!$N$15:$P$20,3,TRUE)</f>
        <v>2</v>
      </c>
      <c r="AB123" s="108"/>
      <c r="AC123" s="7"/>
      <c r="AD123" s="7">
        <v>10</v>
      </c>
      <c r="AE123" s="7">
        <v>80</v>
      </c>
      <c r="AF123" s="7"/>
      <c r="AG123" s="7"/>
      <c r="AH123" s="7"/>
      <c r="AI123" s="7"/>
      <c r="AJ123" s="7"/>
      <c r="AK123" s="7"/>
      <c r="AL123" s="7"/>
      <c r="AM123" s="7"/>
      <c r="AN123" s="7"/>
      <c r="AO123" s="7"/>
      <c r="AP123" s="7">
        <v>2</v>
      </c>
      <c r="AQ123" s="7"/>
      <c r="AR123" s="7"/>
      <c r="AS123" s="7">
        <v>8</v>
      </c>
      <c r="AT123" s="7"/>
      <c r="AU123" s="7"/>
      <c r="AV123" s="7"/>
      <c r="AW123" s="7"/>
      <c r="AX123" s="7"/>
      <c r="AY123" s="7"/>
      <c r="AZ123" s="7"/>
      <c r="BA123" s="8">
        <f t="shared" si="9"/>
        <v>100</v>
      </c>
      <c r="BB123" s="55"/>
      <c r="BC123" s="108"/>
      <c r="BD123" s="108"/>
      <c r="BE123" s="108"/>
      <c r="BF123" s="7"/>
      <c r="BG123" s="8" t="str">
        <f>VLOOKUP($BF123,definitions_list_lookup!$N$15:$P$20,2,TRUE)</f>
        <v>fresh</v>
      </c>
      <c r="BH123" s="8">
        <f>VLOOKUP($BF123,definitions_list_lookup!$N$15:$P$20,3,TRUE)</f>
        <v>0</v>
      </c>
      <c r="BI123" s="108"/>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8">
        <f t="shared" si="10"/>
        <v>0</v>
      </c>
      <c r="CI123" s="44"/>
      <c r="CJ123" s="7" t="s">
        <v>295</v>
      </c>
      <c r="CK123" s="49" t="s">
        <v>1735</v>
      </c>
      <c r="CL123" s="7">
        <v>85</v>
      </c>
      <c r="CM123" s="8" t="str">
        <f>VLOOKUP($CL123,definitions_list_lookup!$N$15:$P$20,2,TRUE)</f>
        <v>very high</v>
      </c>
      <c r="CN123" s="8">
        <f>VLOOKUP($CL123,definitions_list_lookup!$N$15:$P$20,3,TRUE)</f>
        <v>4</v>
      </c>
      <c r="CO123" s="108"/>
      <c r="CP123" s="7">
        <v>10</v>
      </c>
      <c r="CQ123" s="7">
        <v>40</v>
      </c>
      <c r="CR123" s="7">
        <v>50</v>
      </c>
      <c r="CS123" s="7"/>
      <c r="CT123" s="7"/>
      <c r="CU123" s="7"/>
      <c r="CV123" s="7"/>
      <c r="CW123" s="7"/>
      <c r="CX123" s="7"/>
      <c r="CY123" s="7"/>
      <c r="CZ123" s="7"/>
      <c r="DA123" s="7"/>
      <c r="DB123" s="7"/>
      <c r="DC123" s="7"/>
      <c r="DD123" s="7"/>
      <c r="DE123" s="7"/>
      <c r="DF123" s="7"/>
      <c r="DG123" s="7"/>
      <c r="DH123" s="7"/>
      <c r="DI123" s="7"/>
      <c r="DJ123" s="7"/>
      <c r="DK123" s="7"/>
      <c r="DL123" s="7"/>
      <c r="DM123" s="7"/>
      <c r="DN123" s="8">
        <f t="shared" si="11"/>
        <v>100</v>
      </c>
      <c r="DO123" s="44"/>
      <c r="DP123" s="108"/>
      <c r="DQ123" s="7"/>
      <c r="DR123" s="8" t="str">
        <f>VLOOKUP($DQ123,definitions_list_lookup!$N$15:$P$20,2,TRUE)</f>
        <v>fresh</v>
      </c>
      <c r="DS123" s="8">
        <f>VLOOKUP($DQ123,definitions_list_lookup!$N$15:$P$20,3,TRUE)</f>
        <v>0</v>
      </c>
      <c r="DT123" s="108"/>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8">
        <f t="shared" si="12"/>
        <v>0</v>
      </c>
      <c r="ET123" s="44"/>
      <c r="EU123" s="8">
        <f t="shared" si="13"/>
        <v>29.75</v>
      </c>
      <c r="EV123" s="8" t="str">
        <f>VLOOKUP($EU123,definitions_list_lookup!$N$15:$P$20,2,TRUE)</f>
        <v>moderate</v>
      </c>
      <c r="EW123" s="8">
        <f>VLOOKUP($EU123,definitions_list_lookup!$N$15:$P$20,3,TRUE)</f>
        <v>2</v>
      </c>
    </row>
    <row r="124" spans="1:153" s="5" customFormat="1" ht="126">
      <c r="A124" s="113" t="s">
        <v>1714</v>
      </c>
      <c r="B124" s="5" t="s">
        <v>2845</v>
      </c>
      <c r="C124" t="s">
        <v>1713</v>
      </c>
      <c r="D124" s="5" t="s">
        <v>1497</v>
      </c>
      <c r="E124" s="5">
        <v>19</v>
      </c>
      <c r="F124" s="5">
        <v>4</v>
      </c>
      <c r="G124" s="6" t="str">
        <f t="shared" si="7"/>
        <v>19-4</v>
      </c>
      <c r="H124" s="2">
        <v>0</v>
      </c>
      <c r="I124" s="2">
        <v>64</v>
      </c>
      <c r="J124" s="81" t="str">
        <f>IF(((VLOOKUP($G124,Depth_Lookup!$A$3:$J$561,9,FALSE))-(I124/100))&gt;=0,"Good","Too Long")</f>
        <v>Good</v>
      </c>
      <c r="K124" s="82">
        <f>(VLOOKUP($G124,Depth_Lookup!$A$3:$J$561,10,FALSE))+(H124/100)</f>
        <v>43.674999999999997</v>
      </c>
      <c r="L124" s="82">
        <f>(VLOOKUP($G124,Depth_Lookup!$A$3:$J$561,10,FALSE))+(I124/100)</f>
        <v>44.314999999999998</v>
      </c>
      <c r="M124" s="174" t="s">
        <v>1722</v>
      </c>
      <c r="N124" s="174" t="s">
        <v>1489</v>
      </c>
      <c r="O124" s="58" t="s">
        <v>1766</v>
      </c>
      <c r="P124" s="58" t="s">
        <v>1921</v>
      </c>
      <c r="Q124" s="44"/>
      <c r="R124" s="42">
        <v>45</v>
      </c>
      <c r="T124" s="5">
        <v>55</v>
      </c>
      <c r="V124" s="8">
        <f t="shared" si="8"/>
        <v>100</v>
      </c>
      <c r="W124" s="4" t="s">
        <v>1735</v>
      </c>
      <c r="X124" s="5" t="s">
        <v>1764</v>
      </c>
      <c r="Y124" s="38">
        <v>35</v>
      </c>
      <c r="Z124" s="8" t="str">
        <f>VLOOKUP($Y124,definitions_list_lookup!$N$15:$P$20,2,TRUE)</f>
        <v>high</v>
      </c>
      <c r="AA124" s="8">
        <f>VLOOKUP($Y124,definitions_list_lookup!$N$15:$P$20,3,TRUE)</f>
        <v>3</v>
      </c>
      <c r="AB124" s="108"/>
      <c r="AC124" s="7">
        <v>10</v>
      </c>
      <c r="AD124" s="7">
        <v>5</v>
      </c>
      <c r="AE124" s="7">
        <v>70</v>
      </c>
      <c r="AF124" s="7"/>
      <c r="AG124" s="7"/>
      <c r="AH124" s="7"/>
      <c r="AI124" s="7"/>
      <c r="AJ124" s="7"/>
      <c r="AK124" s="7"/>
      <c r="AL124" s="7"/>
      <c r="AM124" s="7"/>
      <c r="AN124" s="7"/>
      <c r="AO124" s="7"/>
      <c r="AP124" s="7">
        <v>3</v>
      </c>
      <c r="AQ124" s="7"/>
      <c r="AR124" s="7"/>
      <c r="AS124" s="7">
        <v>12</v>
      </c>
      <c r="AT124" s="7"/>
      <c r="AU124" s="7"/>
      <c r="AV124" s="7"/>
      <c r="AW124" s="7"/>
      <c r="AX124" s="7"/>
      <c r="AY124" s="7"/>
      <c r="AZ124" s="7"/>
      <c r="BA124" s="8">
        <f t="shared" si="9"/>
        <v>100</v>
      </c>
      <c r="BB124" s="55"/>
      <c r="BC124" s="108"/>
      <c r="BD124" s="108"/>
      <c r="BE124" s="108"/>
      <c r="BF124" s="7"/>
      <c r="BG124" s="8" t="str">
        <f>VLOOKUP($BF124,definitions_list_lookup!$N$15:$P$20,2,TRUE)</f>
        <v>fresh</v>
      </c>
      <c r="BH124" s="8">
        <f>VLOOKUP($BF124,definitions_list_lookup!$N$15:$P$20,3,TRUE)</f>
        <v>0</v>
      </c>
      <c r="BI124" s="108"/>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8">
        <f t="shared" si="10"/>
        <v>0</v>
      </c>
      <c r="CI124" s="44"/>
      <c r="CJ124" s="7" t="s">
        <v>295</v>
      </c>
      <c r="CK124" s="49" t="s">
        <v>1737</v>
      </c>
      <c r="CL124" s="7">
        <v>90</v>
      </c>
      <c r="CM124" s="8" t="str">
        <f>VLOOKUP($CL124,definitions_list_lookup!$N$15:$P$20,2,TRUE)</f>
        <v>very high</v>
      </c>
      <c r="CN124" s="8">
        <f>VLOOKUP($CL124,definitions_list_lookup!$N$15:$P$20,3,TRUE)</f>
        <v>4</v>
      </c>
      <c r="CO124" s="108" t="s">
        <v>1765</v>
      </c>
      <c r="CP124" s="7"/>
      <c r="CQ124" s="7">
        <v>70</v>
      </c>
      <c r="CR124" s="7">
        <v>30</v>
      </c>
      <c r="CS124" s="7"/>
      <c r="CT124" s="7"/>
      <c r="CU124" s="7"/>
      <c r="CV124" s="7"/>
      <c r="CW124" s="7"/>
      <c r="CX124" s="7"/>
      <c r="CY124" s="7"/>
      <c r="CZ124" s="7"/>
      <c r="DA124" s="7"/>
      <c r="DB124" s="7"/>
      <c r="DC124" s="7"/>
      <c r="DD124" s="7"/>
      <c r="DE124" s="7"/>
      <c r="DF124" s="7"/>
      <c r="DG124" s="7"/>
      <c r="DH124" s="7"/>
      <c r="DI124" s="7"/>
      <c r="DJ124" s="7"/>
      <c r="DK124" s="7"/>
      <c r="DL124" s="7"/>
      <c r="DM124" s="7"/>
      <c r="DN124" s="8">
        <f t="shared" si="11"/>
        <v>100</v>
      </c>
      <c r="DO124" s="44"/>
      <c r="DP124" s="108"/>
      <c r="DQ124" s="7"/>
      <c r="DR124" s="8" t="str">
        <f>VLOOKUP($DQ124,definitions_list_lookup!$N$15:$P$20,2,TRUE)</f>
        <v>fresh</v>
      </c>
      <c r="DS124" s="8">
        <f>VLOOKUP($DQ124,definitions_list_lookup!$N$15:$P$20,3,TRUE)</f>
        <v>0</v>
      </c>
      <c r="DT124" s="108"/>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8">
        <f t="shared" si="12"/>
        <v>0</v>
      </c>
      <c r="ET124" s="44"/>
      <c r="EU124" s="8">
        <f t="shared" si="13"/>
        <v>65.25</v>
      </c>
      <c r="EV124" s="8" t="str">
        <f>VLOOKUP($EU124,definitions_list_lookup!$N$15:$P$20,2,TRUE)</f>
        <v>very high</v>
      </c>
      <c r="EW124" s="8">
        <f>VLOOKUP($EU124,definitions_list_lookup!$N$15:$P$20,3,TRUE)</f>
        <v>4</v>
      </c>
    </row>
    <row r="125" spans="1:153" s="5" customFormat="1" ht="84">
      <c r="A125" s="113" t="s">
        <v>1714</v>
      </c>
      <c r="B125" s="5" t="s">
        <v>2845</v>
      </c>
      <c r="C125" t="s">
        <v>1713</v>
      </c>
      <c r="D125" s="5" t="s">
        <v>1497</v>
      </c>
      <c r="E125" s="5">
        <v>20</v>
      </c>
      <c r="F125" s="5">
        <v>1</v>
      </c>
      <c r="G125" s="6" t="str">
        <f t="shared" si="7"/>
        <v>20-1</v>
      </c>
      <c r="H125" s="2">
        <v>0</v>
      </c>
      <c r="I125" s="2">
        <v>84</v>
      </c>
      <c r="J125" s="81" t="str">
        <f>IF(((VLOOKUP($G125,Depth_Lookup!$A$3:$J$561,9,FALSE))-(I125/100))&gt;=0,"Good","Too Long")</f>
        <v>Good</v>
      </c>
      <c r="K125" s="82">
        <f>(VLOOKUP($G125,Depth_Lookup!$A$3:$J$561,10,FALSE))+(H125/100)</f>
        <v>44.25</v>
      </c>
      <c r="L125" s="82">
        <f>(VLOOKUP($G125,Depth_Lookup!$A$3:$J$561,10,FALSE))+(I125/100)</f>
        <v>45.09</v>
      </c>
      <c r="M125" s="174" t="s">
        <v>1722</v>
      </c>
      <c r="N125" s="174" t="s">
        <v>1489</v>
      </c>
      <c r="O125" s="58" t="s">
        <v>1768</v>
      </c>
      <c r="P125" s="58" t="s">
        <v>1921</v>
      </c>
      <c r="Q125" s="44"/>
      <c r="R125" s="42">
        <v>70</v>
      </c>
      <c r="T125" s="5">
        <v>30</v>
      </c>
      <c r="V125" s="8">
        <f t="shared" si="8"/>
        <v>100</v>
      </c>
      <c r="W125" s="4" t="s">
        <v>1750</v>
      </c>
      <c r="X125" s="5" t="s">
        <v>1764</v>
      </c>
      <c r="Y125" s="38">
        <v>25</v>
      </c>
      <c r="Z125" s="8" t="str">
        <f>VLOOKUP($Y125,definitions_list_lookup!$N$15:$P$20,2,TRUE)</f>
        <v>moderate</v>
      </c>
      <c r="AA125" s="8">
        <f>VLOOKUP($Y125,definitions_list_lookup!$N$15:$P$20,3,TRUE)</f>
        <v>2</v>
      </c>
      <c r="AB125" s="108"/>
      <c r="AC125" s="7"/>
      <c r="AD125" s="7">
        <v>10</v>
      </c>
      <c r="AE125" s="7">
        <v>80</v>
      </c>
      <c r="AF125" s="7"/>
      <c r="AG125" s="7"/>
      <c r="AH125" s="7"/>
      <c r="AI125" s="7"/>
      <c r="AJ125" s="7"/>
      <c r="AK125" s="7"/>
      <c r="AL125" s="7"/>
      <c r="AM125" s="7"/>
      <c r="AN125" s="7"/>
      <c r="AO125" s="7"/>
      <c r="AP125" s="7">
        <v>2</v>
      </c>
      <c r="AQ125" s="7"/>
      <c r="AR125" s="7"/>
      <c r="AS125" s="7">
        <v>8</v>
      </c>
      <c r="AT125" s="7"/>
      <c r="AU125" s="7"/>
      <c r="AV125" s="7"/>
      <c r="AW125" s="7"/>
      <c r="AX125" s="7"/>
      <c r="AY125" s="7"/>
      <c r="AZ125" s="7"/>
      <c r="BA125" s="8">
        <f t="shared" si="9"/>
        <v>100</v>
      </c>
      <c r="BB125" s="55"/>
      <c r="BC125" s="108"/>
      <c r="BD125" s="108"/>
      <c r="BE125" s="108"/>
      <c r="BF125" s="7"/>
      <c r="BG125" s="8" t="str">
        <f>VLOOKUP($BF125,definitions_list_lookup!$N$15:$P$20,2,TRUE)</f>
        <v>fresh</v>
      </c>
      <c r="BH125" s="8">
        <f>VLOOKUP($BF125,definitions_list_lookup!$N$15:$P$20,3,TRUE)</f>
        <v>0</v>
      </c>
      <c r="BI125" s="108"/>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8">
        <f t="shared" si="10"/>
        <v>0</v>
      </c>
      <c r="CI125" s="44"/>
      <c r="CJ125" s="7" t="s">
        <v>295</v>
      </c>
      <c r="CK125" s="49" t="s">
        <v>1756</v>
      </c>
      <c r="CL125" s="7">
        <v>70</v>
      </c>
      <c r="CM125" s="8" t="str">
        <f>VLOOKUP($CL125,definitions_list_lookup!$N$15:$P$20,2,TRUE)</f>
        <v>very high</v>
      </c>
      <c r="CN125" s="8">
        <f>VLOOKUP($CL125,definitions_list_lookup!$N$15:$P$20,3,TRUE)</f>
        <v>4</v>
      </c>
      <c r="CO125" s="108"/>
      <c r="CP125" s="7"/>
      <c r="CQ125" s="7">
        <v>70</v>
      </c>
      <c r="CR125" s="7">
        <v>30</v>
      </c>
      <c r="CS125" s="7"/>
      <c r="CT125" s="7"/>
      <c r="CU125" s="7"/>
      <c r="CV125" s="7"/>
      <c r="CW125" s="7"/>
      <c r="CX125" s="7"/>
      <c r="CY125" s="7"/>
      <c r="CZ125" s="7"/>
      <c r="DA125" s="7"/>
      <c r="DB125" s="7"/>
      <c r="DC125" s="7"/>
      <c r="DD125" s="7"/>
      <c r="DE125" s="7"/>
      <c r="DF125" s="7"/>
      <c r="DG125" s="7"/>
      <c r="DH125" s="7"/>
      <c r="DI125" s="7"/>
      <c r="DJ125" s="7"/>
      <c r="DK125" s="7"/>
      <c r="DL125" s="7"/>
      <c r="DM125" s="7"/>
      <c r="DN125" s="8">
        <f t="shared" si="11"/>
        <v>100</v>
      </c>
      <c r="DO125" s="44"/>
      <c r="DP125" s="108"/>
      <c r="DQ125" s="7"/>
      <c r="DR125" s="8" t="str">
        <f>VLOOKUP($DQ125,definitions_list_lookup!$N$15:$P$20,2,TRUE)</f>
        <v>fresh</v>
      </c>
      <c r="DS125" s="8">
        <f>VLOOKUP($DQ125,definitions_list_lookup!$N$15:$P$20,3,TRUE)</f>
        <v>0</v>
      </c>
      <c r="DT125" s="108"/>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8">
        <f t="shared" si="12"/>
        <v>0</v>
      </c>
      <c r="ET125" s="44"/>
      <c r="EU125" s="8">
        <f t="shared" si="13"/>
        <v>38.5</v>
      </c>
      <c r="EV125" s="8" t="str">
        <f>VLOOKUP($EU125,definitions_list_lookup!$N$15:$P$20,2,TRUE)</f>
        <v>high</v>
      </c>
      <c r="EW125" s="8">
        <f>VLOOKUP($EU125,definitions_list_lookup!$N$15:$P$20,3,TRUE)</f>
        <v>3</v>
      </c>
    </row>
    <row r="126" spans="1:153" s="5" customFormat="1" ht="210">
      <c r="A126" s="113" t="s">
        <v>1714</v>
      </c>
      <c r="B126" s="5" t="s">
        <v>2845</v>
      </c>
      <c r="C126" t="s">
        <v>1713</v>
      </c>
      <c r="D126" s="5" t="s">
        <v>1497</v>
      </c>
      <c r="E126" s="5">
        <v>20</v>
      </c>
      <c r="F126" s="5">
        <v>2</v>
      </c>
      <c r="G126" s="6" t="str">
        <f t="shared" si="7"/>
        <v>20-2</v>
      </c>
      <c r="H126" s="2">
        <v>0</v>
      </c>
      <c r="I126" s="2">
        <v>58.5</v>
      </c>
      <c r="J126" s="81" t="str">
        <f>IF(((VLOOKUP($G126,Depth_Lookup!$A$3:$J$561,9,FALSE))-(I126/100))&gt;=0,"Good","Too Long")</f>
        <v>Good</v>
      </c>
      <c r="K126" s="82">
        <f>(VLOOKUP($G126,Depth_Lookup!$A$3:$J$561,10,FALSE))+(H126/100)</f>
        <v>45.09</v>
      </c>
      <c r="L126" s="82">
        <f>(VLOOKUP($G126,Depth_Lookup!$A$3:$J$561,10,FALSE))+(I126/100)</f>
        <v>45.675000000000004</v>
      </c>
      <c r="M126" s="174" t="s">
        <v>1722</v>
      </c>
      <c r="N126" s="174" t="s">
        <v>1489</v>
      </c>
      <c r="O126" s="58" t="s">
        <v>1769</v>
      </c>
      <c r="P126" s="58" t="s">
        <v>1921</v>
      </c>
      <c r="Q126" s="44"/>
      <c r="R126" s="42">
        <v>90</v>
      </c>
      <c r="T126" s="5">
        <v>5</v>
      </c>
      <c r="U126" s="5">
        <v>5</v>
      </c>
      <c r="V126" s="8">
        <f t="shared" si="8"/>
        <v>100</v>
      </c>
      <c r="W126" s="4" t="s">
        <v>1735</v>
      </c>
      <c r="X126" s="5" t="s">
        <v>1</v>
      </c>
      <c r="Y126" s="38">
        <v>20</v>
      </c>
      <c r="Z126" s="8" t="str">
        <f>VLOOKUP($Y126,definitions_list_lookup!$N$15:$P$20,2,TRUE)</f>
        <v>moderate</v>
      </c>
      <c r="AA126" s="8">
        <f>VLOOKUP($Y126,definitions_list_lookup!$N$15:$P$20,3,TRUE)</f>
        <v>2</v>
      </c>
      <c r="AB126" s="108"/>
      <c r="AC126" s="7"/>
      <c r="AD126" s="7">
        <v>15</v>
      </c>
      <c r="AE126" s="7">
        <v>45</v>
      </c>
      <c r="AF126" s="7"/>
      <c r="AG126" s="7"/>
      <c r="AH126" s="7"/>
      <c r="AI126" s="7"/>
      <c r="AJ126" s="7"/>
      <c r="AK126" s="7"/>
      <c r="AL126" s="7"/>
      <c r="AM126" s="7"/>
      <c r="AN126" s="7"/>
      <c r="AO126" s="7"/>
      <c r="AP126" s="7">
        <v>5</v>
      </c>
      <c r="AQ126" s="7"/>
      <c r="AR126" s="7"/>
      <c r="AS126" s="7">
        <v>35</v>
      </c>
      <c r="AT126" s="7"/>
      <c r="AU126" s="7"/>
      <c r="AV126" s="7"/>
      <c r="AW126" s="7"/>
      <c r="AX126" s="7"/>
      <c r="AY126" s="7"/>
      <c r="AZ126" s="7"/>
      <c r="BA126" s="8">
        <f t="shared" si="9"/>
        <v>100</v>
      </c>
      <c r="BB126" s="55"/>
      <c r="BC126" s="108"/>
      <c r="BD126" s="108"/>
      <c r="BE126" s="108"/>
      <c r="BF126" s="7"/>
      <c r="BG126" s="8" t="str">
        <f>VLOOKUP($BF126,definitions_list_lookup!$N$15:$P$20,2,TRUE)</f>
        <v>fresh</v>
      </c>
      <c r="BH126" s="8">
        <f>VLOOKUP($BF126,definitions_list_lookup!$N$15:$P$20,3,TRUE)</f>
        <v>0</v>
      </c>
      <c r="BI126" s="108"/>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8">
        <f t="shared" si="10"/>
        <v>0</v>
      </c>
      <c r="CI126" s="44"/>
      <c r="CJ126" s="7" t="s">
        <v>295</v>
      </c>
      <c r="CK126" s="49" t="s">
        <v>1747</v>
      </c>
      <c r="CL126" s="7">
        <v>80</v>
      </c>
      <c r="CM126" s="8" t="str">
        <f>VLOOKUP($CL126,definitions_list_lookup!$N$15:$P$20,2,TRUE)</f>
        <v>very high</v>
      </c>
      <c r="CN126" s="8">
        <f>VLOOKUP($CL126,definitions_list_lookup!$N$15:$P$20,3,TRUE)</f>
        <v>4</v>
      </c>
      <c r="CO126" s="108"/>
      <c r="CP126" s="7"/>
      <c r="CQ126" s="7"/>
      <c r="CR126" s="7">
        <v>100</v>
      </c>
      <c r="CS126" s="7"/>
      <c r="CT126" s="7"/>
      <c r="CU126" s="7"/>
      <c r="CV126" s="7"/>
      <c r="CW126" s="7"/>
      <c r="CX126" s="7"/>
      <c r="CY126" s="7"/>
      <c r="CZ126" s="7"/>
      <c r="DA126" s="7"/>
      <c r="DB126" s="7"/>
      <c r="DC126" s="7"/>
      <c r="DD126" s="7"/>
      <c r="DE126" s="7"/>
      <c r="DF126" s="7"/>
      <c r="DG126" s="7"/>
      <c r="DH126" s="7"/>
      <c r="DI126" s="7"/>
      <c r="DJ126" s="7"/>
      <c r="DK126" s="7"/>
      <c r="DL126" s="7"/>
      <c r="DM126" s="7"/>
      <c r="DN126" s="8">
        <f t="shared" si="11"/>
        <v>100</v>
      </c>
      <c r="DO126" s="44"/>
      <c r="DP126" s="108" t="s">
        <v>1767</v>
      </c>
      <c r="DQ126" s="7">
        <v>50</v>
      </c>
      <c r="DR126" s="8" t="str">
        <f>VLOOKUP($DQ126,definitions_list_lookup!$N$15:$P$20,2,TRUE)</f>
        <v>high</v>
      </c>
      <c r="DS126" s="8">
        <f>VLOOKUP($DQ126,definitions_list_lookup!$N$15:$P$20,3,TRUE)</f>
        <v>3</v>
      </c>
      <c r="DT126" s="108" t="s">
        <v>1771</v>
      </c>
      <c r="DU126" s="7"/>
      <c r="DV126" s="7">
        <v>20</v>
      </c>
      <c r="DW126" s="7">
        <v>70</v>
      </c>
      <c r="DX126" s="7"/>
      <c r="DY126" s="7"/>
      <c r="DZ126" s="7"/>
      <c r="EA126" s="7"/>
      <c r="EB126" s="7"/>
      <c r="EC126" s="7"/>
      <c r="ED126" s="7"/>
      <c r="EE126" s="7"/>
      <c r="EF126" s="7"/>
      <c r="EG126" s="7"/>
      <c r="EH126" s="7">
        <v>2</v>
      </c>
      <c r="EI126" s="7"/>
      <c r="EJ126" s="7"/>
      <c r="EK126" s="7">
        <v>8</v>
      </c>
      <c r="EL126" s="7"/>
      <c r="EM126" s="7"/>
      <c r="EN126" s="7"/>
      <c r="EO126" s="7"/>
      <c r="EP126" s="7"/>
      <c r="EQ126" s="7"/>
      <c r="ER126" s="7"/>
      <c r="ES126" s="8">
        <f t="shared" si="12"/>
        <v>100</v>
      </c>
      <c r="ET126" s="44"/>
      <c r="EU126" s="8">
        <f t="shared" si="13"/>
        <v>24.5</v>
      </c>
      <c r="EV126" s="8" t="str">
        <f>VLOOKUP($EU126,definitions_list_lookup!$N$15:$P$20,2,TRUE)</f>
        <v>moderate</v>
      </c>
      <c r="EW126" s="8">
        <f>VLOOKUP($EU126,definitions_list_lookup!$N$15:$P$20,3,TRUE)</f>
        <v>2</v>
      </c>
    </row>
    <row r="127" spans="1:153" s="5" customFormat="1" ht="224">
      <c r="A127" s="113" t="s">
        <v>1714</v>
      </c>
      <c r="B127" s="5" t="s">
        <v>2845</v>
      </c>
      <c r="C127" t="s">
        <v>1713</v>
      </c>
      <c r="D127" s="5" t="s">
        <v>1497</v>
      </c>
      <c r="E127" s="5">
        <v>20</v>
      </c>
      <c r="F127" s="5">
        <v>3</v>
      </c>
      <c r="G127" s="6" t="str">
        <f t="shared" si="7"/>
        <v>20-3</v>
      </c>
      <c r="H127" s="2">
        <v>0</v>
      </c>
      <c r="I127" s="2">
        <v>86</v>
      </c>
      <c r="J127" s="81" t="str">
        <f>IF(((VLOOKUP($G127,Depth_Lookup!$A$3:$J$561,9,FALSE))-(I127/100))&gt;=0,"Good","Too Long")</f>
        <v>Good</v>
      </c>
      <c r="K127" s="82">
        <f>(VLOOKUP($G127,Depth_Lookup!$A$3:$J$561,10,FALSE))+(H127/100)</f>
        <v>45.674999999999997</v>
      </c>
      <c r="L127" s="82">
        <f>(VLOOKUP($G127,Depth_Lookup!$A$3:$J$561,10,FALSE))+(I127/100)</f>
        <v>46.534999999999997</v>
      </c>
      <c r="M127" s="174" t="s">
        <v>1722</v>
      </c>
      <c r="N127" s="174" t="s">
        <v>1489</v>
      </c>
      <c r="O127" s="58" t="s">
        <v>1773</v>
      </c>
      <c r="P127" s="58" t="s">
        <v>1921</v>
      </c>
      <c r="Q127" s="44"/>
      <c r="R127" s="42">
        <v>80</v>
      </c>
      <c r="T127" s="5">
        <v>10</v>
      </c>
      <c r="U127" s="5">
        <v>10</v>
      </c>
      <c r="V127" s="8">
        <f t="shared" si="8"/>
        <v>100</v>
      </c>
      <c r="W127" s="4" t="s">
        <v>1735</v>
      </c>
      <c r="X127" s="5" t="s">
        <v>1</v>
      </c>
      <c r="Y127" s="38">
        <v>20</v>
      </c>
      <c r="Z127" s="8" t="str">
        <f>VLOOKUP($Y127,definitions_list_lookup!$N$15:$P$20,2,TRUE)</f>
        <v>moderate</v>
      </c>
      <c r="AA127" s="8">
        <f>VLOOKUP($Y127,definitions_list_lookup!$N$15:$P$20,3,TRUE)</f>
        <v>2</v>
      </c>
      <c r="AB127" s="108"/>
      <c r="AC127" s="7"/>
      <c r="AD127" s="7">
        <v>5</v>
      </c>
      <c r="AE127" s="7">
        <v>40</v>
      </c>
      <c r="AF127" s="7"/>
      <c r="AG127" s="7"/>
      <c r="AH127" s="7"/>
      <c r="AI127" s="7"/>
      <c r="AJ127" s="7"/>
      <c r="AK127" s="7"/>
      <c r="AL127" s="7"/>
      <c r="AM127" s="7"/>
      <c r="AN127" s="7"/>
      <c r="AO127" s="7"/>
      <c r="AP127" s="7">
        <v>5</v>
      </c>
      <c r="AQ127" s="7"/>
      <c r="AR127" s="7"/>
      <c r="AS127" s="7">
        <v>50</v>
      </c>
      <c r="AT127" s="7"/>
      <c r="AU127" s="7"/>
      <c r="AV127" s="7"/>
      <c r="AW127" s="7"/>
      <c r="AX127" s="7"/>
      <c r="AY127" s="7"/>
      <c r="AZ127" s="7"/>
      <c r="BA127" s="8">
        <f t="shared" si="9"/>
        <v>100</v>
      </c>
      <c r="BB127" s="55"/>
      <c r="BC127" s="108"/>
      <c r="BD127" s="108"/>
      <c r="BE127" s="108"/>
      <c r="BF127" s="7"/>
      <c r="BG127" s="8" t="str">
        <f>VLOOKUP($BF127,definitions_list_lookup!$N$15:$P$20,2,TRUE)</f>
        <v>fresh</v>
      </c>
      <c r="BH127" s="8">
        <f>VLOOKUP($BF127,definitions_list_lookup!$N$15:$P$20,3,TRUE)</f>
        <v>0</v>
      </c>
      <c r="BI127" s="108"/>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8">
        <f t="shared" si="10"/>
        <v>0</v>
      </c>
      <c r="CI127" s="44"/>
      <c r="CJ127" s="7" t="s">
        <v>295</v>
      </c>
      <c r="CK127" s="49" t="s">
        <v>1770</v>
      </c>
      <c r="CL127" s="7">
        <v>70</v>
      </c>
      <c r="CM127" s="8" t="str">
        <f>VLOOKUP($CL127,definitions_list_lookup!$N$15:$P$20,2,TRUE)</f>
        <v>very high</v>
      </c>
      <c r="CN127" s="8">
        <f>VLOOKUP($CL127,definitions_list_lookup!$N$15:$P$20,3,TRUE)</f>
        <v>4</v>
      </c>
      <c r="CO127" s="108"/>
      <c r="CP127" s="7">
        <v>20</v>
      </c>
      <c r="CQ127" s="7">
        <v>50</v>
      </c>
      <c r="CR127" s="7">
        <v>30</v>
      </c>
      <c r="CS127" s="7"/>
      <c r="CT127" s="7"/>
      <c r="CU127" s="7"/>
      <c r="CV127" s="7"/>
      <c r="CW127" s="7"/>
      <c r="CX127" s="7"/>
      <c r="CY127" s="7"/>
      <c r="CZ127" s="7"/>
      <c r="DA127" s="7"/>
      <c r="DB127" s="7"/>
      <c r="DC127" s="7"/>
      <c r="DD127" s="7"/>
      <c r="DE127" s="7"/>
      <c r="DF127" s="7"/>
      <c r="DG127" s="7"/>
      <c r="DH127" s="7"/>
      <c r="DI127" s="7"/>
      <c r="DJ127" s="7"/>
      <c r="DK127" s="7"/>
      <c r="DL127" s="7"/>
      <c r="DM127" s="7"/>
      <c r="DN127" s="8">
        <f t="shared" si="11"/>
        <v>100</v>
      </c>
      <c r="DO127" s="44"/>
      <c r="DP127" s="108" t="s">
        <v>1767</v>
      </c>
      <c r="DQ127" s="7">
        <v>90</v>
      </c>
      <c r="DR127" s="8" t="str">
        <f>VLOOKUP($DQ127,definitions_list_lookup!$N$15:$P$20,2,TRUE)</f>
        <v>very high</v>
      </c>
      <c r="DS127" s="8">
        <f>VLOOKUP($DQ127,definitions_list_lookup!$N$15:$P$20,3,TRUE)</f>
        <v>4</v>
      </c>
      <c r="DT127" s="108" t="s">
        <v>1772</v>
      </c>
      <c r="DU127" s="7"/>
      <c r="DV127" s="7">
        <v>30</v>
      </c>
      <c r="DW127" s="7">
        <v>40</v>
      </c>
      <c r="DX127" s="7"/>
      <c r="DY127" s="7"/>
      <c r="DZ127" s="7"/>
      <c r="EA127" s="7"/>
      <c r="EB127" s="7"/>
      <c r="EC127" s="7"/>
      <c r="ED127" s="7"/>
      <c r="EE127" s="7"/>
      <c r="EF127" s="7"/>
      <c r="EG127" s="7"/>
      <c r="EH127" s="7"/>
      <c r="EI127" s="7"/>
      <c r="EJ127" s="7"/>
      <c r="EK127" s="7"/>
      <c r="EL127" s="7">
        <v>30</v>
      </c>
      <c r="EM127" s="7"/>
      <c r="EN127" s="7"/>
      <c r="EO127" s="7"/>
      <c r="EP127" s="7"/>
      <c r="EQ127" s="7"/>
      <c r="ER127" s="7"/>
      <c r="ES127" s="8">
        <f t="shared" si="12"/>
        <v>100</v>
      </c>
      <c r="ET127" s="44"/>
      <c r="EU127" s="8">
        <f t="shared" si="13"/>
        <v>32</v>
      </c>
      <c r="EV127" s="8" t="str">
        <f>VLOOKUP($EU127,definitions_list_lookup!$N$15:$P$20,2,TRUE)</f>
        <v>high</v>
      </c>
      <c r="EW127" s="8">
        <f>VLOOKUP($EU127,definitions_list_lookup!$N$15:$P$20,3,TRUE)</f>
        <v>3</v>
      </c>
    </row>
    <row r="128" spans="1:153" s="5" customFormat="1" ht="98">
      <c r="A128" s="113" t="s">
        <v>1714</v>
      </c>
      <c r="B128" s="5" t="s">
        <v>2845</v>
      </c>
      <c r="C128" t="s">
        <v>1713</v>
      </c>
      <c r="D128" s="5" t="s">
        <v>1497</v>
      </c>
      <c r="E128" s="5">
        <v>20</v>
      </c>
      <c r="F128" s="5">
        <v>4</v>
      </c>
      <c r="G128" s="6" t="str">
        <f t="shared" si="7"/>
        <v>20-4</v>
      </c>
      <c r="H128" s="2">
        <v>0</v>
      </c>
      <c r="I128" s="2">
        <v>45</v>
      </c>
      <c r="J128" s="81" t="str">
        <f>IF(((VLOOKUP($G128,Depth_Lookup!$A$3:$J$561,9,FALSE))-(I128/100))&gt;=0,"Good","Too Long")</f>
        <v>Good</v>
      </c>
      <c r="K128" s="82">
        <f>(VLOOKUP($G128,Depth_Lookup!$A$3:$J$561,10,FALSE))+(H128/100)</f>
        <v>46.534999999999997</v>
      </c>
      <c r="L128" s="82">
        <f>(VLOOKUP($G128,Depth_Lookup!$A$3:$J$561,10,FALSE))+(I128/100)</f>
        <v>46.984999999999999</v>
      </c>
      <c r="M128" s="174" t="s">
        <v>1722</v>
      </c>
      <c r="N128" s="174" t="s">
        <v>1489</v>
      </c>
      <c r="O128" s="58" t="s">
        <v>1776</v>
      </c>
      <c r="P128" s="58" t="s">
        <v>1922</v>
      </c>
      <c r="Q128" s="44"/>
      <c r="R128" s="42">
        <v>95</v>
      </c>
      <c r="T128" s="5">
        <v>5</v>
      </c>
      <c r="V128" s="8">
        <f t="shared" si="8"/>
        <v>100</v>
      </c>
      <c r="W128" s="4" t="s">
        <v>1735</v>
      </c>
      <c r="X128" s="5" t="s">
        <v>1</v>
      </c>
      <c r="Y128" s="38">
        <v>15</v>
      </c>
      <c r="Z128" s="8" t="str">
        <f>VLOOKUP($Y128,definitions_list_lookup!$N$15:$P$20,2,TRUE)</f>
        <v>moderate</v>
      </c>
      <c r="AA128" s="8">
        <f>VLOOKUP($Y128,definitions_list_lookup!$N$15:$P$20,3,TRUE)</f>
        <v>2</v>
      </c>
      <c r="AB128" s="108"/>
      <c r="AC128" s="7">
        <v>10</v>
      </c>
      <c r="AD128" s="7">
        <v>5</v>
      </c>
      <c r="AE128" s="7">
        <v>70</v>
      </c>
      <c r="AF128" s="7"/>
      <c r="AG128" s="7"/>
      <c r="AH128" s="7"/>
      <c r="AI128" s="7"/>
      <c r="AJ128" s="7"/>
      <c r="AK128" s="7"/>
      <c r="AL128" s="7"/>
      <c r="AM128" s="7"/>
      <c r="AN128" s="7"/>
      <c r="AO128" s="7"/>
      <c r="AP128" s="7">
        <v>3</v>
      </c>
      <c r="AQ128" s="7"/>
      <c r="AR128" s="7"/>
      <c r="AS128" s="7">
        <v>12</v>
      </c>
      <c r="AT128" s="7"/>
      <c r="AU128" s="7"/>
      <c r="AV128" s="7"/>
      <c r="AW128" s="7"/>
      <c r="AX128" s="7"/>
      <c r="AY128" s="7"/>
      <c r="AZ128" s="7"/>
      <c r="BA128" s="8">
        <f t="shared" si="9"/>
        <v>100</v>
      </c>
      <c r="BB128" s="55"/>
      <c r="BC128" s="108"/>
      <c r="BD128" s="108"/>
      <c r="BE128" s="108"/>
      <c r="BF128" s="7"/>
      <c r="BG128" s="8" t="str">
        <f>VLOOKUP($BF128,definitions_list_lookup!$N$15:$P$20,2,TRUE)</f>
        <v>fresh</v>
      </c>
      <c r="BH128" s="8">
        <f>VLOOKUP($BF128,definitions_list_lookup!$N$15:$P$20,3,TRUE)</f>
        <v>0</v>
      </c>
      <c r="BI128" s="108"/>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8">
        <f t="shared" si="10"/>
        <v>0</v>
      </c>
      <c r="CI128" s="44"/>
      <c r="CJ128" s="7" t="s">
        <v>295</v>
      </c>
      <c r="CK128" s="49" t="s">
        <v>1739</v>
      </c>
      <c r="CL128" s="7">
        <v>60</v>
      </c>
      <c r="CM128" s="8" t="str">
        <f>VLOOKUP($CL128,definitions_list_lookup!$N$15:$P$20,2,TRUE)</f>
        <v>high</v>
      </c>
      <c r="CN128" s="8">
        <f>VLOOKUP($CL128,definitions_list_lookup!$N$15:$P$20,3,TRUE)</f>
        <v>3</v>
      </c>
      <c r="CO128" s="108"/>
      <c r="CP128" s="7"/>
      <c r="CQ128" s="7">
        <v>70</v>
      </c>
      <c r="CR128" s="7">
        <v>30</v>
      </c>
      <c r="CS128" s="7"/>
      <c r="CT128" s="7"/>
      <c r="CU128" s="7"/>
      <c r="CV128" s="7"/>
      <c r="CW128" s="7"/>
      <c r="CX128" s="7"/>
      <c r="CY128" s="7"/>
      <c r="CZ128" s="7"/>
      <c r="DA128" s="7"/>
      <c r="DB128" s="7"/>
      <c r="DC128" s="7"/>
      <c r="DD128" s="7"/>
      <c r="DE128" s="7"/>
      <c r="DF128" s="7"/>
      <c r="DG128" s="7"/>
      <c r="DH128" s="7"/>
      <c r="DI128" s="7"/>
      <c r="DJ128" s="7"/>
      <c r="DK128" s="7"/>
      <c r="DL128" s="7"/>
      <c r="DM128" s="7"/>
      <c r="DN128" s="8">
        <f t="shared" si="11"/>
        <v>100</v>
      </c>
      <c r="DO128" s="44"/>
      <c r="DP128" s="108"/>
      <c r="DQ128" s="7"/>
      <c r="DR128" s="8" t="str">
        <f>VLOOKUP($DQ128,definitions_list_lookup!$N$15:$P$20,2,TRUE)</f>
        <v>fresh</v>
      </c>
      <c r="DS128" s="8">
        <f>VLOOKUP($DQ128,definitions_list_lookup!$N$15:$P$20,3,TRUE)</f>
        <v>0</v>
      </c>
      <c r="DT128" s="108"/>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8">
        <f t="shared" si="12"/>
        <v>0</v>
      </c>
      <c r="ET128" s="44"/>
      <c r="EU128" s="8">
        <f t="shared" si="13"/>
        <v>17.25</v>
      </c>
      <c r="EV128" s="8" t="str">
        <f>VLOOKUP($EU128,definitions_list_lookup!$N$15:$P$20,2,TRUE)</f>
        <v>moderate</v>
      </c>
      <c r="EW128" s="8">
        <f>VLOOKUP($EU128,definitions_list_lookup!$N$15:$P$20,3,TRUE)</f>
        <v>2</v>
      </c>
    </row>
    <row r="129" spans="1:153" s="5" customFormat="1" ht="56">
      <c r="A129" s="113" t="s">
        <v>1714</v>
      </c>
      <c r="B129" s="5" t="s">
        <v>2845</v>
      </c>
      <c r="C129" t="s">
        <v>1713</v>
      </c>
      <c r="D129" s="5" t="s">
        <v>1497</v>
      </c>
      <c r="E129" s="5">
        <v>20</v>
      </c>
      <c r="F129" s="5">
        <v>4</v>
      </c>
      <c r="G129" s="6" t="str">
        <f t="shared" si="7"/>
        <v>20-4</v>
      </c>
      <c r="H129" s="2">
        <v>45</v>
      </c>
      <c r="I129" s="2">
        <v>48</v>
      </c>
      <c r="J129" s="81" t="str">
        <f>IF(((VLOOKUP($G129,Depth_Lookup!$A$3:$J$561,9,FALSE))-(I129/100))&gt;=0,"Good","Too Long")</f>
        <v>Good</v>
      </c>
      <c r="K129" s="82">
        <f>(VLOOKUP($G129,Depth_Lookup!$A$3:$J$561,10,FALSE))+(H129/100)</f>
        <v>46.984999999999999</v>
      </c>
      <c r="L129" s="82">
        <f>(VLOOKUP($G129,Depth_Lookup!$A$3:$J$561,10,FALSE))+(I129/100)</f>
        <v>47.014999999999993</v>
      </c>
      <c r="M129" s="174" t="s">
        <v>1724</v>
      </c>
      <c r="N129" s="174" t="s">
        <v>2514</v>
      </c>
      <c r="O129" s="58" t="s">
        <v>1774</v>
      </c>
      <c r="P129" s="58" t="s">
        <v>1923</v>
      </c>
      <c r="Q129" s="44"/>
      <c r="R129" s="42">
        <v>100</v>
      </c>
      <c r="V129" s="8">
        <f t="shared" si="8"/>
        <v>100</v>
      </c>
      <c r="W129" s="4" t="s">
        <v>1742</v>
      </c>
      <c r="X129" s="5" t="s">
        <v>1</v>
      </c>
      <c r="Y129" s="38">
        <v>40</v>
      </c>
      <c r="Z129" s="8" t="str">
        <f>VLOOKUP($Y129,definitions_list_lookup!$N$15:$P$20,2,TRUE)</f>
        <v>high</v>
      </c>
      <c r="AA129" s="8">
        <f>VLOOKUP($Y129,definitions_list_lookup!$N$15:$P$20,3,TRUE)</f>
        <v>3</v>
      </c>
      <c r="AB129" s="108"/>
      <c r="AC129" s="7"/>
      <c r="AD129" s="7">
        <v>15</v>
      </c>
      <c r="AE129" s="7">
        <v>10</v>
      </c>
      <c r="AF129" s="7"/>
      <c r="AG129" s="7"/>
      <c r="AH129" s="7"/>
      <c r="AI129" s="7"/>
      <c r="AJ129" s="7"/>
      <c r="AK129" s="7"/>
      <c r="AL129" s="7"/>
      <c r="AM129" s="7"/>
      <c r="AN129" s="7"/>
      <c r="AO129" s="7"/>
      <c r="AP129" s="7">
        <v>5</v>
      </c>
      <c r="AQ129" s="7"/>
      <c r="AR129" s="7"/>
      <c r="AS129" s="7">
        <v>70</v>
      </c>
      <c r="AT129" s="7"/>
      <c r="AU129" s="7"/>
      <c r="AV129" s="7"/>
      <c r="AW129" s="7"/>
      <c r="AX129" s="7"/>
      <c r="AY129" s="7"/>
      <c r="AZ129" s="7"/>
      <c r="BA129" s="8">
        <f t="shared" si="9"/>
        <v>100</v>
      </c>
      <c r="BB129" s="55"/>
      <c r="BC129" s="108"/>
      <c r="BD129" s="108"/>
      <c r="BE129" s="108"/>
      <c r="BF129" s="7"/>
      <c r="BG129" s="8" t="str">
        <f>VLOOKUP($BF129,definitions_list_lookup!$N$15:$P$20,2,TRUE)</f>
        <v>fresh</v>
      </c>
      <c r="BH129" s="8">
        <f>VLOOKUP($BF129,definitions_list_lookup!$N$15:$P$20,3,TRUE)</f>
        <v>0</v>
      </c>
      <c r="BI129" s="108"/>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8">
        <f t="shared" si="10"/>
        <v>0</v>
      </c>
      <c r="CI129" s="44"/>
      <c r="CJ129" s="7"/>
      <c r="CK129" s="49"/>
      <c r="CL129" s="7"/>
      <c r="CM129" s="8" t="str">
        <f>VLOOKUP($CL129,definitions_list_lookup!$N$15:$P$20,2,TRUE)</f>
        <v>fresh</v>
      </c>
      <c r="CN129" s="8">
        <f>VLOOKUP($CL129,definitions_list_lookup!$N$15:$P$20,3,TRUE)</f>
        <v>0</v>
      </c>
      <c r="CO129" s="108"/>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8">
        <f t="shared" si="11"/>
        <v>0</v>
      </c>
      <c r="DO129" s="44"/>
      <c r="DP129" s="108"/>
      <c r="DQ129" s="7"/>
      <c r="DR129" s="8" t="str">
        <f>VLOOKUP($DQ129,definitions_list_lookup!$N$15:$P$20,2,TRUE)</f>
        <v>fresh</v>
      </c>
      <c r="DS129" s="8">
        <f>VLOOKUP($DQ129,definitions_list_lookup!$N$15:$P$20,3,TRUE)</f>
        <v>0</v>
      </c>
      <c r="DT129" s="108"/>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8">
        <f t="shared" si="12"/>
        <v>0</v>
      </c>
      <c r="ET129" s="44"/>
      <c r="EU129" s="8">
        <f t="shared" si="13"/>
        <v>40</v>
      </c>
      <c r="EV129" s="8" t="str">
        <f>VLOOKUP($EU129,definitions_list_lookup!$N$15:$P$20,2,TRUE)</f>
        <v>high</v>
      </c>
      <c r="EW129" s="8">
        <f>VLOOKUP($EU129,definitions_list_lookup!$N$15:$P$20,3,TRUE)</f>
        <v>3</v>
      </c>
    </row>
    <row r="130" spans="1:153" s="5" customFormat="1" ht="42">
      <c r="A130" s="113" t="s">
        <v>1714</v>
      </c>
      <c r="B130" s="5" t="s">
        <v>2845</v>
      </c>
      <c r="C130" t="s">
        <v>1713</v>
      </c>
      <c r="D130" s="5" t="s">
        <v>1497</v>
      </c>
      <c r="E130" s="5">
        <v>20</v>
      </c>
      <c r="F130" s="5">
        <v>4</v>
      </c>
      <c r="G130" s="6" t="str">
        <f t="shared" si="7"/>
        <v>20-4</v>
      </c>
      <c r="H130" s="2">
        <v>48</v>
      </c>
      <c r="I130" s="2">
        <v>52</v>
      </c>
      <c r="J130" s="81" t="str">
        <f>IF(((VLOOKUP($G130,Depth_Lookup!$A$3:$J$561,9,FALSE))-(I130/100))&gt;=0,"Good","Too Long")</f>
        <v>Good</v>
      </c>
      <c r="K130" s="82">
        <f>(VLOOKUP($G130,Depth_Lookup!$A$3:$J$561,10,FALSE))+(H130/100)</f>
        <v>47.014999999999993</v>
      </c>
      <c r="L130" s="82">
        <f>(VLOOKUP($G130,Depth_Lookup!$A$3:$J$561,10,FALSE))+(I130/100)</f>
        <v>47.055</v>
      </c>
      <c r="M130" s="174" t="s">
        <v>1725</v>
      </c>
      <c r="N130" s="174" t="s">
        <v>4</v>
      </c>
      <c r="O130" s="58" t="s">
        <v>1775</v>
      </c>
      <c r="P130" s="58" t="s">
        <v>1924</v>
      </c>
      <c r="Q130" s="44"/>
      <c r="R130" s="42">
        <v>100</v>
      </c>
      <c r="V130" s="8">
        <f t="shared" si="8"/>
        <v>100</v>
      </c>
      <c r="W130" s="4" t="s">
        <v>1742</v>
      </c>
      <c r="X130" s="5" t="s">
        <v>1</v>
      </c>
      <c r="Y130" s="38">
        <v>10</v>
      </c>
      <c r="Z130" s="8" t="str">
        <f>VLOOKUP($Y130,definitions_list_lookup!$N$15:$P$20,2,TRUE)</f>
        <v>slight</v>
      </c>
      <c r="AA130" s="8">
        <f>VLOOKUP($Y130,definitions_list_lookup!$N$15:$P$20,3,TRUE)</f>
        <v>1</v>
      </c>
      <c r="AB130" s="108"/>
      <c r="AC130" s="7">
        <v>20</v>
      </c>
      <c r="AD130" s="7">
        <v>10</v>
      </c>
      <c r="AE130" s="7">
        <v>70</v>
      </c>
      <c r="AF130" s="7"/>
      <c r="AG130" s="7"/>
      <c r="AH130" s="7"/>
      <c r="AI130" s="7"/>
      <c r="AJ130" s="7"/>
      <c r="AK130" s="7"/>
      <c r="AL130" s="7"/>
      <c r="AM130" s="7"/>
      <c r="AN130" s="7"/>
      <c r="AO130" s="7"/>
      <c r="AP130" s="7"/>
      <c r="AQ130" s="7"/>
      <c r="AR130" s="7"/>
      <c r="AS130" s="7"/>
      <c r="AT130" s="7"/>
      <c r="AU130" s="7"/>
      <c r="AV130" s="7"/>
      <c r="AW130" s="7"/>
      <c r="AX130" s="7"/>
      <c r="AY130" s="7"/>
      <c r="AZ130" s="7"/>
      <c r="BA130" s="8">
        <f t="shared" si="9"/>
        <v>100</v>
      </c>
      <c r="BB130" s="55"/>
      <c r="BC130" s="108"/>
      <c r="BD130" s="108"/>
      <c r="BE130" s="108"/>
      <c r="BF130" s="7"/>
      <c r="BG130" s="8" t="str">
        <f>VLOOKUP($BF130,definitions_list_lookup!$N$15:$P$20,2,TRUE)</f>
        <v>fresh</v>
      </c>
      <c r="BH130" s="8">
        <f>VLOOKUP($BF130,definitions_list_lookup!$N$15:$P$20,3,TRUE)</f>
        <v>0</v>
      </c>
      <c r="BI130" s="108"/>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8">
        <f t="shared" si="10"/>
        <v>0</v>
      </c>
      <c r="CI130" s="44"/>
      <c r="CJ130" s="7"/>
      <c r="CK130" s="49"/>
      <c r="CL130" s="7"/>
      <c r="CM130" s="8" t="str">
        <f>VLOOKUP($CL130,definitions_list_lookup!$N$15:$P$20,2,TRUE)</f>
        <v>fresh</v>
      </c>
      <c r="CN130" s="8">
        <f>VLOOKUP($CL130,definitions_list_lookup!$N$15:$P$20,3,TRUE)</f>
        <v>0</v>
      </c>
      <c r="CO130" s="108"/>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8">
        <f t="shared" si="11"/>
        <v>0</v>
      </c>
      <c r="DO130" s="44"/>
      <c r="DP130" s="108"/>
      <c r="DQ130" s="7"/>
      <c r="DR130" s="8" t="str">
        <f>VLOOKUP($DQ130,definitions_list_lookup!$N$15:$P$20,2,TRUE)</f>
        <v>fresh</v>
      </c>
      <c r="DS130" s="8">
        <f>VLOOKUP($DQ130,definitions_list_lookup!$N$15:$P$20,3,TRUE)</f>
        <v>0</v>
      </c>
      <c r="DT130" s="108"/>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8">
        <f t="shared" si="12"/>
        <v>0</v>
      </c>
      <c r="ET130" s="44"/>
      <c r="EU130" s="8">
        <f t="shared" si="13"/>
        <v>10</v>
      </c>
      <c r="EV130" s="8" t="str">
        <f>VLOOKUP($EU130,definitions_list_lookup!$N$15:$P$20,2,TRUE)</f>
        <v>slight</v>
      </c>
      <c r="EW130" s="8">
        <f>VLOOKUP($EU130,definitions_list_lookup!$N$15:$P$20,3,TRUE)</f>
        <v>1</v>
      </c>
    </row>
    <row r="131" spans="1:153" s="5" customFormat="1" ht="210">
      <c r="A131" s="113" t="s">
        <v>1714</v>
      </c>
      <c r="B131" s="5" t="s">
        <v>2845</v>
      </c>
      <c r="C131" t="s">
        <v>1713</v>
      </c>
      <c r="D131" s="5" t="s">
        <v>1497</v>
      </c>
      <c r="E131" s="5">
        <v>20</v>
      </c>
      <c r="F131" s="5">
        <v>4</v>
      </c>
      <c r="G131" s="6" t="str">
        <f t="shared" si="7"/>
        <v>20-4</v>
      </c>
      <c r="H131" s="2">
        <v>52</v>
      </c>
      <c r="I131" s="2">
        <v>87</v>
      </c>
      <c r="J131" s="81" t="str">
        <f>IF(((VLOOKUP($G131,Depth_Lookup!$A$3:$J$561,9,FALSE))-(I131/100))&gt;=0,"Good","Too Long")</f>
        <v>Good</v>
      </c>
      <c r="K131" s="82">
        <f>(VLOOKUP($G131,Depth_Lookup!$A$3:$J$561,10,FALSE))+(H131/100)</f>
        <v>47.055</v>
      </c>
      <c r="L131" s="82">
        <f>(VLOOKUP($G131,Depth_Lookup!$A$3:$J$561,10,FALSE))+(I131/100)</f>
        <v>47.404999999999994</v>
      </c>
      <c r="M131" s="174">
        <v>18</v>
      </c>
      <c r="N131" s="174" t="s">
        <v>4</v>
      </c>
      <c r="O131" s="58" t="s">
        <v>1776</v>
      </c>
      <c r="P131" s="58" t="s">
        <v>1925</v>
      </c>
      <c r="Q131" s="44"/>
      <c r="R131" s="42">
        <v>95</v>
      </c>
      <c r="T131" s="5">
        <v>5</v>
      </c>
      <c r="V131" s="8">
        <f t="shared" si="8"/>
        <v>100</v>
      </c>
      <c r="W131" s="4" t="s">
        <v>1739</v>
      </c>
      <c r="X131" s="5" t="s">
        <v>1</v>
      </c>
      <c r="Y131" s="38">
        <v>25</v>
      </c>
      <c r="Z131" s="8" t="str">
        <f>VLOOKUP($Y131,definitions_list_lookup!$N$15:$P$20,2,TRUE)</f>
        <v>moderate</v>
      </c>
      <c r="AA131" s="8">
        <f>VLOOKUP($Y131,definitions_list_lookup!$N$15:$P$20,3,TRUE)</f>
        <v>2</v>
      </c>
      <c r="AB131" s="108"/>
      <c r="AC131" s="7">
        <v>25</v>
      </c>
      <c r="AD131" s="7">
        <v>25</v>
      </c>
      <c r="AE131" s="7">
        <v>50</v>
      </c>
      <c r="AF131" s="7"/>
      <c r="AG131" s="7"/>
      <c r="AH131" s="7"/>
      <c r="AI131" s="7"/>
      <c r="AJ131" s="7"/>
      <c r="AK131" s="7"/>
      <c r="AL131" s="7"/>
      <c r="AM131" s="7"/>
      <c r="AN131" s="7"/>
      <c r="AO131" s="7"/>
      <c r="AP131" s="7"/>
      <c r="AQ131" s="7"/>
      <c r="AR131" s="7"/>
      <c r="AS131" s="7"/>
      <c r="AT131" s="7"/>
      <c r="AU131" s="7"/>
      <c r="AV131" s="7"/>
      <c r="AW131" s="7"/>
      <c r="AX131" s="7"/>
      <c r="AY131" s="7"/>
      <c r="AZ131" s="7"/>
      <c r="BA131" s="8">
        <f t="shared" si="9"/>
        <v>100</v>
      </c>
      <c r="BB131" s="55"/>
      <c r="BC131" s="108"/>
      <c r="BD131" s="108"/>
      <c r="BE131" s="108"/>
      <c r="BF131" s="7"/>
      <c r="BG131" s="8" t="str">
        <f>VLOOKUP($BF131,definitions_list_lookup!$N$15:$P$20,2,TRUE)</f>
        <v>fresh</v>
      </c>
      <c r="BH131" s="8">
        <f>VLOOKUP($BF131,definitions_list_lookup!$N$15:$P$20,3,TRUE)</f>
        <v>0</v>
      </c>
      <c r="BI131" s="108"/>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8">
        <f t="shared" si="10"/>
        <v>0</v>
      </c>
      <c r="CI131" s="44"/>
      <c r="CJ131" s="7" t="s">
        <v>295</v>
      </c>
      <c r="CK131" s="49" t="s">
        <v>1737</v>
      </c>
      <c r="CL131" s="7">
        <v>70</v>
      </c>
      <c r="CM131" s="8" t="str">
        <f>VLOOKUP($CL131,definitions_list_lookup!$N$15:$P$20,2,TRUE)</f>
        <v>very high</v>
      </c>
      <c r="CN131" s="8">
        <f>VLOOKUP($CL131,definitions_list_lookup!$N$15:$P$20,3,TRUE)</f>
        <v>4</v>
      </c>
      <c r="CO131" s="108"/>
      <c r="CP131" s="7"/>
      <c r="CQ131" s="7">
        <v>50</v>
      </c>
      <c r="CR131" s="7">
        <v>50</v>
      </c>
      <c r="CS131" s="7"/>
      <c r="CT131" s="7"/>
      <c r="CU131" s="7"/>
      <c r="CV131" s="7"/>
      <c r="CW131" s="7"/>
      <c r="CX131" s="7"/>
      <c r="CY131" s="7"/>
      <c r="CZ131" s="7"/>
      <c r="DA131" s="7"/>
      <c r="DB131" s="7"/>
      <c r="DC131" s="7"/>
      <c r="DD131" s="7"/>
      <c r="DE131" s="7"/>
      <c r="DF131" s="7"/>
      <c r="DG131" s="7"/>
      <c r="DH131" s="7"/>
      <c r="DI131" s="7"/>
      <c r="DJ131" s="7"/>
      <c r="DK131" s="7"/>
      <c r="DL131" s="7"/>
      <c r="DM131" s="7"/>
      <c r="DN131" s="8">
        <f t="shared" si="11"/>
        <v>100</v>
      </c>
      <c r="DO131" s="44"/>
      <c r="DP131" s="108"/>
      <c r="DQ131" s="7"/>
      <c r="DR131" s="8" t="str">
        <f>VLOOKUP($DQ131,definitions_list_lookup!$N$15:$P$20,2,TRUE)</f>
        <v>fresh</v>
      </c>
      <c r="DS131" s="8">
        <f>VLOOKUP($DQ131,definitions_list_lookup!$N$15:$P$20,3,TRUE)</f>
        <v>0</v>
      </c>
      <c r="DT131" s="108"/>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8">
        <f t="shared" si="12"/>
        <v>0</v>
      </c>
      <c r="ET131" s="44"/>
      <c r="EU131" s="8">
        <f t="shared" si="13"/>
        <v>27.25</v>
      </c>
      <c r="EV131" s="8" t="str">
        <f>VLOOKUP($EU131,definitions_list_lookup!$N$15:$P$20,2,TRUE)</f>
        <v>moderate</v>
      </c>
      <c r="EW131" s="8">
        <f>VLOOKUP($EU131,definitions_list_lookup!$N$15:$P$20,3,TRUE)</f>
        <v>2</v>
      </c>
    </row>
    <row r="132" spans="1:153" s="5" customFormat="1" ht="210">
      <c r="A132" s="113" t="s">
        <v>1714</v>
      </c>
      <c r="B132" s="5" t="s">
        <v>2845</v>
      </c>
      <c r="C132" t="s">
        <v>1713</v>
      </c>
      <c r="D132" s="5" t="s">
        <v>1497</v>
      </c>
      <c r="E132" s="5">
        <v>20</v>
      </c>
      <c r="F132" s="5">
        <v>4</v>
      </c>
      <c r="G132" s="6" t="str">
        <f t="shared" ref="G132:G195" si="14">E132&amp;"-"&amp;F132</f>
        <v>20-4</v>
      </c>
      <c r="H132" s="2">
        <v>87</v>
      </c>
      <c r="I132" s="2">
        <v>94</v>
      </c>
      <c r="J132" s="81" t="str">
        <f>IF(((VLOOKUP($G132,Depth_Lookup!$A$3:$J$561,9,FALSE))-(I132/100))&gt;=0,"Good","Too Long")</f>
        <v>Good</v>
      </c>
      <c r="K132" s="82">
        <f>(VLOOKUP($G132,Depth_Lookup!$A$3:$J$561,10,FALSE))+(H132/100)</f>
        <v>47.404999999999994</v>
      </c>
      <c r="L132" s="82">
        <f>(VLOOKUP($G132,Depth_Lookup!$A$3:$J$561,10,FALSE))+(I132/100)</f>
        <v>47.474999999999994</v>
      </c>
      <c r="M132" s="174">
        <v>19</v>
      </c>
      <c r="N132" s="174" t="s">
        <v>4</v>
      </c>
      <c r="O132" s="58" t="s">
        <v>1778</v>
      </c>
      <c r="P132" s="58" t="s">
        <v>1925</v>
      </c>
      <c r="Q132" s="44"/>
      <c r="R132" s="42">
        <v>55</v>
      </c>
      <c r="T132" s="5">
        <v>45</v>
      </c>
      <c r="V132" s="8">
        <f t="shared" ref="V132:V195" si="15">SUM(R132:U132)</f>
        <v>100</v>
      </c>
      <c r="W132" s="4" t="s">
        <v>1742</v>
      </c>
      <c r="X132" s="5" t="s">
        <v>1764</v>
      </c>
      <c r="Y132" s="38">
        <v>20</v>
      </c>
      <c r="Z132" s="8" t="str">
        <f>VLOOKUP($Y132,definitions_list_lookup!$N$15:$P$20,2,TRUE)</f>
        <v>moderate</v>
      </c>
      <c r="AA132" s="8">
        <f>VLOOKUP($Y132,definitions_list_lookup!$N$15:$P$20,3,TRUE)</f>
        <v>2</v>
      </c>
      <c r="AB132" s="108"/>
      <c r="AC132" s="7">
        <v>50</v>
      </c>
      <c r="AD132" s="7"/>
      <c r="AE132" s="7">
        <v>50</v>
      </c>
      <c r="AF132" s="7"/>
      <c r="AG132" s="7"/>
      <c r="AH132" s="7"/>
      <c r="AI132" s="7"/>
      <c r="AJ132" s="7"/>
      <c r="AK132" s="7"/>
      <c r="AL132" s="7"/>
      <c r="AM132" s="7"/>
      <c r="AN132" s="7"/>
      <c r="AO132" s="7"/>
      <c r="AP132" s="7"/>
      <c r="AQ132" s="7"/>
      <c r="AR132" s="7"/>
      <c r="AS132" s="7"/>
      <c r="AT132" s="7"/>
      <c r="AU132" s="7"/>
      <c r="AV132" s="7"/>
      <c r="AW132" s="7"/>
      <c r="AX132" s="7"/>
      <c r="AY132" s="7"/>
      <c r="AZ132" s="7"/>
      <c r="BA132" s="8">
        <f t="shared" ref="BA132:BA195" si="16">SUM(AC132:AZ132)</f>
        <v>100</v>
      </c>
      <c r="BB132" s="55"/>
      <c r="BC132" s="108"/>
      <c r="BD132" s="108"/>
      <c r="BE132" s="108"/>
      <c r="BF132" s="7"/>
      <c r="BG132" s="8" t="str">
        <f>VLOOKUP($BF132,definitions_list_lookup!$N$15:$P$20,2,TRUE)</f>
        <v>fresh</v>
      </c>
      <c r="BH132" s="8">
        <f>VLOOKUP($BF132,definitions_list_lookup!$N$15:$P$20,3,TRUE)</f>
        <v>0</v>
      </c>
      <c r="BI132" s="108"/>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8">
        <f t="shared" ref="CH132:CH195" si="17">SUM(BJ132:CG132)</f>
        <v>0</v>
      </c>
      <c r="CI132" s="44"/>
      <c r="CJ132" s="7" t="s">
        <v>1777</v>
      </c>
      <c r="CK132" s="49" t="s">
        <v>1737</v>
      </c>
      <c r="CL132" s="7">
        <v>70</v>
      </c>
      <c r="CM132" s="8" t="str">
        <f>VLOOKUP($CL132,definitions_list_lookup!$N$15:$P$20,2,TRUE)</f>
        <v>very high</v>
      </c>
      <c r="CN132" s="8">
        <f>VLOOKUP($CL132,definitions_list_lookup!$N$15:$P$20,3,TRUE)</f>
        <v>4</v>
      </c>
      <c r="CO132" s="108"/>
      <c r="CP132" s="7">
        <v>30</v>
      </c>
      <c r="CQ132" s="7">
        <v>20</v>
      </c>
      <c r="CR132" s="7">
        <v>50</v>
      </c>
      <c r="CS132" s="7"/>
      <c r="CT132" s="7"/>
      <c r="CU132" s="7"/>
      <c r="CV132" s="7"/>
      <c r="CW132" s="7"/>
      <c r="CX132" s="7"/>
      <c r="CY132" s="7"/>
      <c r="CZ132" s="7"/>
      <c r="DA132" s="7"/>
      <c r="DB132" s="7"/>
      <c r="DC132" s="7"/>
      <c r="DD132" s="7"/>
      <c r="DE132" s="7"/>
      <c r="DF132" s="7"/>
      <c r="DG132" s="7"/>
      <c r="DH132" s="7"/>
      <c r="DI132" s="7"/>
      <c r="DJ132" s="7"/>
      <c r="DK132" s="7"/>
      <c r="DL132" s="7"/>
      <c r="DM132" s="7"/>
      <c r="DN132" s="8">
        <f t="shared" ref="DN132:DN195" si="18">SUM(CP132:DM132)</f>
        <v>100</v>
      </c>
      <c r="DO132" s="44"/>
      <c r="DP132" s="108"/>
      <c r="DQ132" s="7"/>
      <c r="DR132" s="8" t="str">
        <f>VLOOKUP($DQ132,definitions_list_lookup!$N$15:$P$20,2,TRUE)</f>
        <v>fresh</v>
      </c>
      <c r="DS132" s="8">
        <f>VLOOKUP($DQ132,definitions_list_lookup!$N$15:$P$20,3,TRUE)</f>
        <v>0</v>
      </c>
      <c r="DT132" s="108"/>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8">
        <f t="shared" ref="ES132:ES195" si="19">SUM(DU132:ER132)</f>
        <v>0</v>
      </c>
      <c r="ET132" s="44"/>
      <c r="EU132" s="8">
        <f t="shared" ref="EU132:EU171" si="20">((R132/100)*Y132)+((S132/100)*BF132)+((T132/100)*CL132)+((U132/100)*DQ132)</f>
        <v>42.5</v>
      </c>
      <c r="EV132" s="8" t="str">
        <f>VLOOKUP($EU132,definitions_list_lookup!$N$15:$P$20,2,TRUE)</f>
        <v>high</v>
      </c>
      <c r="EW132" s="8">
        <f>VLOOKUP($EU132,definitions_list_lookup!$N$15:$P$20,3,TRUE)</f>
        <v>3</v>
      </c>
    </row>
    <row r="133" spans="1:153" s="5" customFormat="1" ht="210">
      <c r="A133" s="113" t="s">
        <v>1714</v>
      </c>
      <c r="B133" s="5" t="s">
        <v>2845</v>
      </c>
      <c r="C133" t="s">
        <v>1713</v>
      </c>
      <c r="D133" s="5" t="s">
        <v>1497</v>
      </c>
      <c r="E133" s="5">
        <v>21</v>
      </c>
      <c r="F133" s="5">
        <v>1</v>
      </c>
      <c r="G133" s="6" t="str">
        <f t="shared" si="14"/>
        <v>21-1</v>
      </c>
      <c r="H133" s="2">
        <v>0</v>
      </c>
      <c r="I133" s="2">
        <v>96</v>
      </c>
      <c r="J133" s="81" t="str">
        <f>IF(((VLOOKUP($G133,Depth_Lookup!$A$3:$J$561,9,FALSE))-(I133/100))&gt;=0,"Good","Too Long")</f>
        <v>Good</v>
      </c>
      <c r="K133" s="82">
        <f>(VLOOKUP($G133,Depth_Lookup!$A$3:$J$561,10,FALSE))+(H133/100)</f>
        <v>47.25</v>
      </c>
      <c r="L133" s="82">
        <f>(VLOOKUP($G133,Depth_Lookup!$A$3:$J$561,10,FALSE))+(I133/100)</f>
        <v>48.21</v>
      </c>
      <c r="M133" s="174">
        <v>19</v>
      </c>
      <c r="N133" s="174" t="s">
        <v>4</v>
      </c>
      <c r="O133" s="58" t="s">
        <v>1776</v>
      </c>
      <c r="P133" s="58" t="s">
        <v>1925</v>
      </c>
      <c r="Q133" s="44"/>
      <c r="R133" s="42">
        <v>70</v>
      </c>
      <c r="T133" s="5">
        <v>30</v>
      </c>
      <c r="V133" s="8">
        <f t="shared" si="15"/>
        <v>100</v>
      </c>
      <c r="W133" s="4" t="s">
        <v>1742</v>
      </c>
      <c r="X133" s="5" t="s">
        <v>1</v>
      </c>
      <c r="Y133" s="38">
        <v>20</v>
      </c>
      <c r="Z133" s="8" t="str">
        <f>VLOOKUP($Y133,definitions_list_lookup!$N$15:$P$20,2,TRUE)</f>
        <v>moderate</v>
      </c>
      <c r="AA133" s="8">
        <f>VLOOKUP($Y133,definitions_list_lookup!$N$15:$P$20,3,TRUE)</f>
        <v>2</v>
      </c>
      <c r="AB133" s="108"/>
      <c r="AC133" s="7">
        <v>15</v>
      </c>
      <c r="AD133" s="7">
        <v>5</v>
      </c>
      <c r="AE133" s="7">
        <v>60</v>
      </c>
      <c r="AF133" s="7"/>
      <c r="AG133" s="7"/>
      <c r="AH133" s="7"/>
      <c r="AI133" s="7"/>
      <c r="AJ133" s="7"/>
      <c r="AK133" s="7"/>
      <c r="AL133" s="7"/>
      <c r="AM133" s="7"/>
      <c r="AN133" s="7"/>
      <c r="AO133" s="7"/>
      <c r="AP133" s="7">
        <v>3</v>
      </c>
      <c r="AQ133" s="7"/>
      <c r="AR133" s="7"/>
      <c r="AS133" s="7">
        <v>17</v>
      </c>
      <c r="AT133" s="7"/>
      <c r="AU133" s="7"/>
      <c r="AV133" s="7"/>
      <c r="AW133" s="7"/>
      <c r="AX133" s="7"/>
      <c r="AY133" s="7"/>
      <c r="AZ133" s="7"/>
      <c r="BA133" s="8">
        <f t="shared" si="16"/>
        <v>100</v>
      </c>
      <c r="BB133" s="55"/>
      <c r="BC133" s="108"/>
      <c r="BD133" s="108"/>
      <c r="BE133" s="108"/>
      <c r="BF133" s="7"/>
      <c r="BG133" s="8" t="str">
        <f>VLOOKUP($BF133,definitions_list_lookup!$N$15:$P$20,2,TRUE)</f>
        <v>fresh</v>
      </c>
      <c r="BH133" s="8">
        <f>VLOOKUP($BF133,definitions_list_lookup!$N$15:$P$20,3,TRUE)</f>
        <v>0</v>
      </c>
      <c r="BI133" s="108"/>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8">
        <f t="shared" si="17"/>
        <v>0</v>
      </c>
      <c r="CI133" s="44"/>
      <c r="CJ133" s="7" t="s">
        <v>295</v>
      </c>
      <c r="CK133" s="49" t="s">
        <v>1733</v>
      </c>
      <c r="CL133" s="7">
        <v>50</v>
      </c>
      <c r="CM133" s="8" t="str">
        <f>VLOOKUP($CL133,definitions_list_lookup!$N$15:$P$20,2,TRUE)</f>
        <v>high</v>
      </c>
      <c r="CN133" s="8">
        <f>VLOOKUP($CL133,definitions_list_lookup!$N$15:$P$20,3,TRUE)</f>
        <v>3</v>
      </c>
      <c r="CO133" s="108"/>
      <c r="CP133" s="7">
        <v>15</v>
      </c>
      <c r="CQ133" s="7">
        <v>50</v>
      </c>
      <c r="CR133" s="7">
        <v>35</v>
      </c>
      <c r="CS133" s="7"/>
      <c r="CT133" s="7"/>
      <c r="CU133" s="7"/>
      <c r="CV133" s="7"/>
      <c r="CW133" s="7"/>
      <c r="CX133" s="7"/>
      <c r="CY133" s="7"/>
      <c r="CZ133" s="7"/>
      <c r="DA133" s="7"/>
      <c r="DB133" s="7"/>
      <c r="DC133" s="7"/>
      <c r="DD133" s="7"/>
      <c r="DE133" s="7"/>
      <c r="DF133" s="7"/>
      <c r="DG133" s="7"/>
      <c r="DH133" s="7"/>
      <c r="DI133" s="7"/>
      <c r="DJ133" s="7"/>
      <c r="DK133" s="7"/>
      <c r="DL133" s="7"/>
      <c r="DM133" s="7"/>
      <c r="DN133" s="8">
        <f t="shared" si="18"/>
        <v>100</v>
      </c>
      <c r="DO133" s="44"/>
      <c r="DP133" s="108"/>
      <c r="DQ133" s="7"/>
      <c r="DR133" s="8" t="str">
        <f>VLOOKUP($DQ133,definitions_list_lookup!$N$15:$P$20,2,TRUE)</f>
        <v>fresh</v>
      </c>
      <c r="DS133" s="8">
        <f>VLOOKUP($DQ133,definitions_list_lookup!$N$15:$P$20,3,TRUE)</f>
        <v>0</v>
      </c>
      <c r="DT133" s="108"/>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8">
        <f t="shared" si="19"/>
        <v>0</v>
      </c>
      <c r="ET133" s="44"/>
      <c r="EU133" s="8">
        <f t="shared" si="20"/>
        <v>29</v>
      </c>
      <c r="EV133" s="8" t="str">
        <f>VLOOKUP($EU133,definitions_list_lookup!$N$15:$P$20,2,TRUE)</f>
        <v>moderate</v>
      </c>
      <c r="EW133" s="8">
        <f>VLOOKUP($EU133,definitions_list_lookup!$N$15:$P$20,3,TRUE)</f>
        <v>2</v>
      </c>
    </row>
    <row r="134" spans="1:153" s="5" customFormat="1" ht="210">
      <c r="A134" s="113" t="s">
        <v>1714</v>
      </c>
      <c r="B134" s="5" t="s">
        <v>2845</v>
      </c>
      <c r="C134" t="s">
        <v>1713</v>
      </c>
      <c r="D134" s="5" t="s">
        <v>1497</v>
      </c>
      <c r="E134" s="5">
        <v>21</v>
      </c>
      <c r="F134" s="5">
        <v>2</v>
      </c>
      <c r="G134" s="6" t="str">
        <f t="shared" si="14"/>
        <v>21-2</v>
      </c>
      <c r="H134" s="2">
        <v>0</v>
      </c>
      <c r="I134" s="2">
        <v>89</v>
      </c>
      <c r="J134" s="81" t="str">
        <f>IF(((VLOOKUP($G134,Depth_Lookup!$A$3:$J$561,9,FALSE))-(I134/100))&gt;=0,"Good","Too Long")</f>
        <v>Good</v>
      </c>
      <c r="K134" s="82">
        <f>(VLOOKUP($G134,Depth_Lookup!$A$3:$J$561,10,FALSE))+(H134/100)</f>
        <v>48.215000000000003</v>
      </c>
      <c r="L134" s="82">
        <f>(VLOOKUP($G134,Depth_Lookup!$A$3:$J$561,10,FALSE))+(I134/100)</f>
        <v>49.105000000000004</v>
      </c>
      <c r="M134" s="174">
        <v>19</v>
      </c>
      <c r="N134" s="174" t="s">
        <v>4</v>
      </c>
      <c r="O134" s="58" t="s">
        <v>1776</v>
      </c>
      <c r="P134" s="58" t="s">
        <v>1925</v>
      </c>
      <c r="Q134" s="44"/>
      <c r="R134" s="42">
        <v>90</v>
      </c>
      <c r="T134" s="5">
        <v>10</v>
      </c>
      <c r="V134" s="8">
        <f t="shared" si="15"/>
        <v>100</v>
      </c>
      <c r="W134" s="4" t="s">
        <v>1739</v>
      </c>
      <c r="X134" s="5" t="s">
        <v>1</v>
      </c>
      <c r="Y134" s="38">
        <v>15</v>
      </c>
      <c r="Z134" s="8" t="str">
        <f>VLOOKUP($Y134,definitions_list_lookup!$N$15:$P$20,2,TRUE)</f>
        <v>moderate</v>
      </c>
      <c r="AA134" s="8">
        <f>VLOOKUP($Y134,definitions_list_lookup!$N$15:$P$20,3,TRUE)</f>
        <v>2</v>
      </c>
      <c r="AB134" s="108"/>
      <c r="AC134" s="7">
        <v>20</v>
      </c>
      <c r="AD134" s="7">
        <v>5</v>
      </c>
      <c r="AE134" s="7">
        <v>30</v>
      </c>
      <c r="AF134" s="7"/>
      <c r="AG134" s="7"/>
      <c r="AH134" s="7"/>
      <c r="AI134" s="7"/>
      <c r="AJ134" s="7"/>
      <c r="AK134" s="7"/>
      <c r="AL134" s="7"/>
      <c r="AM134" s="7"/>
      <c r="AN134" s="7"/>
      <c r="AO134" s="7"/>
      <c r="AP134" s="7">
        <v>5</v>
      </c>
      <c r="AQ134" s="7"/>
      <c r="AR134" s="7"/>
      <c r="AS134" s="7">
        <v>40</v>
      </c>
      <c r="AT134" s="7"/>
      <c r="AU134" s="7"/>
      <c r="AV134" s="7"/>
      <c r="AW134" s="7"/>
      <c r="AX134" s="7"/>
      <c r="AY134" s="7"/>
      <c r="AZ134" s="7"/>
      <c r="BA134" s="8">
        <f t="shared" si="16"/>
        <v>100</v>
      </c>
      <c r="BB134" s="55"/>
      <c r="BC134" s="108"/>
      <c r="BD134" s="108"/>
      <c r="BE134" s="108"/>
      <c r="BF134" s="7"/>
      <c r="BG134" s="8" t="str">
        <f>VLOOKUP($BF134,definitions_list_lookup!$N$15:$P$20,2,TRUE)</f>
        <v>fresh</v>
      </c>
      <c r="BH134" s="8">
        <f>VLOOKUP($BF134,definitions_list_lookup!$N$15:$P$20,3,TRUE)</f>
        <v>0</v>
      </c>
      <c r="BI134" s="108"/>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8">
        <f t="shared" si="17"/>
        <v>0</v>
      </c>
      <c r="CI134" s="44"/>
      <c r="CJ134" s="7" t="s">
        <v>295</v>
      </c>
      <c r="CK134" s="49" t="s">
        <v>1756</v>
      </c>
      <c r="CL134" s="7">
        <v>70</v>
      </c>
      <c r="CM134" s="8" t="str">
        <f>VLOOKUP($CL134,definitions_list_lookup!$N$15:$P$20,2,TRUE)</f>
        <v>very high</v>
      </c>
      <c r="CN134" s="8">
        <f>VLOOKUP($CL134,definitions_list_lookup!$N$15:$P$20,3,TRUE)</f>
        <v>4</v>
      </c>
      <c r="CO134" s="108"/>
      <c r="CP134" s="7">
        <v>20</v>
      </c>
      <c r="CQ134" s="7">
        <v>70</v>
      </c>
      <c r="CR134" s="7">
        <v>10</v>
      </c>
      <c r="CS134" s="7"/>
      <c r="CT134" s="7"/>
      <c r="CU134" s="7"/>
      <c r="CV134" s="7"/>
      <c r="CW134" s="7"/>
      <c r="CX134" s="7"/>
      <c r="CY134" s="7"/>
      <c r="CZ134" s="7"/>
      <c r="DA134" s="7"/>
      <c r="DB134" s="7"/>
      <c r="DC134" s="7"/>
      <c r="DD134" s="7"/>
      <c r="DE134" s="7"/>
      <c r="DF134" s="7"/>
      <c r="DG134" s="7"/>
      <c r="DH134" s="7"/>
      <c r="DI134" s="7"/>
      <c r="DJ134" s="7"/>
      <c r="DK134" s="7"/>
      <c r="DL134" s="7"/>
      <c r="DM134" s="7"/>
      <c r="DN134" s="8">
        <f t="shared" si="18"/>
        <v>100</v>
      </c>
      <c r="DO134" s="44"/>
      <c r="DP134" s="108"/>
      <c r="DQ134" s="7"/>
      <c r="DR134" s="8" t="str">
        <f>VLOOKUP($DQ134,definitions_list_lookup!$N$15:$P$20,2,TRUE)</f>
        <v>fresh</v>
      </c>
      <c r="DS134" s="8">
        <f>VLOOKUP($DQ134,definitions_list_lookup!$N$15:$P$20,3,TRUE)</f>
        <v>0</v>
      </c>
      <c r="DT134" s="108"/>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8">
        <f t="shared" si="19"/>
        <v>0</v>
      </c>
      <c r="ET134" s="44"/>
      <c r="EU134" s="8">
        <f t="shared" si="20"/>
        <v>20.5</v>
      </c>
      <c r="EV134" s="8" t="str">
        <f>VLOOKUP($EU134,definitions_list_lookup!$N$15:$P$20,2,TRUE)</f>
        <v>moderate</v>
      </c>
      <c r="EW134" s="8">
        <f>VLOOKUP($EU134,definitions_list_lookup!$N$15:$P$20,3,TRUE)</f>
        <v>2</v>
      </c>
    </row>
    <row r="135" spans="1:153" s="5" customFormat="1" ht="210">
      <c r="A135" s="113" t="s">
        <v>1714</v>
      </c>
      <c r="B135" s="5" t="s">
        <v>2845</v>
      </c>
      <c r="C135" t="s">
        <v>1713</v>
      </c>
      <c r="D135" s="5" t="s">
        <v>1497</v>
      </c>
      <c r="E135" s="5">
        <v>21</v>
      </c>
      <c r="F135" s="5">
        <v>3</v>
      </c>
      <c r="G135" s="6" t="str">
        <f t="shared" si="14"/>
        <v>21-3</v>
      </c>
      <c r="H135" s="2">
        <v>0</v>
      </c>
      <c r="I135" s="2">
        <v>92</v>
      </c>
      <c r="J135" s="81" t="str">
        <f>IF(((VLOOKUP($G135,Depth_Lookup!$A$3:$J$561,9,FALSE))-(I135/100))&gt;=0,"Good","Too Long")</f>
        <v>Good</v>
      </c>
      <c r="K135" s="82">
        <f>(VLOOKUP($G135,Depth_Lookup!$A$3:$J$561,10,FALSE))+(H135/100)</f>
        <v>49.115000000000002</v>
      </c>
      <c r="L135" s="82">
        <f>(VLOOKUP($G135,Depth_Lookup!$A$3:$J$561,10,FALSE))+(I135/100)</f>
        <v>50.035000000000004</v>
      </c>
      <c r="M135" s="174">
        <v>19</v>
      </c>
      <c r="N135" s="174" t="s">
        <v>4</v>
      </c>
      <c r="O135" s="58" t="s">
        <v>1748</v>
      </c>
      <c r="P135" s="58" t="s">
        <v>1925</v>
      </c>
      <c r="Q135" s="44"/>
      <c r="R135" s="42">
        <v>95</v>
      </c>
      <c r="T135" s="5">
        <v>5</v>
      </c>
      <c r="V135" s="8">
        <f t="shared" si="15"/>
        <v>100</v>
      </c>
      <c r="W135" s="4" t="s">
        <v>1739</v>
      </c>
      <c r="X135" s="5" t="s">
        <v>1</v>
      </c>
      <c r="Y135" s="38">
        <v>10</v>
      </c>
      <c r="Z135" s="8" t="str">
        <f>VLOOKUP($Y135,definitions_list_lookup!$N$15:$P$20,2,TRUE)</f>
        <v>slight</v>
      </c>
      <c r="AA135" s="8">
        <f>VLOOKUP($Y135,definitions_list_lookup!$N$15:$P$20,3,TRUE)</f>
        <v>1</v>
      </c>
      <c r="AB135" s="108"/>
      <c r="AC135" s="7">
        <v>60</v>
      </c>
      <c r="AD135" s="7"/>
      <c r="AE135" s="7">
        <v>20</v>
      </c>
      <c r="AF135" s="7"/>
      <c r="AG135" s="7"/>
      <c r="AH135" s="7"/>
      <c r="AI135" s="7"/>
      <c r="AJ135" s="7"/>
      <c r="AK135" s="7"/>
      <c r="AL135" s="7"/>
      <c r="AM135" s="7"/>
      <c r="AN135" s="7"/>
      <c r="AO135" s="7"/>
      <c r="AP135" s="7">
        <v>3</v>
      </c>
      <c r="AQ135" s="7"/>
      <c r="AR135" s="7"/>
      <c r="AS135" s="7">
        <v>17</v>
      </c>
      <c r="AT135" s="7"/>
      <c r="AU135" s="7"/>
      <c r="AV135" s="7"/>
      <c r="AW135" s="7"/>
      <c r="AX135" s="7"/>
      <c r="AY135" s="7"/>
      <c r="AZ135" s="7"/>
      <c r="BA135" s="8">
        <f t="shared" si="16"/>
        <v>100</v>
      </c>
      <c r="BB135" s="55"/>
      <c r="BC135" s="108"/>
      <c r="BD135" s="108"/>
      <c r="BE135" s="108"/>
      <c r="BF135" s="7"/>
      <c r="BG135" s="8" t="str">
        <f>VLOOKUP($BF135,definitions_list_lookup!$N$15:$P$20,2,TRUE)</f>
        <v>fresh</v>
      </c>
      <c r="BH135" s="8">
        <f>VLOOKUP($BF135,definitions_list_lookup!$N$15:$P$20,3,TRUE)</f>
        <v>0</v>
      </c>
      <c r="BI135" s="108"/>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8">
        <f t="shared" si="17"/>
        <v>0</v>
      </c>
      <c r="CI135" s="44"/>
      <c r="CJ135" s="7" t="s">
        <v>295</v>
      </c>
      <c r="CK135" s="49" t="s">
        <v>1756</v>
      </c>
      <c r="CL135" s="7">
        <v>50</v>
      </c>
      <c r="CM135" s="8" t="str">
        <f>VLOOKUP($CL135,definitions_list_lookup!$N$15:$P$20,2,TRUE)</f>
        <v>high</v>
      </c>
      <c r="CN135" s="8">
        <f>VLOOKUP($CL135,definitions_list_lookup!$N$15:$P$20,3,TRUE)</f>
        <v>3</v>
      </c>
      <c r="CO135" s="108"/>
      <c r="CP135" s="7"/>
      <c r="CQ135" s="7">
        <v>90</v>
      </c>
      <c r="CR135" s="7">
        <v>10</v>
      </c>
      <c r="CS135" s="7"/>
      <c r="CT135" s="7"/>
      <c r="CU135" s="7"/>
      <c r="CV135" s="7"/>
      <c r="CW135" s="7"/>
      <c r="CX135" s="7"/>
      <c r="CY135" s="7"/>
      <c r="CZ135" s="7"/>
      <c r="DA135" s="7"/>
      <c r="DB135" s="7"/>
      <c r="DC135" s="7"/>
      <c r="DD135" s="7"/>
      <c r="DE135" s="7"/>
      <c r="DF135" s="7"/>
      <c r="DG135" s="7"/>
      <c r="DH135" s="7"/>
      <c r="DI135" s="7"/>
      <c r="DJ135" s="7"/>
      <c r="DK135" s="7"/>
      <c r="DL135" s="7"/>
      <c r="DM135" s="7"/>
      <c r="DN135" s="8">
        <f t="shared" si="18"/>
        <v>100</v>
      </c>
      <c r="DO135" s="44"/>
      <c r="DP135" s="108"/>
      <c r="DQ135" s="7"/>
      <c r="DR135" s="8" t="str">
        <f>VLOOKUP($DQ135,definitions_list_lookup!$N$15:$P$20,2,TRUE)</f>
        <v>fresh</v>
      </c>
      <c r="DS135" s="8">
        <f>VLOOKUP($DQ135,definitions_list_lookup!$N$15:$P$20,3,TRUE)</f>
        <v>0</v>
      </c>
      <c r="DT135" s="108"/>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8">
        <f t="shared" si="19"/>
        <v>0</v>
      </c>
      <c r="ET135" s="44"/>
      <c r="EU135" s="8">
        <f t="shared" si="20"/>
        <v>12</v>
      </c>
      <c r="EV135" s="8" t="str">
        <f>VLOOKUP($EU135,definitions_list_lookup!$N$15:$P$20,2,TRUE)</f>
        <v>moderate</v>
      </c>
      <c r="EW135" s="8">
        <f>VLOOKUP($EU135,definitions_list_lookup!$N$15:$P$20,3,TRUE)</f>
        <v>2</v>
      </c>
    </row>
    <row r="136" spans="1:153" s="5" customFormat="1" ht="210">
      <c r="A136" s="113" t="s">
        <v>1714</v>
      </c>
      <c r="B136" s="5" t="s">
        <v>2845</v>
      </c>
      <c r="C136" t="s">
        <v>1713</v>
      </c>
      <c r="D136" s="5" t="s">
        <v>1497</v>
      </c>
      <c r="E136" s="5">
        <v>22</v>
      </c>
      <c r="F136" s="5">
        <v>1</v>
      </c>
      <c r="G136" s="6" t="str">
        <f t="shared" si="14"/>
        <v>22-1</v>
      </c>
      <c r="H136" s="2">
        <v>0</v>
      </c>
      <c r="I136" s="2">
        <v>21</v>
      </c>
      <c r="J136" s="81" t="str">
        <f>IF(((VLOOKUP($G136,Depth_Lookup!$A$3:$J$561,9,FALSE))-(I136/100))&gt;=0,"Good","Too Long")</f>
        <v>Good</v>
      </c>
      <c r="K136" s="82">
        <f>(VLOOKUP($G136,Depth_Lookup!$A$3:$J$561,10,FALSE))+(H136/100)</f>
        <v>50</v>
      </c>
      <c r="L136" s="82">
        <f>(VLOOKUP($G136,Depth_Lookup!$A$3:$J$561,10,FALSE))+(I136/100)</f>
        <v>50.21</v>
      </c>
      <c r="M136" s="174">
        <v>19</v>
      </c>
      <c r="N136" s="174" t="s">
        <v>4</v>
      </c>
      <c r="O136" s="58" t="s">
        <v>1779</v>
      </c>
      <c r="P136" s="58" t="s">
        <v>1925</v>
      </c>
      <c r="Q136" s="44"/>
      <c r="R136" s="42">
        <v>55</v>
      </c>
      <c r="T136" s="5">
        <v>45</v>
      </c>
      <c r="V136" s="8">
        <f t="shared" si="15"/>
        <v>100</v>
      </c>
      <c r="W136" s="4" t="s">
        <v>1739</v>
      </c>
      <c r="X136" s="5" t="s">
        <v>1</v>
      </c>
      <c r="Y136" s="38">
        <v>15</v>
      </c>
      <c r="Z136" s="8" t="str">
        <f>VLOOKUP($Y136,definitions_list_lookup!$N$15:$P$20,2,TRUE)</f>
        <v>moderate</v>
      </c>
      <c r="AA136" s="8">
        <f>VLOOKUP($Y136,definitions_list_lookup!$N$15:$P$20,3,TRUE)</f>
        <v>2</v>
      </c>
      <c r="AB136" s="108"/>
      <c r="AC136" s="7">
        <v>60</v>
      </c>
      <c r="AD136" s="7">
        <v>5</v>
      </c>
      <c r="AE136" s="7">
        <v>35</v>
      </c>
      <c r="AF136" s="7"/>
      <c r="AG136" s="7"/>
      <c r="AH136" s="7"/>
      <c r="AI136" s="7"/>
      <c r="AJ136" s="7"/>
      <c r="AK136" s="7"/>
      <c r="AL136" s="7"/>
      <c r="AM136" s="7"/>
      <c r="AN136" s="7"/>
      <c r="AO136" s="7"/>
      <c r="AP136" s="7"/>
      <c r="AQ136" s="7"/>
      <c r="AR136" s="7"/>
      <c r="AS136" s="7"/>
      <c r="AT136" s="7"/>
      <c r="AU136" s="7"/>
      <c r="AV136" s="7"/>
      <c r="AW136" s="7"/>
      <c r="AX136" s="7"/>
      <c r="AY136" s="7"/>
      <c r="AZ136" s="7"/>
      <c r="BA136" s="8">
        <f t="shared" si="16"/>
        <v>100</v>
      </c>
      <c r="BB136" s="55"/>
      <c r="BC136" s="108"/>
      <c r="BD136" s="108"/>
      <c r="BE136" s="108"/>
      <c r="BF136" s="7"/>
      <c r="BG136" s="8" t="str">
        <f>VLOOKUP($BF136,definitions_list_lookup!$N$15:$P$20,2,TRUE)</f>
        <v>fresh</v>
      </c>
      <c r="BH136" s="8">
        <f>VLOOKUP($BF136,definitions_list_lookup!$N$15:$P$20,3,TRUE)</f>
        <v>0</v>
      </c>
      <c r="BI136" s="108"/>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8">
        <f t="shared" si="17"/>
        <v>0</v>
      </c>
      <c r="CI136" s="44"/>
      <c r="CJ136" s="7" t="s">
        <v>1777</v>
      </c>
      <c r="CK136" s="49" t="s">
        <v>1756</v>
      </c>
      <c r="CL136" s="7">
        <v>60</v>
      </c>
      <c r="CM136" s="8" t="str">
        <f>VLOOKUP($CL136,definitions_list_lookup!$N$15:$P$20,2,TRUE)</f>
        <v>high</v>
      </c>
      <c r="CN136" s="8">
        <f>VLOOKUP($CL136,definitions_list_lookup!$N$15:$P$20,3,TRUE)</f>
        <v>3</v>
      </c>
      <c r="CO136" s="108"/>
      <c r="CP136" s="7">
        <v>20</v>
      </c>
      <c r="CQ136" s="7">
        <v>60</v>
      </c>
      <c r="CR136" s="7">
        <v>20</v>
      </c>
      <c r="CS136" s="7"/>
      <c r="CT136" s="7"/>
      <c r="CU136" s="7"/>
      <c r="CV136" s="7"/>
      <c r="CW136" s="7"/>
      <c r="CX136" s="7"/>
      <c r="CY136" s="7"/>
      <c r="CZ136" s="7"/>
      <c r="DA136" s="7"/>
      <c r="DB136" s="7"/>
      <c r="DC136" s="7"/>
      <c r="DD136" s="7"/>
      <c r="DE136" s="7"/>
      <c r="DF136" s="7"/>
      <c r="DG136" s="7"/>
      <c r="DH136" s="7"/>
      <c r="DI136" s="7"/>
      <c r="DJ136" s="7"/>
      <c r="DK136" s="7"/>
      <c r="DL136" s="7"/>
      <c r="DM136" s="7"/>
      <c r="DN136" s="8">
        <f t="shared" si="18"/>
        <v>100</v>
      </c>
      <c r="DO136" s="44"/>
      <c r="DP136" s="108"/>
      <c r="DQ136" s="7"/>
      <c r="DR136" s="8" t="str">
        <f>VLOOKUP($DQ136,definitions_list_lookup!$N$15:$P$20,2,TRUE)</f>
        <v>fresh</v>
      </c>
      <c r="DS136" s="8">
        <f>VLOOKUP($DQ136,definitions_list_lookup!$N$15:$P$20,3,TRUE)</f>
        <v>0</v>
      </c>
      <c r="DT136" s="108"/>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8">
        <f t="shared" si="19"/>
        <v>0</v>
      </c>
      <c r="ET136" s="44"/>
      <c r="EU136" s="8">
        <f t="shared" si="20"/>
        <v>35.25</v>
      </c>
      <c r="EV136" s="8" t="str">
        <f>VLOOKUP($EU136,definitions_list_lookup!$N$15:$P$20,2,TRUE)</f>
        <v>high</v>
      </c>
      <c r="EW136" s="8">
        <f>VLOOKUP($EU136,definitions_list_lookup!$N$15:$P$20,3,TRUE)</f>
        <v>3</v>
      </c>
    </row>
    <row r="137" spans="1:153" s="5" customFormat="1" ht="210">
      <c r="A137" s="113" t="s">
        <v>1714</v>
      </c>
      <c r="B137" s="5" t="s">
        <v>2845</v>
      </c>
      <c r="C137" t="s">
        <v>1713</v>
      </c>
      <c r="D137" s="5" t="s">
        <v>1497</v>
      </c>
      <c r="E137" s="5">
        <v>23</v>
      </c>
      <c r="F137" s="5">
        <v>1</v>
      </c>
      <c r="G137" s="6" t="str">
        <f t="shared" si="14"/>
        <v>23-1</v>
      </c>
      <c r="H137" s="2">
        <v>0</v>
      </c>
      <c r="I137" s="2">
        <v>77.5</v>
      </c>
      <c r="J137" s="81" t="str">
        <f>IF(((VLOOKUP($G137,Depth_Lookup!$A$3:$J$561,9,FALSE))-(I137/100))&gt;=0,"Good","Too Long")</f>
        <v>Good</v>
      </c>
      <c r="K137" s="82">
        <f>(VLOOKUP($G137,Depth_Lookup!$A$3:$J$561,10,FALSE))+(H137/100)</f>
        <v>50.25</v>
      </c>
      <c r="L137" s="82">
        <f>(VLOOKUP($G137,Depth_Lookup!$A$3:$J$561,10,FALSE))+(I137/100)</f>
        <v>51.024999999999999</v>
      </c>
      <c r="M137" s="174">
        <v>19</v>
      </c>
      <c r="N137" s="174" t="s">
        <v>4</v>
      </c>
      <c r="O137" s="58" t="s">
        <v>1782</v>
      </c>
      <c r="P137" s="58" t="s">
        <v>1925</v>
      </c>
      <c r="Q137" s="44"/>
      <c r="R137" s="42">
        <v>10</v>
      </c>
      <c r="T137" s="5">
        <v>65</v>
      </c>
      <c r="U137" s="5">
        <v>25</v>
      </c>
      <c r="V137" s="8">
        <f t="shared" si="15"/>
        <v>100</v>
      </c>
      <c r="W137" s="4" t="s">
        <v>1739</v>
      </c>
      <c r="X137" s="5" t="s">
        <v>1764</v>
      </c>
      <c r="Y137" s="38">
        <v>15</v>
      </c>
      <c r="Z137" s="8" t="str">
        <f>VLOOKUP($Y137,definitions_list_lookup!$N$15:$P$20,2,TRUE)</f>
        <v>moderate</v>
      </c>
      <c r="AA137" s="8">
        <f>VLOOKUP($Y137,definitions_list_lookup!$N$15:$P$20,3,TRUE)</f>
        <v>2</v>
      </c>
      <c r="AB137" s="108"/>
      <c r="AC137" s="7"/>
      <c r="AD137" s="7">
        <v>5</v>
      </c>
      <c r="AE137" s="7">
        <v>55</v>
      </c>
      <c r="AF137" s="7"/>
      <c r="AG137" s="7"/>
      <c r="AH137" s="7"/>
      <c r="AI137" s="7"/>
      <c r="AJ137" s="7"/>
      <c r="AK137" s="7"/>
      <c r="AL137" s="7"/>
      <c r="AM137" s="7"/>
      <c r="AN137" s="7"/>
      <c r="AO137" s="7"/>
      <c r="AP137" s="7">
        <v>5</v>
      </c>
      <c r="AQ137" s="7"/>
      <c r="AR137" s="7"/>
      <c r="AS137" s="7">
        <v>35</v>
      </c>
      <c r="AT137" s="7"/>
      <c r="AU137" s="7"/>
      <c r="AV137" s="7"/>
      <c r="AW137" s="7"/>
      <c r="AX137" s="7"/>
      <c r="AY137" s="7"/>
      <c r="AZ137" s="7"/>
      <c r="BA137" s="8">
        <f t="shared" si="16"/>
        <v>100</v>
      </c>
      <c r="BB137" s="55"/>
      <c r="BC137" s="108"/>
      <c r="BD137" s="108"/>
      <c r="BE137" s="108"/>
      <c r="BF137" s="7"/>
      <c r="BG137" s="8" t="str">
        <f>VLOOKUP($BF137,definitions_list_lookup!$N$15:$P$20,2,TRUE)</f>
        <v>fresh</v>
      </c>
      <c r="BH137" s="8">
        <f>VLOOKUP($BF137,definitions_list_lookup!$N$15:$P$20,3,TRUE)</f>
        <v>0</v>
      </c>
      <c r="BI137" s="108"/>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8">
        <f t="shared" si="17"/>
        <v>0</v>
      </c>
      <c r="CI137" s="44"/>
      <c r="CJ137" s="7" t="s">
        <v>295</v>
      </c>
      <c r="CK137" s="49" t="s">
        <v>1780</v>
      </c>
      <c r="CL137" s="7">
        <v>65</v>
      </c>
      <c r="CM137" s="8" t="str">
        <f>VLOOKUP($CL137,definitions_list_lookup!$N$15:$P$20,2,TRUE)</f>
        <v>very high</v>
      </c>
      <c r="CN137" s="8">
        <f>VLOOKUP($CL137,definitions_list_lookup!$N$15:$P$20,3,TRUE)</f>
        <v>4</v>
      </c>
      <c r="CO137" s="108"/>
      <c r="CP137" s="7">
        <v>10</v>
      </c>
      <c r="CQ137" s="7">
        <v>60</v>
      </c>
      <c r="CR137" s="7">
        <v>30</v>
      </c>
      <c r="CS137" s="7"/>
      <c r="CT137" s="7"/>
      <c r="CU137" s="7"/>
      <c r="CV137" s="7"/>
      <c r="CW137" s="7"/>
      <c r="CX137" s="7"/>
      <c r="CY137" s="7"/>
      <c r="CZ137" s="7"/>
      <c r="DA137" s="7"/>
      <c r="DB137" s="7"/>
      <c r="DC137" s="7"/>
      <c r="DD137" s="7"/>
      <c r="DE137" s="7"/>
      <c r="DF137" s="7"/>
      <c r="DG137" s="7"/>
      <c r="DH137" s="7"/>
      <c r="DI137" s="7"/>
      <c r="DJ137" s="7"/>
      <c r="DK137" s="7"/>
      <c r="DL137" s="7"/>
      <c r="DM137" s="7"/>
      <c r="DN137" s="8">
        <f t="shared" si="18"/>
        <v>100</v>
      </c>
      <c r="DO137" s="44"/>
      <c r="DP137" s="108" t="s">
        <v>1780</v>
      </c>
      <c r="DQ137" s="7">
        <v>90</v>
      </c>
      <c r="DR137" s="8" t="str">
        <f>VLOOKUP($DQ137,definitions_list_lookup!$N$15:$P$20,2,TRUE)</f>
        <v>very high</v>
      </c>
      <c r="DS137" s="8">
        <f>VLOOKUP($DQ137,definitions_list_lookup!$N$15:$P$20,3,TRUE)</f>
        <v>4</v>
      </c>
      <c r="DT137" s="108" t="s">
        <v>1781</v>
      </c>
      <c r="DU137" s="7"/>
      <c r="DV137" s="7">
        <v>50</v>
      </c>
      <c r="DW137" s="7">
        <v>50</v>
      </c>
      <c r="DX137" s="7"/>
      <c r="DY137" s="7"/>
      <c r="DZ137" s="7"/>
      <c r="EA137" s="7"/>
      <c r="EB137" s="7"/>
      <c r="EC137" s="7"/>
      <c r="ED137" s="7"/>
      <c r="EE137" s="7"/>
      <c r="EF137" s="7"/>
      <c r="EG137" s="7"/>
      <c r="EH137" s="7"/>
      <c r="EI137" s="7"/>
      <c r="EJ137" s="7"/>
      <c r="EK137" s="7"/>
      <c r="EL137" s="7"/>
      <c r="EM137" s="7"/>
      <c r="EN137" s="7"/>
      <c r="EO137" s="7"/>
      <c r="EP137" s="7"/>
      <c r="EQ137" s="7"/>
      <c r="ER137" s="7"/>
      <c r="ES137" s="8">
        <f t="shared" si="19"/>
        <v>100</v>
      </c>
      <c r="ET137" s="44"/>
      <c r="EU137" s="8">
        <f t="shared" si="20"/>
        <v>66.25</v>
      </c>
      <c r="EV137" s="8" t="str">
        <f>VLOOKUP($EU137,definitions_list_lookup!$N$15:$P$20,2,TRUE)</f>
        <v>very high</v>
      </c>
      <c r="EW137" s="8">
        <f>VLOOKUP($EU137,definitions_list_lookup!$N$15:$P$20,3,TRUE)</f>
        <v>4</v>
      </c>
    </row>
    <row r="138" spans="1:153" s="5" customFormat="1" ht="112">
      <c r="A138" s="113" t="s">
        <v>1714</v>
      </c>
      <c r="B138" s="5" t="s">
        <v>2845</v>
      </c>
      <c r="C138" t="s">
        <v>1713</v>
      </c>
      <c r="D138" s="5" t="s">
        <v>1497</v>
      </c>
      <c r="E138" s="5">
        <v>23</v>
      </c>
      <c r="F138" s="5">
        <v>2</v>
      </c>
      <c r="G138" s="6" t="str">
        <f t="shared" si="14"/>
        <v>23-2</v>
      </c>
      <c r="H138" s="2">
        <v>0</v>
      </c>
      <c r="I138" s="2">
        <v>34</v>
      </c>
      <c r="J138" s="81" t="str">
        <f>IF(((VLOOKUP($G138,Depth_Lookup!$A$3:$J$561,9,FALSE))-(I138/100))&gt;=0,"Good","Too Long")</f>
        <v>Good</v>
      </c>
      <c r="K138" s="82">
        <f>(VLOOKUP($G138,Depth_Lookup!$A$3:$J$561,10,FALSE))+(H138/100)</f>
        <v>51.024999999999999</v>
      </c>
      <c r="L138" s="82">
        <f>(VLOOKUP($G138,Depth_Lookup!$A$3:$J$561,10,FALSE))+(I138/100)</f>
        <v>51.365000000000002</v>
      </c>
      <c r="M138" s="174">
        <v>19</v>
      </c>
      <c r="N138" s="174" t="s">
        <v>4</v>
      </c>
      <c r="O138" s="58" t="s">
        <v>1783</v>
      </c>
      <c r="P138" s="58" t="s">
        <v>1926</v>
      </c>
      <c r="Q138" s="44"/>
      <c r="R138" s="42">
        <v>80</v>
      </c>
      <c r="T138" s="5">
        <v>20</v>
      </c>
      <c r="V138" s="8">
        <f t="shared" si="15"/>
        <v>100</v>
      </c>
      <c r="W138" s="4" t="s">
        <v>1742</v>
      </c>
      <c r="X138" s="5" t="s">
        <v>1</v>
      </c>
      <c r="Y138" s="38">
        <v>20</v>
      </c>
      <c r="Z138" s="8" t="str">
        <f>VLOOKUP($Y138,definitions_list_lookup!$N$15:$P$20,2,TRUE)</f>
        <v>moderate</v>
      </c>
      <c r="AA138" s="8">
        <f>VLOOKUP($Y138,definitions_list_lookup!$N$15:$P$20,3,TRUE)</f>
        <v>2</v>
      </c>
      <c r="AB138" s="108"/>
      <c r="AC138" s="7"/>
      <c r="AD138" s="7">
        <v>5</v>
      </c>
      <c r="AE138" s="7">
        <v>70</v>
      </c>
      <c r="AF138" s="7"/>
      <c r="AG138" s="7"/>
      <c r="AH138" s="7"/>
      <c r="AI138" s="7"/>
      <c r="AJ138" s="7"/>
      <c r="AK138" s="7"/>
      <c r="AL138" s="7"/>
      <c r="AM138" s="7"/>
      <c r="AN138" s="7"/>
      <c r="AO138" s="7"/>
      <c r="AP138" s="7">
        <v>5</v>
      </c>
      <c r="AQ138" s="7"/>
      <c r="AR138" s="7"/>
      <c r="AS138" s="7">
        <v>20</v>
      </c>
      <c r="AT138" s="7"/>
      <c r="AU138" s="7"/>
      <c r="AV138" s="7"/>
      <c r="AW138" s="7"/>
      <c r="AX138" s="7"/>
      <c r="AY138" s="7"/>
      <c r="AZ138" s="7"/>
      <c r="BA138" s="8">
        <f t="shared" si="16"/>
        <v>100</v>
      </c>
      <c r="BB138" s="55"/>
      <c r="BC138" s="108"/>
      <c r="BD138" s="108"/>
      <c r="BE138" s="108"/>
      <c r="BF138" s="7"/>
      <c r="BG138" s="8" t="str">
        <f>VLOOKUP($BF138,definitions_list_lookup!$N$15:$P$20,2,TRUE)</f>
        <v>fresh</v>
      </c>
      <c r="BH138" s="8">
        <f>VLOOKUP($BF138,definitions_list_lookup!$N$15:$P$20,3,TRUE)</f>
        <v>0</v>
      </c>
      <c r="BI138" s="108"/>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8">
        <f t="shared" si="17"/>
        <v>0</v>
      </c>
      <c r="CI138" s="44"/>
      <c r="CJ138" s="7" t="s">
        <v>295</v>
      </c>
      <c r="CK138" s="49" t="s">
        <v>1739</v>
      </c>
      <c r="CL138" s="7">
        <v>80</v>
      </c>
      <c r="CM138" s="8" t="str">
        <f>VLOOKUP($CL138,definitions_list_lookup!$N$15:$P$20,2,TRUE)</f>
        <v>very high</v>
      </c>
      <c r="CN138" s="8">
        <f>VLOOKUP($CL138,definitions_list_lookup!$N$15:$P$20,3,TRUE)</f>
        <v>4</v>
      </c>
      <c r="CO138" s="108"/>
      <c r="CP138" s="7">
        <v>50</v>
      </c>
      <c r="CQ138" s="7">
        <v>40</v>
      </c>
      <c r="CR138" s="7">
        <v>10</v>
      </c>
      <c r="CS138" s="7"/>
      <c r="CT138" s="7"/>
      <c r="CU138" s="7"/>
      <c r="CV138" s="7"/>
      <c r="CW138" s="7"/>
      <c r="CX138" s="7"/>
      <c r="CY138" s="7"/>
      <c r="CZ138" s="7"/>
      <c r="DA138" s="7"/>
      <c r="DB138" s="7"/>
      <c r="DC138" s="7"/>
      <c r="DD138" s="7"/>
      <c r="DE138" s="7"/>
      <c r="DF138" s="7"/>
      <c r="DG138" s="7"/>
      <c r="DH138" s="7"/>
      <c r="DI138" s="7"/>
      <c r="DJ138" s="7"/>
      <c r="DK138" s="7"/>
      <c r="DL138" s="7"/>
      <c r="DM138" s="7"/>
      <c r="DN138" s="8">
        <f t="shared" si="18"/>
        <v>100</v>
      </c>
      <c r="DO138" s="44"/>
      <c r="DP138" s="108"/>
      <c r="DQ138" s="7"/>
      <c r="DR138" s="8" t="str">
        <f>VLOOKUP($DQ138,definitions_list_lookup!$N$15:$P$20,2,TRUE)</f>
        <v>fresh</v>
      </c>
      <c r="DS138" s="8">
        <f>VLOOKUP($DQ138,definitions_list_lookup!$N$15:$P$20,3,TRUE)</f>
        <v>0</v>
      </c>
      <c r="DT138" s="108"/>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8">
        <f t="shared" si="19"/>
        <v>0</v>
      </c>
      <c r="ET138" s="44"/>
      <c r="EU138" s="8">
        <f t="shared" si="20"/>
        <v>32</v>
      </c>
      <c r="EV138" s="8" t="str">
        <f>VLOOKUP($EU138,definitions_list_lookup!$N$15:$P$20,2,TRUE)</f>
        <v>high</v>
      </c>
      <c r="EW138" s="8">
        <f>VLOOKUP($EU138,definitions_list_lookup!$N$15:$P$20,3,TRUE)</f>
        <v>3</v>
      </c>
    </row>
    <row r="139" spans="1:153" s="5" customFormat="1" ht="196">
      <c r="A139" s="113" t="s">
        <v>1714</v>
      </c>
      <c r="B139" s="5" t="s">
        <v>2845</v>
      </c>
      <c r="C139" t="s">
        <v>1713</v>
      </c>
      <c r="D139" s="5" t="s">
        <v>1497</v>
      </c>
      <c r="E139" s="5">
        <v>23</v>
      </c>
      <c r="F139" s="5">
        <v>2</v>
      </c>
      <c r="G139" s="6" t="str">
        <f t="shared" si="14"/>
        <v>23-2</v>
      </c>
      <c r="H139" s="2">
        <v>34</v>
      </c>
      <c r="I139" s="2">
        <v>64.5</v>
      </c>
      <c r="J139" s="81" t="str">
        <f>IF(((VLOOKUP($G139,Depth_Lookup!$A$3:$J$561,9,FALSE))-(I139/100))&gt;=0,"Good","Too Long")</f>
        <v>Good</v>
      </c>
      <c r="K139" s="82">
        <f>(VLOOKUP($G139,Depth_Lookup!$A$3:$J$561,10,FALSE))+(H139/100)</f>
        <v>51.365000000000002</v>
      </c>
      <c r="L139" s="82">
        <f>(VLOOKUP($G139,Depth_Lookup!$A$3:$J$561,10,FALSE))+(I139/100)</f>
        <v>51.67</v>
      </c>
      <c r="M139" s="174">
        <v>20</v>
      </c>
      <c r="N139" s="174" t="s">
        <v>4</v>
      </c>
      <c r="O139" s="58" t="s">
        <v>1784</v>
      </c>
      <c r="P139" s="58" t="s">
        <v>1926</v>
      </c>
      <c r="Q139" s="44"/>
      <c r="R139" s="42">
        <v>85</v>
      </c>
      <c r="T139" s="5">
        <v>5</v>
      </c>
      <c r="U139" s="5">
        <v>10</v>
      </c>
      <c r="V139" s="8">
        <f t="shared" si="15"/>
        <v>100</v>
      </c>
      <c r="W139" s="4" t="s">
        <v>1742</v>
      </c>
      <c r="X139" s="5" t="s">
        <v>1</v>
      </c>
      <c r="Y139" s="38">
        <v>15</v>
      </c>
      <c r="Z139" s="8" t="str">
        <f>VLOOKUP($Y139,definitions_list_lookup!$N$15:$P$20,2,TRUE)</f>
        <v>moderate</v>
      </c>
      <c r="AA139" s="8">
        <f>VLOOKUP($Y139,definitions_list_lookup!$N$15:$P$20,3,TRUE)</f>
        <v>2</v>
      </c>
      <c r="AB139" s="108"/>
      <c r="AC139" s="7">
        <v>75</v>
      </c>
      <c r="AD139" s="7">
        <v>5</v>
      </c>
      <c r="AE139" s="7">
        <v>20</v>
      </c>
      <c r="AF139" s="7"/>
      <c r="AG139" s="7"/>
      <c r="AH139" s="7"/>
      <c r="AI139" s="7"/>
      <c r="AJ139" s="7"/>
      <c r="AK139" s="7"/>
      <c r="AL139" s="7"/>
      <c r="AM139" s="7"/>
      <c r="AN139" s="7"/>
      <c r="AO139" s="7"/>
      <c r="AP139" s="7"/>
      <c r="AQ139" s="7"/>
      <c r="AR139" s="7"/>
      <c r="AS139" s="7"/>
      <c r="AT139" s="7"/>
      <c r="AU139" s="7"/>
      <c r="AV139" s="7"/>
      <c r="AW139" s="7"/>
      <c r="AX139" s="7"/>
      <c r="AY139" s="7"/>
      <c r="AZ139" s="7"/>
      <c r="BA139" s="8">
        <f t="shared" si="16"/>
        <v>100</v>
      </c>
      <c r="BB139" s="55"/>
      <c r="BC139" s="108"/>
      <c r="BD139" s="108"/>
      <c r="BE139" s="108"/>
      <c r="BF139" s="7"/>
      <c r="BG139" s="8" t="str">
        <f>VLOOKUP($BF139,definitions_list_lookup!$N$15:$P$20,2,TRUE)</f>
        <v>fresh</v>
      </c>
      <c r="BH139" s="8">
        <f>VLOOKUP($BF139,definitions_list_lookup!$N$15:$P$20,3,TRUE)</f>
        <v>0</v>
      </c>
      <c r="BI139" s="108"/>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8">
        <f t="shared" si="17"/>
        <v>0</v>
      </c>
      <c r="CI139" s="44"/>
      <c r="CJ139" s="7" t="s">
        <v>295</v>
      </c>
      <c r="CK139" s="49" t="s">
        <v>1739</v>
      </c>
      <c r="CL139" s="7">
        <v>40</v>
      </c>
      <c r="CM139" s="8" t="str">
        <f>VLOOKUP($CL139,definitions_list_lookup!$N$15:$P$20,2,TRUE)</f>
        <v>high</v>
      </c>
      <c r="CN139" s="8">
        <f>VLOOKUP($CL139,definitions_list_lookup!$N$15:$P$20,3,TRUE)</f>
        <v>3</v>
      </c>
      <c r="CO139" s="108"/>
      <c r="CP139" s="7"/>
      <c r="CQ139" s="7">
        <v>70</v>
      </c>
      <c r="CR139" s="7">
        <v>30</v>
      </c>
      <c r="CS139" s="7"/>
      <c r="CT139" s="7"/>
      <c r="CU139" s="7"/>
      <c r="CV139" s="7"/>
      <c r="CW139" s="7"/>
      <c r="CX139" s="7"/>
      <c r="CY139" s="7"/>
      <c r="CZ139" s="7"/>
      <c r="DA139" s="7"/>
      <c r="DB139" s="7"/>
      <c r="DC139" s="7"/>
      <c r="DD139" s="7"/>
      <c r="DE139" s="7"/>
      <c r="DF139" s="7"/>
      <c r="DG139" s="7"/>
      <c r="DH139" s="7"/>
      <c r="DI139" s="7"/>
      <c r="DJ139" s="7"/>
      <c r="DK139" s="7"/>
      <c r="DL139" s="7"/>
      <c r="DM139" s="7"/>
      <c r="DN139" s="8">
        <f t="shared" si="18"/>
        <v>100</v>
      </c>
      <c r="DO139" s="44"/>
      <c r="DP139" s="108" t="s">
        <v>1733</v>
      </c>
      <c r="DQ139" s="7">
        <v>90</v>
      </c>
      <c r="DR139" s="8" t="str">
        <f>VLOOKUP($DQ139,definitions_list_lookup!$N$15:$P$20,2,TRUE)</f>
        <v>very high</v>
      </c>
      <c r="DS139" s="8">
        <f>VLOOKUP($DQ139,definitions_list_lookup!$N$15:$P$20,3,TRUE)</f>
        <v>4</v>
      </c>
      <c r="DT139" s="108" t="s">
        <v>1787</v>
      </c>
      <c r="DU139" s="7"/>
      <c r="DV139" s="7">
        <v>75</v>
      </c>
      <c r="DW139" s="7">
        <v>25</v>
      </c>
      <c r="DX139" s="7"/>
      <c r="DY139" s="7"/>
      <c r="DZ139" s="7"/>
      <c r="EA139" s="7"/>
      <c r="EB139" s="7"/>
      <c r="EC139" s="7"/>
      <c r="ED139" s="7"/>
      <c r="EE139" s="7"/>
      <c r="EF139" s="7"/>
      <c r="EG139" s="7"/>
      <c r="EH139" s="7"/>
      <c r="EI139" s="7"/>
      <c r="EJ139" s="7"/>
      <c r="EK139" s="7"/>
      <c r="EL139" s="7"/>
      <c r="EM139" s="7"/>
      <c r="EN139" s="7"/>
      <c r="EO139" s="7"/>
      <c r="EP139" s="7"/>
      <c r="EQ139" s="7"/>
      <c r="ER139" s="7"/>
      <c r="ES139" s="8">
        <f t="shared" si="19"/>
        <v>100</v>
      </c>
      <c r="ET139" s="44"/>
      <c r="EU139" s="8">
        <f t="shared" si="20"/>
        <v>23.75</v>
      </c>
      <c r="EV139" s="8" t="str">
        <f>VLOOKUP($EU139,definitions_list_lookup!$N$15:$P$20,2,TRUE)</f>
        <v>moderate</v>
      </c>
      <c r="EW139" s="8">
        <f>VLOOKUP($EU139,definitions_list_lookup!$N$15:$P$20,3,TRUE)</f>
        <v>2</v>
      </c>
    </row>
    <row r="140" spans="1:153" s="5" customFormat="1" ht="140">
      <c r="A140" s="113" t="s">
        <v>1714</v>
      </c>
      <c r="B140" s="5" t="s">
        <v>2845</v>
      </c>
      <c r="C140" t="s">
        <v>1713</v>
      </c>
      <c r="D140" s="5" t="s">
        <v>1497</v>
      </c>
      <c r="E140" s="5">
        <v>23</v>
      </c>
      <c r="F140" s="5">
        <v>3</v>
      </c>
      <c r="G140" s="6" t="str">
        <f t="shared" si="14"/>
        <v>23-3</v>
      </c>
      <c r="H140" s="2">
        <v>0</v>
      </c>
      <c r="I140" s="2">
        <v>54</v>
      </c>
      <c r="J140" s="81" t="str">
        <f>IF(((VLOOKUP($G140,Depth_Lookup!$A$3:$J$561,9,FALSE))-(I140/100))&gt;=0,"Good","Too Long")</f>
        <v>Good</v>
      </c>
      <c r="K140" s="82">
        <f>(VLOOKUP($G140,Depth_Lookup!$A$3:$J$561,10,FALSE))+(H140/100)</f>
        <v>51.67</v>
      </c>
      <c r="L140" s="82">
        <f>(VLOOKUP($G140,Depth_Lookup!$A$3:$J$561,10,FALSE))+(I140/100)</f>
        <v>52.21</v>
      </c>
      <c r="M140" s="174">
        <v>20</v>
      </c>
      <c r="N140" s="174" t="s">
        <v>4</v>
      </c>
      <c r="O140" s="58" t="s">
        <v>1788</v>
      </c>
      <c r="P140" s="58" t="s">
        <v>1927</v>
      </c>
      <c r="Q140" s="44"/>
      <c r="R140" s="42">
        <v>35</v>
      </c>
      <c r="U140" s="5">
        <v>65</v>
      </c>
      <c r="V140" s="8">
        <f t="shared" si="15"/>
        <v>100</v>
      </c>
      <c r="W140" s="4" t="s">
        <v>1742</v>
      </c>
      <c r="X140" s="5" t="s">
        <v>1</v>
      </c>
      <c r="Y140" s="38">
        <v>10</v>
      </c>
      <c r="Z140" s="8" t="str">
        <f>VLOOKUP($Y140,definitions_list_lookup!$N$15:$P$20,2,TRUE)</f>
        <v>slight</v>
      </c>
      <c r="AA140" s="8">
        <f>VLOOKUP($Y140,definitions_list_lookup!$N$15:$P$20,3,TRUE)</f>
        <v>1</v>
      </c>
      <c r="AB140" s="108"/>
      <c r="AC140" s="7">
        <v>25</v>
      </c>
      <c r="AD140" s="7">
        <v>10</v>
      </c>
      <c r="AE140" s="7">
        <v>30</v>
      </c>
      <c r="AF140" s="7"/>
      <c r="AG140" s="7"/>
      <c r="AH140" s="7"/>
      <c r="AI140" s="7"/>
      <c r="AJ140" s="7"/>
      <c r="AK140" s="7"/>
      <c r="AL140" s="7"/>
      <c r="AM140" s="7"/>
      <c r="AN140" s="7"/>
      <c r="AO140" s="7"/>
      <c r="AP140" s="7">
        <v>5</v>
      </c>
      <c r="AQ140" s="7"/>
      <c r="AR140" s="7"/>
      <c r="AS140" s="7">
        <v>30</v>
      </c>
      <c r="AT140" s="7"/>
      <c r="AU140" s="7"/>
      <c r="AV140" s="7"/>
      <c r="AW140" s="7"/>
      <c r="AX140" s="7"/>
      <c r="AY140" s="7"/>
      <c r="AZ140" s="7"/>
      <c r="BA140" s="8">
        <f t="shared" si="16"/>
        <v>100</v>
      </c>
      <c r="BB140" s="55"/>
      <c r="BC140" s="108"/>
      <c r="BD140" s="108"/>
      <c r="BE140" s="108"/>
      <c r="BF140" s="7"/>
      <c r="BG140" s="8" t="str">
        <f>VLOOKUP($BF140,definitions_list_lookup!$N$15:$P$20,2,TRUE)</f>
        <v>fresh</v>
      </c>
      <c r="BH140" s="8">
        <f>VLOOKUP($BF140,definitions_list_lookup!$N$15:$P$20,3,TRUE)</f>
        <v>0</v>
      </c>
      <c r="BI140" s="108"/>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8">
        <f t="shared" si="17"/>
        <v>0</v>
      </c>
      <c r="CI140" s="44"/>
      <c r="CJ140" s="7"/>
      <c r="CK140" s="49"/>
      <c r="CL140" s="7"/>
      <c r="CM140" s="8" t="str">
        <f>VLOOKUP($CL140,definitions_list_lookup!$N$15:$P$20,2,TRUE)</f>
        <v>fresh</v>
      </c>
      <c r="CN140" s="8">
        <f>VLOOKUP($CL140,definitions_list_lookup!$N$15:$P$20,3,TRUE)</f>
        <v>0</v>
      </c>
      <c r="CO140" s="108"/>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8">
        <f t="shared" si="18"/>
        <v>0</v>
      </c>
      <c r="DO140" s="44"/>
      <c r="DP140" s="108" t="s">
        <v>1785</v>
      </c>
      <c r="DQ140" s="7">
        <v>90</v>
      </c>
      <c r="DR140" s="8" t="str">
        <f>VLOOKUP($DQ140,definitions_list_lookup!$N$15:$P$20,2,TRUE)</f>
        <v>very high</v>
      </c>
      <c r="DS140" s="8">
        <f>VLOOKUP($DQ140,definitions_list_lookup!$N$15:$P$20,3,TRUE)</f>
        <v>4</v>
      </c>
      <c r="DT140" s="108" t="s">
        <v>1786</v>
      </c>
      <c r="DU140" s="7"/>
      <c r="DV140" s="7">
        <v>15</v>
      </c>
      <c r="DW140" s="7"/>
      <c r="DX140" s="7"/>
      <c r="DY140" s="7"/>
      <c r="DZ140" s="7"/>
      <c r="EA140" s="7"/>
      <c r="EB140" s="7"/>
      <c r="EC140" s="7"/>
      <c r="ED140" s="7">
        <v>5</v>
      </c>
      <c r="EE140" s="7"/>
      <c r="EF140" s="7"/>
      <c r="EG140" s="7"/>
      <c r="EH140" s="7"/>
      <c r="EI140" s="7"/>
      <c r="EJ140" s="7"/>
      <c r="EK140" s="7"/>
      <c r="EL140" s="7">
        <v>80</v>
      </c>
      <c r="EM140" s="7"/>
      <c r="EN140" s="7"/>
      <c r="EO140" s="7"/>
      <c r="EP140" s="7"/>
      <c r="EQ140" s="7"/>
      <c r="ER140" s="7"/>
      <c r="ES140" s="8">
        <f t="shared" si="19"/>
        <v>100</v>
      </c>
      <c r="ET140" s="44"/>
      <c r="EU140" s="8">
        <f t="shared" si="20"/>
        <v>62</v>
      </c>
      <c r="EV140" s="8" t="str">
        <f>VLOOKUP($EU140,definitions_list_lookup!$N$15:$P$20,2,TRUE)</f>
        <v>very high</v>
      </c>
      <c r="EW140" s="8">
        <f>VLOOKUP($EU140,definitions_list_lookup!$N$15:$P$20,3,TRUE)</f>
        <v>4</v>
      </c>
    </row>
    <row r="141" spans="1:153" s="5" customFormat="1" ht="112">
      <c r="A141" s="113" t="s">
        <v>1714</v>
      </c>
      <c r="B141" s="5" t="s">
        <v>2845</v>
      </c>
      <c r="C141" t="s">
        <v>1713</v>
      </c>
      <c r="D141" s="5" t="s">
        <v>1497</v>
      </c>
      <c r="E141" s="5">
        <v>23</v>
      </c>
      <c r="F141" s="5">
        <v>3</v>
      </c>
      <c r="G141" s="6" t="str">
        <f t="shared" si="14"/>
        <v>23-3</v>
      </c>
      <c r="H141" s="2">
        <v>54</v>
      </c>
      <c r="I141" s="2">
        <v>86</v>
      </c>
      <c r="J141" s="81" t="str">
        <f>IF(((VLOOKUP($G141,Depth_Lookup!$A$3:$J$561,9,FALSE))-(I141/100))&gt;=0,"Good","Too Long")</f>
        <v>Good</v>
      </c>
      <c r="K141" s="82">
        <f>(VLOOKUP($G141,Depth_Lookup!$A$3:$J$561,10,FALSE))+(H141/100)</f>
        <v>52.21</v>
      </c>
      <c r="L141" s="82">
        <f>(VLOOKUP($G141,Depth_Lookup!$A$3:$J$561,10,FALSE))+(I141/100)</f>
        <v>52.53</v>
      </c>
      <c r="M141" s="174">
        <v>21</v>
      </c>
      <c r="N141" s="174" t="s">
        <v>1489</v>
      </c>
      <c r="O141" s="58" t="s">
        <v>1789</v>
      </c>
      <c r="P141" s="58" t="s">
        <v>1927</v>
      </c>
      <c r="Q141" s="44"/>
      <c r="R141" s="42">
        <v>95</v>
      </c>
      <c r="T141" s="5">
        <v>5</v>
      </c>
      <c r="V141" s="8">
        <f t="shared" si="15"/>
        <v>100</v>
      </c>
      <c r="W141" s="4" t="s">
        <v>1742</v>
      </c>
      <c r="X141" s="5" t="s">
        <v>1764</v>
      </c>
      <c r="Y141" s="38">
        <v>20</v>
      </c>
      <c r="Z141" s="8" t="str">
        <f>VLOOKUP($Y141,definitions_list_lookup!$N$15:$P$20,2,TRUE)</f>
        <v>moderate</v>
      </c>
      <c r="AA141" s="8">
        <f>VLOOKUP($Y141,definitions_list_lookup!$N$15:$P$20,3,TRUE)</f>
        <v>2</v>
      </c>
      <c r="AB141" s="108"/>
      <c r="AC141" s="7"/>
      <c r="AD141" s="7">
        <v>5</v>
      </c>
      <c r="AE141" s="7"/>
      <c r="AF141" s="7"/>
      <c r="AG141" s="7"/>
      <c r="AH141" s="7"/>
      <c r="AI141" s="7"/>
      <c r="AJ141" s="7"/>
      <c r="AK141" s="7"/>
      <c r="AL141" s="7"/>
      <c r="AM141" s="7"/>
      <c r="AN141" s="7"/>
      <c r="AO141" s="7"/>
      <c r="AP141" s="7">
        <v>10</v>
      </c>
      <c r="AQ141" s="7"/>
      <c r="AR141" s="7"/>
      <c r="AS141" s="7">
        <v>85</v>
      </c>
      <c r="AT141" s="7"/>
      <c r="AU141" s="7"/>
      <c r="AV141" s="7"/>
      <c r="AW141" s="7"/>
      <c r="AX141" s="7"/>
      <c r="AY141" s="7"/>
      <c r="AZ141" s="7"/>
      <c r="BA141" s="8">
        <f t="shared" si="16"/>
        <v>100</v>
      </c>
      <c r="BB141" s="55"/>
      <c r="BC141" s="108"/>
      <c r="BD141" s="108"/>
      <c r="BE141" s="108"/>
      <c r="BF141" s="7"/>
      <c r="BG141" s="8" t="str">
        <f>VLOOKUP($BF141,definitions_list_lookup!$N$15:$P$20,2,TRUE)</f>
        <v>fresh</v>
      </c>
      <c r="BH141" s="8">
        <f>VLOOKUP($BF141,definitions_list_lookup!$N$15:$P$20,3,TRUE)</f>
        <v>0</v>
      </c>
      <c r="BI141" s="108"/>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8">
        <f t="shared" si="17"/>
        <v>0</v>
      </c>
      <c r="CI141" s="44"/>
      <c r="CJ141" s="7" t="s">
        <v>1777</v>
      </c>
      <c r="CK141" s="49" t="s">
        <v>1754</v>
      </c>
      <c r="CL141" s="7">
        <v>80</v>
      </c>
      <c r="CM141" s="8" t="str">
        <f>VLOOKUP($CL141,definitions_list_lookup!$N$15:$P$20,2,TRUE)</f>
        <v>very high</v>
      </c>
      <c r="CN141" s="8">
        <f>VLOOKUP($CL141,definitions_list_lookup!$N$15:$P$20,3,TRUE)</f>
        <v>4</v>
      </c>
      <c r="CO141" s="108"/>
      <c r="CP141" s="7"/>
      <c r="CQ141" s="7"/>
      <c r="CR141" s="7">
        <v>100</v>
      </c>
      <c r="CS141" s="7"/>
      <c r="CT141" s="7"/>
      <c r="CU141" s="7"/>
      <c r="CV141" s="7"/>
      <c r="CW141" s="7"/>
      <c r="CX141" s="7"/>
      <c r="CY141" s="7"/>
      <c r="CZ141" s="7"/>
      <c r="DA141" s="7"/>
      <c r="DB141" s="7"/>
      <c r="DC141" s="7"/>
      <c r="DD141" s="7"/>
      <c r="DE141" s="7"/>
      <c r="DF141" s="7"/>
      <c r="DG141" s="7"/>
      <c r="DH141" s="7"/>
      <c r="DI141" s="7"/>
      <c r="DJ141" s="7"/>
      <c r="DK141" s="7"/>
      <c r="DL141" s="7"/>
      <c r="DM141" s="7"/>
      <c r="DN141" s="8">
        <f t="shared" si="18"/>
        <v>100</v>
      </c>
      <c r="DO141" s="44"/>
      <c r="DP141" s="108"/>
      <c r="DQ141" s="7"/>
      <c r="DR141" s="8" t="str">
        <f>VLOOKUP($DQ141,definitions_list_lookup!$N$15:$P$20,2,TRUE)</f>
        <v>fresh</v>
      </c>
      <c r="DS141" s="8">
        <f>VLOOKUP($DQ141,definitions_list_lookup!$N$15:$P$20,3,TRUE)</f>
        <v>0</v>
      </c>
      <c r="DT141" s="108"/>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8">
        <f t="shared" si="19"/>
        <v>0</v>
      </c>
      <c r="ET141" s="44"/>
      <c r="EU141" s="8">
        <f t="shared" si="20"/>
        <v>23</v>
      </c>
      <c r="EV141" s="8" t="str">
        <f>VLOOKUP($EU141,definitions_list_lookup!$N$15:$P$20,2,TRUE)</f>
        <v>moderate</v>
      </c>
      <c r="EW141" s="8">
        <f>VLOOKUP($EU141,definitions_list_lookup!$N$15:$P$20,3,TRUE)</f>
        <v>2</v>
      </c>
    </row>
    <row r="142" spans="1:153" s="5" customFormat="1" ht="112">
      <c r="A142" s="113" t="s">
        <v>1714</v>
      </c>
      <c r="B142" s="5" t="s">
        <v>2845</v>
      </c>
      <c r="C142" t="s">
        <v>1713</v>
      </c>
      <c r="D142" s="5" t="s">
        <v>1497</v>
      </c>
      <c r="E142" s="5">
        <v>23</v>
      </c>
      <c r="F142" s="5">
        <v>4</v>
      </c>
      <c r="G142" s="6" t="str">
        <f t="shared" si="14"/>
        <v>23-4</v>
      </c>
      <c r="H142" s="2">
        <v>0</v>
      </c>
      <c r="I142" s="2">
        <v>88.5</v>
      </c>
      <c r="J142" s="81" t="str">
        <f>IF(((VLOOKUP($G142,Depth_Lookup!$A$3:$J$561,9,FALSE))-(I142/100))&gt;=0,"Good","Too Long")</f>
        <v>Good</v>
      </c>
      <c r="K142" s="82">
        <f>(VLOOKUP($G142,Depth_Lookup!$A$3:$J$561,10,FALSE))+(H142/100)</f>
        <v>52.53</v>
      </c>
      <c r="L142" s="82">
        <f>(VLOOKUP($G142,Depth_Lookup!$A$3:$J$561,10,FALSE))+(I142/100)</f>
        <v>53.414999999999999</v>
      </c>
      <c r="M142" s="174">
        <v>21</v>
      </c>
      <c r="N142" s="174" t="s">
        <v>1489</v>
      </c>
      <c r="O142" s="58" t="s">
        <v>1789</v>
      </c>
      <c r="P142" s="58" t="s">
        <v>1927</v>
      </c>
      <c r="Q142" s="44"/>
      <c r="R142" s="42">
        <v>90</v>
      </c>
      <c r="T142" s="5">
        <v>10</v>
      </c>
      <c r="V142" s="8">
        <f t="shared" si="15"/>
        <v>100</v>
      </c>
      <c r="W142" s="4" t="s">
        <v>1739</v>
      </c>
      <c r="X142" s="5" t="s">
        <v>1</v>
      </c>
      <c r="Y142" s="38">
        <v>15</v>
      </c>
      <c r="Z142" s="8" t="str">
        <f>VLOOKUP($Y142,definitions_list_lookup!$N$15:$P$20,2,TRUE)</f>
        <v>moderate</v>
      </c>
      <c r="AA142" s="8">
        <f>VLOOKUP($Y142,definitions_list_lookup!$N$15:$P$20,3,TRUE)</f>
        <v>2</v>
      </c>
      <c r="AB142" s="108"/>
      <c r="AC142" s="7">
        <v>10</v>
      </c>
      <c r="AD142" s="7">
        <v>10</v>
      </c>
      <c r="AE142" s="7">
        <v>60</v>
      </c>
      <c r="AF142" s="7"/>
      <c r="AG142" s="7"/>
      <c r="AH142" s="7"/>
      <c r="AI142" s="7"/>
      <c r="AJ142" s="7"/>
      <c r="AK142" s="7"/>
      <c r="AL142" s="7"/>
      <c r="AM142" s="7"/>
      <c r="AN142" s="7"/>
      <c r="AO142" s="7"/>
      <c r="AP142" s="7">
        <v>5</v>
      </c>
      <c r="AQ142" s="7"/>
      <c r="AR142" s="7"/>
      <c r="AS142" s="7">
        <v>15</v>
      </c>
      <c r="AT142" s="7"/>
      <c r="AU142" s="7"/>
      <c r="AV142" s="7"/>
      <c r="AW142" s="7"/>
      <c r="AX142" s="7"/>
      <c r="AY142" s="7"/>
      <c r="AZ142" s="7"/>
      <c r="BA142" s="8">
        <f t="shared" si="16"/>
        <v>100</v>
      </c>
      <c r="BB142" s="55"/>
      <c r="BC142" s="108"/>
      <c r="BD142" s="108"/>
      <c r="BE142" s="108"/>
      <c r="BF142" s="7"/>
      <c r="BG142" s="8" t="str">
        <f>VLOOKUP($BF142,definitions_list_lookup!$N$15:$P$20,2,TRUE)</f>
        <v>fresh</v>
      </c>
      <c r="BH142" s="8">
        <f>VLOOKUP($BF142,definitions_list_lookup!$N$15:$P$20,3,TRUE)</f>
        <v>0</v>
      </c>
      <c r="BI142" s="108"/>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8">
        <f t="shared" si="17"/>
        <v>0</v>
      </c>
      <c r="CI142" s="44"/>
      <c r="CJ142" s="7" t="s">
        <v>295</v>
      </c>
      <c r="CK142" s="49" t="s">
        <v>1790</v>
      </c>
      <c r="CL142" s="7">
        <v>40</v>
      </c>
      <c r="CM142" s="8" t="str">
        <f>VLOOKUP($CL142,definitions_list_lookup!$N$15:$P$20,2,TRUE)</f>
        <v>high</v>
      </c>
      <c r="CN142" s="8">
        <f>VLOOKUP($CL142,definitions_list_lookup!$N$15:$P$20,3,TRUE)</f>
        <v>3</v>
      </c>
      <c r="CO142" s="108"/>
      <c r="CP142" s="7">
        <v>40</v>
      </c>
      <c r="CQ142" s="7">
        <v>20</v>
      </c>
      <c r="CR142" s="7">
        <v>40</v>
      </c>
      <c r="CS142" s="7"/>
      <c r="CT142" s="7"/>
      <c r="CU142" s="7"/>
      <c r="CV142" s="7"/>
      <c r="CW142" s="7"/>
      <c r="CX142" s="7"/>
      <c r="CY142" s="7"/>
      <c r="CZ142" s="7"/>
      <c r="DA142" s="7"/>
      <c r="DB142" s="7"/>
      <c r="DC142" s="7"/>
      <c r="DD142" s="7"/>
      <c r="DE142" s="7"/>
      <c r="DF142" s="7"/>
      <c r="DG142" s="7"/>
      <c r="DH142" s="7"/>
      <c r="DI142" s="7"/>
      <c r="DJ142" s="7"/>
      <c r="DK142" s="7"/>
      <c r="DL142" s="7"/>
      <c r="DM142" s="7"/>
      <c r="DN142" s="8">
        <f t="shared" si="18"/>
        <v>100</v>
      </c>
      <c r="DO142" s="44"/>
      <c r="DP142" s="108"/>
      <c r="DQ142" s="7"/>
      <c r="DR142" s="8" t="str">
        <f>VLOOKUP($DQ142,definitions_list_lookup!$N$15:$P$20,2,TRUE)</f>
        <v>fresh</v>
      </c>
      <c r="DS142" s="8">
        <f>VLOOKUP($DQ142,definitions_list_lookup!$N$15:$P$20,3,TRUE)</f>
        <v>0</v>
      </c>
      <c r="DT142" s="108"/>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8">
        <f t="shared" si="19"/>
        <v>0</v>
      </c>
      <c r="ET142" s="44"/>
      <c r="EU142" s="8">
        <f t="shared" si="20"/>
        <v>17.5</v>
      </c>
      <c r="EV142" s="8" t="str">
        <f>VLOOKUP($EU142,definitions_list_lookup!$N$15:$P$20,2,TRUE)</f>
        <v>moderate</v>
      </c>
      <c r="EW142" s="8">
        <f>VLOOKUP($EU142,definitions_list_lookup!$N$15:$P$20,3,TRUE)</f>
        <v>2</v>
      </c>
    </row>
    <row r="143" spans="1:153" s="5" customFormat="1" ht="56">
      <c r="A143" s="113" t="s">
        <v>1714</v>
      </c>
      <c r="B143" s="5" t="s">
        <v>2845</v>
      </c>
      <c r="C143" t="s">
        <v>1713</v>
      </c>
      <c r="D143" s="5" t="s">
        <v>1497</v>
      </c>
      <c r="E143" s="5">
        <v>24</v>
      </c>
      <c r="F143" s="5">
        <v>1</v>
      </c>
      <c r="G143" s="6" t="str">
        <f t="shared" si="14"/>
        <v>24-1</v>
      </c>
      <c r="H143" s="2">
        <v>0</v>
      </c>
      <c r="I143" s="2">
        <v>97</v>
      </c>
      <c r="J143" s="81" t="str">
        <f>IF(((VLOOKUP($G143,Depth_Lookup!$A$3:$J$561,9,FALSE))-(I143/100))&gt;=0,"Good","Too Long")</f>
        <v>Good</v>
      </c>
      <c r="K143" s="82">
        <f>(VLOOKUP($G143,Depth_Lookup!$A$3:$J$561,10,FALSE))+(H143/100)</f>
        <v>53.25</v>
      </c>
      <c r="L143" s="82">
        <f>(VLOOKUP($G143,Depth_Lookup!$A$3:$J$561,10,FALSE))+(I143/100)</f>
        <v>54.22</v>
      </c>
      <c r="M143" s="174">
        <v>21</v>
      </c>
      <c r="N143" s="174" t="s">
        <v>1489</v>
      </c>
      <c r="O143" s="58" t="s">
        <v>1746</v>
      </c>
      <c r="P143" s="58" t="s">
        <v>1927</v>
      </c>
      <c r="Q143" s="44"/>
      <c r="R143" s="42">
        <v>100</v>
      </c>
      <c r="V143" s="8">
        <f t="shared" si="15"/>
        <v>100</v>
      </c>
      <c r="W143" s="4" t="s">
        <v>1742</v>
      </c>
      <c r="X143" s="5" t="s">
        <v>1764</v>
      </c>
      <c r="Y143" s="38">
        <v>15</v>
      </c>
      <c r="Z143" s="8" t="str">
        <f>VLOOKUP($Y143,definitions_list_lookup!$N$15:$P$20,2,TRUE)</f>
        <v>moderate</v>
      </c>
      <c r="AA143" s="8">
        <f>VLOOKUP($Y143,definitions_list_lookup!$N$15:$P$20,3,TRUE)</f>
        <v>2</v>
      </c>
      <c r="AB143" s="108"/>
      <c r="AC143" s="7"/>
      <c r="AD143" s="7">
        <v>20</v>
      </c>
      <c r="AE143" s="7">
        <v>40</v>
      </c>
      <c r="AF143" s="7"/>
      <c r="AG143" s="7"/>
      <c r="AH143" s="7"/>
      <c r="AI143" s="7"/>
      <c r="AJ143" s="7"/>
      <c r="AK143" s="7"/>
      <c r="AL143" s="7"/>
      <c r="AM143" s="7"/>
      <c r="AN143" s="7"/>
      <c r="AO143" s="7"/>
      <c r="AP143" s="7">
        <v>5</v>
      </c>
      <c r="AQ143" s="7"/>
      <c r="AR143" s="7"/>
      <c r="AS143" s="7">
        <v>35</v>
      </c>
      <c r="AT143" s="7"/>
      <c r="AU143" s="7"/>
      <c r="AV143" s="7"/>
      <c r="AW143" s="7"/>
      <c r="AX143" s="7"/>
      <c r="AY143" s="7"/>
      <c r="AZ143" s="7"/>
      <c r="BA143" s="8">
        <f t="shared" si="16"/>
        <v>100</v>
      </c>
      <c r="BB143" s="55"/>
      <c r="BC143" s="108"/>
      <c r="BD143" s="108"/>
      <c r="BE143" s="108"/>
      <c r="BF143" s="7"/>
      <c r="BG143" s="8" t="str">
        <f>VLOOKUP($BF143,definitions_list_lookup!$N$15:$P$20,2,TRUE)</f>
        <v>fresh</v>
      </c>
      <c r="BH143" s="8">
        <f>VLOOKUP($BF143,definitions_list_lookup!$N$15:$P$20,3,TRUE)</f>
        <v>0</v>
      </c>
      <c r="BI143" s="108"/>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8">
        <f t="shared" si="17"/>
        <v>0</v>
      </c>
      <c r="CI143" s="44"/>
      <c r="CJ143" s="7"/>
      <c r="CK143" s="49"/>
      <c r="CL143" s="7"/>
      <c r="CM143" s="8" t="str">
        <f>VLOOKUP($CL143,definitions_list_lookup!$N$15:$P$20,2,TRUE)</f>
        <v>fresh</v>
      </c>
      <c r="CN143" s="8">
        <f>VLOOKUP($CL143,definitions_list_lookup!$N$15:$P$20,3,TRUE)</f>
        <v>0</v>
      </c>
      <c r="CO143" s="108"/>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8">
        <f t="shared" si="18"/>
        <v>0</v>
      </c>
      <c r="DO143" s="44"/>
      <c r="DP143" s="108"/>
      <c r="DQ143" s="7"/>
      <c r="DR143" s="8" t="str">
        <f>VLOOKUP($DQ143,definitions_list_lookup!$N$15:$P$20,2,TRUE)</f>
        <v>fresh</v>
      </c>
      <c r="DS143" s="8">
        <f>VLOOKUP($DQ143,definitions_list_lookup!$N$15:$P$20,3,TRUE)</f>
        <v>0</v>
      </c>
      <c r="DT143" s="108"/>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8">
        <f t="shared" si="19"/>
        <v>0</v>
      </c>
      <c r="ET143" s="44"/>
      <c r="EU143" s="8">
        <f t="shared" si="20"/>
        <v>15</v>
      </c>
      <c r="EV143" s="8" t="str">
        <f>VLOOKUP($EU143,definitions_list_lookup!$N$15:$P$20,2,TRUE)</f>
        <v>moderate</v>
      </c>
      <c r="EW143" s="8">
        <f>VLOOKUP($EU143,definitions_list_lookup!$N$15:$P$20,3,TRUE)</f>
        <v>2</v>
      </c>
    </row>
    <row r="144" spans="1:153" s="5" customFormat="1" ht="56">
      <c r="A144" s="113" t="s">
        <v>1714</v>
      </c>
      <c r="B144" s="5" t="s">
        <v>2845</v>
      </c>
      <c r="C144" t="s">
        <v>1713</v>
      </c>
      <c r="D144" s="5" t="s">
        <v>1497</v>
      </c>
      <c r="E144" s="5">
        <v>24</v>
      </c>
      <c r="F144" s="5">
        <v>2</v>
      </c>
      <c r="G144" s="6" t="str">
        <f t="shared" si="14"/>
        <v>24-2</v>
      </c>
      <c r="H144" s="2">
        <v>0</v>
      </c>
      <c r="I144" s="2">
        <v>48</v>
      </c>
      <c r="J144" s="81" t="str">
        <f>IF(((VLOOKUP($G144,Depth_Lookup!$A$3:$J$561,9,FALSE))-(I144/100))&gt;=0,"Good","Too Long")</f>
        <v>Good</v>
      </c>
      <c r="K144" s="82">
        <f>(VLOOKUP($G144,Depth_Lookup!$A$3:$J$561,10,FALSE))+(H144/100)</f>
        <v>54.22</v>
      </c>
      <c r="L144" s="82">
        <f>(VLOOKUP($G144,Depth_Lookup!$A$3:$J$561,10,FALSE))+(I144/100)</f>
        <v>54.699999999999996</v>
      </c>
      <c r="M144" s="174">
        <v>21</v>
      </c>
      <c r="N144" s="174" t="s">
        <v>1489</v>
      </c>
      <c r="O144" s="58" t="s">
        <v>1791</v>
      </c>
      <c r="P144" s="58" t="s">
        <v>1927</v>
      </c>
      <c r="Q144" s="44"/>
      <c r="R144" s="42">
        <v>100</v>
      </c>
      <c r="V144" s="8">
        <f t="shared" si="15"/>
        <v>100</v>
      </c>
      <c r="W144" s="4" t="s">
        <v>1742</v>
      </c>
      <c r="X144" s="5" t="s">
        <v>1</v>
      </c>
      <c r="Y144" s="38">
        <v>10</v>
      </c>
      <c r="Z144" s="8" t="str">
        <f>VLOOKUP($Y144,definitions_list_lookup!$N$15:$P$20,2,TRUE)</f>
        <v>slight</v>
      </c>
      <c r="AA144" s="8">
        <f>VLOOKUP($Y144,definitions_list_lookup!$N$15:$P$20,3,TRUE)</f>
        <v>1</v>
      </c>
      <c r="AB144" s="108"/>
      <c r="AC144" s="7"/>
      <c r="AD144" s="7">
        <v>10</v>
      </c>
      <c r="AE144" s="7"/>
      <c r="AF144" s="7"/>
      <c r="AG144" s="7"/>
      <c r="AH144" s="7"/>
      <c r="AI144" s="7"/>
      <c r="AJ144" s="7"/>
      <c r="AK144" s="7"/>
      <c r="AL144" s="7"/>
      <c r="AM144" s="7"/>
      <c r="AN144" s="7"/>
      <c r="AO144" s="7"/>
      <c r="AP144" s="7">
        <v>10</v>
      </c>
      <c r="AQ144" s="7"/>
      <c r="AR144" s="7"/>
      <c r="AS144" s="7">
        <v>80</v>
      </c>
      <c r="AT144" s="7"/>
      <c r="AU144" s="7"/>
      <c r="AV144" s="7"/>
      <c r="AW144" s="7"/>
      <c r="AX144" s="7"/>
      <c r="AY144" s="7"/>
      <c r="AZ144" s="7"/>
      <c r="BA144" s="8">
        <f t="shared" si="16"/>
        <v>100</v>
      </c>
      <c r="BB144" s="55"/>
      <c r="BC144" s="108"/>
      <c r="BD144" s="108"/>
      <c r="BE144" s="108"/>
      <c r="BF144" s="7"/>
      <c r="BG144" s="8" t="str">
        <f>VLOOKUP($BF144,definitions_list_lookup!$N$15:$P$20,2,TRUE)</f>
        <v>fresh</v>
      </c>
      <c r="BH144" s="8">
        <f>VLOOKUP($BF144,definitions_list_lookup!$N$15:$P$20,3,TRUE)</f>
        <v>0</v>
      </c>
      <c r="BI144" s="108"/>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8">
        <f t="shared" si="17"/>
        <v>0</v>
      </c>
      <c r="CI144" s="44"/>
      <c r="CJ144" s="7"/>
      <c r="CK144" s="49"/>
      <c r="CL144" s="7"/>
      <c r="CM144" s="8" t="str">
        <f>VLOOKUP($CL144,definitions_list_lookup!$N$15:$P$20,2,TRUE)</f>
        <v>fresh</v>
      </c>
      <c r="CN144" s="8">
        <f>VLOOKUP($CL144,definitions_list_lookup!$N$15:$P$20,3,TRUE)</f>
        <v>0</v>
      </c>
      <c r="CO144" s="108"/>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8">
        <f t="shared" si="18"/>
        <v>0</v>
      </c>
      <c r="DO144" s="44"/>
      <c r="DP144" s="108"/>
      <c r="DQ144" s="7"/>
      <c r="DR144" s="8" t="str">
        <f>VLOOKUP($DQ144,definitions_list_lookup!$N$15:$P$20,2,TRUE)</f>
        <v>fresh</v>
      </c>
      <c r="DS144" s="8">
        <f>VLOOKUP($DQ144,definitions_list_lookup!$N$15:$P$20,3,TRUE)</f>
        <v>0</v>
      </c>
      <c r="DT144" s="108"/>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8">
        <f t="shared" si="19"/>
        <v>0</v>
      </c>
      <c r="ET144" s="44"/>
      <c r="EU144" s="8">
        <f t="shared" si="20"/>
        <v>10</v>
      </c>
      <c r="EV144" s="8" t="str">
        <f>VLOOKUP($EU144,definitions_list_lookup!$N$15:$P$20,2,TRUE)</f>
        <v>slight</v>
      </c>
      <c r="EW144" s="8">
        <f>VLOOKUP($EU144,definitions_list_lookup!$N$15:$P$20,3,TRUE)</f>
        <v>1</v>
      </c>
    </row>
    <row r="145" spans="1:153" s="5" customFormat="1" ht="98">
      <c r="A145" s="113" t="s">
        <v>1714</v>
      </c>
      <c r="B145" s="5" t="s">
        <v>2845</v>
      </c>
      <c r="C145" t="s">
        <v>1713</v>
      </c>
      <c r="D145" s="5" t="s">
        <v>1497</v>
      </c>
      <c r="E145" s="5">
        <v>24</v>
      </c>
      <c r="F145" s="5">
        <v>3</v>
      </c>
      <c r="G145" s="6" t="str">
        <f t="shared" si="14"/>
        <v>24-3</v>
      </c>
      <c r="H145" s="2">
        <v>0</v>
      </c>
      <c r="I145" s="2">
        <v>91</v>
      </c>
      <c r="J145" s="81" t="str">
        <f>IF(((VLOOKUP($G145,Depth_Lookup!$A$3:$J$561,9,FALSE))-(I145/100))&gt;=0,"Good","Too Long")</f>
        <v>Good</v>
      </c>
      <c r="K145" s="82">
        <f>(VLOOKUP($G145,Depth_Lookup!$A$3:$J$561,10,FALSE))+(H145/100)</f>
        <v>54.7</v>
      </c>
      <c r="L145" s="82">
        <f>(VLOOKUP($G145,Depth_Lookup!$A$3:$J$561,10,FALSE))+(I145/100)</f>
        <v>55.61</v>
      </c>
      <c r="M145" s="174">
        <v>21</v>
      </c>
      <c r="N145" s="174" t="s">
        <v>1489</v>
      </c>
      <c r="O145" s="58" t="s">
        <v>1792</v>
      </c>
      <c r="P145" s="58" t="s">
        <v>1927</v>
      </c>
      <c r="Q145" s="44"/>
      <c r="R145" s="42">
        <v>90</v>
      </c>
      <c r="T145" s="5">
        <v>10</v>
      </c>
      <c r="V145" s="8">
        <f t="shared" si="15"/>
        <v>100</v>
      </c>
      <c r="W145" s="4" t="s">
        <v>1742</v>
      </c>
      <c r="X145" s="5" t="s">
        <v>1764</v>
      </c>
      <c r="Y145" s="38">
        <v>5</v>
      </c>
      <c r="Z145" s="8" t="str">
        <f>VLOOKUP($Y145,definitions_list_lookup!$N$15:$P$20,2,TRUE)</f>
        <v>slight</v>
      </c>
      <c r="AA145" s="8">
        <f>VLOOKUP($Y145,definitions_list_lookup!$N$15:$P$20,3,TRUE)</f>
        <v>1</v>
      </c>
      <c r="AB145" s="108"/>
      <c r="AC145" s="7"/>
      <c r="AD145" s="7">
        <v>10</v>
      </c>
      <c r="AE145" s="7">
        <v>20</v>
      </c>
      <c r="AF145" s="7"/>
      <c r="AG145" s="7"/>
      <c r="AH145" s="7"/>
      <c r="AI145" s="7"/>
      <c r="AJ145" s="7"/>
      <c r="AK145" s="7"/>
      <c r="AL145" s="7"/>
      <c r="AM145" s="7"/>
      <c r="AN145" s="7"/>
      <c r="AO145" s="7"/>
      <c r="AP145" s="7">
        <v>5</v>
      </c>
      <c r="AQ145" s="7"/>
      <c r="AR145" s="7"/>
      <c r="AS145" s="7">
        <v>65</v>
      </c>
      <c r="AT145" s="7"/>
      <c r="AU145" s="7"/>
      <c r="AV145" s="7"/>
      <c r="AW145" s="7"/>
      <c r="AX145" s="7"/>
      <c r="AY145" s="7"/>
      <c r="AZ145" s="7"/>
      <c r="BA145" s="8">
        <f t="shared" si="16"/>
        <v>100</v>
      </c>
      <c r="BB145" s="55"/>
      <c r="BC145" s="108"/>
      <c r="BD145" s="108"/>
      <c r="BE145" s="108"/>
      <c r="BF145" s="7"/>
      <c r="BG145" s="8" t="str">
        <f>VLOOKUP($BF145,definitions_list_lookup!$N$15:$P$20,2,TRUE)</f>
        <v>fresh</v>
      </c>
      <c r="BH145" s="8">
        <f>VLOOKUP($BF145,definitions_list_lookup!$N$15:$P$20,3,TRUE)</f>
        <v>0</v>
      </c>
      <c r="BI145" s="108"/>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8">
        <f t="shared" si="17"/>
        <v>0</v>
      </c>
      <c r="CI145" s="44"/>
      <c r="CJ145" s="7" t="s">
        <v>295</v>
      </c>
      <c r="CK145" s="49" t="s">
        <v>1747</v>
      </c>
      <c r="CL145" s="7">
        <v>70</v>
      </c>
      <c r="CM145" s="8" t="str">
        <f>VLOOKUP($CL145,definitions_list_lookup!$N$15:$P$20,2,TRUE)</f>
        <v>very high</v>
      </c>
      <c r="CN145" s="8">
        <f>VLOOKUP($CL145,definitions_list_lookup!$N$15:$P$20,3,TRUE)</f>
        <v>4</v>
      </c>
      <c r="CO145" s="108"/>
      <c r="CP145" s="7"/>
      <c r="CQ145" s="7">
        <v>70</v>
      </c>
      <c r="CR145" s="7">
        <v>30</v>
      </c>
      <c r="CS145" s="7"/>
      <c r="CT145" s="7"/>
      <c r="CU145" s="7"/>
      <c r="CV145" s="7"/>
      <c r="CW145" s="7"/>
      <c r="CX145" s="7"/>
      <c r="CY145" s="7"/>
      <c r="CZ145" s="7"/>
      <c r="DA145" s="7"/>
      <c r="DB145" s="7"/>
      <c r="DC145" s="7"/>
      <c r="DD145" s="7"/>
      <c r="DE145" s="7"/>
      <c r="DF145" s="7"/>
      <c r="DG145" s="7"/>
      <c r="DH145" s="7"/>
      <c r="DI145" s="7"/>
      <c r="DJ145" s="7"/>
      <c r="DK145" s="7"/>
      <c r="DL145" s="7"/>
      <c r="DM145" s="7"/>
      <c r="DN145" s="8">
        <f t="shared" si="18"/>
        <v>100</v>
      </c>
      <c r="DO145" s="44"/>
      <c r="DP145" s="108"/>
      <c r="DQ145" s="7"/>
      <c r="DR145" s="8" t="str">
        <f>VLOOKUP($DQ145,definitions_list_lookup!$N$15:$P$20,2,TRUE)</f>
        <v>fresh</v>
      </c>
      <c r="DS145" s="8">
        <f>VLOOKUP($DQ145,definitions_list_lookup!$N$15:$P$20,3,TRUE)</f>
        <v>0</v>
      </c>
      <c r="DT145" s="108"/>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8">
        <f t="shared" si="19"/>
        <v>0</v>
      </c>
      <c r="ET145" s="44"/>
      <c r="EU145" s="8">
        <f t="shared" si="20"/>
        <v>11.5</v>
      </c>
      <c r="EV145" s="8" t="str">
        <f>VLOOKUP($EU145,definitions_list_lookup!$N$15:$P$20,2,TRUE)</f>
        <v>moderate</v>
      </c>
      <c r="EW145" s="8">
        <f>VLOOKUP($EU145,definitions_list_lookup!$N$15:$P$20,3,TRUE)</f>
        <v>2</v>
      </c>
    </row>
    <row r="146" spans="1:153" s="5" customFormat="1" ht="98">
      <c r="A146" s="113" t="s">
        <v>1714</v>
      </c>
      <c r="B146" s="5" t="s">
        <v>2845</v>
      </c>
      <c r="C146" t="s">
        <v>1713</v>
      </c>
      <c r="D146" s="5" t="s">
        <v>1497</v>
      </c>
      <c r="E146" s="5">
        <v>24</v>
      </c>
      <c r="F146" s="5">
        <v>4</v>
      </c>
      <c r="G146" s="6" t="str">
        <f t="shared" si="14"/>
        <v>24-4</v>
      </c>
      <c r="H146" s="2">
        <v>0</v>
      </c>
      <c r="I146" s="2">
        <v>78</v>
      </c>
      <c r="J146" s="81" t="str">
        <f>IF(((VLOOKUP($G146,Depth_Lookup!$A$3:$J$561,9,FALSE))-(I146/100))&gt;=0,"Good","Too Long")</f>
        <v>Good</v>
      </c>
      <c r="K146" s="82">
        <f>(VLOOKUP($G146,Depth_Lookup!$A$3:$J$561,10,FALSE))+(H146/100)</f>
        <v>55.61</v>
      </c>
      <c r="L146" s="82">
        <f>(VLOOKUP($G146,Depth_Lookup!$A$3:$J$561,10,FALSE))+(I146/100)</f>
        <v>56.39</v>
      </c>
      <c r="M146" s="174">
        <v>21</v>
      </c>
      <c r="N146" s="174" t="s">
        <v>1489</v>
      </c>
      <c r="O146" s="58" t="s">
        <v>1792</v>
      </c>
      <c r="P146" s="58" t="s">
        <v>1927</v>
      </c>
      <c r="Q146" s="44"/>
      <c r="R146" s="42">
        <v>95</v>
      </c>
      <c r="T146" s="5">
        <v>5</v>
      </c>
      <c r="V146" s="8">
        <f t="shared" si="15"/>
        <v>100</v>
      </c>
      <c r="W146" s="4" t="s">
        <v>1742</v>
      </c>
      <c r="X146" s="5" t="s">
        <v>1764</v>
      </c>
      <c r="Y146" s="38">
        <v>5</v>
      </c>
      <c r="Z146" s="8" t="str">
        <f>VLOOKUP($Y146,definitions_list_lookup!$N$15:$P$20,2,TRUE)</f>
        <v>slight</v>
      </c>
      <c r="AA146" s="8">
        <f>VLOOKUP($Y146,definitions_list_lookup!$N$15:$P$20,3,TRUE)</f>
        <v>1</v>
      </c>
      <c r="AB146" s="108"/>
      <c r="AC146" s="7"/>
      <c r="AD146" s="7">
        <v>10</v>
      </c>
      <c r="AE146" s="7">
        <v>35</v>
      </c>
      <c r="AF146" s="7"/>
      <c r="AG146" s="7"/>
      <c r="AH146" s="7"/>
      <c r="AI146" s="7"/>
      <c r="AJ146" s="7"/>
      <c r="AK146" s="7"/>
      <c r="AL146" s="7"/>
      <c r="AM146" s="7"/>
      <c r="AN146" s="7"/>
      <c r="AO146" s="7"/>
      <c r="AP146" s="7">
        <v>5</v>
      </c>
      <c r="AQ146" s="7"/>
      <c r="AR146" s="7"/>
      <c r="AS146" s="7">
        <v>50</v>
      </c>
      <c r="AT146" s="7"/>
      <c r="AU146" s="7"/>
      <c r="AV146" s="7"/>
      <c r="AW146" s="7"/>
      <c r="AX146" s="7"/>
      <c r="AY146" s="7"/>
      <c r="AZ146" s="7"/>
      <c r="BA146" s="8">
        <f t="shared" si="16"/>
        <v>100</v>
      </c>
      <c r="BB146" s="55"/>
      <c r="BC146" s="108"/>
      <c r="BD146" s="108"/>
      <c r="BE146" s="108"/>
      <c r="BF146" s="7"/>
      <c r="BG146" s="8" t="str">
        <f>VLOOKUP($BF146,definitions_list_lookup!$N$15:$P$20,2,TRUE)</f>
        <v>fresh</v>
      </c>
      <c r="BH146" s="8">
        <f>VLOOKUP($BF146,definitions_list_lookup!$N$15:$P$20,3,TRUE)</f>
        <v>0</v>
      </c>
      <c r="BI146" s="108"/>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8">
        <f t="shared" si="17"/>
        <v>0</v>
      </c>
      <c r="CI146" s="44"/>
      <c r="CJ146" s="7" t="s">
        <v>295</v>
      </c>
      <c r="CK146" s="49" t="s">
        <v>1747</v>
      </c>
      <c r="CL146" s="7">
        <v>50</v>
      </c>
      <c r="CM146" s="8" t="str">
        <f>VLOOKUP($CL146,definitions_list_lookup!$N$15:$P$20,2,TRUE)</f>
        <v>high</v>
      </c>
      <c r="CN146" s="8">
        <f>VLOOKUP($CL146,definitions_list_lookup!$N$15:$P$20,3,TRUE)</f>
        <v>3</v>
      </c>
      <c r="CO146" s="108"/>
      <c r="CP146" s="7"/>
      <c r="CQ146" s="7">
        <v>50</v>
      </c>
      <c r="CR146" s="7">
        <v>50</v>
      </c>
      <c r="CS146" s="7"/>
      <c r="CT146" s="7"/>
      <c r="CU146" s="7"/>
      <c r="CV146" s="7"/>
      <c r="CW146" s="7"/>
      <c r="CX146" s="7"/>
      <c r="CY146" s="7"/>
      <c r="CZ146" s="7"/>
      <c r="DA146" s="7"/>
      <c r="DB146" s="7"/>
      <c r="DC146" s="7"/>
      <c r="DD146" s="7"/>
      <c r="DE146" s="7"/>
      <c r="DF146" s="7"/>
      <c r="DG146" s="7"/>
      <c r="DH146" s="7"/>
      <c r="DI146" s="7"/>
      <c r="DJ146" s="7"/>
      <c r="DK146" s="7"/>
      <c r="DL146" s="7"/>
      <c r="DM146" s="7"/>
      <c r="DN146" s="8">
        <f t="shared" si="18"/>
        <v>100</v>
      </c>
      <c r="DO146" s="44"/>
      <c r="DP146" s="108"/>
      <c r="DQ146" s="7"/>
      <c r="DR146" s="8" t="str">
        <f>VLOOKUP($DQ146,definitions_list_lookup!$N$15:$P$20,2,TRUE)</f>
        <v>fresh</v>
      </c>
      <c r="DS146" s="8">
        <f>VLOOKUP($DQ146,definitions_list_lookup!$N$15:$P$20,3,TRUE)</f>
        <v>0</v>
      </c>
      <c r="DT146" s="108"/>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8">
        <f t="shared" si="19"/>
        <v>0</v>
      </c>
      <c r="ET146" s="44"/>
      <c r="EU146" s="8">
        <f t="shared" si="20"/>
        <v>7.25</v>
      </c>
      <c r="EV146" s="8" t="str">
        <f>VLOOKUP($EU146,definitions_list_lookup!$N$15:$P$20,2,TRUE)</f>
        <v>slight</v>
      </c>
      <c r="EW146" s="8">
        <f>VLOOKUP($EU146,definitions_list_lookup!$N$15:$P$20,3,TRUE)</f>
        <v>1</v>
      </c>
    </row>
    <row r="147" spans="1:153" s="5" customFormat="1" ht="98">
      <c r="A147" s="113" t="s">
        <v>1714</v>
      </c>
      <c r="B147" s="5" t="s">
        <v>2845</v>
      </c>
      <c r="C147" t="s">
        <v>1713</v>
      </c>
      <c r="D147" s="5" t="s">
        <v>1497</v>
      </c>
      <c r="E147" s="5">
        <v>25</v>
      </c>
      <c r="F147" s="5">
        <v>1</v>
      </c>
      <c r="G147" s="6" t="str">
        <f t="shared" si="14"/>
        <v>25-1</v>
      </c>
      <c r="H147" s="2">
        <v>0</v>
      </c>
      <c r="I147" s="2">
        <v>91.5</v>
      </c>
      <c r="J147" s="81" t="str">
        <f>IF(((VLOOKUP($G147,Depth_Lookup!$A$3:$J$561,9,FALSE))-(I147/100))&gt;=0,"Good","Too Long")</f>
        <v>Good</v>
      </c>
      <c r="K147" s="82">
        <f>(VLOOKUP($G147,Depth_Lookup!$A$3:$J$561,10,FALSE))+(H147/100)</f>
        <v>56.25</v>
      </c>
      <c r="L147" s="82">
        <f>(VLOOKUP($G147,Depth_Lookup!$A$3:$J$561,10,FALSE))+(I147/100)</f>
        <v>57.164999999999999</v>
      </c>
      <c r="M147" s="174">
        <v>21</v>
      </c>
      <c r="N147" s="174" t="s">
        <v>1489</v>
      </c>
      <c r="O147" s="58" t="s">
        <v>1792</v>
      </c>
      <c r="P147" s="58" t="s">
        <v>1927</v>
      </c>
      <c r="Q147" s="44"/>
      <c r="R147" s="42">
        <v>90</v>
      </c>
      <c r="T147" s="5">
        <v>10</v>
      </c>
      <c r="V147" s="8">
        <f t="shared" si="15"/>
        <v>100</v>
      </c>
      <c r="W147" s="4" t="s">
        <v>1742</v>
      </c>
      <c r="X147" s="5" t="s">
        <v>1764</v>
      </c>
      <c r="Y147" s="38">
        <v>10</v>
      </c>
      <c r="Z147" s="8" t="str">
        <f>VLOOKUP($Y147,definitions_list_lookup!$N$15:$P$20,2,TRUE)</f>
        <v>slight</v>
      </c>
      <c r="AA147" s="8">
        <f>VLOOKUP($Y147,definitions_list_lookup!$N$15:$P$20,3,TRUE)</f>
        <v>1</v>
      </c>
      <c r="AB147" s="108"/>
      <c r="AC147" s="7">
        <v>10</v>
      </c>
      <c r="AD147" s="7">
        <v>5</v>
      </c>
      <c r="AE147" s="7">
        <v>10</v>
      </c>
      <c r="AF147" s="7"/>
      <c r="AG147" s="7"/>
      <c r="AH147" s="7"/>
      <c r="AI147" s="7"/>
      <c r="AJ147" s="7"/>
      <c r="AK147" s="7"/>
      <c r="AL147" s="7"/>
      <c r="AM147" s="7"/>
      <c r="AN147" s="7"/>
      <c r="AO147" s="7"/>
      <c r="AP147" s="7">
        <v>5</v>
      </c>
      <c r="AQ147" s="7"/>
      <c r="AR147" s="7"/>
      <c r="AS147" s="7">
        <v>70</v>
      </c>
      <c r="AT147" s="7"/>
      <c r="AU147" s="7"/>
      <c r="AV147" s="7"/>
      <c r="AW147" s="7"/>
      <c r="AX147" s="7"/>
      <c r="AY147" s="7"/>
      <c r="AZ147" s="7"/>
      <c r="BA147" s="8">
        <f t="shared" si="16"/>
        <v>100</v>
      </c>
      <c r="BB147" s="55"/>
      <c r="BC147" s="108"/>
      <c r="BD147" s="108"/>
      <c r="BE147" s="108"/>
      <c r="BF147" s="7"/>
      <c r="BG147" s="8" t="str">
        <f>VLOOKUP($BF147,definitions_list_lookup!$N$15:$P$20,2,TRUE)</f>
        <v>fresh</v>
      </c>
      <c r="BH147" s="8">
        <f>VLOOKUP($BF147,definitions_list_lookup!$N$15:$P$20,3,TRUE)</f>
        <v>0</v>
      </c>
      <c r="BI147" s="108"/>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8">
        <f t="shared" si="17"/>
        <v>0</v>
      </c>
      <c r="CI147" s="44"/>
      <c r="CJ147" s="7" t="s">
        <v>295</v>
      </c>
      <c r="CK147" s="49" t="s">
        <v>1793</v>
      </c>
      <c r="CL147" s="7">
        <v>70</v>
      </c>
      <c r="CM147" s="8" t="str">
        <f>VLOOKUP($CL147,definitions_list_lookup!$N$15:$P$20,2,TRUE)</f>
        <v>very high</v>
      </c>
      <c r="CN147" s="8">
        <f>VLOOKUP($CL147,definitions_list_lookup!$N$15:$P$20,3,TRUE)</f>
        <v>4</v>
      </c>
      <c r="CO147" s="108"/>
      <c r="CP147" s="7"/>
      <c r="CQ147" s="7">
        <v>70</v>
      </c>
      <c r="CR147" s="7">
        <v>30</v>
      </c>
      <c r="CS147" s="7"/>
      <c r="CT147" s="7"/>
      <c r="CU147" s="7"/>
      <c r="CV147" s="7"/>
      <c r="CW147" s="7"/>
      <c r="CX147" s="7"/>
      <c r="CY147" s="7"/>
      <c r="CZ147" s="7"/>
      <c r="DA147" s="7"/>
      <c r="DB147" s="7"/>
      <c r="DC147" s="7"/>
      <c r="DD147" s="7"/>
      <c r="DE147" s="7"/>
      <c r="DF147" s="7"/>
      <c r="DG147" s="7"/>
      <c r="DH147" s="7"/>
      <c r="DI147" s="7"/>
      <c r="DJ147" s="7"/>
      <c r="DK147" s="7"/>
      <c r="DL147" s="7"/>
      <c r="DM147" s="7"/>
      <c r="DN147" s="8">
        <f t="shared" si="18"/>
        <v>100</v>
      </c>
      <c r="DO147" s="44"/>
      <c r="DP147" s="108"/>
      <c r="DQ147" s="7"/>
      <c r="DR147" s="8" t="str">
        <f>VLOOKUP($DQ147,definitions_list_lookup!$N$15:$P$20,2,TRUE)</f>
        <v>fresh</v>
      </c>
      <c r="DS147" s="8">
        <f>VLOOKUP($DQ147,definitions_list_lookup!$N$15:$P$20,3,TRUE)</f>
        <v>0</v>
      </c>
      <c r="DT147" s="108"/>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8">
        <f t="shared" si="19"/>
        <v>0</v>
      </c>
      <c r="ET147" s="44"/>
      <c r="EU147" s="8">
        <f t="shared" si="20"/>
        <v>16</v>
      </c>
      <c r="EV147" s="8" t="str">
        <f>VLOOKUP($EU147,definitions_list_lookup!$N$15:$P$20,2,TRUE)</f>
        <v>moderate</v>
      </c>
      <c r="EW147" s="8">
        <f>VLOOKUP($EU147,definitions_list_lookup!$N$15:$P$20,3,TRUE)</f>
        <v>2</v>
      </c>
    </row>
    <row r="148" spans="1:153" s="5" customFormat="1" ht="154">
      <c r="A148" s="113" t="s">
        <v>1714</v>
      </c>
      <c r="B148" s="5" t="s">
        <v>2845</v>
      </c>
      <c r="C148" t="s">
        <v>1713</v>
      </c>
      <c r="D148" s="5" t="s">
        <v>1497</v>
      </c>
      <c r="E148" s="5">
        <v>25</v>
      </c>
      <c r="F148" s="5">
        <v>2</v>
      </c>
      <c r="G148" s="6" t="str">
        <f t="shared" si="14"/>
        <v>25-2</v>
      </c>
      <c r="H148" s="2">
        <v>0</v>
      </c>
      <c r="I148" s="2">
        <v>70</v>
      </c>
      <c r="J148" s="81" t="str">
        <f>IF(((VLOOKUP($G148,Depth_Lookup!$A$3:$J$561,9,FALSE))-(I148/100))&gt;=0,"Good","Too Long")</f>
        <v>Good</v>
      </c>
      <c r="K148" s="82">
        <f>(VLOOKUP($G148,Depth_Lookup!$A$3:$J$561,10,FALSE))+(H148/100)</f>
        <v>57.164999999999999</v>
      </c>
      <c r="L148" s="82">
        <f>(VLOOKUP($G148,Depth_Lookup!$A$3:$J$561,10,FALSE))+(I148/100)</f>
        <v>57.865000000000002</v>
      </c>
      <c r="M148" s="174">
        <v>21</v>
      </c>
      <c r="N148" s="174" t="s">
        <v>1489</v>
      </c>
      <c r="O148" s="58" t="s">
        <v>1792</v>
      </c>
      <c r="P148" s="58" t="s">
        <v>1928</v>
      </c>
      <c r="Q148" s="44"/>
      <c r="R148" s="42">
        <v>95</v>
      </c>
      <c r="T148" s="5">
        <v>5</v>
      </c>
      <c r="V148" s="8">
        <f t="shared" si="15"/>
        <v>100</v>
      </c>
      <c r="W148" s="4" t="s">
        <v>1728</v>
      </c>
      <c r="X148" s="5" t="s">
        <v>1764</v>
      </c>
      <c r="Y148" s="38">
        <v>10</v>
      </c>
      <c r="Z148" s="8" t="str">
        <f>VLOOKUP($Y148,definitions_list_lookup!$N$15:$P$20,2,TRUE)</f>
        <v>slight</v>
      </c>
      <c r="AA148" s="8">
        <f>VLOOKUP($Y148,definitions_list_lookup!$N$15:$P$20,3,TRUE)</f>
        <v>1</v>
      </c>
      <c r="AB148" s="108"/>
      <c r="AC148" s="7">
        <v>30</v>
      </c>
      <c r="AD148" s="7">
        <v>10</v>
      </c>
      <c r="AE148" s="7"/>
      <c r="AF148" s="7"/>
      <c r="AG148" s="7"/>
      <c r="AH148" s="7"/>
      <c r="AI148" s="7"/>
      <c r="AJ148" s="7"/>
      <c r="AK148" s="7"/>
      <c r="AL148" s="7"/>
      <c r="AM148" s="7"/>
      <c r="AN148" s="7"/>
      <c r="AO148" s="7"/>
      <c r="AP148" s="7">
        <v>5</v>
      </c>
      <c r="AQ148" s="7"/>
      <c r="AR148" s="7"/>
      <c r="AS148" s="7">
        <v>55</v>
      </c>
      <c r="AT148" s="7"/>
      <c r="AU148" s="7"/>
      <c r="AV148" s="7"/>
      <c r="AW148" s="7"/>
      <c r="AX148" s="7"/>
      <c r="AY148" s="7"/>
      <c r="AZ148" s="7"/>
      <c r="BA148" s="8">
        <f t="shared" si="16"/>
        <v>100</v>
      </c>
      <c r="BB148" s="55"/>
      <c r="BC148" s="108"/>
      <c r="BD148" s="108"/>
      <c r="BE148" s="108"/>
      <c r="BF148" s="7"/>
      <c r="BG148" s="8" t="str">
        <f>VLOOKUP($BF148,definitions_list_lookup!$N$15:$P$20,2,TRUE)</f>
        <v>fresh</v>
      </c>
      <c r="BH148" s="8">
        <f>VLOOKUP($BF148,definitions_list_lookup!$N$15:$P$20,3,TRUE)</f>
        <v>0</v>
      </c>
      <c r="BI148" s="108"/>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8">
        <f t="shared" si="17"/>
        <v>0</v>
      </c>
      <c r="CI148" s="44"/>
      <c r="CJ148" s="7" t="s">
        <v>1777</v>
      </c>
      <c r="CK148" s="49" t="s">
        <v>1729</v>
      </c>
      <c r="CL148" s="7">
        <v>50</v>
      </c>
      <c r="CM148" s="8" t="str">
        <f>VLOOKUP($CL148,definitions_list_lookup!$N$15:$P$20,2,TRUE)</f>
        <v>high</v>
      </c>
      <c r="CN148" s="8">
        <f>VLOOKUP($CL148,definitions_list_lookup!$N$15:$P$20,3,TRUE)</f>
        <v>3</v>
      </c>
      <c r="CO148" s="108"/>
      <c r="CP148" s="7">
        <v>20</v>
      </c>
      <c r="CQ148" s="7">
        <v>80</v>
      </c>
      <c r="CR148" s="7"/>
      <c r="CS148" s="7"/>
      <c r="CT148" s="7"/>
      <c r="CU148" s="7"/>
      <c r="CV148" s="7"/>
      <c r="CW148" s="7"/>
      <c r="CX148" s="7"/>
      <c r="CY148" s="7"/>
      <c r="CZ148" s="7"/>
      <c r="DA148" s="7"/>
      <c r="DB148" s="7"/>
      <c r="DC148" s="7"/>
      <c r="DD148" s="7"/>
      <c r="DE148" s="7"/>
      <c r="DF148" s="7"/>
      <c r="DG148" s="7"/>
      <c r="DH148" s="7"/>
      <c r="DI148" s="7"/>
      <c r="DJ148" s="7"/>
      <c r="DK148" s="7"/>
      <c r="DL148" s="7"/>
      <c r="DM148" s="7"/>
      <c r="DN148" s="8">
        <f t="shared" si="18"/>
        <v>100</v>
      </c>
      <c r="DO148" s="44"/>
      <c r="DP148" s="108"/>
      <c r="DQ148" s="7"/>
      <c r="DR148" s="8" t="str">
        <f>VLOOKUP($DQ148,definitions_list_lookup!$N$15:$P$20,2,TRUE)</f>
        <v>fresh</v>
      </c>
      <c r="DS148" s="8">
        <f>VLOOKUP($DQ148,definitions_list_lookup!$N$15:$P$20,3,TRUE)</f>
        <v>0</v>
      </c>
      <c r="DT148" s="108"/>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8">
        <f t="shared" si="19"/>
        <v>0</v>
      </c>
      <c r="ET148" s="44"/>
      <c r="EU148" s="8">
        <f t="shared" si="20"/>
        <v>12</v>
      </c>
      <c r="EV148" s="8" t="str">
        <f>VLOOKUP($EU148,definitions_list_lookup!$N$15:$P$20,2,TRUE)</f>
        <v>moderate</v>
      </c>
      <c r="EW148" s="8">
        <f>VLOOKUP($EU148,definitions_list_lookup!$N$15:$P$20,3,TRUE)</f>
        <v>2</v>
      </c>
    </row>
    <row r="149" spans="1:153" s="5" customFormat="1" ht="154">
      <c r="A149" s="113" t="s">
        <v>1714</v>
      </c>
      <c r="B149" s="5" t="s">
        <v>2845</v>
      </c>
      <c r="C149" t="s">
        <v>1713</v>
      </c>
      <c r="D149" s="5" t="s">
        <v>1497</v>
      </c>
      <c r="E149" s="5">
        <v>25</v>
      </c>
      <c r="F149" s="5">
        <v>2</v>
      </c>
      <c r="G149" s="6" t="str">
        <f t="shared" si="14"/>
        <v>25-2</v>
      </c>
      <c r="H149" s="2">
        <v>70</v>
      </c>
      <c r="I149" s="2">
        <v>74</v>
      </c>
      <c r="J149" s="81" t="str">
        <f>IF(((VLOOKUP($G149,Depth_Lookup!$A$3:$J$561,9,FALSE))-(I149/100))&gt;=0,"Good","Too Long")</f>
        <v>Good</v>
      </c>
      <c r="K149" s="82">
        <f>(VLOOKUP($G149,Depth_Lookup!$A$3:$J$561,10,FALSE))+(H149/100)</f>
        <v>57.865000000000002</v>
      </c>
      <c r="L149" s="82">
        <f>(VLOOKUP($G149,Depth_Lookup!$A$3:$J$561,10,FALSE))+(I149/100)</f>
        <v>57.905000000000001</v>
      </c>
      <c r="M149" s="174">
        <v>22</v>
      </c>
      <c r="N149" s="174" t="s">
        <v>4</v>
      </c>
      <c r="O149" s="58" t="s">
        <v>1792</v>
      </c>
      <c r="P149" s="58" t="s">
        <v>1928</v>
      </c>
      <c r="Q149" s="44"/>
      <c r="R149" s="42">
        <v>95</v>
      </c>
      <c r="T149" s="5">
        <v>5</v>
      </c>
      <c r="V149" s="8">
        <f t="shared" si="15"/>
        <v>100</v>
      </c>
      <c r="W149" s="4" t="s">
        <v>1794</v>
      </c>
      <c r="X149" s="5" t="s">
        <v>1764</v>
      </c>
      <c r="Y149" s="38">
        <v>5</v>
      </c>
      <c r="Z149" s="8" t="str">
        <f>VLOOKUP($Y149,definitions_list_lookup!$N$15:$P$20,2,TRUE)</f>
        <v>slight</v>
      </c>
      <c r="AA149" s="8">
        <f>VLOOKUP($Y149,definitions_list_lookup!$N$15:$P$20,3,TRUE)</f>
        <v>1</v>
      </c>
      <c r="AB149" s="108"/>
      <c r="AC149" s="7">
        <v>100</v>
      </c>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8">
        <f t="shared" si="16"/>
        <v>100</v>
      </c>
      <c r="BB149" s="55"/>
      <c r="BC149" s="108"/>
      <c r="BD149" s="108"/>
      <c r="BE149" s="108"/>
      <c r="BF149" s="7"/>
      <c r="BG149" s="8" t="str">
        <f>VLOOKUP($BF149,definitions_list_lookup!$N$15:$P$20,2,TRUE)</f>
        <v>fresh</v>
      </c>
      <c r="BH149" s="8">
        <f>VLOOKUP($BF149,definitions_list_lookup!$N$15:$P$20,3,TRUE)</f>
        <v>0</v>
      </c>
      <c r="BI149" s="108"/>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8">
        <f t="shared" si="17"/>
        <v>0</v>
      </c>
      <c r="CI149" s="44"/>
      <c r="CJ149" s="7" t="s">
        <v>295</v>
      </c>
      <c r="CK149" s="49" t="s">
        <v>1739</v>
      </c>
      <c r="CL149" s="7">
        <v>50</v>
      </c>
      <c r="CM149" s="8" t="str">
        <f>VLOOKUP($CL149,definitions_list_lookup!$N$15:$P$20,2,TRUE)</f>
        <v>high</v>
      </c>
      <c r="CN149" s="8">
        <f>VLOOKUP($CL149,definitions_list_lookup!$N$15:$P$20,3,TRUE)</f>
        <v>3</v>
      </c>
      <c r="CO149" s="108"/>
      <c r="CP149" s="7">
        <v>10</v>
      </c>
      <c r="CQ149" s="7">
        <v>90</v>
      </c>
      <c r="CR149" s="7"/>
      <c r="CS149" s="7"/>
      <c r="CT149" s="7"/>
      <c r="CU149" s="7"/>
      <c r="CV149" s="7"/>
      <c r="CW149" s="7"/>
      <c r="CX149" s="7"/>
      <c r="CY149" s="7"/>
      <c r="CZ149" s="7"/>
      <c r="DA149" s="7"/>
      <c r="DB149" s="7"/>
      <c r="DC149" s="7"/>
      <c r="DD149" s="7"/>
      <c r="DE149" s="7"/>
      <c r="DF149" s="7"/>
      <c r="DG149" s="7"/>
      <c r="DH149" s="7"/>
      <c r="DI149" s="7"/>
      <c r="DJ149" s="7"/>
      <c r="DK149" s="7"/>
      <c r="DL149" s="7"/>
      <c r="DM149" s="7"/>
      <c r="DN149" s="8">
        <f t="shared" si="18"/>
        <v>100</v>
      </c>
      <c r="DO149" s="44"/>
      <c r="DP149" s="108"/>
      <c r="DQ149" s="7"/>
      <c r="DR149" s="8" t="str">
        <f>VLOOKUP($DQ149,definitions_list_lookup!$N$15:$P$20,2,TRUE)</f>
        <v>fresh</v>
      </c>
      <c r="DS149" s="8">
        <f>VLOOKUP($DQ149,definitions_list_lookup!$N$15:$P$20,3,TRUE)</f>
        <v>0</v>
      </c>
      <c r="DT149" s="108"/>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8">
        <f t="shared" si="19"/>
        <v>0</v>
      </c>
      <c r="ET149" s="44"/>
      <c r="EU149" s="8">
        <f t="shared" si="20"/>
        <v>7.25</v>
      </c>
      <c r="EV149" s="8" t="str">
        <f>VLOOKUP($EU149,definitions_list_lookup!$N$15:$P$20,2,TRUE)</f>
        <v>slight</v>
      </c>
      <c r="EW149" s="8">
        <f>VLOOKUP($EU149,definitions_list_lookup!$N$15:$P$20,3,TRUE)</f>
        <v>1</v>
      </c>
    </row>
    <row r="150" spans="1:153" s="5" customFormat="1" ht="154">
      <c r="A150" s="113" t="s">
        <v>1714</v>
      </c>
      <c r="B150" s="5" t="s">
        <v>2845</v>
      </c>
      <c r="C150" t="s">
        <v>1713</v>
      </c>
      <c r="D150" s="5" t="s">
        <v>1497</v>
      </c>
      <c r="E150" s="5">
        <v>25</v>
      </c>
      <c r="F150" s="5">
        <v>3</v>
      </c>
      <c r="G150" s="6" t="str">
        <f t="shared" si="14"/>
        <v>25-3</v>
      </c>
      <c r="H150" s="2">
        <v>0</v>
      </c>
      <c r="I150" s="2">
        <v>72</v>
      </c>
      <c r="J150" s="81" t="str">
        <f>IF(((VLOOKUP($G150,Depth_Lookup!$A$3:$J$561,9,FALSE))-(I150/100))&gt;=0,"Good","Too Long")</f>
        <v>Good</v>
      </c>
      <c r="K150" s="82">
        <f>(VLOOKUP($G150,Depth_Lookup!$A$3:$J$561,10,FALSE))+(H150/100)</f>
        <v>57.905000000000001</v>
      </c>
      <c r="L150" s="82">
        <f>(VLOOKUP($G150,Depth_Lookup!$A$3:$J$561,10,FALSE))+(I150/100)</f>
        <v>58.625</v>
      </c>
      <c r="M150" s="174">
        <v>22</v>
      </c>
      <c r="N150" s="174" t="s">
        <v>4</v>
      </c>
      <c r="O150" s="58" t="s">
        <v>1795</v>
      </c>
      <c r="P150" s="58" t="s">
        <v>1928</v>
      </c>
      <c r="Q150" s="44"/>
      <c r="R150" s="42">
        <v>55</v>
      </c>
      <c r="T150" s="5">
        <v>45</v>
      </c>
      <c r="V150" s="8">
        <f t="shared" si="15"/>
        <v>100</v>
      </c>
      <c r="W150" s="4" t="s">
        <v>1742</v>
      </c>
      <c r="X150" s="5" t="s">
        <v>1764</v>
      </c>
      <c r="Y150" s="38">
        <v>10</v>
      </c>
      <c r="Z150" s="8" t="str">
        <f>VLOOKUP($Y150,definitions_list_lookup!$N$15:$P$20,2,TRUE)</f>
        <v>slight</v>
      </c>
      <c r="AA150" s="8">
        <f>VLOOKUP($Y150,definitions_list_lookup!$N$15:$P$20,3,TRUE)</f>
        <v>1</v>
      </c>
      <c r="AB150" s="108"/>
      <c r="AC150" s="7">
        <v>30</v>
      </c>
      <c r="AD150" s="7"/>
      <c r="AE150" s="7"/>
      <c r="AF150" s="7"/>
      <c r="AG150" s="7"/>
      <c r="AH150" s="7"/>
      <c r="AI150" s="7"/>
      <c r="AJ150" s="7"/>
      <c r="AK150" s="7"/>
      <c r="AL150" s="7"/>
      <c r="AM150" s="7"/>
      <c r="AN150" s="7"/>
      <c r="AO150" s="7"/>
      <c r="AP150" s="7">
        <v>5</v>
      </c>
      <c r="AQ150" s="7"/>
      <c r="AR150" s="7"/>
      <c r="AS150" s="7">
        <v>65</v>
      </c>
      <c r="AT150" s="7"/>
      <c r="AU150" s="7"/>
      <c r="AV150" s="7"/>
      <c r="AW150" s="7"/>
      <c r="AX150" s="7"/>
      <c r="AY150" s="7"/>
      <c r="AZ150" s="7"/>
      <c r="BA150" s="8">
        <f t="shared" si="16"/>
        <v>100</v>
      </c>
      <c r="BB150" s="55"/>
      <c r="BC150" s="108"/>
      <c r="BD150" s="108"/>
      <c r="BE150" s="108"/>
      <c r="BF150" s="7"/>
      <c r="BG150" s="8" t="str">
        <f>VLOOKUP($BF150,definitions_list_lookup!$N$15:$P$20,2,TRUE)</f>
        <v>fresh</v>
      </c>
      <c r="BH150" s="8">
        <f>VLOOKUP($BF150,definitions_list_lookup!$N$15:$P$20,3,TRUE)</f>
        <v>0</v>
      </c>
      <c r="BI150" s="108"/>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8">
        <f t="shared" si="17"/>
        <v>0</v>
      </c>
      <c r="CI150" s="44"/>
      <c r="CJ150" s="7" t="s">
        <v>295</v>
      </c>
      <c r="CK150" s="49" t="s">
        <v>1735</v>
      </c>
      <c r="CL150" s="7">
        <v>80</v>
      </c>
      <c r="CM150" s="8" t="str">
        <f>VLOOKUP($CL150,definitions_list_lookup!$N$15:$P$20,2,TRUE)</f>
        <v>very high</v>
      </c>
      <c r="CN150" s="8">
        <f>VLOOKUP($CL150,definitions_list_lookup!$N$15:$P$20,3,TRUE)</f>
        <v>4</v>
      </c>
      <c r="CO150" s="108"/>
      <c r="CP150" s="7"/>
      <c r="CQ150" s="7">
        <v>60</v>
      </c>
      <c r="CR150" s="7">
        <v>30</v>
      </c>
      <c r="CS150" s="7"/>
      <c r="CT150" s="7"/>
      <c r="CU150" s="7"/>
      <c r="CV150" s="7"/>
      <c r="CW150" s="7"/>
      <c r="CX150" s="7"/>
      <c r="CY150" s="7"/>
      <c r="CZ150" s="7"/>
      <c r="DA150" s="7"/>
      <c r="DB150" s="7"/>
      <c r="DC150" s="7">
        <v>2</v>
      </c>
      <c r="DD150" s="7"/>
      <c r="DE150" s="7"/>
      <c r="DF150" s="7">
        <v>8</v>
      </c>
      <c r="DG150" s="7"/>
      <c r="DH150" s="7"/>
      <c r="DI150" s="7"/>
      <c r="DJ150" s="7"/>
      <c r="DK150" s="7"/>
      <c r="DL150" s="7"/>
      <c r="DM150" s="7"/>
      <c r="DN150" s="8">
        <f t="shared" si="18"/>
        <v>100</v>
      </c>
      <c r="DO150" s="44"/>
      <c r="DP150" s="108"/>
      <c r="DQ150" s="7"/>
      <c r="DR150" s="8" t="str">
        <f>VLOOKUP($DQ150,definitions_list_lookup!$N$15:$P$20,2,TRUE)</f>
        <v>fresh</v>
      </c>
      <c r="DS150" s="8">
        <f>VLOOKUP($DQ150,definitions_list_lookup!$N$15:$P$20,3,TRUE)</f>
        <v>0</v>
      </c>
      <c r="DT150" s="108"/>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8">
        <f t="shared" si="19"/>
        <v>0</v>
      </c>
      <c r="ET150" s="44"/>
      <c r="EU150" s="8">
        <f t="shared" si="20"/>
        <v>41.5</v>
      </c>
      <c r="EV150" s="8" t="str">
        <f>VLOOKUP($EU150,definitions_list_lookup!$N$15:$P$20,2,TRUE)</f>
        <v>high</v>
      </c>
      <c r="EW150" s="8">
        <f>VLOOKUP($EU150,definitions_list_lookup!$N$15:$P$20,3,TRUE)</f>
        <v>3</v>
      </c>
    </row>
    <row r="151" spans="1:153" s="5" customFormat="1" ht="98">
      <c r="A151" s="113" t="s">
        <v>1714</v>
      </c>
      <c r="B151" s="5" t="s">
        <v>2845</v>
      </c>
      <c r="C151" t="s">
        <v>1713</v>
      </c>
      <c r="D151" s="5" t="s">
        <v>1497</v>
      </c>
      <c r="E151" s="5">
        <v>25</v>
      </c>
      <c r="F151" s="5">
        <v>4</v>
      </c>
      <c r="G151" s="6" t="str">
        <f t="shared" si="14"/>
        <v>25-4</v>
      </c>
      <c r="H151" s="2">
        <v>0</v>
      </c>
      <c r="I151" s="2">
        <v>50.5</v>
      </c>
      <c r="J151" s="81" t="str">
        <f>IF(((VLOOKUP($G151,Depth_Lookup!$A$3:$J$561,9,FALSE))-(I151/100))&gt;=0,"Good","Too Long")</f>
        <v>Good</v>
      </c>
      <c r="K151" s="82">
        <f>(VLOOKUP($G151,Depth_Lookup!$A$3:$J$561,10,FALSE))+(H151/100)</f>
        <v>58.625</v>
      </c>
      <c r="L151" s="82">
        <f>(VLOOKUP($G151,Depth_Lookup!$A$3:$J$561,10,FALSE))+(I151/100)</f>
        <v>59.13</v>
      </c>
      <c r="M151" s="174">
        <v>22</v>
      </c>
      <c r="N151" s="174" t="s">
        <v>4</v>
      </c>
      <c r="O151" s="58" t="s">
        <v>1795</v>
      </c>
      <c r="P151" s="58" t="s">
        <v>1929</v>
      </c>
      <c r="Q151" s="44"/>
      <c r="R151" s="42">
        <v>75</v>
      </c>
      <c r="T151" s="5">
        <v>25</v>
      </c>
      <c r="V151" s="8">
        <f t="shared" si="15"/>
        <v>100</v>
      </c>
      <c r="W151" s="4" t="s">
        <v>1742</v>
      </c>
      <c r="X151" s="5" t="s">
        <v>1764</v>
      </c>
      <c r="Y151" s="38">
        <v>10</v>
      </c>
      <c r="Z151" s="8" t="str">
        <f>VLOOKUP($Y151,definitions_list_lookup!$N$15:$P$20,2,TRUE)</f>
        <v>slight</v>
      </c>
      <c r="AA151" s="8">
        <f>VLOOKUP($Y151,definitions_list_lookup!$N$15:$P$20,3,TRUE)</f>
        <v>1</v>
      </c>
      <c r="AB151" s="108"/>
      <c r="AC151" s="7">
        <v>30</v>
      </c>
      <c r="AD151" s="7"/>
      <c r="AE151" s="7"/>
      <c r="AF151" s="7"/>
      <c r="AG151" s="7"/>
      <c r="AH151" s="7"/>
      <c r="AI151" s="7"/>
      <c r="AJ151" s="7"/>
      <c r="AK151" s="7"/>
      <c r="AL151" s="7"/>
      <c r="AM151" s="7"/>
      <c r="AN151" s="7"/>
      <c r="AO151" s="7"/>
      <c r="AP151" s="7">
        <v>5</v>
      </c>
      <c r="AQ151" s="7"/>
      <c r="AR151" s="7"/>
      <c r="AS151" s="7">
        <v>65</v>
      </c>
      <c r="AT151" s="7"/>
      <c r="AU151" s="7"/>
      <c r="AV151" s="7"/>
      <c r="AW151" s="7"/>
      <c r="AX151" s="7"/>
      <c r="AY151" s="7"/>
      <c r="AZ151" s="7"/>
      <c r="BA151" s="8">
        <f t="shared" si="16"/>
        <v>100</v>
      </c>
      <c r="BB151" s="55"/>
      <c r="BC151" s="108"/>
      <c r="BD151" s="108"/>
      <c r="BE151" s="108"/>
      <c r="BF151" s="7"/>
      <c r="BG151" s="8" t="str">
        <f>VLOOKUP($BF151,definitions_list_lookup!$N$15:$P$20,2,TRUE)</f>
        <v>fresh</v>
      </c>
      <c r="BH151" s="8">
        <f>VLOOKUP($BF151,definitions_list_lookup!$N$15:$P$20,3,TRUE)</f>
        <v>0</v>
      </c>
      <c r="BI151" s="108"/>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8">
        <f t="shared" si="17"/>
        <v>0</v>
      </c>
      <c r="CI151" s="44"/>
      <c r="CJ151" s="7" t="s">
        <v>295</v>
      </c>
      <c r="CK151" s="49" t="s">
        <v>1735</v>
      </c>
      <c r="CL151" s="7">
        <v>80</v>
      </c>
      <c r="CM151" s="8" t="str">
        <f>VLOOKUP($CL151,definitions_list_lookup!$N$15:$P$20,2,TRUE)</f>
        <v>very high</v>
      </c>
      <c r="CN151" s="8">
        <f>VLOOKUP($CL151,definitions_list_lookup!$N$15:$P$20,3,TRUE)</f>
        <v>4</v>
      </c>
      <c r="CO151" s="108"/>
      <c r="CP151" s="7"/>
      <c r="CQ151" s="7">
        <v>60</v>
      </c>
      <c r="CR151" s="7">
        <v>30</v>
      </c>
      <c r="CS151" s="7"/>
      <c r="CT151" s="7"/>
      <c r="CU151" s="7"/>
      <c r="CV151" s="7"/>
      <c r="CW151" s="7"/>
      <c r="CX151" s="7"/>
      <c r="CY151" s="7"/>
      <c r="CZ151" s="7"/>
      <c r="DA151" s="7"/>
      <c r="DB151" s="7"/>
      <c r="DC151" s="7">
        <v>2</v>
      </c>
      <c r="DD151" s="7"/>
      <c r="DE151" s="7"/>
      <c r="DF151" s="7">
        <v>8</v>
      </c>
      <c r="DG151" s="7"/>
      <c r="DH151" s="7"/>
      <c r="DI151" s="7"/>
      <c r="DJ151" s="7"/>
      <c r="DK151" s="7"/>
      <c r="DL151" s="7"/>
      <c r="DM151" s="7"/>
      <c r="DN151" s="8">
        <f t="shared" si="18"/>
        <v>100</v>
      </c>
      <c r="DO151" s="44"/>
      <c r="DP151" s="108"/>
      <c r="DQ151" s="7"/>
      <c r="DR151" s="8" t="str">
        <f>VLOOKUP($DQ151,definitions_list_lookup!$N$15:$P$20,2,TRUE)</f>
        <v>fresh</v>
      </c>
      <c r="DS151" s="8">
        <f>VLOOKUP($DQ151,definitions_list_lookup!$N$15:$P$20,3,TRUE)</f>
        <v>0</v>
      </c>
      <c r="DT151" s="108"/>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8">
        <f t="shared" si="19"/>
        <v>0</v>
      </c>
      <c r="ET151" s="44"/>
      <c r="EU151" s="8">
        <f t="shared" si="20"/>
        <v>27.5</v>
      </c>
      <c r="EV151" s="8" t="str">
        <f>VLOOKUP($EU151,definitions_list_lookup!$N$15:$P$20,2,TRUE)</f>
        <v>moderate</v>
      </c>
      <c r="EW151" s="8">
        <f>VLOOKUP($EU151,definitions_list_lookup!$N$15:$P$20,3,TRUE)</f>
        <v>2</v>
      </c>
    </row>
    <row r="152" spans="1:153" s="5" customFormat="1" ht="112">
      <c r="A152" s="113" t="s">
        <v>1714</v>
      </c>
      <c r="B152" s="5" t="s">
        <v>2845</v>
      </c>
      <c r="C152" t="s">
        <v>1713</v>
      </c>
      <c r="D152" s="5" t="s">
        <v>1497</v>
      </c>
      <c r="E152" s="5">
        <v>25</v>
      </c>
      <c r="F152" s="5">
        <v>4</v>
      </c>
      <c r="G152" s="6" t="str">
        <f t="shared" si="14"/>
        <v>25-4</v>
      </c>
      <c r="H152" s="2">
        <v>50.5</v>
      </c>
      <c r="I152" s="2">
        <v>76</v>
      </c>
      <c r="J152" s="81" t="str">
        <f>IF(((VLOOKUP($G152,Depth_Lookup!$A$3:$J$561,9,FALSE))-(I152/100))&gt;=0,"Good","Too Long")</f>
        <v>Good</v>
      </c>
      <c r="K152" s="82">
        <f>(VLOOKUP($G152,Depth_Lookup!$A$3:$J$561,10,FALSE))+(H152/100)</f>
        <v>59.13</v>
      </c>
      <c r="L152" s="82">
        <f>(VLOOKUP($G152,Depth_Lookup!$A$3:$J$561,10,FALSE))+(I152/100)</f>
        <v>59.384999999999998</v>
      </c>
      <c r="M152" s="174">
        <v>23</v>
      </c>
      <c r="N152" s="174" t="s">
        <v>1723</v>
      </c>
      <c r="O152" s="58" t="s">
        <v>1811</v>
      </c>
      <c r="P152" s="58" t="s">
        <v>1929</v>
      </c>
      <c r="Q152" s="44"/>
      <c r="R152" s="42">
        <v>70</v>
      </c>
      <c r="T152" s="5">
        <v>30</v>
      </c>
      <c r="V152" s="8">
        <f t="shared" si="15"/>
        <v>100</v>
      </c>
      <c r="W152" s="4" t="s">
        <v>1796</v>
      </c>
      <c r="X152" s="5" t="s">
        <v>3307</v>
      </c>
      <c r="Y152" s="38">
        <v>20</v>
      </c>
      <c r="Z152" s="8" t="str">
        <f>VLOOKUP($Y152,definitions_list_lookup!$N$15:$P$20,2,TRUE)</f>
        <v>moderate</v>
      </c>
      <c r="AA152" s="8">
        <f>VLOOKUP($Y152,definitions_list_lookup!$N$15:$P$20,3,TRUE)</f>
        <v>2</v>
      </c>
      <c r="AB152" s="108"/>
      <c r="AC152" s="7"/>
      <c r="AD152" s="7">
        <v>50</v>
      </c>
      <c r="AE152" s="7">
        <v>40</v>
      </c>
      <c r="AF152" s="7">
        <v>10</v>
      </c>
      <c r="AG152" s="7"/>
      <c r="AH152" s="7"/>
      <c r="AI152" s="7"/>
      <c r="AJ152" s="7"/>
      <c r="AK152" s="7"/>
      <c r="AL152" s="7"/>
      <c r="AM152" s="7"/>
      <c r="AN152" s="7"/>
      <c r="AO152" s="7"/>
      <c r="AP152" s="7"/>
      <c r="AQ152" s="7"/>
      <c r="AR152" s="7"/>
      <c r="AS152" s="7"/>
      <c r="AT152" s="7"/>
      <c r="AU152" s="7"/>
      <c r="AV152" s="7"/>
      <c r="AW152" s="7"/>
      <c r="AX152" s="7"/>
      <c r="AY152" s="7"/>
      <c r="AZ152" s="7"/>
      <c r="BA152" s="8">
        <f t="shared" si="16"/>
        <v>100</v>
      </c>
      <c r="BB152" s="55"/>
      <c r="BC152" s="108"/>
      <c r="BD152" s="108"/>
      <c r="BE152" s="108"/>
      <c r="BF152" s="7"/>
      <c r="BG152" s="8" t="str">
        <f>VLOOKUP($BF152,definitions_list_lookup!$N$15:$P$20,2,TRUE)</f>
        <v>fresh</v>
      </c>
      <c r="BH152" s="8">
        <f>VLOOKUP($BF152,definitions_list_lookup!$N$15:$P$20,3,TRUE)</f>
        <v>0</v>
      </c>
      <c r="BI152" s="108"/>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8">
        <f t="shared" si="17"/>
        <v>0</v>
      </c>
      <c r="CI152" s="44"/>
      <c r="CJ152" s="7" t="s">
        <v>1777</v>
      </c>
      <c r="CK152" s="49" t="s">
        <v>1753</v>
      </c>
      <c r="CL152" s="7">
        <v>70</v>
      </c>
      <c r="CM152" s="8" t="str">
        <f>VLOOKUP($CL152,definitions_list_lookup!$N$15:$P$20,2,TRUE)</f>
        <v>very high</v>
      </c>
      <c r="CN152" s="8">
        <f>VLOOKUP($CL152,definitions_list_lookup!$N$15:$P$20,3,TRUE)</f>
        <v>4</v>
      </c>
      <c r="CO152" s="108"/>
      <c r="CP152" s="7"/>
      <c r="CQ152" s="7">
        <v>60</v>
      </c>
      <c r="CR152" s="7">
        <v>40</v>
      </c>
      <c r="CS152" s="7"/>
      <c r="CT152" s="7"/>
      <c r="CU152" s="7"/>
      <c r="CV152" s="7"/>
      <c r="CW152" s="7"/>
      <c r="CX152" s="7"/>
      <c r="CY152" s="7"/>
      <c r="CZ152" s="7"/>
      <c r="DA152" s="7"/>
      <c r="DB152" s="7"/>
      <c r="DC152" s="7"/>
      <c r="DD152" s="7"/>
      <c r="DE152" s="7"/>
      <c r="DF152" s="7"/>
      <c r="DG152" s="7"/>
      <c r="DH152" s="7"/>
      <c r="DI152" s="7"/>
      <c r="DJ152" s="7"/>
      <c r="DK152" s="7"/>
      <c r="DL152" s="7"/>
      <c r="DM152" s="7"/>
      <c r="DN152" s="8">
        <f t="shared" si="18"/>
        <v>100</v>
      </c>
      <c r="DO152" s="44"/>
      <c r="DP152" s="108"/>
      <c r="DQ152" s="7"/>
      <c r="DR152" s="8" t="str">
        <f>VLOOKUP($DQ152,definitions_list_lookup!$N$15:$P$20,2,TRUE)</f>
        <v>fresh</v>
      </c>
      <c r="DS152" s="8">
        <f>VLOOKUP($DQ152,definitions_list_lookup!$N$15:$P$20,3,TRUE)</f>
        <v>0</v>
      </c>
      <c r="DT152" s="108"/>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8">
        <f t="shared" si="19"/>
        <v>0</v>
      </c>
      <c r="ET152" s="44"/>
      <c r="EU152" s="8">
        <f t="shared" si="20"/>
        <v>35</v>
      </c>
      <c r="EV152" s="8" t="str">
        <f>VLOOKUP($EU152,definitions_list_lookup!$N$15:$P$20,2,TRUE)</f>
        <v>high</v>
      </c>
      <c r="EW152" s="8">
        <f>VLOOKUP($EU152,definitions_list_lookup!$N$15:$P$20,3,TRUE)</f>
        <v>3</v>
      </c>
    </row>
    <row r="153" spans="1:153" s="5" customFormat="1" ht="182">
      <c r="A153" s="113" t="s">
        <v>1714</v>
      </c>
      <c r="B153" s="5" t="s">
        <v>2845</v>
      </c>
      <c r="C153" t="s">
        <v>1713</v>
      </c>
      <c r="D153" s="5" t="s">
        <v>1497</v>
      </c>
      <c r="E153" s="5">
        <v>26</v>
      </c>
      <c r="F153" s="5">
        <v>1</v>
      </c>
      <c r="G153" s="6" t="str">
        <f t="shared" si="14"/>
        <v>26-1</v>
      </c>
      <c r="H153" s="2">
        <v>0</v>
      </c>
      <c r="I153" s="2">
        <v>21</v>
      </c>
      <c r="J153" s="81" t="str">
        <f>IF(((VLOOKUP($G153,Depth_Lookup!$A$3:$J$561,9,FALSE))-(I153/100))&gt;=0,"Good","Too Long")</f>
        <v>Good</v>
      </c>
      <c r="K153" s="82">
        <f>(VLOOKUP($G153,Depth_Lookup!$A$3:$J$561,10,FALSE))+(H153/100)</f>
        <v>59.25</v>
      </c>
      <c r="L153" s="82">
        <f>(VLOOKUP($G153,Depth_Lookup!$A$3:$J$561,10,FALSE))+(I153/100)</f>
        <v>59.46</v>
      </c>
      <c r="M153" s="174">
        <v>23</v>
      </c>
      <c r="N153" s="174" t="s">
        <v>1723</v>
      </c>
      <c r="O153" s="58" t="s">
        <v>1749</v>
      </c>
      <c r="P153" s="58" t="s">
        <v>1930</v>
      </c>
      <c r="Q153" s="44"/>
      <c r="R153" s="42">
        <v>100</v>
      </c>
      <c r="V153" s="8">
        <f t="shared" si="15"/>
        <v>100</v>
      </c>
      <c r="W153" s="4" t="s">
        <v>1796</v>
      </c>
      <c r="X153" s="5" t="s">
        <v>3307</v>
      </c>
      <c r="Y153" s="38">
        <v>70</v>
      </c>
      <c r="Z153" s="8" t="str">
        <f>VLOOKUP($Y153,definitions_list_lookup!$N$15:$P$20,2,TRUE)</f>
        <v>very high</v>
      </c>
      <c r="AA153" s="8">
        <f>VLOOKUP($Y153,definitions_list_lookup!$N$15:$P$20,3,TRUE)</f>
        <v>4</v>
      </c>
      <c r="AB153" s="108"/>
      <c r="AC153" s="7">
        <v>15</v>
      </c>
      <c r="AD153" s="7">
        <v>25</v>
      </c>
      <c r="AE153" s="7">
        <v>60</v>
      </c>
      <c r="AF153" s="7"/>
      <c r="AG153" s="7"/>
      <c r="AH153" s="7"/>
      <c r="AI153" s="7"/>
      <c r="AJ153" s="7"/>
      <c r="AK153" s="7"/>
      <c r="AL153" s="7"/>
      <c r="AM153" s="7"/>
      <c r="AN153" s="7"/>
      <c r="AO153" s="7"/>
      <c r="AP153" s="7"/>
      <c r="AQ153" s="7"/>
      <c r="AR153" s="7"/>
      <c r="AS153" s="7"/>
      <c r="AT153" s="7"/>
      <c r="AU153" s="7"/>
      <c r="AV153" s="7"/>
      <c r="AW153" s="7"/>
      <c r="AX153" s="7"/>
      <c r="AY153" s="7"/>
      <c r="AZ153" s="7"/>
      <c r="BA153" s="8">
        <f t="shared" si="16"/>
        <v>100</v>
      </c>
      <c r="BB153" s="55"/>
      <c r="BC153" s="108"/>
      <c r="BD153" s="108"/>
      <c r="BE153" s="108"/>
      <c r="BF153" s="7"/>
      <c r="BG153" s="8" t="str">
        <f>VLOOKUP($BF153,definitions_list_lookup!$N$15:$P$20,2,TRUE)</f>
        <v>fresh</v>
      </c>
      <c r="BH153" s="8">
        <f>VLOOKUP($BF153,definitions_list_lookup!$N$15:$P$20,3,TRUE)</f>
        <v>0</v>
      </c>
      <c r="BI153" s="108"/>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8">
        <f t="shared" si="17"/>
        <v>0</v>
      </c>
      <c r="CI153" s="44"/>
      <c r="CJ153" s="7"/>
      <c r="CK153" s="49"/>
      <c r="CL153" s="7"/>
      <c r="CM153" s="8" t="str">
        <f>VLOOKUP($CL153,definitions_list_lookup!$N$15:$P$20,2,TRUE)</f>
        <v>fresh</v>
      </c>
      <c r="CN153" s="8">
        <f>VLOOKUP($CL153,definitions_list_lookup!$N$15:$P$20,3,TRUE)</f>
        <v>0</v>
      </c>
      <c r="CO153" s="108"/>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8">
        <f t="shared" si="18"/>
        <v>0</v>
      </c>
      <c r="DO153" s="44"/>
      <c r="DP153" s="108"/>
      <c r="DQ153" s="7"/>
      <c r="DR153" s="8" t="str">
        <f>VLOOKUP($DQ153,definitions_list_lookup!$N$15:$P$20,2,TRUE)</f>
        <v>fresh</v>
      </c>
      <c r="DS153" s="8">
        <f>VLOOKUP($DQ153,definitions_list_lookup!$N$15:$P$20,3,TRUE)</f>
        <v>0</v>
      </c>
      <c r="DT153" s="108"/>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8">
        <f t="shared" si="19"/>
        <v>0</v>
      </c>
      <c r="ET153" s="44"/>
      <c r="EU153" s="8">
        <f t="shared" si="20"/>
        <v>70</v>
      </c>
      <c r="EV153" s="8" t="str">
        <f>VLOOKUP($EU153,definitions_list_lookup!$N$15:$P$20,2,TRUE)</f>
        <v>very high</v>
      </c>
      <c r="EW153" s="8">
        <f>VLOOKUP($EU153,definitions_list_lookup!$N$15:$P$20,3,TRUE)</f>
        <v>4</v>
      </c>
    </row>
    <row r="154" spans="1:153" s="5" customFormat="1" ht="182">
      <c r="A154" s="113" t="s">
        <v>1714</v>
      </c>
      <c r="B154" s="5" t="s">
        <v>2845</v>
      </c>
      <c r="C154" t="s">
        <v>1713</v>
      </c>
      <c r="D154" s="5" t="s">
        <v>1497</v>
      </c>
      <c r="E154" s="5">
        <v>26</v>
      </c>
      <c r="F154" s="5">
        <v>1</v>
      </c>
      <c r="G154" s="6" t="str">
        <f t="shared" si="14"/>
        <v>26-1</v>
      </c>
      <c r="H154" s="2">
        <v>21</v>
      </c>
      <c r="I154" s="2">
        <v>96</v>
      </c>
      <c r="J154" s="81" t="str">
        <f>IF(((VLOOKUP($G154,Depth_Lookup!$A$3:$J$561,9,FALSE))-(I154/100))&gt;=0,"Good","Too Long")</f>
        <v>Good</v>
      </c>
      <c r="K154" s="82">
        <f>(VLOOKUP($G154,Depth_Lookup!$A$3:$J$561,10,FALSE))+(H154/100)</f>
        <v>59.46</v>
      </c>
      <c r="L154" s="82">
        <f>(VLOOKUP($G154,Depth_Lookup!$A$3:$J$561,10,FALSE))+(I154/100)</f>
        <v>60.21</v>
      </c>
      <c r="M154" s="174" t="s">
        <v>1726</v>
      </c>
      <c r="N154" s="174" t="s">
        <v>1489</v>
      </c>
      <c r="O154" s="58" t="s">
        <v>1811</v>
      </c>
      <c r="P154" s="58" t="s">
        <v>1930</v>
      </c>
      <c r="Q154" s="44"/>
      <c r="R154" s="42">
        <v>85</v>
      </c>
      <c r="T154" s="5">
        <v>15</v>
      </c>
      <c r="V154" s="8">
        <f t="shared" si="15"/>
        <v>100</v>
      </c>
      <c r="W154" s="4" t="s">
        <v>1750</v>
      </c>
      <c r="X154" s="5" t="s">
        <v>1</v>
      </c>
      <c r="Y154" s="38">
        <v>15</v>
      </c>
      <c r="Z154" s="8" t="str">
        <f>VLOOKUP($Y154,definitions_list_lookup!$N$15:$P$20,2,TRUE)</f>
        <v>moderate</v>
      </c>
      <c r="AA154" s="8">
        <f>VLOOKUP($Y154,definitions_list_lookup!$N$15:$P$20,3,TRUE)</f>
        <v>2</v>
      </c>
      <c r="AB154" s="108"/>
      <c r="AC154" s="7">
        <v>20</v>
      </c>
      <c r="AD154" s="7">
        <v>5</v>
      </c>
      <c r="AE154" s="7">
        <v>35</v>
      </c>
      <c r="AF154" s="7"/>
      <c r="AG154" s="7"/>
      <c r="AH154" s="7"/>
      <c r="AI154" s="7"/>
      <c r="AJ154" s="7"/>
      <c r="AK154" s="7"/>
      <c r="AL154" s="7"/>
      <c r="AM154" s="7"/>
      <c r="AN154" s="7"/>
      <c r="AO154" s="7"/>
      <c r="AP154" s="7">
        <v>5</v>
      </c>
      <c r="AQ154" s="7"/>
      <c r="AR154" s="7"/>
      <c r="AS154" s="7">
        <v>35</v>
      </c>
      <c r="AT154" s="7"/>
      <c r="AU154" s="7"/>
      <c r="AV154" s="7"/>
      <c r="AW154" s="7"/>
      <c r="AX154" s="7"/>
      <c r="AY154" s="7"/>
      <c r="AZ154" s="7"/>
      <c r="BA154" s="8">
        <f t="shared" si="16"/>
        <v>100</v>
      </c>
      <c r="BB154" s="55"/>
      <c r="BC154" s="108"/>
      <c r="BD154" s="108"/>
      <c r="BE154" s="108"/>
      <c r="BF154" s="7"/>
      <c r="BG154" s="8" t="str">
        <f>VLOOKUP($BF154,definitions_list_lookup!$N$15:$P$20,2,TRUE)</f>
        <v>fresh</v>
      </c>
      <c r="BH154" s="8">
        <f>VLOOKUP($BF154,definitions_list_lookup!$N$15:$P$20,3,TRUE)</f>
        <v>0</v>
      </c>
      <c r="BI154" s="108"/>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8">
        <f t="shared" si="17"/>
        <v>0</v>
      </c>
      <c r="CI154" s="44"/>
      <c r="CJ154" s="7" t="s">
        <v>295</v>
      </c>
      <c r="CK154" s="49" t="s">
        <v>1812</v>
      </c>
      <c r="CL154" s="7">
        <v>70</v>
      </c>
      <c r="CM154" s="8" t="str">
        <f>VLOOKUP($CL154,definitions_list_lookup!$N$15:$P$20,2,TRUE)</f>
        <v>very high</v>
      </c>
      <c r="CN154" s="8">
        <f>VLOOKUP($CL154,definitions_list_lookup!$N$15:$P$20,3,TRUE)</f>
        <v>4</v>
      </c>
      <c r="CO154" s="108"/>
      <c r="CP154" s="7">
        <v>5</v>
      </c>
      <c r="CQ154" s="7">
        <v>50</v>
      </c>
      <c r="CR154" s="7">
        <v>45</v>
      </c>
      <c r="CS154" s="7"/>
      <c r="CT154" s="7"/>
      <c r="CU154" s="7"/>
      <c r="CV154" s="7"/>
      <c r="CW154" s="7"/>
      <c r="CX154" s="7"/>
      <c r="CY154" s="7"/>
      <c r="CZ154" s="7"/>
      <c r="DA154" s="7"/>
      <c r="DB154" s="7"/>
      <c r="DC154" s="7"/>
      <c r="DD154" s="7"/>
      <c r="DE154" s="7"/>
      <c r="DF154" s="7"/>
      <c r="DG154" s="7"/>
      <c r="DH154" s="7"/>
      <c r="DI154" s="7"/>
      <c r="DJ154" s="7"/>
      <c r="DK154" s="7"/>
      <c r="DL154" s="7"/>
      <c r="DM154" s="7"/>
      <c r="DN154" s="8">
        <f t="shared" si="18"/>
        <v>100</v>
      </c>
      <c r="DO154" s="44"/>
      <c r="DP154" s="108"/>
      <c r="DQ154" s="7"/>
      <c r="DR154" s="8" t="str">
        <f>VLOOKUP($DQ154,definitions_list_lookup!$N$15:$P$20,2,TRUE)</f>
        <v>fresh</v>
      </c>
      <c r="DS154" s="8">
        <f>VLOOKUP($DQ154,definitions_list_lookup!$N$15:$P$20,3,TRUE)</f>
        <v>0</v>
      </c>
      <c r="DT154" s="108"/>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8">
        <f t="shared" si="19"/>
        <v>0</v>
      </c>
      <c r="ET154" s="44"/>
      <c r="EU154" s="8">
        <f t="shared" si="20"/>
        <v>23.25</v>
      </c>
      <c r="EV154" s="8" t="str">
        <f>VLOOKUP($EU154,definitions_list_lookup!$N$15:$P$20,2,TRUE)</f>
        <v>moderate</v>
      </c>
      <c r="EW154" s="8">
        <f>VLOOKUP($EU154,definitions_list_lookup!$N$15:$P$20,3,TRUE)</f>
        <v>2</v>
      </c>
    </row>
    <row r="155" spans="1:153" s="5" customFormat="1" ht="182">
      <c r="A155" s="113" t="s">
        <v>1714</v>
      </c>
      <c r="B155" s="5" t="s">
        <v>2845</v>
      </c>
      <c r="C155" t="s">
        <v>1713</v>
      </c>
      <c r="D155" s="5" t="s">
        <v>1497</v>
      </c>
      <c r="E155" s="5">
        <v>26</v>
      </c>
      <c r="F155" s="5">
        <v>2</v>
      </c>
      <c r="G155" s="6" t="str">
        <f t="shared" si="14"/>
        <v>26-2</v>
      </c>
      <c r="H155" s="2">
        <v>0</v>
      </c>
      <c r="I155" s="2">
        <v>87</v>
      </c>
      <c r="J155" s="81" t="str">
        <f>IF(((VLOOKUP($G155,Depth_Lookup!$A$3:$J$561,9,FALSE))-(I155/100))&gt;=0,"Good","Too Long")</f>
        <v>Good</v>
      </c>
      <c r="K155" s="82">
        <f>(VLOOKUP($G155,Depth_Lookup!$A$3:$J$561,10,FALSE))+(H155/100)</f>
        <v>60.21</v>
      </c>
      <c r="L155" s="82">
        <f>(VLOOKUP($G155,Depth_Lookup!$A$3:$J$561,10,FALSE))+(I155/100)</f>
        <v>61.08</v>
      </c>
      <c r="M155" s="174" t="s">
        <v>1726</v>
      </c>
      <c r="N155" s="174" t="s">
        <v>1489</v>
      </c>
      <c r="O155" s="58" t="s">
        <v>1811</v>
      </c>
      <c r="P155" s="58" t="s">
        <v>1930</v>
      </c>
      <c r="Q155" s="44"/>
      <c r="R155" s="42">
        <v>90</v>
      </c>
      <c r="T155" s="5">
        <v>10</v>
      </c>
      <c r="V155" s="8">
        <f t="shared" si="15"/>
        <v>100</v>
      </c>
      <c r="W155" s="4" t="s">
        <v>1750</v>
      </c>
      <c r="X155" s="5" t="s">
        <v>1</v>
      </c>
      <c r="Y155" s="38">
        <v>20</v>
      </c>
      <c r="Z155" s="8" t="str">
        <f>VLOOKUP($Y155,definitions_list_lookup!$N$15:$P$20,2,TRUE)</f>
        <v>moderate</v>
      </c>
      <c r="AA155" s="8">
        <f>VLOOKUP($Y155,definitions_list_lookup!$N$15:$P$20,3,TRUE)</f>
        <v>2</v>
      </c>
      <c r="AB155" s="108"/>
      <c r="AC155" s="7">
        <v>15</v>
      </c>
      <c r="AD155" s="7">
        <v>20</v>
      </c>
      <c r="AE155" s="7"/>
      <c r="AF155" s="7"/>
      <c r="AG155" s="7"/>
      <c r="AH155" s="7"/>
      <c r="AI155" s="7"/>
      <c r="AJ155" s="7"/>
      <c r="AK155" s="7"/>
      <c r="AL155" s="7"/>
      <c r="AM155" s="7"/>
      <c r="AN155" s="7"/>
      <c r="AO155" s="7"/>
      <c r="AP155" s="7">
        <v>5</v>
      </c>
      <c r="AQ155" s="7"/>
      <c r="AR155" s="7"/>
      <c r="AS155" s="7">
        <v>60</v>
      </c>
      <c r="AT155" s="7"/>
      <c r="AU155" s="7"/>
      <c r="AV155" s="7"/>
      <c r="AW155" s="7"/>
      <c r="AX155" s="7"/>
      <c r="AY155" s="7"/>
      <c r="AZ155" s="7"/>
      <c r="BA155" s="8">
        <f t="shared" si="16"/>
        <v>100</v>
      </c>
      <c r="BB155" s="55"/>
      <c r="BC155" s="108"/>
      <c r="BD155" s="108"/>
      <c r="BE155" s="108"/>
      <c r="BF155" s="7"/>
      <c r="BG155" s="8" t="str">
        <f>VLOOKUP($BF155,definitions_list_lookup!$N$15:$P$20,2,TRUE)</f>
        <v>fresh</v>
      </c>
      <c r="BH155" s="8">
        <f>VLOOKUP($BF155,definitions_list_lookup!$N$15:$P$20,3,TRUE)</f>
        <v>0</v>
      </c>
      <c r="BI155" s="108"/>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8">
        <f t="shared" si="17"/>
        <v>0</v>
      </c>
      <c r="CI155" s="44"/>
      <c r="CJ155" s="7" t="s">
        <v>295</v>
      </c>
      <c r="CK155" s="49" t="s">
        <v>1733</v>
      </c>
      <c r="CL155" s="7">
        <v>65</v>
      </c>
      <c r="CM155" s="8" t="str">
        <f>VLOOKUP($CL155,definitions_list_lookup!$N$15:$P$20,2,TRUE)</f>
        <v>very high</v>
      </c>
      <c r="CN155" s="8">
        <f>VLOOKUP($CL155,definitions_list_lookup!$N$15:$P$20,3,TRUE)</f>
        <v>4</v>
      </c>
      <c r="CO155" s="108"/>
      <c r="CP155" s="7">
        <v>10</v>
      </c>
      <c r="CQ155" s="7">
        <v>70</v>
      </c>
      <c r="CR155" s="7">
        <v>20</v>
      </c>
      <c r="CS155" s="7"/>
      <c r="CT155" s="7"/>
      <c r="CU155" s="7"/>
      <c r="CV155" s="7"/>
      <c r="CW155" s="7"/>
      <c r="CX155" s="7"/>
      <c r="CY155" s="7"/>
      <c r="CZ155" s="7"/>
      <c r="DA155" s="7"/>
      <c r="DB155" s="7"/>
      <c r="DC155" s="7"/>
      <c r="DD155" s="7"/>
      <c r="DE155" s="7"/>
      <c r="DF155" s="7"/>
      <c r="DG155" s="7"/>
      <c r="DH155" s="7"/>
      <c r="DI155" s="7"/>
      <c r="DJ155" s="7"/>
      <c r="DK155" s="7"/>
      <c r="DL155" s="7"/>
      <c r="DM155" s="7"/>
      <c r="DN155" s="8">
        <f t="shared" si="18"/>
        <v>100</v>
      </c>
      <c r="DO155" s="44"/>
      <c r="DP155" s="108"/>
      <c r="DQ155" s="7"/>
      <c r="DR155" s="8" t="str">
        <f>VLOOKUP($DQ155,definitions_list_lookup!$N$15:$P$20,2,TRUE)</f>
        <v>fresh</v>
      </c>
      <c r="DS155" s="8">
        <f>VLOOKUP($DQ155,definitions_list_lookup!$N$15:$P$20,3,TRUE)</f>
        <v>0</v>
      </c>
      <c r="DT155" s="108"/>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8">
        <f t="shared" si="19"/>
        <v>0</v>
      </c>
      <c r="ET155" s="44"/>
      <c r="EU155" s="8">
        <f t="shared" si="20"/>
        <v>24.5</v>
      </c>
      <c r="EV155" s="8" t="str">
        <f>VLOOKUP($EU155,definitions_list_lookup!$N$15:$P$20,2,TRUE)</f>
        <v>moderate</v>
      </c>
      <c r="EW155" s="8">
        <f>VLOOKUP($EU155,definitions_list_lookup!$N$15:$P$20,3,TRUE)</f>
        <v>2</v>
      </c>
    </row>
    <row r="156" spans="1:153" s="5" customFormat="1" ht="182">
      <c r="A156" s="113" t="s">
        <v>1714</v>
      </c>
      <c r="B156" s="5" t="s">
        <v>2845</v>
      </c>
      <c r="C156" t="s">
        <v>1713</v>
      </c>
      <c r="D156" s="5" t="s">
        <v>1497</v>
      </c>
      <c r="E156" s="5">
        <v>26</v>
      </c>
      <c r="F156" s="5">
        <v>3</v>
      </c>
      <c r="G156" s="6" t="str">
        <f t="shared" si="14"/>
        <v>26-3</v>
      </c>
      <c r="H156" s="2">
        <v>0</v>
      </c>
      <c r="I156" s="2">
        <v>95</v>
      </c>
      <c r="J156" s="81" t="str">
        <f>IF(((VLOOKUP($G156,Depth_Lookup!$A$3:$J$561,9,FALSE))-(I156/100))&gt;=0,"Good","Too Long")</f>
        <v>Good</v>
      </c>
      <c r="K156" s="82">
        <f>(VLOOKUP($G156,Depth_Lookup!$A$3:$J$561,10,FALSE))+(H156/100)</f>
        <v>61.08</v>
      </c>
      <c r="L156" s="82">
        <f>(VLOOKUP($G156,Depth_Lookup!$A$3:$J$561,10,FALSE))+(I156/100)</f>
        <v>62.03</v>
      </c>
      <c r="M156" s="174" t="s">
        <v>1726</v>
      </c>
      <c r="N156" s="174" t="s">
        <v>1489</v>
      </c>
      <c r="O156" s="58" t="s">
        <v>1811</v>
      </c>
      <c r="P156" s="58" t="s">
        <v>1930</v>
      </c>
      <c r="Q156" s="44"/>
      <c r="R156" s="42">
        <v>95</v>
      </c>
      <c r="T156" s="5">
        <v>5</v>
      </c>
      <c r="V156" s="8">
        <f t="shared" si="15"/>
        <v>100</v>
      </c>
      <c r="W156" s="4" t="s">
        <v>1742</v>
      </c>
      <c r="X156" s="5" t="s">
        <v>1</v>
      </c>
      <c r="Y156" s="38">
        <v>15</v>
      </c>
      <c r="Z156" s="8" t="str">
        <f>VLOOKUP($Y156,definitions_list_lookup!$N$15:$P$20,2,TRUE)</f>
        <v>moderate</v>
      </c>
      <c r="AA156" s="8">
        <f>VLOOKUP($Y156,definitions_list_lookup!$N$15:$P$20,3,TRUE)</f>
        <v>2</v>
      </c>
      <c r="AB156" s="108"/>
      <c r="AC156" s="7">
        <v>10</v>
      </c>
      <c r="AD156" s="7">
        <v>25</v>
      </c>
      <c r="AE156" s="7">
        <v>5</v>
      </c>
      <c r="AF156" s="7"/>
      <c r="AG156" s="7"/>
      <c r="AH156" s="7"/>
      <c r="AI156" s="7"/>
      <c r="AJ156" s="7"/>
      <c r="AK156" s="7"/>
      <c r="AL156" s="7"/>
      <c r="AM156" s="7"/>
      <c r="AN156" s="7"/>
      <c r="AO156" s="7"/>
      <c r="AP156" s="7">
        <v>5</v>
      </c>
      <c r="AQ156" s="7"/>
      <c r="AR156" s="7"/>
      <c r="AS156" s="7">
        <v>55</v>
      </c>
      <c r="AT156" s="7"/>
      <c r="AU156" s="7"/>
      <c r="AV156" s="7"/>
      <c r="AW156" s="7"/>
      <c r="AX156" s="7"/>
      <c r="AY156" s="7"/>
      <c r="AZ156" s="7"/>
      <c r="BA156" s="8">
        <f t="shared" si="16"/>
        <v>100</v>
      </c>
      <c r="BB156" s="55"/>
      <c r="BC156" s="108"/>
      <c r="BD156" s="108"/>
      <c r="BE156" s="108"/>
      <c r="BF156" s="7"/>
      <c r="BG156" s="8" t="str">
        <f>VLOOKUP($BF156,definitions_list_lookup!$N$15:$P$20,2,TRUE)</f>
        <v>fresh</v>
      </c>
      <c r="BH156" s="8">
        <f>VLOOKUP($BF156,definitions_list_lookup!$N$15:$P$20,3,TRUE)</f>
        <v>0</v>
      </c>
      <c r="BI156" s="108"/>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8">
        <f t="shared" si="17"/>
        <v>0</v>
      </c>
      <c r="CI156" s="44"/>
      <c r="CJ156" s="7" t="s">
        <v>295</v>
      </c>
      <c r="CK156" s="49" t="s">
        <v>1747</v>
      </c>
      <c r="CL156" s="7">
        <v>50</v>
      </c>
      <c r="CM156" s="8" t="str">
        <f>VLOOKUP($CL156,definitions_list_lookup!$N$15:$P$20,2,TRUE)</f>
        <v>high</v>
      </c>
      <c r="CN156" s="8">
        <f>VLOOKUP($CL156,definitions_list_lookup!$N$15:$P$20,3,TRUE)</f>
        <v>3</v>
      </c>
      <c r="CO156" s="108"/>
      <c r="CP156" s="7">
        <v>10</v>
      </c>
      <c r="CQ156" s="7">
        <v>65</v>
      </c>
      <c r="CR156" s="7">
        <v>25</v>
      </c>
      <c r="CS156" s="7"/>
      <c r="CT156" s="7"/>
      <c r="CU156" s="7"/>
      <c r="CV156" s="7"/>
      <c r="CW156" s="7"/>
      <c r="CX156" s="7"/>
      <c r="CY156" s="7"/>
      <c r="CZ156" s="7"/>
      <c r="DA156" s="7"/>
      <c r="DB156" s="7"/>
      <c r="DC156" s="7"/>
      <c r="DD156" s="7"/>
      <c r="DE156" s="7"/>
      <c r="DF156" s="7"/>
      <c r="DG156" s="7"/>
      <c r="DH156" s="7"/>
      <c r="DI156" s="7"/>
      <c r="DJ156" s="7"/>
      <c r="DK156" s="7"/>
      <c r="DL156" s="7"/>
      <c r="DM156" s="7"/>
      <c r="DN156" s="8">
        <f t="shared" si="18"/>
        <v>100</v>
      </c>
      <c r="DO156" s="44"/>
      <c r="DP156" s="108"/>
      <c r="DQ156" s="7"/>
      <c r="DR156" s="8" t="str">
        <f>VLOOKUP($DQ156,definitions_list_lookup!$N$15:$P$20,2,TRUE)</f>
        <v>fresh</v>
      </c>
      <c r="DS156" s="8">
        <f>VLOOKUP($DQ156,definitions_list_lookup!$N$15:$P$20,3,TRUE)</f>
        <v>0</v>
      </c>
      <c r="DT156" s="108"/>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8">
        <f t="shared" si="19"/>
        <v>0</v>
      </c>
      <c r="ET156" s="44"/>
      <c r="EU156" s="8">
        <f t="shared" si="20"/>
        <v>16.75</v>
      </c>
      <c r="EV156" s="8" t="str">
        <f>VLOOKUP($EU156,definitions_list_lookup!$N$15:$P$20,2,TRUE)</f>
        <v>moderate</v>
      </c>
      <c r="EW156" s="8">
        <f>VLOOKUP($EU156,definitions_list_lookup!$N$15:$P$20,3,TRUE)</f>
        <v>2</v>
      </c>
    </row>
    <row r="157" spans="1:153" s="5" customFormat="1" ht="182">
      <c r="A157" s="113" t="s">
        <v>1714</v>
      </c>
      <c r="B157" s="5" t="s">
        <v>2845</v>
      </c>
      <c r="C157" t="s">
        <v>1713</v>
      </c>
      <c r="D157" s="5" t="s">
        <v>1497</v>
      </c>
      <c r="E157" s="5">
        <v>26</v>
      </c>
      <c r="F157" s="5">
        <v>4</v>
      </c>
      <c r="G157" s="6" t="str">
        <f t="shared" si="14"/>
        <v>26-4</v>
      </c>
      <c r="H157" s="2">
        <v>0</v>
      </c>
      <c r="I157" s="2">
        <v>32.5</v>
      </c>
      <c r="J157" s="81" t="str">
        <f>IF(((VLOOKUP($G157,Depth_Lookup!$A$3:$J$561,9,FALSE))-(I157/100))&gt;=0,"Good","Too Long")</f>
        <v>Good</v>
      </c>
      <c r="K157" s="82">
        <f>(VLOOKUP($G157,Depth_Lookup!$A$3:$J$561,10,FALSE))+(H157/100)</f>
        <v>62.03</v>
      </c>
      <c r="L157" s="82">
        <f>(VLOOKUP($G157,Depth_Lookup!$A$3:$J$561,10,FALSE))+(I157/100)</f>
        <v>62.355000000000004</v>
      </c>
      <c r="M157" s="174" t="s">
        <v>1726</v>
      </c>
      <c r="N157" s="174" t="s">
        <v>1489</v>
      </c>
      <c r="O157" s="58" t="s">
        <v>1813</v>
      </c>
      <c r="P157" s="58" t="s">
        <v>1930</v>
      </c>
      <c r="Q157" s="44"/>
      <c r="R157" s="42">
        <v>100</v>
      </c>
      <c r="V157" s="8">
        <f t="shared" si="15"/>
        <v>100</v>
      </c>
      <c r="W157" s="4" t="s">
        <v>1742</v>
      </c>
      <c r="X157" s="5" t="s">
        <v>1</v>
      </c>
      <c r="Y157" s="38">
        <v>15</v>
      </c>
      <c r="Z157" s="8" t="str">
        <f>VLOOKUP($Y157,definitions_list_lookup!$N$15:$P$20,2,TRUE)</f>
        <v>moderate</v>
      </c>
      <c r="AA157" s="8">
        <f>VLOOKUP($Y157,definitions_list_lookup!$N$15:$P$20,3,TRUE)</f>
        <v>2</v>
      </c>
      <c r="AB157" s="108"/>
      <c r="AC157" s="7">
        <v>5</v>
      </c>
      <c r="AD157" s="7">
        <v>30</v>
      </c>
      <c r="AE157" s="7"/>
      <c r="AF157" s="7"/>
      <c r="AG157" s="7"/>
      <c r="AH157" s="7"/>
      <c r="AI157" s="7"/>
      <c r="AJ157" s="7"/>
      <c r="AK157" s="7"/>
      <c r="AL157" s="7"/>
      <c r="AM157" s="7"/>
      <c r="AN157" s="7"/>
      <c r="AO157" s="7"/>
      <c r="AP157" s="7">
        <v>5</v>
      </c>
      <c r="AQ157" s="7"/>
      <c r="AR157" s="7"/>
      <c r="AS157" s="7">
        <v>60</v>
      </c>
      <c r="AT157" s="7"/>
      <c r="AU157" s="7"/>
      <c r="AV157" s="7"/>
      <c r="AW157" s="7"/>
      <c r="AX157" s="7"/>
      <c r="AY157" s="7"/>
      <c r="AZ157" s="7"/>
      <c r="BA157" s="8">
        <f t="shared" si="16"/>
        <v>100</v>
      </c>
      <c r="BB157" s="55"/>
      <c r="BC157" s="108"/>
      <c r="BD157" s="108"/>
      <c r="BE157" s="108"/>
      <c r="BF157" s="7"/>
      <c r="BG157" s="8" t="str">
        <f>VLOOKUP($BF157,definitions_list_lookup!$N$15:$P$20,2,TRUE)</f>
        <v>fresh</v>
      </c>
      <c r="BH157" s="8">
        <f>VLOOKUP($BF157,definitions_list_lookup!$N$15:$P$20,3,TRUE)</f>
        <v>0</v>
      </c>
      <c r="BI157" s="108"/>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8">
        <f t="shared" si="17"/>
        <v>0</v>
      </c>
      <c r="CI157" s="44"/>
      <c r="CJ157" s="7"/>
      <c r="CK157" s="49"/>
      <c r="CL157" s="7"/>
      <c r="CM157" s="8" t="str">
        <f>VLOOKUP($CL157,definitions_list_lookup!$N$15:$P$20,2,TRUE)</f>
        <v>fresh</v>
      </c>
      <c r="CN157" s="8">
        <f>VLOOKUP($CL157,definitions_list_lookup!$N$15:$P$20,3,TRUE)</f>
        <v>0</v>
      </c>
      <c r="CO157" s="108"/>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8">
        <f t="shared" si="18"/>
        <v>0</v>
      </c>
      <c r="DO157" s="44"/>
      <c r="DP157" s="108"/>
      <c r="DQ157" s="7"/>
      <c r="DR157" s="8" t="str">
        <f>VLOOKUP($DQ157,definitions_list_lookup!$N$15:$P$20,2,TRUE)</f>
        <v>fresh</v>
      </c>
      <c r="DS157" s="8">
        <f>VLOOKUP($DQ157,definitions_list_lookup!$N$15:$P$20,3,TRUE)</f>
        <v>0</v>
      </c>
      <c r="DT157" s="108"/>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8">
        <f t="shared" si="19"/>
        <v>0</v>
      </c>
      <c r="ET157" s="44"/>
      <c r="EU157" s="8">
        <f t="shared" si="20"/>
        <v>15</v>
      </c>
      <c r="EV157" s="8" t="str">
        <f>VLOOKUP($EU157,definitions_list_lookup!$N$15:$P$20,2,TRUE)</f>
        <v>moderate</v>
      </c>
      <c r="EW157" s="8">
        <f>VLOOKUP($EU157,definitions_list_lookup!$N$15:$P$20,3,TRUE)</f>
        <v>2</v>
      </c>
    </row>
    <row r="158" spans="1:153" s="5" customFormat="1" ht="182">
      <c r="A158" s="113" t="s">
        <v>1714</v>
      </c>
      <c r="B158" s="5" t="s">
        <v>2845</v>
      </c>
      <c r="C158" t="s">
        <v>1713</v>
      </c>
      <c r="D158" s="5" t="s">
        <v>1497</v>
      </c>
      <c r="E158" s="5">
        <v>27</v>
      </c>
      <c r="F158" s="5">
        <v>1</v>
      </c>
      <c r="G158" s="6" t="str">
        <f t="shared" si="14"/>
        <v>27-1</v>
      </c>
      <c r="H158" s="2">
        <v>0</v>
      </c>
      <c r="I158" s="2">
        <v>90</v>
      </c>
      <c r="J158" s="81" t="str">
        <f>IF(((VLOOKUP($G158,Depth_Lookup!$A$3:$J$561,9,FALSE))-(I158/100))&gt;=0,"Good","Too Long")</f>
        <v>Good</v>
      </c>
      <c r="K158" s="82">
        <f>(VLOOKUP($G158,Depth_Lookup!$A$3:$J$561,10,FALSE))+(H158/100)</f>
        <v>62.25</v>
      </c>
      <c r="L158" s="82">
        <f>(VLOOKUP($G158,Depth_Lookup!$A$3:$J$561,10,FALSE))+(I158/100)</f>
        <v>63.15</v>
      </c>
      <c r="M158" s="174" t="s">
        <v>1726</v>
      </c>
      <c r="N158" s="174" t="s">
        <v>1489</v>
      </c>
      <c r="O158" s="58" t="s">
        <v>1811</v>
      </c>
      <c r="P158" s="58" t="s">
        <v>1930</v>
      </c>
      <c r="Q158" s="44"/>
      <c r="R158" s="42">
        <v>95</v>
      </c>
      <c r="T158" s="5">
        <v>5</v>
      </c>
      <c r="V158" s="8">
        <f t="shared" si="15"/>
        <v>100</v>
      </c>
      <c r="W158" s="4" t="s">
        <v>1742</v>
      </c>
      <c r="X158" s="5" t="s">
        <v>1</v>
      </c>
      <c r="Y158" s="38">
        <v>10</v>
      </c>
      <c r="Z158" s="8" t="str">
        <f>VLOOKUP($Y158,definitions_list_lookup!$N$15:$P$20,2,TRUE)</f>
        <v>slight</v>
      </c>
      <c r="AA158" s="8">
        <f>VLOOKUP($Y158,definitions_list_lookup!$N$15:$P$20,3,TRUE)</f>
        <v>1</v>
      </c>
      <c r="AB158" s="108"/>
      <c r="AC158" s="7">
        <v>20</v>
      </c>
      <c r="AD158" s="7">
        <v>10</v>
      </c>
      <c r="AE158" s="7"/>
      <c r="AF158" s="7"/>
      <c r="AG158" s="7"/>
      <c r="AH158" s="7"/>
      <c r="AI158" s="7"/>
      <c r="AJ158" s="7"/>
      <c r="AK158" s="7"/>
      <c r="AL158" s="7"/>
      <c r="AM158" s="7"/>
      <c r="AN158" s="7"/>
      <c r="AO158" s="7"/>
      <c r="AP158" s="7">
        <v>5</v>
      </c>
      <c r="AQ158" s="7"/>
      <c r="AR158" s="7"/>
      <c r="AS158" s="7">
        <v>65</v>
      </c>
      <c r="AT158" s="7"/>
      <c r="AU158" s="7"/>
      <c r="AV158" s="7"/>
      <c r="AW158" s="7"/>
      <c r="AX158" s="7"/>
      <c r="AY158" s="7"/>
      <c r="AZ158" s="7"/>
      <c r="BA158" s="8">
        <f t="shared" si="16"/>
        <v>100</v>
      </c>
      <c r="BB158" s="55"/>
      <c r="BC158" s="108"/>
      <c r="BD158" s="108"/>
      <c r="BE158" s="108"/>
      <c r="BF158" s="7"/>
      <c r="BG158" s="8" t="str">
        <f>VLOOKUP($BF158,definitions_list_lookup!$N$15:$P$20,2,TRUE)</f>
        <v>fresh</v>
      </c>
      <c r="BH158" s="8">
        <f>VLOOKUP($BF158,definitions_list_lookup!$N$15:$P$20,3,TRUE)</f>
        <v>0</v>
      </c>
      <c r="BI158" s="108"/>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8">
        <f t="shared" si="17"/>
        <v>0</v>
      </c>
      <c r="CI158" s="44"/>
      <c r="CJ158" s="7" t="s">
        <v>295</v>
      </c>
      <c r="CK158" s="49" t="s">
        <v>1753</v>
      </c>
      <c r="CL158" s="7">
        <v>35</v>
      </c>
      <c r="CM158" s="8" t="str">
        <f>VLOOKUP($CL158,definitions_list_lookup!$N$15:$P$20,2,TRUE)</f>
        <v>high</v>
      </c>
      <c r="CN158" s="8">
        <f>VLOOKUP($CL158,definitions_list_lookup!$N$15:$P$20,3,TRUE)</f>
        <v>3</v>
      </c>
      <c r="CO158" s="108"/>
      <c r="CP158" s="7">
        <v>10</v>
      </c>
      <c r="CQ158" s="7">
        <v>70</v>
      </c>
      <c r="CR158" s="7">
        <v>20</v>
      </c>
      <c r="CS158" s="7"/>
      <c r="CT158" s="7"/>
      <c r="CU158" s="7"/>
      <c r="CV158" s="7"/>
      <c r="CW158" s="7"/>
      <c r="CX158" s="7"/>
      <c r="CY158" s="7"/>
      <c r="CZ158" s="7"/>
      <c r="DA158" s="7"/>
      <c r="DB158" s="7"/>
      <c r="DC158" s="7"/>
      <c r="DD158" s="7"/>
      <c r="DE158" s="7"/>
      <c r="DF158" s="7"/>
      <c r="DG158" s="7"/>
      <c r="DH158" s="7"/>
      <c r="DI158" s="7"/>
      <c r="DJ158" s="7"/>
      <c r="DK158" s="7"/>
      <c r="DL158" s="7"/>
      <c r="DM158" s="7"/>
      <c r="DN158" s="8">
        <f t="shared" si="18"/>
        <v>100</v>
      </c>
      <c r="DO158" s="44"/>
      <c r="DP158" s="108"/>
      <c r="DQ158" s="7"/>
      <c r="DR158" s="8" t="str">
        <f>VLOOKUP($DQ158,definitions_list_lookup!$N$15:$P$20,2,TRUE)</f>
        <v>fresh</v>
      </c>
      <c r="DS158" s="8">
        <f>VLOOKUP($DQ158,definitions_list_lookup!$N$15:$P$20,3,TRUE)</f>
        <v>0</v>
      </c>
      <c r="DT158" s="108"/>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8">
        <f t="shared" si="19"/>
        <v>0</v>
      </c>
      <c r="ET158" s="44"/>
      <c r="EU158" s="8">
        <f t="shared" si="20"/>
        <v>11.25</v>
      </c>
      <c r="EV158" s="8" t="str">
        <f>VLOOKUP($EU158,definitions_list_lookup!$N$15:$P$20,2,TRUE)</f>
        <v>moderate</v>
      </c>
      <c r="EW158" s="8">
        <f>VLOOKUP($EU158,definitions_list_lookup!$N$15:$P$20,3,TRUE)</f>
        <v>2</v>
      </c>
    </row>
    <row r="159" spans="1:153" s="5" customFormat="1" ht="98">
      <c r="A159" s="113" t="s">
        <v>1714</v>
      </c>
      <c r="B159" s="5" t="s">
        <v>2845</v>
      </c>
      <c r="C159" t="s">
        <v>1713</v>
      </c>
      <c r="D159" s="5" t="s">
        <v>1497</v>
      </c>
      <c r="E159" s="5">
        <v>27</v>
      </c>
      <c r="F159" s="5">
        <v>2</v>
      </c>
      <c r="G159" s="6" t="str">
        <f t="shared" si="14"/>
        <v>27-2</v>
      </c>
      <c r="H159" s="2">
        <v>0</v>
      </c>
      <c r="I159" s="2">
        <v>47</v>
      </c>
      <c r="J159" s="81" t="str">
        <f>IF(((VLOOKUP($G159,Depth_Lookup!$A$3:$J$561,9,FALSE))-(I159/100))&gt;=0,"Good","Too Long")</f>
        <v>Good</v>
      </c>
      <c r="K159" s="82">
        <f>(VLOOKUP($G159,Depth_Lookup!$A$3:$J$561,10,FALSE))+(H159/100)</f>
        <v>63.15</v>
      </c>
      <c r="L159" s="82">
        <f>(VLOOKUP($G159,Depth_Lookup!$A$3:$J$561,10,FALSE))+(I159/100)</f>
        <v>63.62</v>
      </c>
      <c r="M159" s="174" t="s">
        <v>1727</v>
      </c>
      <c r="N159" s="174" t="s">
        <v>1489</v>
      </c>
      <c r="O159" s="58" t="s">
        <v>1814</v>
      </c>
      <c r="P159" s="58" t="s">
        <v>1929</v>
      </c>
      <c r="Q159" s="44"/>
      <c r="R159" s="42">
        <v>95</v>
      </c>
      <c r="T159" s="5">
        <v>5</v>
      </c>
      <c r="V159" s="8">
        <f t="shared" si="15"/>
        <v>100</v>
      </c>
      <c r="W159" s="4" t="s">
        <v>1750</v>
      </c>
      <c r="X159" s="5" t="s">
        <v>1</v>
      </c>
      <c r="Y159" s="38">
        <v>5</v>
      </c>
      <c r="Z159" s="8" t="str">
        <f>VLOOKUP($Y159,definitions_list_lookup!$N$15:$P$20,2,TRUE)</f>
        <v>slight</v>
      </c>
      <c r="AA159" s="8">
        <f>VLOOKUP($Y159,definitions_list_lookup!$N$15:$P$20,3,TRUE)</f>
        <v>1</v>
      </c>
      <c r="AB159" s="108"/>
      <c r="AC159" s="7">
        <v>10</v>
      </c>
      <c r="AD159" s="7">
        <v>40</v>
      </c>
      <c r="AE159" s="7"/>
      <c r="AF159" s="7"/>
      <c r="AG159" s="7"/>
      <c r="AH159" s="7"/>
      <c r="AI159" s="7"/>
      <c r="AJ159" s="7"/>
      <c r="AK159" s="7"/>
      <c r="AL159" s="7"/>
      <c r="AM159" s="7"/>
      <c r="AN159" s="7"/>
      <c r="AO159" s="7"/>
      <c r="AP159" s="7">
        <v>5</v>
      </c>
      <c r="AQ159" s="7"/>
      <c r="AR159" s="7"/>
      <c r="AS159" s="7">
        <v>45</v>
      </c>
      <c r="AT159" s="7"/>
      <c r="AU159" s="7"/>
      <c r="AV159" s="7"/>
      <c r="AW159" s="7"/>
      <c r="AX159" s="7"/>
      <c r="AY159" s="7"/>
      <c r="AZ159" s="7"/>
      <c r="BA159" s="8">
        <f t="shared" si="16"/>
        <v>100</v>
      </c>
      <c r="BB159" s="55"/>
      <c r="BC159" s="108"/>
      <c r="BD159" s="108"/>
      <c r="BE159" s="108"/>
      <c r="BF159" s="7"/>
      <c r="BG159" s="8" t="str">
        <f>VLOOKUP($BF159,definitions_list_lookup!$N$15:$P$20,2,TRUE)</f>
        <v>fresh</v>
      </c>
      <c r="BH159" s="8">
        <f>VLOOKUP($BF159,definitions_list_lookup!$N$15:$P$20,3,TRUE)</f>
        <v>0</v>
      </c>
      <c r="BI159" s="108"/>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8">
        <f t="shared" si="17"/>
        <v>0</v>
      </c>
      <c r="CI159" s="44"/>
      <c r="CJ159" s="7" t="s">
        <v>1777</v>
      </c>
      <c r="CK159" s="49" t="s">
        <v>1737</v>
      </c>
      <c r="CL159" s="7">
        <v>50</v>
      </c>
      <c r="CM159" s="8" t="str">
        <f>VLOOKUP($CL159,definitions_list_lookup!$N$15:$P$20,2,TRUE)</f>
        <v>high</v>
      </c>
      <c r="CN159" s="8">
        <f>VLOOKUP($CL159,definitions_list_lookup!$N$15:$P$20,3,TRUE)</f>
        <v>3</v>
      </c>
      <c r="CO159" s="108"/>
      <c r="CP159" s="7">
        <v>20</v>
      </c>
      <c r="CQ159" s="7">
        <v>50</v>
      </c>
      <c r="CR159" s="7">
        <v>10</v>
      </c>
      <c r="CS159" s="7"/>
      <c r="CT159" s="7"/>
      <c r="CU159" s="7"/>
      <c r="CV159" s="7"/>
      <c r="CW159" s="7"/>
      <c r="CX159" s="7"/>
      <c r="CY159" s="7"/>
      <c r="CZ159" s="7"/>
      <c r="DA159" s="7"/>
      <c r="DB159" s="7"/>
      <c r="DC159" s="7">
        <v>5</v>
      </c>
      <c r="DD159" s="7"/>
      <c r="DE159" s="7"/>
      <c r="DF159" s="7">
        <v>15</v>
      </c>
      <c r="DG159" s="7"/>
      <c r="DH159" s="7"/>
      <c r="DI159" s="7"/>
      <c r="DJ159" s="7"/>
      <c r="DK159" s="7"/>
      <c r="DL159" s="7"/>
      <c r="DM159" s="7"/>
      <c r="DN159" s="8">
        <f t="shared" si="18"/>
        <v>100</v>
      </c>
      <c r="DO159" s="44"/>
      <c r="DP159" s="108"/>
      <c r="DQ159" s="7"/>
      <c r="DR159" s="8" t="str">
        <f>VLOOKUP($DQ159,definitions_list_lookup!$N$15:$P$20,2,TRUE)</f>
        <v>fresh</v>
      </c>
      <c r="DS159" s="8">
        <f>VLOOKUP($DQ159,definitions_list_lookup!$N$15:$P$20,3,TRUE)</f>
        <v>0</v>
      </c>
      <c r="DT159" s="108"/>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8">
        <f t="shared" si="19"/>
        <v>0</v>
      </c>
      <c r="ET159" s="44"/>
      <c r="EU159" s="8">
        <f t="shared" si="20"/>
        <v>7.25</v>
      </c>
      <c r="EV159" s="8" t="str">
        <f>VLOOKUP($EU159,definitions_list_lookup!$N$15:$P$20,2,TRUE)</f>
        <v>slight</v>
      </c>
      <c r="EW159" s="8">
        <f>VLOOKUP($EU159,definitions_list_lookup!$N$15:$P$20,3,TRUE)</f>
        <v>1</v>
      </c>
    </row>
    <row r="160" spans="1:153" s="5" customFormat="1" ht="126">
      <c r="A160" s="113" t="s">
        <v>1714</v>
      </c>
      <c r="B160" s="5" t="s">
        <v>2845</v>
      </c>
      <c r="C160" t="s">
        <v>1713</v>
      </c>
      <c r="D160" s="5" t="s">
        <v>1497</v>
      </c>
      <c r="E160" s="5">
        <v>27</v>
      </c>
      <c r="F160" s="5">
        <v>2</v>
      </c>
      <c r="G160" s="6" t="str">
        <f t="shared" si="14"/>
        <v>27-2</v>
      </c>
      <c r="H160" s="2">
        <v>47</v>
      </c>
      <c r="I160" s="2">
        <v>79</v>
      </c>
      <c r="J160" s="81" t="str">
        <f>IF(((VLOOKUP($G160,Depth_Lookup!$A$3:$J$561,9,FALSE))-(I160/100))&gt;=0,"Good","Too Long")</f>
        <v>Good</v>
      </c>
      <c r="K160" s="82">
        <f>(VLOOKUP($G160,Depth_Lookup!$A$3:$J$561,10,FALSE))+(H160/100)</f>
        <v>63.62</v>
      </c>
      <c r="L160" s="82">
        <f>(VLOOKUP($G160,Depth_Lookup!$A$3:$J$561,10,FALSE))+(I160/100)</f>
        <v>63.94</v>
      </c>
      <c r="M160" s="174" t="s">
        <v>1805</v>
      </c>
      <c r="N160" s="174" t="s">
        <v>1489</v>
      </c>
      <c r="O160" s="58" t="s">
        <v>1814</v>
      </c>
      <c r="P160" s="58" t="s">
        <v>1931</v>
      </c>
      <c r="Q160" s="44"/>
      <c r="R160" s="42">
        <v>95</v>
      </c>
      <c r="T160" s="5">
        <v>5</v>
      </c>
      <c r="V160" s="8">
        <f t="shared" si="15"/>
        <v>100</v>
      </c>
      <c r="W160" s="4" t="s">
        <v>1750</v>
      </c>
      <c r="X160" s="5" t="s">
        <v>1</v>
      </c>
      <c r="Y160" s="38">
        <v>5</v>
      </c>
      <c r="Z160" s="8" t="str">
        <f>VLOOKUP($Y160,definitions_list_lookup!$N$15:$P$20,2,TRUE)</f>
        <v>slight</v>
      </c>
      <c r="AA160" s="8">
        <f>VLOOKUP($Y160,definitions_list_lookup!$N$15:$P$20,3,TRUE)</f>
        <v>1</v>
      </c>
      <c r="AB160" s="108"/>
      <c r="AC160" s="7">
        <v>10</v>
      </c>
      <c r="AD160" s="7">
        <v>40</v>
      </c>
      <c r="AE160" s="7"/>
      <c r="AF160" s="7"/>
      <c r="AG160" s="7"/>
      <c r="AH160" s="7"/>
      <c r="AI160" s="7"/>
      <c r="AJ160" s="7"/>
      <c r="AK160" s="7"/>
      <c r="AL160" s="7"/>
      <c r="AM160" s="7"/>
      <c r="AN160" s="7"/>
      <c r="AO160" s="7"/>
      <c r="AP160" s="7">
        <v>5</v>
      </c>
      <c r="AQ160" s="7"/>
      <c r="AR160" s="7"/>
      <c r="AS160" s="7">
        <v>45</v>
      </c>
      <c r="AT160" s="7"/>
      <c r="AU160" s="7"/>
      <c r="AV160" s="7"/>
      <c r="AW160" s="7"/>
      <c r="AX160" s="7"/>
      <c r="AY160" s="7"/>
      <c r="AZ160" s="7"/>
      <c r="BA160" s="8">
        <f t="shared" si="16"/>
        <v>100</v>
      </c>
      <c r="BB160" s="55"/>
      <c r="BC160" s="108"/>
      <c r="BD160" s="108"/>
      <c r="BE160" s="108"/>
      <c r="BF160" s="7"/>
      <c r="BG160" s="8" t="str">
        <f>VLOOKUP($BF160,definitions_list_lookup!$N$15:$P$20,2,TRUE)</f>
        <v>fresh</v>
      </c>
      <c r="BH160" s="8">
        <f>VLOOKUP($BF160,definitions_list_lookup!$N$15:$P$20,3,TRUE)</f>
        <v>0</v>
      </c>
      <c r="BI160" s="108"/>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8">
        <f t="shared" si="17"/>
        <v>0</v>
      </c>
      <c r="CI160" s="44"/>
      <c r="CJ160" s="7" t="s">
        <v>1777</v>
      </c>
      <c r="CK160" s="49" t="s">
        <v>1796</v>
      </c>
      <c r="CL160" s="7">
        <v>70</v>
      </c>
      <c r="CM160" s="8" t="str">
        <f>VLOOKUP($CL160,definitions_list_lookup!$N$15:$P$20,2,TRUE)</f>
        <v>very high</v>
      </c>
      <c r="CN160" s="8">
        <f>VLOOKUP($CL160,definitions_list_lookup!$N$15:$P$20,3,TRUE)</f>
        <v>4</v>
      </c>
      <c r="CO160" s="108"/>
      <c r="CP160" s="7">
        <v>15</v>
      </c>
      <c r="CQ160" s="7">
        <v>70</v>
      </c>
      <c r="CR160" s="7">
        <v>15</v>
      </c>
      <c r="CS160" s="7"/>
      <c r="CT160" s="7"/>
      <c r="CU160" s="7"/>
      <c r="CV160" s="7"/>
      <c r="CW160" s="7"/>
      <c r="CX160" s="7"/>
      <c r="CY160" s="7"/>
      <c r="CZ160" s="7"/>
      <c r="DA160" s="7"/>
      <c r="DB160" s="7"/>
      <c r="DC160" s="7"/>
      <c r="DD160" s="7"/>
      <c r="DE160" s="7"/>
      <c r="DF160" s="7"/>
      <c r="DG160" s="7"/>
      <c r="DH160" s="7"/>
      <c r="DI160" s="7"/>
      <c r="DJ160" s="7"/>
      <c r="DK160" s="7"/>
      <c r="DL160" s="7"/>
      <c r="DM160" s="7"/>
      <c r="DN160" s="8">
        <f t="shared" si="18"/>
        <v>100</v>
      </c>
      <c r="DO160" s="44"/>
      <c r="DP160" s="108"/>
      <c r="DQ160" s="7"/>
      <c r="DR160" s="8" t="str">
        <f>VLOOKUP($DQ160,definitions_list_lookup!$N$15:$P$20,2,TRUE)</f>
        <v>fresh</v>
      </c>
      <c r="DS160" s="8">
        <f>VLOOKUP($DQ160,definitions_list_lookup!$N$15:$P$20,3,TRUE)</f>
        <v>0</v>
      </c>
      <c r="DT160" s="108"/>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8">
        <f t="shared" si="19"/>
        <v>0</v>
      </c>
      <c r="ET160" s="44"/>
      <c r="EU160" s="8">
        <f t="shared" si="20"/>
        <v>8.25</v>
      </c>
      <c r="EV160" s="8" t="str">
        <f>VLOOKUP($EU160,definitions_list_lookup!$N$15:$P$20,2,TRUE)</f>
        <v>slight</v>
      </c>
      <c r="EW160" s="8">
        <f>VLOOKUP($EU160,definitions_list_lookup!$N$15:$P$20,3,TRUE)</f>
        <v>1</v>
      </c>
    </row>
    <row r="161" spans="1:153" s="5" customFormat="1" ht="126">
      <c r="A161" s="113" t="s">
        <v>1714</v>
      </c>
      <c r="B161" s="5" t="s">
        <v>2845</v>
      </c>
      <c r="C161" t="s">
        <v>1713</v>
      </c>
      <c r="D161" s="5" t="s">
        <v>1497</v>
      </c>
      <c r="E161" s="5">
        <v>27</v>
      </c>
      <c r="F161" s="5">
        <v>3</v>
      </c>
      <c r="G161" s="6" t="str">
        <f t="shared" si="14"/>
        <v>27-3</v>
      </c>
      <c r="H161" s="2">
        <v>0</v>
      </c>
      <c r="I161" s="2">
        <v>80.5</v>
      </c>
      <c r="J161" s="81" t="str">
        <f>IF(((VLOOKUP($G161,Depth_Lookup!$A$3:$J$561,9,FALSE))-(I161/100))&gt;=0,"Good","Too Long")</f>
        <v>Good</v>
      </c>
      <c r="K161" s="82">
        <f>(VLOOKUP($G161,Depth_Lookup!$A$3:$J$561,10,FALSE))+(H161/100)</f>
        <v>63.94</v>
      </c>
      <c r="L161" s="82">
        <f>(VLOOKUP($G161,Depth_Lookup!$A$3:$J$561,10,FALSE))+(I161/100)</f>
        <v>64.745000000000005</v>
      </c>
      <c r="M161" s="174" t="s">
        <v>1805</v>
      </c>
      <c r="N161" s="174" t="s">
        <v>1489</v>
      </c>
      <c r="O161" s="58" t="s">
        <v>1814</v>
      </c>
      <c r="P161" s="58" t="s">
        <v>1931</v>
      </c>
      <c r="Q161" s="44"/>
      <c r="R161" s="42">
        <v>95</v>
      </c>
      <c r="T161" s="5">
        <v>5</v>
      </c>
      <c r="V161" s="8">
        <f t="shared" si="15"/>
        <v>100</v>
      </c>
      <c r="W161" s="4" t="s">
        <v>1750</v>
      </c>
      <c r="X161" s="5" t="s">
        <v>1</v>
      </c>
      <c r="Y161" s="38">
        <v>10</v>
      </c>
      <c r="Z161" s="8" t="str">
        <f>VLOOKUP($Y161,definitions_list_lookup!$N$15:$P$20,2,TRUE)</f>
        <v>slight</v>
      </c>
      <c r="AA161" s="8">
        <f>VLOOKUP($Y161,definitions_list_lookup!$N$15:$P$20,3,TRUE)</f>
        <v>1</v>
      </c>
      <c r="AB161" s="108"/>
      <c r="AC161" s="7">
        <v>10</v>
      </c>
      <c r="AD161" s="7">
        <v>40</v>
      </c>
      <c r="AE161" s="7"/>
      <c r="AF161" s="7"/>
      <c r="AG161" s="7"/>
      <c r="AH161" s="7"/>
      <c r="AI161" s="7"/>
      <c r="AJ161" s="7"/>
      <c r="AK161" s="7"/>
      <c r="AL161" s="7"/>
      <c r="AM161" s="7"/>
      <c r="AN161" s="7"/>
      <c r="AO161" s="7"/>
      <c r="AP161" s="7">
        <v>5</v>
      </c>
      <c r="AQ161" s="7"/>
      <c r="AR161" s="7"/>
      <c r="AS161" s="7">
        <v>45</v>
      </c>
      <c r="AT161" s="7"/>
      <c r="AU161" s="7"/>
      <c r="AV161" s="7"/>
      <c r="AW161" s="7"/>
      <c r="AX161" s="7"/>
      <c r="AY161" s="7"/>
      <c r="AZ161" s="7"/>
      <c r="BA161" s="8">
        <f t="shared" si="16"/>
        <v>100</v>
      </c>
      <c r="BB161" s="55"/>
      <c r="BC161" s="108"/>
      <c r="BD161" s="108"/>
      <c r="BE161" s="108"/>
      <c r="BF161" s="7"/>
      <c r="BG161" s="8" t="str">
        <f>VLOOKUP($BF161,definitions_list_lookup!$N$15:$P$20,2,TRUE)</f>
        <v>fresh</v>
      </c>
      <c r="BH161" s="8">
        <f>VLOOKUP($BF161,definitions_list_lookup!$N$15:$P$20,3,TRUE)</f>
        <v>0</v>
      </c>
      <c r="BI161" s="108"/>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8">
        <f t="shared" si="17"/>
        <v>0</v>
      </c>
      <c r="CI161" s="44"/>
      <c r="CJ161" s="7" t="s">
        <v>295</v>
      </c>
      <c r="CK161" s="49" t="s">
        <v>1796</v>
      </c>
      <c r="CL161" s="7">
        <v>70</v>
      </c>
      <c r="CM161" s="8" t="str">
        <f>VLOOKUP($CL161,definitions_list_lookup!$N$15:$P$20,2,TRUE)</f>
        <v>very high</v>
      </c>
      <c r="CN161" s="8">
        <f>VLOOKUP($CL161,definitions_list_lookup!$N$15:$P$20,3,TRUE)</f>
        <v>4</v>
      </c>
      <c r="CO161" s="108"/>
      <c r="CP161" s="7">
        <v>20</v>
      </c>
      <c r="CQ161" s="7">
        <v>70</v>
      </c>
      <c r="CR161" s="7">
        <v>10</v>
      </c>
      <c r="CS161" s="7"/>
      <c r="CT161" s="7"/>
      <c r="CU161" s="7"/>
      <c r="CV161" s="7"/>
      <c r="CW161" s="7"/>
      <c r="CX161" s="7"/>
      <c r="CY161" s="7"/>
      <c r="CZ161" s="7"/>
      <c r="DA161" s="7"/>
      <c r="DB161" s="7"/>
      <c r="DC161" s="7"/>
      <c r="DD161" s="7"/>
      <c r="DE161" s="7"/>
      <c r="DF161" s="7"/>
      <c r="DG161" s="7"/>
      <c r="DH161" s="7"/>
      <c r="DI161" s="7"/>
      <c r="DJ161" s="7"/>
      <c r="DK161" s="7"/>
      <c r="DL161" s="7"/>
      <c r="DM161" s="7"/>
      <c r="DN161" s="8">
        <f t="shared" si="18"/>
        <v>100</v>
      </c>
      <c r="DO161" s="44"/>
      <c r="DP161" s="108"/>
      <c r="DQ161" s="7"/>
      <c r="DR161" s="8" t="str">
        <f>VLOOKUP($DQ161,definitions_list_lookup!$N$15:$P$20,2,TRUE)</f>
        <v>fresh</v>
      </c>
      <c r="DS161" s="8">
        <f>VLOOKUP($DQ161,definitions_list_lookup!$N$15:$P$20,3,TRUE)</f>
        <v>0</v>
      </c>
      <c r="DT161" s="108"/>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8">
        <f t="shared" si="19"/>
        <v>0</v>
      </c>
      <c r="ET161" s="44"/>
      <c r="EU161" s="8">
        <f t="shared" si="20"/>
        <v>13</v>
      </c>
      <c r="EV161" s="8" t="str">
        <f>VLOOKUP($EU161,definitions_list_lookup!$N$15:$P$20,2,TRUE)</f>
        <v>moderate</v>
      </c>
      <c r="EW161" s="8">
        <f>VLOOKUP($EU161,definitions_list_lookup!$N$15:$P$20,3,TRUE)</f>
        <v>2</v>
      </c>
    </row>
    <row r="162" spans="1:153" s="5" customFormat="1" ht="126">
      <c r="A162" s="113" t="s">
        <v>1714</v>
      </c>
      <c r="B162" s="5" t="s">
        <v>2845</v>
      </c>
      <c r="C162" t="s">
        <v>1713</v>
      </c>
      <c r="D162" s="5" t="s">
        <v>1497</v>
      </c>
      <c r="E162" s="5">
        <v>27</v>
      </c>
      <c r="F162" s="5">
        <v>4</v>
      </c>
      <c r="G162" s="6" t="str">
        <f t="shared" si="14"/>
        <v>27-4</v>
      </c>
      <c r="H162" s="2">
        <v>0</v>
      </c>
      <c r="I162" s="2">
        <v>55</v>
      </c>
      <c r="J162" s="81" t="str">
        <f>IF(((VLOOKUP($G162,Depth_Lookup!$A$3:$J$561,9,FALSE))-(I162/100))&gt;=0,"Good","Too Long")</f>
        <v>Good</v>
      </c>
      <c r="K162" s="82">
        <f>(VLOOKUP($G162,Depth_Lookup!$A$3:$J$561,10,FALSE))+(H162/100)</f>
        <v>64.745000000000005</v>
      </c>
      <c r="L162" s="82">
        <f>(VLOOKUP($G162,Depth_Lookup!$A$3:$J$561,10,FALSE))+(I162/100)</f>
        <v>65.295000000000002</v>
      </c>
      <c r="M162" s="174" t="s">
        <v>1805</v>
      </c>
      <c r="N162" s="174" t="s">
        <v>1489</v>
      </c>
      <c r="O162" s="58" t="s">
        <v>1814</v>
      </c>
      <c r="P162" s="58" t="s">
        <v>1931</v>
      </c>
      <c r="Q162" s="44"/>
      <c r="R162" s="42">
        <v>95</v>
      </c>
      <c r="T162" s="5">
        <v>5</v>
      </c>
      <c r="V162" s="8">
        <f t="shared" si="15"/>
        <v>100</v>
      </c>
      <c r="W162" s="4" t="s">
        <v>1750</v>
      </c>
      <c r="X162" s="5" t="s">
        <v>1</v>
      </c>
      <c r="Y162" s="38">
        <v>10</v>
      </c>
      <c r="Z162" s="8" t="str">
        <f>VLOOKUP($Y162,definitions_list_lookup!$N$15:$P$20,2,TRUE)</f>
        <v>slight</v>
      </c>
      <c r="AA162" s="8">
        <f>VLOOKUP($Y162,definitions_list_lookup!$N$15:$P$20,3,TRUE)</f>
        <v>1</v>
      </c>
      <c r="AB162" s="108"/>
      <c r="AC162" s="7">
        <v>25</v>
      </c>
      <c r="AD162" s="7">
        <v>10</v>
      </c>
      <c r="AE162" s="7"/>
      <c r="AF162" s="7"/>
      <c r="AG162" s="7"/>
      <c r="AH162" s="7"/>
      <c r="AI162" s="7"/>
      <c r="AJ162" s="7"/>
      <c r="AK162" s="7"/>
      <c r="AL162" s="7"/>
      <c r="AM162" s="7"/>
      <c r="AN162" s="7"/>
      <c r="AO162" s="7"/>
      <c r="AP162" s="7">
        <v>5</v>
      </c>
      <c r="AQ162" s="7"/>
      <c r="AR162" s="7"/>
      <c r="AS162" s="7">
        <v>60</v>
      </c>
      <c r="AT162" s="7"/>
      <c r="AU162" s="7"/>
      <c r="AV162" s="7"/>
      <c r="AW162" s="7"/>
      <c r="AX162" s="7"/>
      <c r="AY162" s="7"/>
      <c r="AZ162" s="7"/>
      <c r="BA162" s="8">
        <f t="shared" si="16"/>
        <v>100</v>
      </c>
      <c r="BB162" s="55"/>
      <c r="BC162" s="108"/>
      <c r="BD162" s="108"/>
      <c r="BE162" s="108"/>
      <c r="BF162" s="7"/>
      <c r="BG162" s="8" t="str">
        <f>VLOOKUP($BF162,definitions_list_lookup!$N$15:$P$20,2,TRUE)</f>
        <v>fresh</v>
      </c>
      <c r="BH162" s="8">
        <f>VLOOKUP($BF162,definitions_list_lookup!$N$15:$P$20,3,TRUE)</f>
        <v>0</v>
      </c>
      <c r="BI162" s="108"/>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8">
        <f t="shared" si="17"/>
        <v>0</v>
      </c>
      <c r="CI162" s="44"/>
      <c r="CJ162" s="7" t="s">
        <v>1777</v>
      </c>
      <c r="CK162" s="49" t="s">
        <v>1756</v>
      </c>
      <c r="CL162" s="7">
        <v>40</v>
      </c>
      <c r="CM162" s="8" t="str">
        <f>VLOOKUP($CL162,definitions_list_lookup!$N$15:$P$20,2,TRUE)</f>
        <v>high</v>
      </c>
      <c r="CN162" s="8">
        <f>VLOOKUP($CL162,definitions_list_lookup!$N$15:$P$20,3,TRUE)</f>
        <v>3</v>
      </c>
      <c r="CO162" s="108"/>
      <c r="CP162" s="7">
        <v>20</v>
      </c>
      <c r="CQ162" s="7">
        <v>40</v>
      </c>
      <c r="CR162" s="7">
        <v>40</v>
      </c>
      <c r="CS162" s="7"/>
      <c r="CT162" s="7"/>
      <c r="CU162" s="7"/>
      <c r="CV162" s="7"/>
      <c r="CW162" s="7"/>
      <c r="CX162" s="7"/>
      <c r="CY162" s="7"/>
      <c r="CZ162" s="7"/>
      <c r="DA162" s="7"/>
      <c r="DB162" s="7"/>
      <c r="DC162" s="7"/>
      <c r="DD162" s="7"/>
      <c r="DE162" s="7"/>
      <c r="DF162" s="7"/>
      <c r="DG162" s="7"/>
      <c r="DH162" s="7"/>
      <c r="DI162" s="7"/>
      <c r="DJ162" s="7"/>
      <c r="DK162" s="7"/>
      <c r="DL162" s="7"/>
      <c r="DM162" s="7"/>
      <c r="DN162" s="8">
        <f t="shared" si="18"/>
        <v>100</v>
      </c>
      <c r="DO162" s="44"/>
      <c r="DP162" s="108"/>
      <c r="DQ162" s="7"/>
      <c r="DR162" s="8" t="str">
        <f>VLOOKUP($DQ162,definitions_list_lookup!$N$15:$P$20,2,TRUE)</f>
        <v>fresh</v>
      </c>
      <c r="DS162" s="8">
        <f>VLOOKUP($DQ162,definitions_list_lookup!$N$15:$P$20,3,TRUE)</f>
        <v>0</v>
      </c>
      <c r="DT162" s="108"/>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8">
        <f t="shared" si="19"/>
        <v>0</v>
      </c>
      <c r="ET162" s="44"/>
      <c r="EU162" s="8">
        <f t="shared" si="20"/>
        <v>11.5</v>
      </c>
      <c r="EV162" s="8" t="str">
        <f>VLOOKUP($EU162,definitions_list_lookup!$N$15:$P$20,2,TRUE)</f>
        <v>moderate</v>
      </c>
      <c r="EW162" s="8">
        <f>VLOOKUP($EU162,definitions_list_lookup!$N$15:$P$20,3,TRUE)</f>
        <v>2</v>
      </c>
    </row>
    <row r="163" spans="1:153" s="5" customFormat="1" ht="126">
      <c r="A163" s="113" t="s">
        <v>1714</v>
      </c>
      <c r="B163" s="5" t="s">
        <v>2845</v>
      </c>
      <c r="C163" t="s">
        <v>1713</v>
      </c>
      <c r="D163" s="5" t="s">
        <v>1497</v>
      </c>
      <c r="E163" s="5">
        <v>28</v>
      </c>
      <c r="F163" s="5">
        <v>1</v>
      </c>
      <c r="G163" s="6" t="str">
        <f t="shared" si="14"/>
        <v>28-1</v>
      </c>
      <c r="H163" s="2">
        <v>0</v>
      </c>
      <c r="I163" s="2">
        <v>89</v>
      </c>
      <c r="J163" s="81" t="str">
        <f>IF(((VLOOKUP($G163,Depth_Lookup!$A$3:$J$561,9,FALSE))-(I163/100))&gt;=0,"Good","Too Long")</f>
        <v>Good</v>
      </c>
      <c r="K163" s="82">
        <f>(VLOOKUP($G163,Depth_Lookup!$A$3:$J$561,10,FALSE))+(H163/100)</f>
        <v>65.25</v>
      </c>
      <c r="L163" s="82">
        <f>(VLOOKUP($G163,Depth_Lookup!$A$3:$J$561,10,FALSE))+(I163/100)</f>
        <v>66.14</v>
      </c>
      <c r="M163" s="174" t="s">
        <v>1805</v>
      </c>
      <c r="N163" s="174" t="s">
        <v>1489</v>
      </c>
      <c r="O163" s="58" t="s">
        <v>1814</v>
      </c>
      <c r="P163" s="58" t="s">
        <v>1931</v>
      </c>
      <c r="Q163" s="44"/>
      <c r="R163" s="42">
        <v>85</v>
      </c>
      <c r="T163" s="5">
        <v>15</v>
      </c>
      <c r="V163" s="8">
        <f t="shared" si="15"/>
        <v>100</v>
      </c>
      <c r="W163" s="4" t="s">
        <v>1750</v>
      </c>
      <c r="X163" s="5" t="s">
        <v>1</v>
      </c>
      <c r="Y163" s="38">
        <v>10</v>
      </c>
      <c r="Z163" s="8" t="str">
        <f>VLOOKUP($Y163,definitions_list_lookup!$N$15:$P$20,2,TRUE)</f>
        <v>slight</v>
      </c>
      <c r="AA163" s="8">
        <f>VLOOKUP($Y163,definitions_list_lookup!$N$15:$P$20,3,TRUE)</f>
        <v>1</v>
      </c>
      <c r="AB163" s="108"/>
      <c r="AC163" s="7">
        <v>20</v>
      </c>
      <c r="AD163" s="7">
        <v>10</v>
      </c>
      <c r="AE163" s="7"/>
      <c r="AF163" s="7"/>
      <c r="AG163" s="7"/>
      <c r="AH163" s="7"/>
      <c r="AI163" s="7"/>
      <c r="AJ163" s="7"/>
      <c r="AK163" s="7"/>
      <c r="AL163" s="7"/>
      <c r="AM163" s="7"/>
      <c r="AN163" s="7"/>
      <c r="AO163" s="7"/>
      <c r="AP163" s="7">
        <v>5</v>
      </c>
      <c r="AQ163" s="7"/>
      <c r="AR163" s="7"/>
      <c r="AS163" s="7">
        <v>65</v>
      </c>
      <c r="AT163" s="7"/>
      <c r="AU163" s="7"/>
      <c r="AV163" s="7"/>
      <c r="AW163" s="7"/>
      <c r="AX163" s="7"/>
      <c r="AY163" s="7"/>
      <c r="AZ163" s="7"/>
      <c r="BA163" s="8">
        <f t="shared" si="16"/>
        <v>100</v>
      </c>
      <c r="BB163" s="55"/>
      <c r="BC163" s="108"/>
      <c r="BD163" s="108"/>
      <c r="BE163" s="108"/>
      <c r="BF163" s="7"/>
      <c r="BG163" s="8" t="str">
        <f>VLOOKUP($BF163,definitions_list_lookup!$N$15:$P$20,2,TRUE)</f>
        <v>fresh</v>
      </c>
      <c r="BH163" s="8">
        <f>VLOOKUP($BF163,definitions_list_lookup!$N$15:$P$20,3,TRUE)</f>
        <v>0</v>
      </c>
      <c r="BI163" s="108"/>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8">
        <f t="shared" si="17"/>
        <v>0</v>
      </c>
      <c r="CI163" s="44"/>
      <c r="CJ163" s="7" t="s">
        <v>295</v>
      </c>
      <c r="CK163" s="49" t="s">
        <v>1790</v>
      </c>
      <c r="CL163" s="7">
        <v>50</v>
      </c>
      <c r="CM163" s="8" t="str">
        <f>VLOOKUP($CL163,definitions_list_lookup!$N$15:$P$20,2,TRUE)</f>
        <v>high</v>
      </c>
      <c r="CN163" s="8">
        <f>VLOOKUP($CL163,definitions_list_lookup!$N$15:$P$20,3,TRUE)</f>
        <v>3</v>
      </c>
      <c r="CO163" s="108"/>
      <c r="CP163" s="7">
        <v>5</v>
      </c>
      <c r="CQ163" s="7">
        <v>70</v>
      </c>
      <c r="CR163" s="7">
        <v>25</v>
      </c>
      <c r="CS163" s="7"/>
      <c r="CT163" s="7"/>
      <c r="CU163" s="7"/>
      <c r="CV163" s="7"/>
      <c r="CW163" s="7"/>
      <c r="CX163" s="7"/>
      <c r="CY163" s="7"/>
      <c r="CZ163" s="7"/>
      <c r="DA163" s="7"/>
      <c r="DB163" s="7"/>
      <c r="DC163" s="7"/>
      <c r="DD163" s="7"/>
      <c r="DE163" s="7"/>
      <c r="DF163" s="7"/>
      <c r="DG163" s="7"/>
      <c r="DH163" s="7"/>
      <c r="DI163" s="7"/>
      <c r="DJ163" s="7"/>
      <c r="DK163" s="7"/>
      <c r="DL163" s="7"/>
      <c r="DM163" s="7"/>
      <c r="DN163" s="8">
        <f t="shared" si="18"/>
        <v>100</v>
      </c>
      <c r="DO163" s="44"/>
      <c r="DP163" s="108"/>
      <c r="DQ163" s="7"/>
      <c r="DR163" s="8" t="str">
        <f>VLOOKUP($DQ163,definitions_list_lookup!$N$15:$P$20,2,TRUE)</f>
        <v>fresh</v>
      </c>
      <c r="DS163" s="8">
        <f>VLOOKUP($DQ163,definitions_list_lookup!$N$15:$P$20,3,TRUE)</f>
        <v>0</v>
      </c>
      <c r="DT163" s="108"/>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8">
        <f t="shared" si="19"/>
        <v>0</v>
      </c>
      <c r="ET163" s="44"/>
      <c r="EU163" s="8">
        <f t="shared" si="20"/>
        <v>16</v>
      </c>
      <c r="EV163" s="8" t="str">
        <f>VLOOKUP($EU163,definitions_list_lookup!$N$15:$P$20,2,TRUE)</f>
        <v>moderate</v>
      </c>
      <c r="EW163" s="8">
        <f>VLOOKUP($EU163,definitions_list_lookup!$N$15:$P$20,3,TRUE)</f>
        <v>2</v>
      </c>
    </row>
    <row r="164" spans="1:153" s="5" customFormat="1" ht="126">
      <c r="A164" s="113" t="s">
        <v>1714</v>
      </c>
      <c r="B164" s="5" t="s">
        <v>2845</v>
      </c>
      <c r="C164" t="s">
        <v>1713</v>
      </c>
      <c r="D164" s="5" t="s">
        <v>1497</v>
      </c>
      <c r="E164" s="5">
        <v>28</v>
      </c>
      <c r="F164" s="5">
        <v>2</v>
      </c>
      <c r="G164" s="6" t="str">
        <f t="shared" si="14"/>
        <v>28-2</v>
      </c>
      <c r="H164" s="2">
        <v>0</v>
      </c>
      <c r="I164" s="2">
        <v>78</v>
      </c>
      <c r="J164" s="81" t="str">
        <f>IF(((VLOOKUP($G164,Depth_Lookup!$A$3:$J$561,9,FALSE))-(I164/100))&gt;=0,"Good","Too Long")</f>
        <v>Good</v>
      </c>
      <c r="K164" s="82">
        <f>(VLOOKUP($G164,Depth_Lookup!$A$3:$J$561,10,FALSE))+(H164/100)</f>
        <v>66.14</v>
      </c>
      <c r="L164" s="82">
        <f>(VLOOKUP($G164,Depth_Lookup!$A$3:$J$561,10,FALSE))+(I164/100)</f>
        <v>66.92</v>
      </c>
      <c r="M164" s="174" t="s">
        <v>1805</v>
      </c>
      <c r="N164" s="174" t="s">
        <v>1489</v>
      </c>
      <c r="O164" s="58" t="s">
        <v>1814</v>
      </c>
      <c r="P164" s="58" t="s">
        <v>1931</v>
      </c>
      <c r="Q164" s="44"/>
      <c r="R164" s="42">
        <v>95</v>
      </c>
      <c r="T164" s="5">
        <v>5</v>
      </c>
      <c r="V164" s="8">
        <f t="shared" si="15"/>
        <v>100</v>
      </c>
      <c r="W164" s="4" t="s">
        <v>1750</v>
      </c>
      <c r="X164" s="5" t="s">
        <v>1764</v>
      </c>
      <c r="Y164" s="38">
        <v>10</v>
      </c>
      <c r="Z164" s="8" t="str">
        <f>VLOOKUP($Y164,definitions_list_lookup!$N$15:$P$20,2,TRUE)</f>
        <v>slight</v>
      </c>
      <c r="AA164" s="8">
        <f>VLOOKUP($Y164,definitions_list_lookup!$N$15:$P$20,3,TRUE)</f>
        <v>1</v>
      </c>
      <c r="AB164" s="108"/>
      <c r="AC164" s="7">
        <v>25</v>
      </c>
      <c r="AD164" s="7">
        <v>10</v>
      </c>
      <c r="AE164" s="7"/>
      <c r="AF164" s="7"/>
      <c r="AG164" s="7"/>
      <c r="AH164" s="7"/>
      <c r="AI164" s="7"/>
      <c r="AJ164" s="7"/>
      <c r="AK164" s="7"/>
      <c r="AL164" s="7"/>
      <c r="AM164" s="7"/>
      <c r="AN164" s="7"/>
      <c r="AO164" s="7"/>
      <c r="AP164" s="7">
        <v>5</v>
      </c>
      <c r="AQ164" s="7"/>
      <c r="AR164" s="7"/>
      <c r="AS164" s="7">
        <v>60</v>
      </c>
      <c r="AT164" s="7"/>
      <c r="AU164" s="7"/>
      <c r="AV164" s="7"/>
      <c r="AW164" s="7"/>
      <c r="AX164" s="7"/>
      <c r="AY164" s="7"/>
      <c r="AZ164" s="7"/>
      <c r="BA164" s="8">
        <f t="shared" si="16"/>
        <v>100</v>
      </c>
      <c r="BB164" s="55"/>
      <c r="BC164" s="108"/>
      <c r="BD164" s="108"/>
      <c r="BE164" s="108"/>
      <c r="BF164" s="7"/>
      <c r="BG164" s="8" t="str">
        <f>VLOOKUP($BF164,definitions_list_lookup!$N$15:$P$20,2,TRUE)</f>
        <v>fresh</v>
      </c>
      <c r="BH164" s="8">
        <f>VLOOKUP($BF164,definitions_list_lookup!$N$15:$P$20,3,TRUE)</f>
        <v>0</v>
      </c>
      <c r="BI164" s="108"/>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8">
        <f t="shared" si="17"/>
        <v>0</v>
      </c>
      <c r="CI164" s="44"/>
      <c r="CJ164" s="7" t="s">
        <v>295</v>
      </c>
      <c r="CK164" s="49" t="s">
        <v>1790</v>
      </c>
      <c r="CL164" s="7">
        <v>35</v>
      </c>
      <c r="CM164" s="8" t="str">
        <f>VLOOKUP($CL164,definitions_list_lookup!$N$15:$P$20,2,TRUE)</f>
        <v>high</v>
      </c>
      <c r="CN164" s="8">
        <f>VLOOKUP($CL164,definitions_list_lookup!$N$15:$P$20,3,TRUE)</f>
        <v>3</v>
      </c>
      <c r="CO164" s="108"/>
      <c r="CP164" s="7">
        <v>25</v>
      </c>
      <c r="CQ164" s="7">
        <v>15</v>
      </c>
      <c r="CR164" s="7">
        <v>60</v>
      </c>
      <c r="CS164" s="7"/>
      <c r="CT164" s="7"/>
      <c r="CU164" s="7"/>
      <c r="CV164" s="7"/>
      <c r="CW164" s="7"/>
      <c r="CX164" s="7"/>
      <c r="CY164" s="7"/>
      <c r="CZ164" s="7"/>
      <c r="DA164" s="7"/>
      <c r="DB164" s="7"/>
      <c r="DC164" s="7"/>
      <c r="DD164" s="7"/>
      <c r="DE164" s="7"/>
      <c r="DF164" s="7"/>
      <c r="DG164" s="7"/>
      <c r="DH164" s="7"/>
      <c r="DI164" s="7"/>
      <c r="DJ164" s="7"/>
      <c r="DK164" s="7"/>
      <c r="DL164" s="7"/>
      <c r="DM164" s="7"/>
      <c r="DN164" s="8">
        <f t="shared" si="18"/>
        <v>100</v>
      </c>
      <c r="DO164" s="44"/>
      <c r="DP164" s="108"/>
      <c r="DQ164" s="7"/>
      <c r="DR164" s="8" t="str">
        <f>VLOOKUP($DQ164,definitions_list_lookup!$N$15:$P$20,2,TRUE)</f>
        <v>fresh</v>
      </c>
      <c r="DS164" s="8">
        <f>VLOOKUP($DQ164,definitions_list_lookup!$N$15:$P$20,3,TRUE)</f>
        <v>0</v>
      </c>
      <c r="DT164" s="108"/>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8">
        <f t="shared" si="19"/>
        <v>0</v>
      </c>
      <c r="ET164" s="44"/>
      <c r="EU164" s="8">
        <f t="shared" si="20"/>
        <v>11.25</v>
      </c>
      <c r="EV164" s="8" t="str">
        <f>VLOOKUP($EU164,definitions_list_lookup!$N$15:$P$20,2,TRUE)</f>
        <v>moderate</v>
      </c>
      <c r="EW164" s="8">
        <f>VLOOKUP($EU164,definitions_list_lookup!$N$15:$P$20,3,TRUE)</f>
        <v>2</v>
      </c>
    </row>
    <row r="165" spans="1:153" s="5" customFormat="1" ht="126">
      <c r="A165" s="113" t="s">
        <v>1714</v>
      </c>
      <c r="B165" s="5" t="s">
        <v>2845</v>
      </c>
      <c r="C165" t="s">
        <v>1713</v>
      </c>
      <c r="D165" s="5" t="s">
        <v>1497</v>
      </c>
      <c r="E165" s="5">
        <v>28</v>
      </c>
      <c r="F165" s="5">
        <v>3</v>
      </c>
      <c r="G165" s="6" t="str">
        <f t="shared" si="14"/>
        <v>28-3</v>
      </c>
      <c r="H165" s="2">
        <v>0</v>
      </c>
      <c r="I165" s="2">
        <v>99</v>
      </c>
      <c r="J165" s="81" t="str">
        <f>IF(((VLOOKUP($G165,Depth_Lookup!$A$3:$J$561,9,FALSE))-(I165/100))&gt;=0,"Good","Too Long")</f>
        <v>Good</v>
      </c>
      <c r="K165" s="82">
        <f>(VLOOKUP($G165,Depth_Lookup!$A$3:$J$561,10,FALSE))+(H165/100)</f>
        <v>66.92</v>
      </c>
      <c r="L165" s="82">
        <f>(VLOOKUP($G165,Depth_Lookup!$A$3:$J$561,10,FALSE))+(I165/100)</f>
        <v>67.91</v>
      </c>
      <c r="M165" s="174" t="s">
        <v>1805</v>
      </c>
      <c r="N165" s="174" t="s">
        <v>1489</v>
      </c>
      <c r="O165" s="58" t="s">
        <v>1814</v>
      </c>
      <c r="P165" s="58" t="s">
        <v>1931</v>
      </c>
      <c r="Q165" s="44"/>
      <c r="R165" s="42">
        <v>95</v>
      </c>
      <c r="T165" s="5">
        <v>5</v>
      </c>
      <c r="V165" s="8">
        <f t="shared" si="15"/>
        <v>100</v>
      </c>
      <c r="W165" s="4" t="s">
        <v>1750</v>
      </c>
      <c r="X165" s="5" t="s">
        <v>1764</v>
      </c>
      <c r="Y165" s="38">
        <v>10</v>
      </c>
      <c r="Z165" s="8" t="str">
        <f>VLOOKUP($Y165,definitions_list_lookup!$N$15:$P$20,2,TRUE)</f>
        <v>slight</v>
      </c>
      <c r="AA165" s="8">
        <f>VLOOKUP($Y165,definitions_list_lookup!$N$15:$P$20,3,TRUE)</f>
        <v>1</v>
      </c>
      <c r="AB165" s="108"/>
      <c r="AC165" s="7">
        <v>20</v>
      </c>
      <c r="AD165" s="7">
        <v>10</v>
      </c>
      <c r="AE165" s="7">
        <v>20</v>
      </c>
      <c r="AF165" s="7"/>
      <c r="AG165" s="7"/>
      <c r="AH165" s="7"/>
      <c r="AI165" s="7"/>
      <c r="AJ165" s="7"/>
      <c r="AK165" s="7"/>
      <c r="AL165" s="7"/>
      <c r="AM165" s="7"/>
      <c r="AN165" s="7"/>
      <c r="AO165" s="7"/>
      <c r="AP165" s="7">
        <v>5</v>
      </c>
      <c r="AQ165" s="7"/>
      <c r="AR165" s="7"/>
      <c r="AS165" s="7">
        <v>45</v>
      </c>
      <c r="AT165" s="7"/>
      <c r="AU165" s="7"/>
      <c r="AV165" s="7"/>
      <c r="AW165" s="7"/>
      <c r="AX165" s="7"/>
      <c r="AY165" s="7"/>
      <c r="AZ165" s="7"/>
      <c r="BA165" s="8">
        <f t="shared" si="16"/>
        <v>100</v>
      </c>
      <c r="BB165" s="55"/>
      <c r="BC165" s="108"/>
      <c r="BD165" s="108"/>
      <c r="BE165" s="108"/>
      <c r="BF165" s="7"/>
      <c r="BG165" s="8" t="str">
        <f>VLOOKUP($BF165,definitions_list_lookup!$N$15:$P$20,2,TRUE)</f>
        <v>fresh</v>
      </c>
      <c r="BH165" s="8">
        <f>VLOOKUP($BF165,definitions_list_lookup!$N$15:$P$20,3,TRUE)</f>
        <v>0</v>
      </c>
      <c r="BI165" s="108"/>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8">
        <f t="shared" si="17"/>
        <v>0</v>
      </c>
      <c r="CI165" s="44"/>
      <c r="CJ165" s="7" t="s">
        <v>295</v>
      </c>
      <c r="CK165" s="49" t="s">
        <v>1739</v>
      </c>
      <c r="CL165" s="7">
        <v>40</v>
      </c>
      <c r="CM165" s="8" t="str">
        <f>VLOOKUP($CL165,definitions_list_lookup!$N$15:$P$20,2,TRUE)</f>
        <v>high</v>
      </c>
      <c r="CN165" s="8">
        <f>VLOOKUP($CL165,definitions_list_lookup!$N$15:$P$20,3,TRUE)</f>
        <v>3</v>
      </c>
      <c r="CO165" s="108"/>
      <c r="CP165" s="7">
        <v>15</v>
      </c>
      <c r="CQ165" s="7">
        <v>20</v>
      </c>
      <c r="CR165" s="7">
        <v>65</v>
      </c>
      <c r="CS165" s="7"/>
      <c r="CT165" s="7"/>
      <c r="CU165" s="7"/>
      <c r="CV165" s="7"/>
      <c r="CW165" s="7"/>
      <c r="CX165" s="7"/>
      <c r="CY165" s="7"/>
      <c r="CZ165" s="7"/>
      <c r="DA165" s="7"/>
      <c r="DB165" s="7"/>
      <c r="DC165" s="7"/>
      <c r="DD165" s="7"/>
      <c r="DE165" s="7"/>
      <c r="DF165" s="7"/>
      <c r="DG165" s="7"/>
      <c r="DH165" s="7"/>
      <c r="DI165" s="7"/>
      <c r="DJ165" s="7"/>
      <c r="DK165" s="7"/>
      <c r="DL165" s="7"/>
      <c r="DM165" s="7"/>
      <c r="DN165" s="8">
        <f t="shared" si="18"/>
        <v>100</v>
      </c>
      <c r="DO165" s="44"/>
      <c r="DP165" s="108"/>
      <c r="DQ165" s="7"/>
      <c r="DR165" s="8" t="str">
        <f>VLOOKUP($DQ165,definitions_list_lookup!$N$15:$P$20,2,TRUE)</f>
        <v>fresh</v>
      </c>
      <c r="DS165" s="8">
        <f>VLOOKUP($DQ165,definitions_list_lookup!$N$15:$P$20,3,TRUE)</f>
        <v>0</v>
      </c>
      <c r="DT165" s="108"/>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8">
        <f t="shared" si="19"/>
        <v>0</v>
      </c>
      <c r="ET165" s="44"/>
      <c r="EU165" s="8">
        <f t="shared" si="20"/>
        <v>11.5</v>
      </c>
      <c r="EV165" s="8" t="str">
        <f>VLOOKUP($EU165,definitions_list_lookup!$N$15:$P$20,2,TRUE)</f>
        <v>moderate</v>
      </c>
      <c r="EW165" s="8">
        <f>VLOOKUP($EU165,definitions_list_lookup!$N$15:$P$20,3,TRUE)</f>
        <v>2</v>
      </c>
    </row>
    <row r="166" spans="1:153" s="5" customFormat="1" ht="126">
      <c r="A166" s="113" t="s">
        <v>1714</v>
      </c>
      <c r="B166" s="5" t="s">
        <v>2845</v>
      </c>
      <c r="C166" t="s">
        <v>1713</v>
      </c>
      <c r="D166" s="5" t="s">
        <v>1497</v>
      </c>
      <c r="E166" s="5">
        <v>28</v>
      </c>
      <c r="F166" s="5">
        <v>4</v>
      </c>
      <c r="G166" s="6" t="str">
        <f t="shared" si="14"/>
        <v>28-4</v>
      </c>
      <c r="H166" s="2">
        <v>0</v>
      </c>
      <c r="I166" s="2">
        <v>43</v>
      </c>
      <c r="J166" s="81" t="str">
        <f>IF(((VLOOKUP($G166,Depth_Lookup!$A$3:$J$561,9,FALSE))-(I166/100))&gt;=0,"Good","Too Long")</f>
        <v>Good</v>
      </c>
      <c r="K166" s="82">
        <f>(VLOOKUP($G166,Depth_Lookup!$A$3:$J$561,10,FALSE))+(H166/100)</f>
        <v>67.91</v>
      </c>
      <c r="L166" s="82">
        <f>(VLOOKUP($G166,Depth_Lookup!$A$3:$J$561,10,FALSE))+(I166/100)</f>
        <v>68.34</v>
      </c>
      <c r="M166" s="174" t="s">
        <v>1805</v>
      </c>
      <c r="N166" s="174" t="s">
        <v>1489</v>
      </c>
      <c r="O166" s="58" t="s">
        <v>1811</v>
      </c>
      <c r="P166" s="58" t="s">
        <v>1931</v>
      </c>
      <c r="Q166" s="44"/>
      <c r="R166" s="42">
        <v>95</v>
      </c>
      <c r="T166" s="5">
        <v>5</v>
      </c>
      <c r="V166" s="8">
        <f t="shared" si="15"/>
        <v>100</v>
      </c>
      <c r="W166" s="4" t="s">
        <v>1750</v>
      </c>
      <c r="X166" s="5" t="s">
        <v>1764</v>
      </c>
      <c r="Y166" s="38">
        <v>15</v>
      </c>
      <c r="Z166" s="8" t="str">
        <f>VLOOKUP($Y166,definitions_list_lookup!$N$15:$P$20,2,TRUE)</f>
        <v>moderate</v>
      </c>
      <c r="AA166" s="8">
        <f>VLOOKUP($Y166,definitions_list_lookup!$N$15:$P$20,3,TRUE)</f>
        <v>2</v>
      </c>
      <c r="AB166" s="108"/>
      <c r="AC166" s="7">
        <v>10</v>
      </c>
      <c r="AD166" s="7">
        <v>5</v>
      </c>
      <c r="AE166" s="7">
        <v>30</v>
      </c>
      <c r="AF166" s="7"/>
      <c r="AG166" s="7"/>
      <c r="AH166" s="7"/>
      <c r="AI166" s="7"/>
      <c r="AJ166" s="7"/>
      <c r="AK166" s="7"/>
      <c r="AL166" s="7"/>
      <c r="AM166" s="7"/>
      <c r="AN166" s="7"/>
      <c r="AO166" s="7"/>
      <c r="AP166" s="7">
        <v>5</v>
      </c>
      <c r="AQ166" s="7"/>
      <c r="AR166" s="7"/>
      <c r="AS166" s="7">
        <v>50</v>
      </c>
      <c r="AT166" s="7"/>
      <c r="AU166" s="7"/>
      <c r="AV166" s="7"/>
      <c r="AW166" s="7"/>
      <c r="AX166" s="7"/>
      <c r="AY166" s="7"/>
      <c r="AZ166" s="7"/>
      <c r="BA166" s="8">
        <f t="shared" si="16"/>
        <v>100</v>
      </c>
      <c r="BB166" s="55"/>
      <c r="BC166" s="108"/>
      <c r="BD166" s="108"/>
      <c r="BE166" s="108"/>
      <c r="BF166" s="7"/>
      <c r="BG166" s="8" t="str">
        <f>VLOOKUP($BF166,definitions_list_lookup!$N$15:$P$20,2,TRUE)</f>
        <v>fresh</v>
      </c>
      <c r="BH166" s="8">
        <f>VLOOKUP($BF166,definitions_list_lookup!$N$15:$P$20,3,TRUE)</f>
        <v>0</v>
      </c>
      <c r="BI166" s="108"/>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8">
        <f t="shared" si="17"/>
        <v>0</v>
      </c>
      <c r="CI166" s="44"/>
      <c r="CJ166" s="7" t="s">
        <v>1777</v>
      </c>
      <c r="CK166" s="49" t="s">
        <v>1747</v>
      </c>
      <c r="CL166" s="7">
        <v>40</v>
      </c>
      <c r="CM166" s="8" t="str">
        <f>VLOOKUP($CL166,definitions_list_lookup!$N$15:$P$20,2,TRUE)</f>
        <v>high</v>
      </c>
      <c r="CN166" s="8">
        <f>VLOOKUP($CL166,definitions_list_lookup!$N$15:$P$20,3,TRUE)</f>
        <v>3</v>
      </c>
      <c r="CO166" s="108"/>
      <c r="CP166" s="7">
        <v>10</v>
      </c>
      <c r="CQ166" s="7">
        <v>25</v>
      </c>
      <c r="CR166" s="7">
        <v>65</v>
      </c>
      <c r="CS166" s="7"/>
      <c r="CT166" s="7"/>
      <c r="CU166" s="7"/>
      <c r="CV166" s="7"/>
      <c r="CW166" s="7"/>
      <c r="CX166" s="7"/>
      <c r="CY166" s="7"/>
      <c r="CZ166" s="7"/>
      <c r="DA166" s="7"/>
      <c r="DB166" s="7"/>
      <c r="DC166" s="7"/>
      <c r="DD166" s="7"/>
      <c r="DE166" s="7"/>
      <c r="DF166" s="7"/>
      <c r="DG166" s="7"/>
      <c r="DH166" s="7"/>
      <c r="DI166" s="7"/>
      <c r="DJ166" s="7"/>
      <c r="DK166" s="7"/>
      <c r="DL166" s="7"/>
      <c r="DM166" s="7"/>
      <c r="DN166" s="8">
        <f t="shared" si="18"/>
        <v>100</v>
      </c>
      <c r="DO166" s="44"/>
      <c r="DP166" s="108"/>
      <c r="DQ166" s="7"/>
      <c r="DR166" s="8" t="str">
        <f>VLOOKUP($DQ166,definitions_list_lookup!$N$15:$P$20,2,TRUE)</f>
        <v>fresh</v>
      </c>
      <c r="DS166" s="8">
        <f>VLOOKUP($DQ166,definitions_list_lookup!$N$15:$P$20,3,TRUE)</f>
        <v>0</v>
      </c>
      <c r="DT166" s="108"/>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8">
        <f t="shared" si="19"/>
        <v>0</v>
      </c>
      <c r="ET166" s="44"/>
      <c r="EU166" s="8">
        <f t="shared" si="20"/>
        <v>16.25</v>
      </c>
      <c r="EV166" s="8" t="str">
        <f>VLOOKUP($EU166,definitions_list_lookup!$N$15:$P$20,2,TRUE)</f>
        <v>moderate</v>
      </c>
      <c r="EW166" s="8">
        <f>VLOOKUP($EU166,definitions_list_lookup!$N$15:$P$20,3,TRUE)</f>
        <v>2</v>
      </c>
    </row>
    <row r="167" spans="1:153" s="100" customFormat="1" ht="126">
      <c r="A167" s="100" t="s">
        <v>1714</v>
      </c>
      <c r="B167" s="100" t="s">
        <v>2845</v>
      </c>
      <c r="C167" s="122" t="s">
        <v>1713</v>
      </c>
      <c r="D167" s="100" t="s">
        <v>1497</v>
      </c>
      <c r="E167" s="100">
        <v>29</v>
      </c>
      <c r="F167" s="100">
        <v>1</v>
      </c>
      <c r="G167" s="101" t="str">
        <f t="shared" si="14"/>
        <v>29-1</v>
      </c>
      <c r="H167" s="102">
        <v>0</v>
      </c>
      <c r="I167" s="102">
        <v>89</v>
      </c>
      <c r="J167" s="81" t="str">
        <f>IF(((VLOOKUP($G167,Depth_Lookup!$A$3:$J$561,9,FALSE))-(I167/100))&gt;=0,"Good","Too Long")</f>
        <v>Good</v>
      </c>
      <c r="K167" s="82">
        <f>(VLOOKUP($G167,Depth_Lookup!$A$3:$J$561,10,FALSE))+(H167/100)</f>
        <v>68.25</v>
      </c>
      <c r="L167" s="82">
        <f>(VLOOKUP($G167,Depth_Lookup!$A$3:$J$561,10,FALSE))+(I167/100)</f>
        <v>69.14</v>
      </c>
      <c r="M167" s="175" t="s">
        <v>1805</v>
      </c>
      <c r="N167" s="175" t="s">
        <v>1489</v>
      </c>
      <c r="O167" s="123" t="s">
        <v>1811</v>
      </c>
      <c r="P167" s="123" t="s">
        <v>1931</v>
      </c>
      <c r="Q167" s="105"/>
      <c r="R167" s="124">
        <v>95</v>
      </c>
      <c r="T167" s="100">
        <v>5</v>
      </c>
      <c r="V167" s="177">
        <f t="shared" si="15"/>
        <v>100</v>
      </c>
      <c r="W167" s="125" t="s">
        <v>1750</v>
      </c>
      <c r="X167" s="100" t="s">
        <v>1764</v>
      </c>
      <c r="Y167" s="126">
        <v>15</v>
      </c>
      <c r="Z167" s="177" t="str">
        <f>VLOOKUP($Y167,definitions_list_lookup!$N$15:$P$20,2,TRUE)</f>
        <v>moderate</v>
      </c>
      <c r="AA167" s="177">
        <f>VLOOKUP($Y167,definitions_list_lookup!$N$15:$P$20,3,TRUE)</f>
        <v>2</v>
      </c>
      <c r="AB167" s="109"/>
      <c r="AC167" s="106">
        <v>25</v>
      </c>
      <c r="AD167" s="106">
        <v>15</v>
      </c>
      <c r="AE167" s="106">
        <v>10</v>
      </c>
      <c r="AF167" s="106"/>
      <c r="AG167" s="106"/>
      <c r="AH167" s="106"/>
      <c r="AI167" s="106"/>
      <c r="AJ167" s="106"/>
      <c r="AK167" s="106"/>
      <c r="AL167" s="106"/>
      <c r="AM167" s="106"/>
      <c r="AN167" s="106"/>
      <c r="AO167" s="106"/>
      <c r="AP167" s="106">
        <v>5</v>
      </c>
      <c r="AQ167" s="106"/>
      <c r="AR167" s="106"/>
      <c r="AS167" s="106">
        <v>45</v>
      </c>
      <c r="AT167" s="106"/>
      <c r="AU167" s="106"/>
      <c r="AV167" s="106"/>
      <c r="AW167" s="106"/>
      <c r="AX167" s="106"/>
      <c r="AY167" s="106"/>
      <c r="AZ167" s="106"/>
      <c r="BA167" s="177">
        <f t="shared" si="16"/>
        <v>100</v>
      </c>
      <c r="BB167" s="172"/>
      <c r="BC167" s="109"/>
      <c r="BD167" s="109"/>
      <c r="BE167" s="109"/>
      <c r="BF167" s="106"/>
      <c r="BG167" s="177" t="str">
        <f>VLOOKUP($BF167,definitions_list_lookup!$N$15:$P$20,2,TRUE)</f>
        <v>fresh</v>
      </c>
      <c r="BH167" s="177">
        <f>VLOOKUP($BF167,definitions_list_lookup!$N$15:$P$20,3,TRUE)</f>
        <v>0</v>
      </c>
      <c r="BI167" s="109"/>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77">
        <f t="shared" si="17"/>
        <v>0</v>
      </c>
      <c r="CI167" s="105"/>
      <c r="CJ167" s="106" t="s">
        <v>1777</v>
      </c>
      <c r="CK167" s="134" t="s">
        <v>1747</v>
      </c>
      <c r="CL167" s="106">
        <v>40</v>
      </c>
      <c r="CM167" s="177" t="str">
        <f>VLOOKUP($CL167,definitions_list_lookup!$N$15:$P$20,2,TRUE)</f>
        <v>high</v>
      </c>
      <c r="CN167" s="177">
        <f>VLOOKUP($CL167,definitions_list_lookup!$N$15:$P$20,3,TRUE)</f>
        <v>3</v>
      </c>
      <c r="CO167" s="109"/>
      <c r="CP167" s="106"/>
      <c r="CQ167" s="106">
        <v>60</v>
      </c>
      <c r="CR167" s="106">
        <v>40</v>
      </c>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77">
        <f t="shared" si="18"/>
        <v>100</v>
      </c>
      <c r="DO167" s="105"/>
      <c r="DP167" s="109"/>
      <c r="DQ167" s="106"/>
      <c r="DR167" s="177" t="str">
        <f>VLOOKUP($DQ167,definitions_list_lookup!$N$15:$P$20,2,TRUE)</f>
        <v>fresh</v>
      </c>
      <c r="DS167" s="177">
        <f>VLOOKUP($DQ167,definitions_list_lookup!$N$15:$P$20,3,TRUE)</f>
        <v>0</v>
      </c>
      <c r="DT167" s="109"/>
      <c r="DU167" s="106"/>
      <c r="DV167" s="106"/>
      <c r="DW167" s="106"/>
      <c r="DX167" s="106"/>
      <c r="DY167" s="106"/>
      <c r="DZ167" s="106"/>
      <c r="EA167" s="106"/>
      <c r="EB167" s="106"/>
      <c r="EC167" s="106"/>
      <c r="ED167" s="106"/>
      <c r="EE167" s="106"/>
      <c r="EF167" s="106"/>
      <c r="EG167" s="106"/>
      <c r="EH167" s="106"/>
      <c r="EI167" s="106"/>
      <c r="EJ167" s="106"/>
      <c r="EK167" s="106"/>
      <c r="EL167" s="106"/>
      <c r="EM167" s="106"/>
      <c r="EN167" s="106"/>
      <c r="EO167" s="106"/>
      <c r="EP167" s="106"/>
      <c r="EQ167" s="106"/>
      <c r="ER167" s="106"/>
      <c r="ES167" s="177">
        <f t="shared" si="19"/>
        <v>0</v>
      </c>
      <c r="ET167" s="105"/>
      <c r="EU167" s="177">
        <f t="shared" si="20"/>
        <v>16.25</v>
      </c>
      <c r="EV167" s="177" t="str">
        <f>VLOOKUP($EU167,definitions_list_lookup!$N$15:$P$20,2,TRUE)</f>
        <v>moderate</v>
      </c>
      <c r="EW167" s="177">
        <f>VLOOKUP($EU167,definitions_list_lookup!$N$15:$P$20,3,TRUE)</f>
        <v>2</v>
      </c>
    </row>
    <row r="168" spans="1:153" s="5" customFormat="1" ht="126">
      <c r="A168" s="5" t="s">
        <v>1933</v>
      </c>
      <c r="B168" s="5" t="s">
        <v>2845</v>
      </c>
      <c r="C168" s="5" t="s">
        <v>1497</v>
      </c>
      <c r="D168" s="5" t="s">
        <v>1497</v>
      </c>
      <c r="E168" s="5">
        <v>29</v>
      </c>
      <c r="F168" s="5">
        <v>2</v>
      </c>
      <c r="G168" s="6" t="str">
        <f t="shared" si="14"/>
        <v>29-2</v>
      </c>
      <c r="H168" s="2">
        <v>0</v>
      </c>
      <c r="I168" s="2">
        <v>76</v>
      </c>
      <c r="J168" s="81" t="str">
        <f>IF(((VLOOKUP($G168,Depth_Lookup!$A$3:$J$561,9,FALSE))-(I168/100))&gt;=0,"Good","Too Long")</f>
        <v>Good</v>
      </c>
      <c r="K168" s="82">
        <f>(VLOOKUP($G168,Depth_Lookup!$A$3:$J$561,10,FALSE))+(H168/100)</f>
        <v>69.14</v>
      </c>
      <c r="L168" s="82">
        <f>(VLOOKUP($G168,Depth_Lookup!$A$3:$J$561,10,FALSE))+(I168/100)</f>
        <v>69.900000000000006</v>
      </c>
      <c r="M168" s="174" t="s">
        <v>1805</v>
      </c>
      <c r="N168" s="174" t="s">
        <v>1489</v>
      </c>
      <c r="O168" s="116" t="s">
        <v>1814</v>
      </c>
      <c r="P168" s="123" t="s">
        <v>1931</v>
      </c>
      <c r="Q168" s="45"/>
      <c r="R168" s="42">
        <v>95</v>
      </c>
      <c r="T168" s="5">
        <v>5</v>
      </c>
      <c r="V168" s="8">
        <f t="shared" si="15"/>
        <v>100</v>
      </c>
      <c r="W168" s="4" t="s">
        <v>1794</v>
      </c>
      <c r="X168" s="5" t="s">
        <v>1764</v>
      </c>
      <c r="Y168" s="38">
        <v>10</v>
      </c>
      <c r="Z168" s="8" t="str">
        <f>VLOOKUP($Y168,definitions_list_lookup!$N$15:$P$20,2,TRUE)</f>
        <v>slight</v>
      </c>
      <c r="AA168" s="8">
        <f>VLOOKUP($Y168,definitions_list_lookup!$N$15:$P$20,3,TRUE)</f>
        <v>1</v>
      </c>
      <c r="AB168" s="4"/>
      <c r="AC168" s="7"/>
      <c r="AD168" s="7">
        <v>10</v>
      </c>
      <c r="AE168" s="7">
        <v>10</v>
      </c>
      <c r="AF168" s="7"/>
      <c r="AG168" s="7"/>
      <c r="AH168" s="7"/>
      <c r="AI168" s="7"/>
      <c r="AJ168" s="7"/>
      <c r="AK168" s="7"/>
      <c r="AL168" s="7"/>
      <c r="AM168" s="7"/>
      <c r="AN168" s="7"/>
      <c r="AO168" s="7"/>
      <c r="AP168" s="7">
        <v>10</v>
      </c>
      <c r="AQ168" s="7"/>
      <c r="AR168" s="7"/>
      <c r="AS168" s="7">
        <v>70</v>
      </c>
      <c r="AT168" s="7"/>
      <c r="AU168" s="7"/>
      <c r="AV168" s="7"/>
      <c r="AW168" s="7"/>
      <c r="AX168" s="7"/>
      <c r="AY168" s="7"/>
      <c r="AZ168" s="7"/>
      <c r="BA168" s="8">
        <f t="shared" si="16"/>
        <v>100</v>
      </c>
      <c r="BB168" s="55"/>
      <c r="BC168" s="4"/>
      <c r="BD168" s="4"/>
      <c r="BE168" s="4"/>
      <c r="BG168" s="8" t="str">
        <f>VLOOKUP($BF168,definitions_list_lookup!$N$15:$P$20,2,TRUE)</f>
        <v>fresh</v>
      </c>
      <c r="BH168" s="8">
        <f>VLOOKUP($BF168,definitions_list_lookup!$N$15:$P$20,3,TRUE)</f>
        <v>0</v>
      </c>
      <c r="BI168" s="4"/>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8">
        <f t="shared" si="17"/>
        <v>0</v>
      </c>
      <c r="CI168" s="45"/>
      <c r="CJ168" s="7" t="s">
        <v>1777</v>
      </c>
      <c r="CK168" s="130" t="s">
        <v>1733</v>
      </c>
      <c r="CL168" s="5">
        <v>40</v>
      </c>
      <c r="CM168" s="8" t="str">
        <f>VLOOKUP($CL168,definitions_list_lookup!$N$15:$P$20,2,TRUE)</f>
        <v>high</v>
      </c>
      <c r="CN168" s="8">
        <f>VLOOKUP($CL168,definitions_list_lookup!$N$15:$P$20,3,TRUE)</f>
        <v>3</v>
      </c>
      <c r="CO168" s="108"/>
      <c r="CP168" s="7"/>
      <c r="CQ168" s="7">
        <v>70</v>
      </c>
      <c r="CR168" s="7">
        <v>30</v>
      </c>
      <c r="CS168" s="7"/>
      <c r="CT168" s="7"/>
      <c r="CU168" s="7"/>
      <c r="CV168" s="7"/>
      <c r="CW168" s="7"/>
      <c r="CX168" s="7"/>
      <c r="CY168" s="7"/>
      <c r="CZ168" s="7"/>
      <c r="DA168" s="7"/>
      <c r="DB168" s="7"/>
      <c r="DC168" s="7"/>
      <c r="DD168" s="7"/>
      <c r="DE168" s="7"/>
      <c r="DF168" s="7"/>
      <c r="DG168" s="7"/>
      <c r="DH168" s="7"/>
      <c r="DI168" s="7"/>
      <c r="DJ168" s="7"/>
      <c r="DK168" s="7"/>
      <c r="DL168" s="7"/>
      <c r="DM168" s="7"/>
      <c r="DN168" s="8">
        <f t="shared" si="18"/>
        <v>100</v>
      </c>
      <c r="DO168" s="45"/>
      <c r="DP168" s="4"/>
      <c r="DR168" s="8" t="str">
        <f>VLOOKUP($DQ168,definitions_list_lookup!$N$15:$P$20,2,TRUE)</f>
        <v>fresh</v>
      </c>
      <c r="DS168" s="8">
        <f>VLOOKUP($DQ168,definitions_list_lookup!$N$15:$P$20,3,TRUE)</f>
        <v>0</v>
      </c>
      <c r="DT168" s="108"/>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8">
        <f t="shared" si="19"/>
        <v>0</v>
      </c>
      <c r="ET168" s="44"/>
      <c r="EU168" s="8">
        <f t="shared" si="20"/>
        <v>11.5</v>
      </c>
      <c r="EV168" s="8" t="str">
        <f>VLOOKUP($EU168,definitions_list_lookup!$N$15:$P$20,2,TRUE)</f>
        <v>moderate</v>
      </c>
      <c r="EW168" s="8">
        <f>VLOOKUP($EU168,definitions_list_lookup!$N$15:$P$20,3,TRUE)</f>
        <v>2</v>
      </c>
    </row>
    <row r="169" spans="1:153" s="5" customFormat="1" ht="154">
      <c r="A169" s="5" t="s">
        <v>1932</v>
      </c>
      <c r="B169" s="5" t="s">
        <v>2845</v>
      </c>
      <c r="C169" s="5" t="s">
        <v>1497</v>
      </c>
      <c r="D169" s="5" t="s">
        <v>1497</v>
      </c>
      <c r="E169" s="5">
        <v>29</v>
      </c>
      <c r="F169" s="5">
        <v>3</v>
      </c>
      <c r="G169" s="6" t="str">
        <f t="shared" si="14"/>
        <v>29-3</v>
      </c>
      <c r="H169" s="2">
        <v>0</v>
      </c>
      <c r="I169" s="2">
        <v>82</v>
      </c>
      <c r="J169" s="81" t="str">
        <f>IF(((VLOOKUP($G169,Depth_Lookup!$A$3:$J$561,9,FALSE))-(I169/100))&gt;=0,"Good","Too Long")</f>
        <v>Good</v>
      </c>
      <c r="K169" s="82">
        <f>(VLOOKUP($G169,Depth_Lookup!$A$3:$J$561,10,FALSE))+(H169/100)</f>
        <v>69.900000000000006</v>
      </c>
      <c r="L169" s="82">
        <f>(VLOOKUP($G169,Depth_Lookup!$A$3:$J$561,10,FALSE))+(I169/100)</f>
        <v>70.72</v>
      </c>
      <c r="M169" s="174">
        <v>25</v>
      </c>
      <c r="N169" s="174" t="s">
        <v>4</v>
      </c>
      <c r="O169" s="116" t="s">
        <v>1811</v>
      </c>
      <c r="P169" s="59" t="s">
        <v>2105</v>
      </c>
      <c r="Q169" s="45"/>
      <c r="R169" s="42">
        <v>80</v>
      </c>
      <c r="T169" s="5">
        <v>20</v>
      </c>
      <c r="V169" s="8">
        <f t="shared" si="15"/>
        <v>100</v>
      </c>
      <c r="W169" s="4" t="s">
        <v>1728</v>
      </c>
      <c r="X169" s="5" t="s">
        <v>1</v>
      </c>
      <c r="Y169" s="38">
        <v>20</v>
      </c>
      <c r="Z169" s="8" t="str">
        <f>VLOOKUP($Y169,definitions_list_lookup!$N$15:$P$20,2,TRUE)</f>
        <v>moderate</v>
      </c>
      <c r="AA169" s="8">
        <f>VLOOKUP($Y169,definitions_list_lookup!$N$15:$P$20,3,TRUE)</f>
        <v>2</v>
      </c>
      <c r="AB169" s="4"/>
      <c r="AC169" s="7">
        <v>40</v>
      </c>
      <c r="AD169" s="7">
        <v>20</v>
      </c>
      <c r="AE169" s="7">
        <v>15</v>
      </c>
      <c r="AF169" s="7"/>
      <c r="AG169" s="7"/>
      <c r="AH169" s="7"/>
      <c r="AI169" s="7"/>
      <c r="AJ169" s="7"/>
      <c r="AK169" s="7"/>
      <c r="AL169" s="7"/>
      <c r="AM169" s="7"/>
      <c r="AN169" s="7"/>
      <c r="AO169" s="7"/>
      <c r="AP169" s="7">
        <v>5</v>
      </c>
      <c r="AQ169" s="7"/>
      <c r="AR169" s="7"/>
      <c r="AS169" s="7">
        <v>20</v>
      </c>
      <c r="AT169" s="7"/>
      <c r="AU169" s="7"/>
      <c r="AV169" s="7"/>
      <c r="AW169" s="7"/>
      <c r="AX169" s="7"/>
      <c r="AY169" s="7"/>
      <c r="AZ169" s="7"/>
      <c r="BA169" s="8">
        <f t="shared" si="16"/>
        <v>100</v>
      </c>
      <c r="BB169" s="55"/>
      <c r="BC169" s="4"/>
      <c r="BD169" s="4"/>
      <c r="BE169" s="4"/>
      <c r="BG169" s="8" t="str">
        <f>VLOOKUP($BF169,definitions_list_lookup!$N$15:$P$20,2,TRUE)</f>
        <v>fresh</v>
      </c>
      <c r="BH169" s="8">
        <f>VLOOKUP($BF169,definitions_list_lookup!$N$15:$P$20,3,TRUE)</f>
        <v>0</v>
      </c>
      <c r="BI169" s="4"/>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8">
        <f t="shared" si="17"/>
        <v>0</v>
      </c>
      <c r="CI169" s="45"/>
      <c r="CJ169" s="7" t="s">
        <v>1777</v>
      </c>
      <c r="CK169" s="130" t="s">
        <v>1739</v>
      </c>
      <c r="CL169" s="5">
        <v>50</v>
      </c>
      <c r="CM169" s="8" t="str">
        <f>VLOOKUP($CL169,definitions_list_lookup!$N$15:$P$20,2,TRUE)</f>
        <v>high</v>
      </c>
      <c r="CN169" s="8">
        <f>VLOOKUP($CL169,definitions_list_lookup!$N$15:$P$20,3,TRUE)</f>
        <v>3</v>
      </c>
      <c r="CO169" s="108"/>
      <c r="CP169" s="7">
        <v>10</v>
      </c>
      <c r="CQ169" s="7">
        <v>60</v>
      </c>
      <c r="CR169" s="7">
        <v>30</v>
      </c>
      <c r="CS169" s="7"/>
      <c r="CT169" s="7"/>
      <c r="CU169" s="7"/>
      <c r="CV169" s="7"/>
      <c r="CW169" s="7"/>
      <c r="CX169" s="7"/>
      <c r="CY169" s="7"/>
      <c r="CZ169" s="7"/>
      <c r="DA169" s="7"/>
      <c r="DB169" s="7"/>
      <c r="DC169" s="7"/>
      <c r="DD169" s="7"/>
      <c r="DE169" s="7"/>
      <c r="DF169" s="7"/>
      <c r="DG169" s="7"/>
      <c r="DH169" s="7"/>
      <c r="DI169" s="7"/>
      <c r="DJ169" s="7"/>
      <c r="DK169" s="7"/>
      <c r="DL169" s="7"/>
      <c r="DM169" s="7"/>
      <c r="DN169" s="8">
        <f t="shared" si="18"/>
        <v>100</v>
      </c>
      <c r="DO169" s="45"/>
      <c r="DP169" s="4"/>
      <c r="DR169" s="8" t="str">
        <f>VLOOKUP($DQ169,definitions_list_lookup!$N$15:$P$20,2,TRUE)</f>
        <v>fresh</v>
      </c>
      <c r="DS169" s="8">
        <f>VLOOKUP($DQ169,definitions_list_lookup!$N$15:$P$20,3,TRUE)</f>
        <v>0</v>
      </c>
      <c r="DT169" s="108"/>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8">
        <f t="shared" si="19"/>
        <v>0</v>
      </c>
      <c r="ET169" s="44"/>
      <c r="EU169" s="8">
        <f t="shared" si="20"/>
        <v>26</v>
      </c>
      <c r="EV169" s="8" t="str">
        <f>VLOOKUP($EU169,definitions_list_lookup!$N$15:$P$20,2,TRUE)</f>
        <v>moderate</v>
      </c>
      <c r="EW169" s="8">
        <f>VLOOKUP($EU169,definitions_list_lookup!$N$15:$P$20,3,TRUE)</f>
        <v>2</v>
      </c>
    </row>
    <row r="170" spans="1:153" s="5" customFormat="1" ht="112">
      <c r="A170" s="5" t="s">
        <v>1932</v>
      </c>
      <c r="B170" s="5" t="s">
        <v>2845</v>
      </c>
      <c r="C170" s="5" t="s">
        <v>1497</v>
      </c>
      <c r="D170" s="5" t="s">
        <v>1497</v>
      </c>
      <c r="E170" s="5">
        <v>29</v>
      </c>
      <c r="F170" s="5">
        <v>3</v>
      </c>
      <c r="G170" s="6" t="str">
        <f t="shared" si="14"/>
        <v>29-3</v>
      </c>
      <c r="H170" s="2">
        <v>82</v>
      </c>
      <c r="I170" s="2">
        <v>93.5</v>
      </c>
      <c r="J170" s="81" t="str">
        <f>IF(((VLOOKUP($G170,Depth_Lookup!$A$3:$J$561,9,FALSE))-(I170/100))&gt;=0,"Good","Too Long")</f>
        <v>Good</v>
      </c>
      <c r="K170" s="82">
        <f>(VLOOKUP($G170,Depth_Lookup!$A$3:$J$561,10,FALSE))+(H170/100)</f>
        <v>70.72</v>
      </c>
      <c r="L170" s="82">
        <f>(VLOOKUP($G170,Depth_Lookup!$A$3:$J$561,10,FALSE))+(I170/100)</f>
        <v>70.835000000000008</v>
      </c>
      <c r="M170" s="174" t="s">
        <v>1938</v>
      </c>
      <c r="N170" s="174" t="s">
        <v>2516</v>
      </c>
      <c r="O170" s="116" t="s">
        <v>2034</v>
      </c>
      <c r="P170" s="59" t="s">
        <v>2106</v>
      </c>
      <c r="Q170" s="45"/>
      <c r="R170" s="42">
        <v>95</v>
      </c>
      <c r="T170" s="5">
        <v>5</v>
      </c>
      <c r="V170" s="8">
        <f t="shared" si="15"/>
        <v>100</v>
      </c>
      <c r="W170" s="4" t="s">
        <v>1742</v>
      </c>
      <c r="X170" s="5" t="s">
        <v>1</v>
      </c>
      <c r="Y170" s="38">
        <v>35</v>
      </c>
      <c r="Z170" s="8" t="str">
        <f>VLOOKUP($Y170,definitions_list_lookup!$N$15:$P$20,2,TRUE)</f>
        <v>high</v>
      </c>
      <c r="AA170" s="8">
        <f>VLOOKUP($Y170,definitions_list_lookup!$N$15:$P$20,3,TRUE)</f>
        <v>3</v>
      </c>
      <c r="AB170" s="4"/>
      <c r="AC170" s="7">
        <v>40</v>
      </c>
      <c r="AD170" s="7">
        <v>50</v>
      </c>
      <c r="AE170" s="7">
        <v>10</v>
      </c>
      <c r="AF170" s="7"/>
      <c r="AG170" s="7"/>
      <c r="AH170" s="7"/>
      <c r="AI170" s="7"/>
      <c r="AJ170" s="7"/>
      <c r="AK170" s="7"/>
      <c r="AL170" s="7"/>
      <c r="AM170" s="7"/>
      <c r="AN170" s="7"/>
      <c r="AO170" s="7"/>
      <c r="AP170" s="7"/>
      <c r="AQ170" s="7"/>
      <c r="AR170" s="7"/>
      <c r="AS170" s="7"/>
      <c r="AT170" s="7"/>
      <c r="AU170" s="7"/>
      <c r="AV170" s="7"/>
      <c r="AW170" s="7"/>
      <c r="AX170" s="7"/>
      <c r="AY170" s="7"/>
      <c r="AZ170" s="7"/>
      <c r="BA170" s="8">
        <f t="shared" si="16"/>
        <v>100</v>
      </c>
      <c r="BB170" s="55"/>
      <c r="BC170" s="4"/>
      <c r="BD170" s="4"/>
      <c r="BE170" s="4"/>
      <c r="BG170" s="8" t="str">
        <f>VLOOKUP($BF170,definitions_list_lookup!$N$15:$P$20,2,TRUE)</f>
        <v>fresh</v>
      </c>
      <c r="BH170" s="8">
        <f>VLOOKUP($BF170,definitions_list_lookup!$N$15:$P$20,3,TRUE)</f>
        <v>0</v>
      </c>
      <c r="BI170" s="4"/>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8">
        <f t="shared" si="17"/>
        <v>0</v>
      </c>
      <c r="CI170" s="45"/>
      <c r="CJ170" s="7" t="s">
        <v>1777</v>
      </c>
      <c r="CK170" s="130" t="s">
        <v>1739</v>
      </c>
      <c r="CL170" s="5">
        <v>40</v>
      </c>
      <c r="CM170" s="8" t="str">
        <f>VLOOKUP($CL170,definitions_list_lookup!$N$15:$P$20,2,TRUE)</f>
        <v>high</v>
      </c>
      <c r="CN170" s="8">
        <f>VLOOKUP($CL170,definitions_list_lookup!$N$15:$P$20,3,TRUE)</f>
        <v>3</v>
      </c>
      <c r="CO170" s="108"/>
      <c r="CP170" s="7"/>
      <c r="CQ170" s="7">
        <v>100</v>
      </c>
      <c r="CR170" s="7"/>
      <c r="CS170" s="7"/>
      <c r="CT170" s="7"/>
      <c r="CU170" s="7"/>
      <c r="CV170" s="7"/>
      <c r="CW170" s="7"/>
      <c r="CX170" s="7"/>
      <c r="CY170" s="7"/>
      <c r="CZ170" s="7"/>
      <c r="DA170" s="7"/>
      <c r="DB170" s="7"/>
      <c r="DC170" s="7"/>
      <c r="DD170" s="7"/>
      <c r="DE170" s="7"/>
      <c r="DF170" s="7"/>
      <c r="DG170" s="7"/>
      <c r="DH170" s="7"/>
      <c r="DI170" s="7"/>
      <c r="DJ170" s="7"/>
      <c r="DK170" s="7"/>
      <c r="DL170" s="7"/>
      <c r="DM170" s="7"/>
      <c r="DN170" s="8">
        <f t="shared" si="18"/>
        <v>100</v>
      </c>
      <c r="DO170" s="45"/>
      <c r="DP170" s="4"/>
      <c r="DR170" s="8" t="str">
        <f>VLOOKUP($DQ170,definitions_list_lookup!$N$15:$P$20,2,TRUE)</f>
        <v>fresh</v>
      </c>
      <c r="DS170" s="8">
        <f>VLOOKUP($DQ170,definitions_list_lookup!$N$15:$P$20,3,TRUE)</f>
        <v>0</v>
      </c>
      <c r="DT170" s="108"/>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8">
        <f t="shared" si="19"/>
        <v>0</v>
      </c>
      <c r="ET170" s="44"/>
      <c r="EU170" s="8">
        <f t="shared" si="20"/>
        <v>35.25</v>
      </c>
      <c r="EV170" s="8" t="str">
        <f>VLOOKUP($EU170,definitions_list_lookup!$N$15:$P$20,2,TRUE)</f>
        <v>high</v>
      </c>
      <c r="EW170" s="8">
        <f>VLOOKUP($EU170,definitions_list_lookup!$N$15:$P$20,3,TRUE)</f>
        <v>3</v>
      </c>
    </row>
    <row r="171" spans="1:153" s="5" customFormat="1" ht="112">
      <c r="A171" s="5" t="s">
        <v>1932</v>
      </c>
      <c r="B171" s="5" t="s">
        <v>2845</v>
      </c>
      <c r="C171" s="5" t="s">
        <v>1497</v>
      </c>
      <c r="D171" s="5" t="s">
        <v>1497</v>
      </c>
      <c r="E171" s="5">
        <v>29</v>
      </c>
      <c r="F171" s="5">
        <v>4</v>
      </c>
      <c r="G171" s="6" t="str">
        <f t="shared" si="14"/>
        <v>29-4</v>
      </c>
      <c r="H171" s="2">
        <v>0</v>
      </c>
      <c r="I171" s="2">
        <v>4</v>
      </c>
      <c r="J171" s="81" t="str">
        <f>IF(((VLOOKUP($G171,Depth_Lookup!$A$3:$J$561,9,FALSE))-(I171/100))&gt;=0,"Good","Too Long")</f>
        <v>Good</v>
      </c>
      <c r="K171" s="82">
        <f>(VLOOKUP($G171,Depth_Lookup!$A$3:$J$561,10,FALSE))+(H171/100)</f>
        <v>70.834999999999994</v>
      </c>
      <c r="L171" s="82">
        <f>(VLOOKUP($G171,Depth_Lookup!$A$3:$J$561,10,FALSE))+(I171/100)</f>
        <v>70.875</v>
      </c>
      <c r="M171" s="174" t="s">
        <v>1938</v>
      </c>
      <c r="N171" s="174" t="s">
        <v>2516</v>
      </c>
      <c r="O171" s="116" t="s">
        <v>2697</v>
      </c>
      <c r="P171" s="59" t="s">
        <v>2106</v>
      </c>
      <c r="Q171" s="45"/>
      <c r="R171" s="42">
        <v>100</v>
      </c>
      <c r="T171" s="5">
        <v>0</v>
      </c>
      <c r="V171" s="8">
        <f t="shared" si="15"/>
        <v>100</v>
      </c>
      <c r="W171" s="4" t="s">
        <v>1742</v>
      </c>
      <c r="X171" s="5" t="s">
        <v>1</v>
      </c>
      <c r="Y171" s="38">
        <v>35</v>
      </c>
      <c r="Z171" s="8" t="str">
        <f>VLOOKUP($Y171,definitions_list_lookup!$N$15:$P$20,2,TRUE)</f>
        <v>high</v>
      </c>
      <c r="AA171" s="8">
        <f>VLOOKUP($Y171,definitions_list_lookup!$N$15:$P$20,3,TRUE)</f>
        <v>3</v>
      </c>
      <c r="AB171" s="4"/>
      <c r="AC171" s="7">
        <v>35</v>
      </c>
      <c r="AD171" s="7">
        <v>50</v>
      </c>
      <c r="AE171" s="7"/>
      <c r="AF171" s="7"/>
      <c r="AG171" s="7"/>
      <c r="AH171" s="7"/>
      <c r="AI171" s="7"/>
      <c r="AJ171" s="7"/>
      <c r="AK171" s="7"/>
      <c r="AL171" s="7"/>
      <c r="AM171" s="7"/>
      <c r="AN171" s="7"/>
      <c r="AO171" s="7"/>
      <c r="AP171" s="7">
        <v>3</v>
      </c>
      <c r="AQ171" s="7"/>
      <c r="AR171" s="7"/>
      <c r="AS171" s="7">
        <v>12</v>
      </c>
      <c r="AT171" s="7"/>
      <c r="AU171" s="7"/>
      <c r="AV171" s="7"/>
      <c r="AW171" s="7"/>
      <c r="AX171" s="7"/>
      <c r="AY171" s="7"/>
      <c r="AZ171" s="7"/>
      <c r="BA171" s="8">
        <f t="shared" si="16"/>
        <v>100</v>
      </c>
      <c r="BB171" s="55"/>
      <c r="BC171" s="4"/>
      <c r="BD171" s="4"/>
      <c r="BE171" s="4"/>
      <c r="BG171" s="8" t="str">
        <f>VLOOKUP($BF171,definitions_list_lookup!$N$15:$P$20,2,TRUE)</f>
        <v>fresh</v>
      </c>
      <c r="BH171" s="8">
        <f>VLOOKUP($BF171,definitions_list_lookup!$N$15:$P$20,3,TRUE)</f>
        <v>0</v>
      </c>
      <c r="BI171" s="4"/>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8">
        <f t="shared" si="17"/>
        <v>0</v>
      </c>
      <c r="CI171" s="45"/>
      <c r="CJ171" s="7"/>
      <c r="CK171" s="130"/>
      <c r="CM171" s="8" t="str">
        <f>VLOOKUP($CL171,definitions_list_lookup!$N$15:$P$20,2,TRUE)</f>
        <v>fresh</v>
      </c>
      <c r="CN171" s="8">
        <f>VLOOKUP($CL171,definitions_list_lookup!$N$15:$P$20,3,TRUE)</f>
        <v>0</v>
      </c>
      <c r="CO171" s="108"/>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8">
        <f t="shared" si="18"/>
        <v>0</v>
      </c>
      <c r="DO171" s="45"/>
      <c r="DP171" s="4"/>
      <c r="DR171" s="8" t="str">
        <f>VLOOKUP($DQ171,definitions_list_lookup!$N$15:$P$20,2,TRUE)</f>
        <v>fresh</v>
      </c>
      <c r="DS171" s="8">
        <f>VLOOKUP($DQ171,definitions_list_lookup!$N$15:$P$20,3,TRUE)</f>
        <v>0</v>
      </c>
      <c r="DT171" s="108"/>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8">
        <f t="shared" si="19"/>
        <v>0</v>
      </c>
      <c r="ET171" s="44"/>
      <c r="EU171" s="8">
        <f t="shared" si="20"/>
        <v>35</v>
      </c>
      <c r="EV171" s="8" t="str">
        <f>VLOOKUP($EU171,definitions_list_lookup!$N$15:$P$20,2,TRUE)</f>
        <v>high</v>
      </c>
      <c r="EW171" s="8">
        <f>VLOOKUP($EU171,definitions_list_lookup!$N$15:$P$20,3,TRUE)</f>
        <v>3</v>
      </c>
    </row>
    <row r="172" spans="1:153" s="5" customFormat="1" ht="112">
      <c r="A172" s="5" t="s">
        <v>1932</v>
      </c>
      <c r="B172" s="5" t="s">
        <v>2845</v>
      </c>
      <c r="C172" s="5" t="s">
        <v>1497</v>
      </c>
      <c r="D172" s="5" t="s">
        <v>1497</v>
      </c>
      <c r="E172" s="5">
        <v>29</v>
      </c>
      <c r="F172" s="5">
        <v>4</v>
      </c>
      <c r="G172" s="6" t="str">
        <f t="shared" si="14"/>
        <v>29-4</v>
      </c>
      <c r="H172" s="2">
        <v>4</v>
      </c>
      <c r="I172" s="5">
        <v>22</v>
      </c>
      <c r="J172" s="81" t="str">
        <f>IF(((VLOOKUP($G172,Depth_Lookup!$A$3:$J$561,9,FALSE))-(I172/100))&gt;=0,"Good","Too Long")</f>
        <v>Good</v>
      </c>
      <c r="K172" s="82">
        <f>(VLOOKUP($G172,Depth_Lookup!$A$3:$J$561,10,FALSE))+(H172/100)</f>
        <v>70.875</v>
      </c>
      <c r="L172" s="82">
        <f>(VLOOKUP($G172,Depth_Lookup!$A$3:$J$561,10,FALSE))+(I172/100)</f>
        <v>71.054999999999993</v>
      </c>
      <c r="M172" s="174" t="s">
        <v>1942</v>
      </c>
      <c r="N172" s="174" t="s">
        <v>1489</v>
      </c>
      <c r="O172" s="116" t="s">
        <v>2034</v>
      </c>
      <c r="P172" s="59" t="s">
        <v>2106</v>
      </c>
      <c r="Q172" s="45"/>
      <c r="R172" s="42">
        <v>85</v>
      </c>
      <c r="T172" s="5">
        <v>15</v>
      </c>
      <c r="V172" s="8">
        <f t="shared" si="15"/>
        <v>100</v>
      </c>
      <c r="W172" s="4" t="s">
        <v>1742</v>
      </c>
      <c r="X172" s="5" t="s">
        <v>1</v>
      </c>
      <c r="Y172" s="38">
        <v>35</v>
      </c>
      <c r="Z172" s="8" t="str">
        <f>VLOOKUP($Y172,definitions_list_lookup!$N$15:$P$20,2,TRUE)</f>
        <v>high</v>
      </c>
      <c r="AA172" s="8">
        <f>VLOOKUP($Y172,definitions_list_lookup!$N$15:$P$20,3,TRUE)</f>
        <v>3</v>
      </c>
      <c r="AB172" s="4" t="s">
        <v>2033</v>
      </c>
      <c r="AC172" s="7">
        <v>35</v>
      </c>
      <c r="AD172" s="7">
        <v>50</v>
      </c>
      <c r="AE172" s="7"/>
      <c r="AF172" s="7"/>
      <c r="AG172" s="7"/>
      <c r="AH172" s="7"/>
      <c r="AI172" s="7"/>
      <c r="AJ172" s="7"/>
      <c r="AK172" s="7"/>
      <c r="AL172" s="7"/>
      <c r="AM172" s="7"/>
      <c r="AN172" s="7"/>
      <c r="AO172" s="7"/>
      <c r="AP172" s="7">
        <v>3</v>
      </c>
      <c r="AQ172" s="7"/>
      <c r="AR172" s="7"/>
      <c r="AS172" s="7">
        <v>12</v>
      </c>
      <c r="AT172" s="7"/>
      <c r="AU172" s="7"/>
      <c r="AV172" s="7"/>
      <c r="AW172" s="7"/>
      <c r="AX172" s="7"/>
      <c r="AY172" s="7"/>
      <c r="AZ172" s="7"/>
      <c r="BA172" s="8">
        <f t="shared" si="16"/>
        <v>100</v>
      </c>
      <c r="BB172" s="55"/>
      <c r="BC172" s="4"/>
      <c r="BD172" s="4"/>
      <c r="BE172" s="4"/>
      <c r="BG172" s="8" t="str">
        <f>VLOOKUP($BF172,definitions_list_lookup!$N$15:$P$20,2,TRUE)</f>
        <v>fresh</v>
      </c>
      <c r="BH172" s="8">
        <f>VLOOKUP($BF172,definitions_list_lookup!$N$15:$P$20,3,TRUE)</f>
        <v>0</v>
      </c>
      <c r="BI172" s="4"/>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8">
        <f t="shared" si="17"/>
        <v>0</v>
      </c>
      <c r="CI172" s="45"/>
      <c r="CJ172" s="7" t="s">
        <v>1777</v>
      </c>
      <c r="CK172" s="130" t="s">
        <v>1739</v>
      </c>
      <c r="CL172" s="5">
        <v>55</v>
      </c>
      <c r="CM172" s="8" t="str">
        <f>VLOOKUP($CL172,definitions_list_lookup!$N$15:$P$20,2,TRUE)</f>
        <v>high</v>
      </c>
      <c r="CN172" s="8">
        <f>VLOOKUP($CL172,definitions_list_lookup!$N$15:$P$20,3,TRUE)</f>
        <v>3</v>
      </c>
      <c r="CO172" s="108"/>
      <c r="CP172" s="7">
        <v>50</v>
      </c>
      <c r="CQ172" s="7">
        <v>40</v>
      </c>
      <c r="CR172" s="7">
        <v>10</v>
      </c>
      <c r="CS172" s="7"/>
      <c r="CT172" s="7"/>
      <c r="CU172" s="7"/>
      <c r="CV172" s="7"/>
      <c r="CW172" s="7"/>
      <c r="CX172" s="7"/>
      <c r="CY172" s="7"/>
      <c r="CZ172" s="7"/>
      <c r="DA172" s="7"/>
      <c r="DB172" s="7"/>
      <c r="DC172" s="7"/>
      <c r="DD172" s="7"/>
      <c r="DE172" s="7"/>
      <c r="DF172" s="7"/>
      <c r="DG172" s="7"/>
      <c r="DH172" s="7"/>
      <c r="DI172" s="7"/>
      <c r="DJ172" s="7"/>
      <c r="DK172" s="7"/>
      <c r="DL172" s="7"/>
      <c r="DM172" s="7"/>
      <c r="DN172" s="8">
        <f t="shared" si="18"/>
        <v>100</v>
      </c>
      <c r="DO172" s="45"/>
      <c r="DP172" s="4"/>
      <c r="DR172" s="8" t="str">
        <f>VLOOKUP($DQ172,definitions_list_lookup!$N$15:$P$20,2,TRUE)</f>
        <v>fresh</v>
      </c>
      <c r="DS172" s="8">
        <f>VLOOKUP($DQ172,definitions_list_lookup!$N$15:$P$20,3,TRUE)</f>
        <v>0</v>
      </c>
      <c r="DT172" s="108"/>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8">
        <f t="shared" si="19"/>
        <v>0</v>
      </c>
      <c r="ET172" s="44"/>
      <c r="EU172" s="8">
        <f t="shared" ref="EU172:EU235" si="21">((R172/100)*Y172)+((S172/100)*BF172)+((T172/100)*CL172)+((U172/100)*DQ172)</f>
        <v>38</v>
      </c>
      <c r="EV172" s="8" t="str">
        <f>VLOOKUP($EU172,definitions_list_lookup!$N$15:$P$20,2,TRUE)</f>
        <v>high</v>
      </c>
      <c r="EW172" s="8">
        <f>VLOOKUP($EU172,definitions_list_lookup!$N$15:$P$20,3,TRUE)</f>
        <v>3</v>
      </c>
    </row>
    <row r="173" spans="1:153" s="5" customFormat="1" ht="112">
      <c r="A173" s="5" t="s">
        <v>1932</v>
      </c>
      <c r="B173" s="5" t="s">
        <v>2845</v>
      </c>
      <c r="C173" s="5" t="s">
        <v>1497</v>
      </c>
      <c r="D173" s="5" t="s">
        <v>1497</v>
      </c>
      <c r="E173" s="5">
        <v>29</v>
      </c>
      <c r="F173" s="5">
        <v>4</v>
      </c>
      <c r="G173" s="6" t="str">
        <f t="shared" si="14"/>
        <v>29-4</v>
      </c>
      <c r="H173" s="2">
        <v>22</v>
      </c>
      <c r="I173" s="5">
        <v>47.5</v>
      </c>
      <c r="J173" s="81" t="str">
        <f>IF(((VLOOKUP($G173,Depth_Lookup!$A$3:$J$561,9,FALSE))-(I173/100))&gt;=0,"Good","Too Long")</f>
        <v>Good</v>
      </c>
      <c r="K173" s="82">
        <f>(VLOOKUP($G173,Depth_Lookup!$A$3:$J$561,10,FALSE))+(H173/100)</f>
        <v>71.054999999999993</v>
      </c>
      <c r="L173" s="82">
        <f>(VLOOKUP($G173,Depth_Lookup!$A$3:$J$561,10,FALSE))+(I173/100)</f>
        <v>71.309999999999988</v>
      </c>
      <c r="M173" s="174" t="s">
        <v>2517</v>
      </c>
      <c r="N173" s="174" t="s">
        <v>2516</v>
      </c>
      <c r="O173" s="116" t="s">
        <v>2034</v>
      </c>
      <c r="P173" s="59" t="s">
        <v>2106</v>
      </c>
      <c r="Q173" s="45"/>
      <c r="R173" s="42">
        <v>90</v>
      </c>
      <c r="T173" s="5">
        <v>10</v>
      </c>
      <c r="V173" s="8">
        <f t="shared" si="15"/>
        <v>100</v>
      </c>
      <c r="W173" s="4" t="s">
        <v>1742</v>
      </c>
      <c r="X173" s="5" t="s">
        <v>1</v>
      </c>
      <c r="Y173" s="38">
        <v>35</v>
      </c>
      <c r="Z173" s="8" t="str">
        <f>VLOOKUP($Y173,definitions_list_lookup!$N$15:$P$20,2,TRUE)</f>
        <v>high</v>
      </c>
      <c r="AA173" s="8">
        <f>VLOOKUP($Y173,definitions_list_lookup!$N$15:$P$20,3,TRUE)</f>
        <v>3</v>
      </c>
      <c r="AB173" s="4" t="s">
        <v>2033</v>
      </c>
      <c r="AC173" s="7">
        <v>35</v>
      </c>
      <c r="AD173" s="7">
        <v>50</v>
      </c>
      <c r="AE173" s="7"/>
      <c r="AF173" s="7"/>
      <c r="AG173" s="7"/>
      <c r="AH173" s="7"/>
      <c r="AI173" s="7"/>
      <c r="AJ173" s="7"/>
      <c r="AK173" s="7"/>
      <c r="AL173" s="7"/>
      <c r="AM173" s="7"/>
      <c r="AN173" s="7"/>
      <c r="AO173" s="7"/>
      <c r="AP173" s="7">
        <v>3</v>
      </c>
      <c r="AQ173" s="7"/>
      <c r="AR173" s="7"/>
      <c r="AS173" s="7">
        <v>12</v>
      </c>
      <c r="AT173" s="7"/>
      <c r="AU173" s="7"/>
      <c r="AV173" s="7"/>
      <c r="AW173" s="7"/>
      <c r="AX173" s="7"/>
      <c r="AY173" s="7"/>
      <c r="AZ173" s="7"/>
      <c r="BA173" s="8">
        <f t="shared" si="16"/>
        <v>100</v>
      </c>
      <c r="BB173" s="55"/>
      <c r="BC173" s="4"/>
      <c r="BD173" s="4"/>
      <c r="BE173" s="4"/>
      <c r="BG173" s="8" t="str">
        <f>VLOOKUP($BF173,definitions_list_lookup!$N$15:$P$20,2,TRUE)</f>
        <v>fresh</v>
      </c>
      <c r="BH173" s="8">
        <f>VLOOKUP($BF173,definitions_list_lookup!$N$15:$P$20,3,TRUE)</f>
        <v>0</v>
      </c>
      <c r="BI173" s="4"/>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8">
        <f t="shared" si="17"/>
        <v>0</v>
      </c>
      <c r="CI173" s="45"/>
      <c r="CJ173" s="7" t="s">
        <v>1777</v>
      </c>
      <c r="CK173" s="130" t="s">
        <v>1739</v>
      </c>
      <c r="CL173" s="5">
        <v>55</v>
      </c>
      <c r="CM173" s="8" t="str">
        <f>VLOOKUP($CL173,definitions_list_lookup!$N$15:$P$20,2,TRUE)</f>
        <v>high</v>
      </c>
      <c r="CN173" s="8">
        <f>VLOOKUP($CL173,definitions_list_lookup!$N$15:$P$20,3,TRUE)</f>
        <v>3</v>
      </c>
      <c r="CO173" s="108"/>
      <c r="CP173" s="7">
        <v>50</v>
      </c>
      <c r="CQ173" s="7">
        <v>40</v>
      </c>
      <c r="CR173" s="7">
        <v>10</v>
      </c>
      <c r="CS173" s="7"/>
      <c r="CT173" s="7"/>
      <c r="CU173" s="7"/>
      <c r="CV173" s="7"/>
      <c r="CW173" s="7"/>
      <c r="CX173" s="7"/>
      <c r="CY173" s="7"/>
      <c r="CZ173" s="7"/>
      <c r="DA173" s="7"/>
      <c r="DB173" s="7"/>
      <c r="DC173" s="7"/>
      <c r="DD173" s="7"/>
      <c r="DE173" s="7"/>
      <c r="DF173" s="7"/>
      <c r="DG173" s="7"/>
      <c r="DH173" s="7"/>
      <c r="DI173" s="7"/>
      <c r="DJ173" s="7"/>
      <c r="DK173" s="7"/>
      <c r="DL173" s="7"/>
      <c r="DM173" s="7"/>
      <c r="DN173" s="8">
        <f t="shared" si="18"/>
        <v>100</v>
      </c>
      <c r="DO173" s="45"/>
      <c r="DP173" s="4"/>
      <c r="DR173" s="8" t="str">
        <f>VLOOKUP($DQ173,definitions_list_lookup!$N$15:$P$20,2,TRUE)</f>
        <v>fresh</v>
      </c>
      <c r="DS173" s="8">
        <f>VLOOKUP($DQ173,definitions_list_lookup!$N$15:$P$20,3,TRUE)</f>
        <v>0</v>
      </c>
      <c r="DT173" s="108"/>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8">
        <f t="shared" si="19"/>
        <v>0</v>
      </c>
      <c r="ET173" s="44"/>
      <c r="EU173" s="8">
        <f t="shared" si="21"/>
        <v>37</v>
      </c>
      <c r="EV173" s="8" t="str">
        <f>VLOOKUP($EU173,definitions_list_lookup!$N$15:$P$20,2,TRUE)</f>
        <v>high</v>
      </c>
      <c r="EW173" s="8">
        <f>VLOOKUP($EU173,definitions_list_lookup!$N$15:$P$20,3,TRUE)</f>
        <v>3</v>
      </c>
    </row>
    <row r="174" spans="1:153" s="5" customFormat="1" ht="56">
      <c r="A174" s="5" t="s">
        <v>1932</v>
      </c>
      <c r="B174" s="5" t="s">
        <v>2845</v>
      </c>
      <c r="C174" s="5" t="s">
        <v>1497</v>
      </c>
      <c r="D174" s="5" t="s">
        <v>1497</v>
      </c>
      <c r="E174" s="5">
        <v>30</v>
      </c>
      <c r="F174" s="5">
        <v>1</v>
      </c>
      <c r="G174" s="6" t="str">
        <f t="shared" si="14"/>
        <v>30-1</v>
      </c>
      <c r="H174" s="2">
        <v>0</v>
      </c>
      <c r="I174" s="2">
        <v>11</v>
      </c>
      <c r="J174" s="81" t="str">
        <f>IF(((VLOOKUP($G174,Depth_Lookup!$A$3:$J$561,9,FALSE))-(I174/100))&gt;=0,"Good","Too Long")</f>
        <v>Good</v>
      </c>
      <c r="K174" s="82">
        <f>(VLOOKUP($G174,Depth_Lookup!$A$3:$J$561,10,FALSE))+(H174/100)</f>
        <v>71.25</v>
      </c>
      <c r="L174" s="82">
        <f>(VLOOKUP($G174,Depth_Lookup!$A$3:$J$561,10,FALSE))+(I174/100)</f>
        <v>71.36</v>
      </c>
      <c r="M174" s="174" t="s">
        <v>2517</v>
      </c>
      <c r="N174" s="174" t="s">
        <v>2516</v>
      </c>
      <c r="O174" s="59" t="s">
        <v>2036</v>
      </c>
      <c r="P174" s="59" t="s">
        <v>1929</v>
      </c>
      <c r="Q174" s="45"/>
      <c r="R174" s="42">
        <v>100</v>
      </c>
      <c r="V174" s="8">
        <f t="shared" si="15"/>
        <v>100</v>
      </c>
      <c r="W174" s="4" t="s">
        <v>1742</v>
      </c>
      <c r="X174" s="5" t="s">
        <v>1</v>
      </c>
      <c r="Y174" s="38">
        <v>55</v>
      </c>
      <c r="Z174" s="8" t="str">
        <f>VLOOKUP($Y174,definitions_list_lookup!$N$15:$P$20,2,TRUE)</f>
        <v>high</v>
      </c>
      <c r="AA174" s="8">
        <f>VLOOKUP($Y174,definitions_list_lookup!$N$15:$P$20,3,TRUE)</f>
        <v>3</v>
      </c>
      <c r="AB174" s="4" t="s">
        <v>2035</v>
      </c>
      <c r="AC174" s="7">
        <v>50</v>
      </c>
      <c r="AD174" s="7">
        <v>50</v>
      </c>
      <c r="AE174" s="7"/>
      <c r="AF174" s="7"/>
      <c r="AG174" s="7"/>
      <c r="AH174" s="7"/>
      <c r="AI174" s="7"/>
      <c r="AJ174" s="7"/>
      <c r="AK174" s="7"/>
      <c r="AL174" s="7"/>
      <c r="AM174" s="7"/>
      <c r="AN174" s="7"/>
      <c r="AO174" s="7"/>
      <c r="AP174" s="7"/>
      <c r="AQ174" s="7"/>
      <c r="AR174" s="7"/>
      <c r="AS174" s="7"/>
      <c r="AT174" s="7"/>
      <c r="AU174" s="7"/>
      <c r="AV174" s="7"/>
      <c r="AW174" s="7"/>
      <c r="AX174" s="7"/>
      <c r="AY174" s="7"/>
      <c r="AZ174" s="7"/>
      <c r="BA174" s="8">
        <f t="shared" si="16"/>
        <v>100</v>
      </c>
      <c r="BB174" s="55"/>
      <c r="BC174" s="4"/>
      <c r="BD174" s="4"/>
      <c r="BE174" s="4"/>
      <c r="BG174" s="8" t="str">
        <f>VLOOKUP($BF174,definitions_list_lookup!$N$15:$P$20,2,TRUE)</f>
        <v>fresh</v>
      </c>
      <c r="BH174" s="8">
        <f>VLOOKUP($BF174,definitions_list_lookup!$N$15:$P$20,3,TRUE)</f>
        <v>0</v>
      </c>
      <c r="BI174" s="4"/>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8">
        <f t="shared" si="17"/>
        <v>0</v>
      </c>
      <c r="CI174" s="45"/>
      <c r="CJ174" s="7"/>
      <c r="CK174" s="130"/>
      <c r="CM174" s="8" t="str">
        <f>VLOOKUP($CL174,definitions_list_lookup!$N$15:$P$20,2,TRUE)</f>
        <v>fresh</v>
      </c>
      <c r="CN174" s="8">
        <f>VLOOKUP($CL174,definitions_list_lookup!$N$15:$P$20,3,TRUE)</f>
        <v>0</v>
      </c>
      <c r="CO174" s="108"/>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8">
        <f t="shared" si="18"/>
        <v>0</v>
      </c>
      <c r="DO174" s="45"/>
      <c r="DP174" s="4"/>
      <c r="DR174" s="8" t="str">
        <f>VLOOKUP($DQ174,definitions_list_lookup!$N$15:$P$20,2,TRUE)</f>
        <v>fresh</v>
      </c>
      <c r="DS174" s="8">
        <f>VLOOKUP($DQ174,definitions_list_lookup!$N$15:$P$20,3,TRUE)</f>
        <v>0</v>
      </c>
      <c r="DT174" s="108"/>
      <c r="DU174" s="7"/>
      <c r="DV174" s="7"/>
      <c r="DW174" s="7"/>
      <c r="DX174" s="7"/>
      <c r="DY174" s="7"/>
      <c r="DZ174" s="7"/>
      <c r="EA174" s="7"/>
      <c r="EB174" s="7"/>
      <c r="EC174" s="7"/>
      <c r="ED174" s="7"/>
      <c r="EE174" s="7"/>
      <c r="EF174" s="7"/>
      <c r="EG174" s="7"/>
      <c r="EH174" s="7"/>
      <c r="EI174" s="7"/>
      <c r="EJ174" s="7"/>
      <c r="EK174" s="7"/>
      <c r="EL174" s="7"/>
      <c r="EM174" s="7"/>
      <c r="EN174" s="7"/>
      <c r="EO174" s="7"/>
      <c r="EP174" s="7"/>
      <c r="EQ174" s="7"/>
      <c r="ER174" s="7"/>
      <c r="ES174" s="8">
        <f t="shared" si="19"/>
        <v>0</v>
      </c>
      <c r="ET174" s="44"/>
      <c r="EU174" s="8">
        <f t="shared" si="21"/>
        <v>55</v>
      </c>
      <c r="EV174" s="8" t="str">
        <f>VLOOKUP($EU174,definitions_list_lookup!$N$15:$P$20,2,TRUE)</f>
        <v>high</v>
      </c>
      <c r="EW174" s="8">
        <f>VLOOKUP($EU174,definitions_list_lookup!$N$15:$P$20,3,TRUE)</f>
        <v>3</v>
      </c>
    </row>
    <row r="175" spans="1:153" s="5" customFormat="1" ht="42">
      <c r="A175" s="5" t="s">
        <v>1932</v>
      </c>
      <c r="B175" s="5" t="s">
        <v>2845</v>
      </c>
      <c r="C175" s="5" t="s">
        <v>1497</v>
      </c>
      <c r="D175" s="5" t="s">
        <v>1497</v>
      </c>
      <c r="E175" s="5">
        <v>30</v>
      </c>
      <c r="F175" s="5">
        <v>1</v>
      </c>
      <c r="G175" s="6" t="str">
        <f t="shared" si="14"/>
        <v>30-1</v>
      </c>
      <c r="H175" s="2">
        <v>11</v>
      </c>
      <c r="I175" s="2">
        <v>21</v>
      </c>
      <c r="J175" s="81" t="str">
        <f>IF(((VLOOKUP($G175,Depth_Lookup!$A$3:$J$561,9,FALSE))-(I175/100))&gt;=0,"Good","Too Long")</f>
        <v>Good</v>
      </c>
      <c r="K175" s="82">
        <f>(VLOOKUP($G175,Depth_Lookup!$A$3:$J$561,10,FALSE))+(H175/100)</f>
        <v>71.36</v>
      </c>
      <c r="L175" s="82">
        <f>(VLOOKUP($G175,Depth_Lookup!$A$3:$J$561,10,FALSE))+(I175/100)</f>
        <v>71.459999999999994</v>
      </c>
      <c r="M175" s="174">
        <v>27</v>
      </c>
      <c r="N175" s="174" t="s">
        <v>224</v>
      </c>
      <c r="O175" s="59" t="s">
        <v>2037</v>
      </c>
      <c r="P175" s="59" t="s">
        <v>1929</v>
      </c>
      <c r="Q175" s="45"/>
      <c r="R175" s="42">
        <v>100</v>
      </c>
      <c r="V175" s="8">
        <f t="shared" si="15"/>
        <v>100</v>
      </c>
      <c r="W175" s="4" t="s">
        <v>1742</v>
      </c>
      <c r="X175" s="5" t="s">
        <v>1</v>
      </c>
      <c r="Y175" s="38">
        <v>70</v>
      </c>
      <c r="Z175" s="8" t="str">
        <f>VLOOKUP($Y175,definitions_list_lookup!$N$15:$P$20,2,TRUE)</f>
        <v>very high</v>
      </c>
      <c r="AA175" s="8">
        <f>VLOOKUP($Y175,definitions_list_lookup!$N$15:$P$20,3,TRUE)</f>
        <v>4</v>
      </c>
      <c r="AB175" s="4"/>
      <c r="AC175" s="7"/>
      <c r="AD175" s="7">
        <v>40</v>
      </c>
      <c r="AE175" s="7"/>
      <c r="AF175" s="7"/>
      <c r="AG175" s="7"/>
      <c r="AH175" s="7"/>
      <c r="AI175" s="7"/>
      <c r="AJ175" s="7"/>
      <c r="AK175" s="7"/>
      <c r="AL175" s="7"/>
      <c r="AM175" s="7"/>
      <c r="AN175" s="7"/>
      <c r="AO175" s="7"/>
      <c r="AP175" s="7">
        <v>5</v>
      </c>
      <c r="AQ175" s="7"/>
      <c r="AR175" s="7"/>
      <c r="AS175" s="7">
        <v>55</v>
      </c>
      <c r="AT175" s="7"/>
      <c r="AU175" s="7"/>
      <c r="AV175" s="7"/>
      <c r="AW175" s="7"/>
      <c r="AX175" s="7"/>
      <c r="AY175" s="7"/>
      <c r="AZ175" s="7"/>
      <c r="BA175" s="8">
        <f t="shared" si="16"/>
        <v>100</v>
      </c>
      <c r="BB175" s="55"/>
      <c r="BC175" s="4"/>
      <c r="BD175" s="4"/>
      <c r="BE175" s="4"/>
      <c r="BG175" s="8" t="str">
        <f>VLOOKUP($BF175,definitions_list_lookup!$N$15:$P$20,2,TRUE)</f>
        <v>fresh</v>
      </c>
      <c r="BH175" s="8">
        <f>VLOOKUP($BF175,definitions_list_lookup!$N$15:$P$20,3,TRUE)</f>
        <v>0</v>
      </c>
      <c r="BI175" s="4"/>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8">
        <f t="shared" si="17"/>
        <v>0</v>
      </c>
      <c r="CI175" s="45"/>
      <c r="CJ175" s="7"/>
      <c r="CK175" s="130"/>
      <c r="CM175" s="8" t="str">
        <f>VLOOKUP($CL175,definitions_list_lookup!$N$15:$P$20,2,TRUE)</f>
        <v>fresh</v>
      </c>
      <c r="CN175" s="8">
        <f>VLOOKUP($CL175,definitions_list_lookup!$N$15:$P$20,3,TRUE)</f>
        <v>0</v>
      </c>
      <c r="CO175" s="108"/>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8">
        <f t="shared" si="18"/>
        <v>0</v>
      </c>
      <c r="DO175" s="45"/>
      <c r="DP175" s="4"/>
      <c r="DR175" s="8" t="str">
        <f>VLOOKUP($DQ175,definitions_list_lookup!$N$15:$P$20,2,TRUE)</f>
        <v>fresh</v>
      </c>
      <c r="DS175" s="8">
        <f>VLOOKUP($DQ175,definitions_list_lookup!$N$15:$P$20,3,TRUE)</f>
        <v>0</v>
      </c>
      <c r="DT175" s="108"/>
      <c r="DU175" s="7"/>
      <c r="DV175" s="7"/>
      <c r="DW175" s="7"/>
      <c r="DX175" s="7"/>
      <c r="DY175" s="7"/>
      <c r="DZ175" s="7"/>
      <c r="EA175" s="7"/>
      <c r="EB175" s="7"/>
      <c r="EC175" s="7"/>
      <c r="ED175" s="7"/>
      <c r="EE175" s="7"/>
      <c r="EF175" s="7"/>
      <c r="EG175" s="7"/>
      <c r="EH175" s="7"/>
      <c r="EI175" s="7"/>
      <c r="EJ175" s="7"/>
      <c r="EK175" s="7"/>
      <c r="EL175" s="7"/>
      <c r="EM175" s="7"/>
      <c r="EN175" s="7"/>
      <c r="EO175" s="7"/>
      <c r="EP175" s="7"/>
      <c r="EQ175" s="7"/>
      <c r="ER175" s="7"/>
      <c r="ES175" s="8">
        <f t="shared" si="19"/>
        <v>0</v>
      </c>
      <c r="ET175" s="44"/>
      <c r="EU175" s="8">
        <f t="shared" si="21"/>
        <v>70</v>
      </c>
      <c r="EV175" s="8" t="str">
        <f>VLOOKUP($EU175,definitions_list_lookup!$N$15:$P$20,2,TRUE)</f>
        <v>very high</v>
      </c>
      <c r="EW175" s="8">
        <f>VLOOKUP($EU175,definitions_list_lookup!$N$15:$P$20,3,TRUE)</f>
        <v>4</v>
      </c>
    </row>
    <row r="176" spans="1:153" s="5" customFormat="1" ht="112">
      <c r="A176" s="5" t="s">
        <v>1932</v>
      </c>
      <c r="B176" s="5" t="s">
        <v>2845</v>
      </c>
      <c r="C176" s="5" t="s">
        <v>1497</v>
      </c>
      <c r="D176" s="5" t="s">
        <v>1497</v>
      </c>
      <c r="E176" s="5">
        <v>30</v>
      </c>
      <c r="F176" s="5">
        <v>1</v>
      </c>
      <c r="G176" s="6" t="str">
        <f t="shared" si="14"/>
        <v>30-1</v>
      </c>
      <c r="H176" s="2">
        <v>21</v>
      </c>
      <c r="I176" s="2">
        <v>52</v>
      </c>
      <c r="J176" s="81" t="str">
        <f>IF(((VLOOKUP($G176,Depth_Lookup!$A$3:$J$561,9,FALSE))-(I176/100))&gt;=0,"Good","Too Long")</f>
        <v>Good</v>
      </c>
      <c r="K176" s="82">
        <f>(VLOOKUP($G176,Depth_Lookup!$A$3:$J$561,10,FALSE))+(H176/100)</f>
        <v>71.459999999999994</v>
      </c>
      <c r="L176" s="82">
        <f>(VLOOKUP($G176,Depth_Lookup!$A$3:$J$561,10,FALSE))+(I176/100)</f>
        <v>71.77</v>
      </c>
      <c r="M176" s="174">
        <v>28</v>
      </c>
      <c r="N176" s="174" t="s">
        <v>1489</v>
      </c>
      <c r="O176" s="116" t="s">
        <v>1811</v>
      </c>
      <c r="P176" s="59" t="s">
        <v>2107</v>
      </c>
      <c r="Q176" s="45"/>
      <c r="R176" s="42">
        <v>95</v>
      </c>
      <c r="T176" s="5">
        <v>5</v>
      </c>
      <c r="V176" s="8">
        <f t="shared" si="15"/>
        <v>100</v>
      </c>
      <c r="W176" s="4" t="s">
        <v>1794</v>
      </c>
      <c r="X176" s="5" t="s">
        <v>1</v>
      </c>
      <c r="Y176" s="38">
        <v>30</v>
      </c>
      <c r="Z176" s="8" t="str">
        <f>VLOOKUP($Y176,definitions_list_lookup!$N$15:$P$20,2,TRUE)</f>
        <v>moderate</v>
      </c>
      <c r="AA176" s="8">
        <f>VLOOKUP($Y176,definitions_list_lookup!$N$15:$P$20,3,TRUE)</f>
        <v>2</v>
      </c>
      <c r="AB176" s="4"/>
      <c r="AC176" s="7"/>
      <c r="AD176" s="7">
        <v>50</v>
      </c>
      <c r="AE176" s="7"/>
      <c r="AF176" s="7"/>
      <c r="AG176" s="7"/>
      <c r="AH176" s="7"/>
      <c r="AI176" s="7"/>
      <c r="AJ176" s="7"/>
      <c r="AK176" s="7"/>
      <c r="AL176" s="7"/>
      <c r="AM176" s="7"/>
      <c r="AN176" s="7"/>
      <c r="AO176" s="7"/>
      <c r="AP176" s="7">
        <v>5</v>
      </c>
      <c r="AQ176" s="7"/>
      <c r="AR176" s="7"/>
      <c r="AS176" s="7">
        <v>45</v>
      </c>
      <c r="AT176" s="7"/>
      <c r="AU176" s="7"/>
      <c r="AV176" s="7"/>
      <c r="AW176" s="7"/>
      <c r="AX176" s="7"/>
      <c r="AY176" s="7"/>
      <c r="AZ176" s="7"/>
      <c r="BA176" s="8">
        <f t="shared" si="16"/>
        <v>100</v>
      </c>
      <c r="BB176" s="55"/>
      <c r="BC176" s="4"/>
      <c r="BD176" s="4"/>
      <c r="BE176" s="4"/>
      <c r="BG176" s="8" t="str">
        <f>VLOOKUP($BF176,definitions_list_lookup!$N$15:$P$20,2,TRUE)</f>
        <v>fresh</v>
      </c>
      <c r="BH176" s="8">
        <f>VLOOKUP($BF176,definitions_list_lookup!$N$15:$P$20,3,TRUE)</f>
        <v>0</v>
      </c>
      <c r="BI176" s="4"/>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8">
        <f t="shared" si="17"/>
        <v>0</v>
      </c>
      <c r="CI176" s="45"/>
      <c r="CJ176" s="7" t="s">
        <v>1777</v>
      </c>
      <c r="CK176" s="130" t="s">
        <v>1739</v>
      </c>
      <c r="CL176" s="5">
        <v>50</v>
      </c>
      <c r="CM176" s="8" t="str">
        <f>VLOOKUP($CL176,definitions_list_lookup!$N$15:$P$20,2,TRUE)</f>
        <v>high</v>
      </c>
      <c r="CN176" s="8">
        <f>VLOOKUP($CL176,definitions_list_lookup!$N$15:$P$20,3,TRUE)</f>
        <v>3</v>
      </c>
      <c r="CO176" s="108"/>
      <c r="CP176" s="7"/>
      <c r="CQ176" s="7">
        <v>60</v>
      </c>
      <c r="CR176" s="7">
        <v>40</v>
      </c>
      <c r="CS176" s="7"/>
      <c r="CT176" s="7"/>
      <c r="CU176" s="7"/>
      <c r="CV176" s="7"/>
      <c r="CW176" s="7"/>
      <c r="CX176" s="7"/>
      <c r="CY176" s="7"/>
      <c r="CZ176" s="7"/>
      <c r="DA176" s="7"/>
      <c r="DB176" s="7"/>
      <c r="DC176" s="7"/>
      <c r="DD176" s="7"/>
      <c r="DE176" s="7"/>
      <c r="DF176" s="7"/>
      <c r="DG176" s="7"/>
      <c r="DH176" s="7"/>
      <c r="DI176" s="7"/>
      <c r="DJ176" s="7"/>
      <c r="DK176" s="7"/>
      <c r="DL176" s="7"/>
      <c r="DM176" s="7"/>
      <c r="DN176" s="8">
        <f t="shared" si="18"/>
        <v>100</v>
      </c>
      <c r="DO176" s="45"/>
      <c r="DP176" s="4"/>
      <c r="DR176" s="8" t="str">
        <f>VLOOKUP($DQ176,definitions_list_lookup!$N$15:$P$20,2,TRUE)</f>
        <v>fresh</v>
      </c>
      <c r="DS176" s="8">
        <f>VLOOKUP($DQ176,definitions_list_lookup!$N$15:$P$20,3,TRUE)</f>
        <v>0</v>
      </c>
      <c r="DT176" s="108"/>
      <c r="DU176" s="7"/>
      <c r="DV176" s="7"/>
      <c r="DW176" s="7"/>
      <c r="DX176" s="7"/>
      <c r="DY176" s="7"/>
      <c r="DZ176" s="7"/>
      <c r="EA176" s="7"/>
      <c r="EB176" s="7"/>
      <c r="EC176" s="7"/>
      <c r="ED176" s="7"/>
      <c r="EE176" s="7"/>
      <c r="EF176" s="7"/>
      <c r="EG176" s="7"/>
      <c r="EH176" s="7"/>
      <c r="EI176" s="7"/>
      <c r="EJ176" s="7"/>
      <c r="EK176" s="7"/>
      <c r="EL176" s="7"/>
      <c r="EM176" s="7"/>
      <c r="EN176" s="7"/>
      <c r="EO176" s="7"/>
      <c r="EP176" s="7"/>
      <c r="EQ176" s="7"/>
      <c r="ER176" s="7"/>
      <c r="ES176" s="8">
        <f t="shared" si="19"/>
        <v>0</v>
      </c>
      <c r="ET176" s="44"/>
      <c r="EU176" s="8">
        <f t="shared" si="21"/>
        <v>31</v>
      </c>
      <c r="EV176" s="8" t="str">
        <f>VLOOKUP($EU176,definitions_list_lookup!$N$15:$P$20,2,TRUE)</f>
        <v>high</v>
      </c>
      <c r="EW176" s="8">
        <f>VLOOKUP($EU176,definitions_list_lookup!$N$15:$P$20,3,TRUE)</f>
        <v>3</v>
      </c>
    </row>
    <row r="177" spans="1:153" s="5" customFormat="1" ht="84">
      <c r="A177" s="5" t="s">
        <v>1932</v>
      </c>
      <c r="B177" s="5" t="s">
        <v>2845</v>
      </c>
      <c r="C177" s="5" t="s">
        <v>1497</v>
      </c>
      <c r="D177" s="5" t="s">
        <v>1497</v>
      </c>
      <c r="E177" s="5">
        <v>30</v>
      </c>
      <c r="F177" s="5">
        <v>2</v>
      </c>
      <c r="G177" s="6" t="str">
        <f t="shared" si="14"/>
        <v>30-2</v>
      </c>
      <c r="H177" s="2">
        <v>0</v>
      </c>
      <c r="I177" s="2">
        <v>60</v>
      </c>
      <c r="J177" s="81" t="str">
        <f>IF(((VLOOKUP($G177,Depth_Lookup!$A$3:$J$561,9,FALSE))-(I177/100))&gt;=0,"Good","Too Long")</f>
        <v>Good</v>
      </c>
      <c r="K177" s="82">
        <f>(VLOOKUP($G177,Depth_Lookup!$A$3:$J$561,10,FALSE))+(H177/100)</f>
        <v>71.77</v>
      </c>
      <c r="L177" s="82">
        <f>(VLOOKUP($G177,Depth_Lookup!$A$3:$J$561,10,FALSE))+(I177/100)</f>
        <v>72.36999999999999</v>
      </c>
      <c r="M177" s="174">
        <v>28</v>
      </c>
      <c r="N177" s="174" t="s">
        <v>1489</v>
      </c>
      <c r="O177" s="59" t="s">
        <v>2038</v>
      </c>
      <c r="P177" s="59" t="s">
        <v>2107</v>
      </c>
      <c r="Q177" s="45"/>
      <c r="R177" s="42">
        <v>100</v>
      </c>
      <c r="V177" s="8">
        <f t="shared" si="15"/>
        <v>100</v>
      </c>
      <c r="W177" s="4" t="s">
        <v>1794</v>
      </c>
      <c r="X177" s="5" t="s">
        <v>1</v>
      </c>
      <c r="Y177" s="38">
        <v>45</v>
      </c>
      <c r="Z177" s="8" t="str">
        <f>VLOOKUP($Y177,definitions_list_lookup!$N$15:$P$20,2,TRUE)</f>
        <v>high</v>
      </c>
      <c r="AA177" s="8">
        <f>VLOOKUP($Y177,definitions_list_lookup!$N$15:$P$20,3,TRUE)</f>
        <v>3</v>
      </c>
      <c r="AB177" s="4"/>
      <c r="AC177" s="7"/>
      <c r="AD177" s="7">
        <v>40</v>
      </c>
      <c r="AE177" s="7"/>
      <c r="AF177" s="7"/>
      <c r="AG177" s="7"/>
      <c r="AH177" s="7"/>
      <c r="AI177" s="7"/>
      <c r="AJ177" s="7"/>
      <c r="AK177" s="7"/>
      <c r="AL177" s="7"/>
      <c r="AM177" s="7"/>
      <c r="AN177" s="7"/>
      <c r="AO177" s="7"/>
      <c r="AP177" s="7">
        <v>5</v>
      </c>
      <c r="AQ177" s="7"/>
      <c r="AR177" s="7"/>
      <c r="AS177" s="7">
        <v>55</v>
      </c>
      <c r="AT177" s="7"/>
      <c r="AU177" s="7"/>
      <c r="AV177" s="7"/>
      <c r="AW177" s="7"/>
      <c r="AX177" s="7"/>
      <c r="AY177" s="7"/>
      <c r="AZ177" s="7"/>
      <c r="BA177" s="8">
        <f t="shared" si="16"/>
        <v>100</v>
      </c>
      <c r="BB177" s="55"/>
      <c r="BC177" s="4"/>
      <c r="BD177" s="4"/>
      <c r="BE177" s="4"/>
      <c r="BG177" s="8" t="str">
        <f>VLOOKUP($BF177,definitions_list_lookup!$N$15:$P$20,2,TRUE)</f>
        <v>fresh</v>
      </c>
      <c r="BH177" s="8">
        <f>VLOOKUP($BF177,definitions_list_lookup!$N$15:$P$20,3,TRUE)</f>
        <v>0</v>
      </c>
      <c r="BI177" s="4"/>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8">
        <f t="shared" si="17"/>
        <v>0</v>
      </c>
      <c r="CI177" s="45"/>
      <c r="CJ177" s="7"/>
      <c r="CK177" s="130"/>
      <c r="CM177" s="8" t="str">
        <f>VLOOKUP($CL177,definitions_list_lookup!$N$15:$P$20,2,TRUE)</f>
        <v>fresh</v>
      </c>
      <c r="CN177" s="8">
        <f>VLOOKUP($CL177,definitions_list_lookup!$N$15:$P$20,3,TRUE)</f>
        <v>0</v>
      </c>
      <c r="CO177" s="108"/>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8">
        <f t="shared" si="18"/>
        <v>0</v>
      </c>
      <c r="DO177" s="45"/>
      <c r="DP177" s="4"/>
      <c r="DR177" s="8" t="str">
        <f>VLOOKUP($DQ177,definitions_list_lookup!$N$15:$P$20,2,TRUE)</f>
        <v>fresh</v>
      </c>
      <c r="DS177" s="8">
        <f>VLOOKUP($DQ177,definitions_list_lookup!$N$15:$P$20,3,TRUE)</f>
        <v>0</v>
      </c>
      <c r="DT177" s="108"/>
      <c r="DU177" s="7"/>
      <c r="DV177" s="7"/>
      <c r="DW177" s="7"/>
      <c r="DX177" s="7"/>
      <c r="DY177" s="7"/>
      <c r="DZ177" s="7"/>
      <c r="EA177" s="7"/>
      <c r="EB177" s="7"/>
      <c r="EC177" s="7"/>
      <c r="ED177" s="7"/>
      <c r="EE177" s="7"/>
      <c r="EF177" s="7"/>
      <c r="EG177" s="7"/>
      <c r="EH177" s="7"/>
      <c r="EI177" s="7"/>
      <c r="EJ177" s="7"/>
      <c r="EK177" s="7"/>
      <c r="EL177" s="7"/>
      <c r="EM177" s="7"/>
      <c r="EN177" s="7"/>
      <c r="EO177" s="7"/>
      <c r="EP177" s="7"/>
      <c r="EQ177" s="7"/>
      <c r="ER177" s="7"/>
      <c r="ES177" s="8">
        <f t="shared" si="19"/>
        <v>0</v>
      </c>
      <c r="ET177" s="44"/>
      <c r="EU177" s="8">
        <f t="shared" si="21"/>
        <v>45</v>
      </c>
      <c r="EV177" s="8" t="str">
        <f>VLOOKUP($EU177,definitions_list_lookup!$N$15:$P$20,2,TRUE)</f>
        <v>high</v>
      </c>
      <c r="EW177" s="8">
        <f>VLOOKUP($EU177,definitions_list_lookup!$N$15:$P$20,3,TRUE)</f>
        <v>3</v>
      </c>
    </row>
    <row r="178" spans="1:153" s="5" customFormat="1" ht="42">
      <c r="A178" s="5" t="s">
        <v>1932</v>
      </c>
      <c r="B178" s="5" t="s">
        <v>2845</v>
      </c>
      <c r="C178" s="5" t="s">
        <v>1497</v>
      </c>
      <c r="D178" s="5" t="s">
        <v>1497</v>
      </c>
      <c r="E178" s="5">
        <v>30</v>
      </c>
      <c r="F178" s="5">
        <v>3</v>
      </c>
      <c r="G178" s="6" t="str">
        <f t="shared" si="14"/>
        <v>30-3</v>
      </c>
      <c r="H178" s="2">
        <v>0</v>
      </c>
      <c r="I178" s="2">
        <v>5</v>
      </c>
      <c r="J178" s="81" t="str">
        <f>IF(((VLOOKUP($G178,Depth_Lookup!$A$3:$J$561,9,FALSE))-(I178/100))&gt;=0,"Good","Too Long")</f>
        <v>Good</v>
      </c>
      <c r="K178" s="82">
        <f>(VLOOKUP($G178,Depth_Lookup!$A$3:$J$561,10,FALSE))+(H178/100)</f>
        <v>72.37</v>
      </c>
      <c r="L178" s="82">
        <f>(VLOOKUP($G178,Depth_Lookup!$A$3:$J$561,10,FALSE))+(I178/100)</f>
        <v>72.42</v>
      </c>
      <c r="M178" s="174">
        <v>29</v>
      </c>
      <c r="N178" s="174" t="s">
        <v>224</v>
      </c>
      <c r="O178" s="59" t="s">
        <v>2040</v>
      </c>
      <c r="P178" s="59" t="s">
        <v>1929</v>
      </c>
      <c r="Q178" s="45"/>
      <c r="R178" s="42">
        <v>100</v>
      </c>
      <c r="V178" s="8">
        <f t="shared" si="15"/>
        <v>100</v>
      </c>
      <c r="W178" s="4" t="s">
        <v>2039</v>
      </c>
      <c r="X178" s="5" t="s">
        <v>1</v>
      </c>
      <c r="Y178" s="38">
        <v>90</v>
      </c>
      <c r="Z178" s="8" t="str">
        <f>VLOOKUP($Y178,definitions_list_lookup!$N$15:$P$20,2,TRUE)</f>
        <v>very high</v>
      </c>
      <c r="AA178" s="8">
        <f>VLOOKUP($Y178,definitions_list_lookup!$N$15:$P$20,3,TRUE)</f>
        <v>4</v>
      </c>
      <c r="AB178" s="4" t="s">
        <v>2041</v>
      </c>
      <c r="AC178" s="7"/>
      <c r="AD178" s="7"/>
      <c r="AE178" s="7"/>
      <c r="AF178" s="7"/>
      <c r="AG178" s="7"/>
      <c r="AH178" s="7"/>
      <c r="AI178" s="7"/>
      <c r="AJ178" s="7"/>
      <c r="AK178" s="7"/>
      <c r="AL178" s="7"/>
      <c r="AM178" s="7"/>
      <c r="AN178" s="7"/>
      <c r="AO178" s="7"/>
      <c r="AP178" s="7">
        <v>10</v>
      </c>
      <c r="AQ178" s="7"/>
      <c r="AR178" s="7"/>
      <c r="AS178" s="7">
        <v>90</v>
      </c>
      <c r="AT178" s="7"/>
      <c r="AU178" s="7"/>
      <c r="AV178" s="7"/>
      <c r="AW178" s="7"/>
      <c r="AX178" s="7"/>
      <c r="AY178" s="7"/>
      <c r="AZ178" s="7"/>
      <c r="BA178" s="8">
        <f t="shared" si="16"/>
        <v>100</v>
      </c>
      <c r="BB178" s="55"/>
      <c r="BC178" s="4"/>
      <c r="BD178" s="4"/>
      <c r="BE178" s="4"/>
      <c r="BG178" s="8" t="str">
        <f>VLOOKUP($BF178,definitions_list_lookup!$N$15:$P$20,2,TRUE)</f>
        <v>fresh</v>
      </c>
      <c r="BH178" s="8">
        <f>VLOOKUP($BF178,definitions_list_lookup!$N$15:$P$20,3,TRUE)</f>
        <v>0</v>
      </c>
      <c r="BI178" s="4"/>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8">
        <f t="shared" si="17"/>
        <v>0</v>
      </c>
      <c r="CI178" s="45"/>
      <c r="CJ178" s="7"/>
      <c r="CK178" s="130"/>
      <c r="CM178" s="8" t="str">
        <f>VLOOKUP($CL178,definitions_list_lookup!$N$15:$P$20,2,TRUE)</f>
        <v>fresh</v>
      </c>
      <c r="CN178" s="8">
        <f>VLOOKUP($CL178,definitions_list_lookup!$N$15:$P$20,3,TRUE)</f>
        <v>0</v>
      </c>
      <c r="CO178" s="108"/>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8">
        <f t="shared" si="18"/>
        <v>0</v>
      </c>
      <c r="DO178" s="45"/>
      <c r="DP178" s="4"/>
      <c r="DR178" s="8" t="str">
        <f>VLOOKUP($DQ178,definitions_list_lookup!$N$15:$P$20,2,TRUE)</f>
        <v>fresh</v>
      </c>
      <c r="DS178" s="8">
        <f>VLOOKUP($DQ178,definitions_list_lookup!$N$15:$P$20,3,TRUE)</f>
        <v>0</v>
      </c>
      <c r="DT178" s="108"/>
      <c r="DU178" s="7"/>
      <c r="DV178" s="7"/>
      <c r="DW178" s="7"/>
      <c r="DX178" s="7"/>
      <c r="DY178" s="7"/>
      <c r="DZ178" s="7"/>
      <c r="EA178" s="7"/>
      <c r="EB178" s="7"/>
      <c r="EC178" s="7"/>
      <c r="ED178" s="7"/>
      <c r="EE178" s="7"/>
      <c r="EF178" s="7"/>
      <c r="EG178" s="7"/>
      <c r="EH178" s="7"/>
      <c r="EI178" s="7"/>
      <c r="EJ178" s="7"/>
      <c r="EK178" s="7"/>
      <c r="EL178" s="7"/>
      <c r="EM178" s="7"/>
      <c r="EN178" s="7"/>
      <c r="EO178" s="7"/>
      <c r="EP178" s="7"/>
      <c r="EQ178" s="7"/>
      <c r="ER178" s="7"/>
      <c r="ES178" s="8">
        <f t="shared" si="19"/>
        <v>0</v>
      </c>
      <c r="ET178" s="44"/>
      <c r="EU178" s="8">
        <f t="shared" si="21"/>
        <v>90</v>
      </c>
      <c r="EV178" s="8" t="str">
        <f>VLOOKUP($EU178,definitions_list_lookup!$N$15:$P$20,2,TRUE)</f>
        <v>very high</v>
      </c>
      <c r="EW178" s="8">
        <f>VLOOKUP($EU178,definitions_list_lookup!$N$15:$P$20,3,TRUE)</f>
        <v>4</v>
      </c>
    </row>
    <row r="179" spans="1:153" s="5" customFormat="1" ht="98">
      <c r="A179" s="5" t="s">
        <v>1932</v>
      </c>
      <c r="B179" s="5" t="s">
        <v>2845</v>
      </c>
      <c r="C179" s="5" t="s">
        <v>1497</v>
      </c>
      <c r="D179" s="5" t="s">
        <v>1497</v>
      </c>
      <c r="E179" s="5">
        <v>30</v>
      </c>
      <c r="F179" s="5">
        <v>3</v>
      </c>
      <c r="G179" s="6" t="str">
        <f t="shared" si="14"/>
        <v>30-3</v>
      </c>
      <c r="H179" s="2">
        <v>5</v>
      </c>
      <c r="I179" s="2">
        <v>46.5</v>
      </c>
      <c r="J179" s="81" t="str">
        <f>IF(((VLOOKUP($G179,Depth_Lookup!$A$3:$J$561,9,FALSE))-(I179/100))&gt;=0,"Good","Too Long")</f>
        <v>Good</v>
      </c>
      <c r="K179" s="82">
        <f>(VLOOKUP($G179,Depth_Lookup!$A$3:$J$561,10,FALSE))+(H179/100)</f>
        <v>72.42</v>
      </c>
      <c r="L179" s="82">
        <f>(VLOOKUP($G179,Depth_Lookup!$A$3:$J$561,10,FALSE))+(I179/100)</f>
        <v>72.835000000000008</v>
      </c>
      <c r="M179" s="174" t="s">
        <v>1949</v>
      </c>
      <c r="N179" s="174" t="s">
        <v>1489</v>
      </c>
      <c r="O179" s="59" t="s">
        <v>2043</v>
      </c>
      <c r="P179" s="59" t="s">
        <v>2107</v>
      </c>
      <c r="Q179" s="45"/>
      <c r="R179" s="42">
        <v>95</v>
      </c>
      <c r="T179" s="5">
        <v>5</v>
      </c>
      <c r="V179" s="8">
        <f t="shared" si="15"/>
        <v>100</v>
      </c>
      <c r="W179" s="4" t="s">
        <v>1728</v>
      </c>
      <c r="X179" s="5" t="s">
        <v>1</v>
      </c>
      <c r="Y179" s="38">
        <v>40</v>
      </c>
      <c r="Z179" s="8" t="str">
        <f>VLOOKUP($Y179,definitions_list_lookup!$N$15:$P$20,2,TRUE)</f>
        <v>high</v>
      </c>
      <c r="AA179" s="8">
        <f>VLOOKUP($Y179,definitions_list_lookup!$N$15:$P$20,3,TRUE)</f>
        <v>3</v>
      </c>
      <c r="AB179" s="4" t="s">
        <v>2042</v>
      </c>
      <c r="AC179" s="7">
        <v>10</v>
      </c>
      <c r="AD179" s="7">
        <v>20</v>
      </c>
      <c r="AE179" s="7"/>
      <c r="AF179" s="7"/>
      <c r="AG179" s="7"/>
      <c r="AH179" s="7"/>
      <c r="AI179" s="7"/>
      <c r="AJ179" s="7"/>
      <c r="AK179" s="7"/>
      <c r="AL179" s="7"/>
      <c r="AM179" s="7"/>
      <c r="AN179" s="7"/>
      <c r="AO179" s="7"/>
      <c r="AP179" s="7">
        <v>5</v>
      </c>
      <c r="AQ179" s="7"/>
      <c r="AR179" s="7"/>
      <c r="AS179" s="7">
        <v>65</v>
      </c>
      <c r="AT179" s="7"/>
      <c r="AU179" s="7"/>
      <c r="AV179" s="7"/>
      <c r="AW179" s="7"/>
      <c r="AX179" s="7"/>
      <c r="AY179" s="7"/>
      <c r="AZ179" s="7"/>
      <c r="BA179" s="8">
        <f t="shared" si="16"/>
        <v>100</v>
      </c>
      <c r="BB179" s="55"/>
      <c r="BC179" s="4"/>
      <c r="BD179" s="4"/>
      <c r="BE179" s="4"/>
      <c r="BG179" s="8" t="str">
        <f>VLOOKUP($BF179,definitions_list_lookup!$N$15:$P$20,2,TRUE)</f>
        <v>fresh</v>
      </c>
      <c r="BH179" s="8">
        <f>VLOOKUP($BF179,definitions_list_lookup!$N$15:$P$20,3,TRUE)</f>
        <v>0</v>
      </c>
      <c r="BI179" s="4"/>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8">
        <f t="shared" si="17"/>
        <v>0</v>
      </c>
      <c r="CI179" s="45"/>
      <c r="CJ179" s="7" t="s">
        <v>1777</v>
      </c>
      <c r="CK179" s="130" t="s">
        <v>1739</v>
      </c>
      <c r="CL179" s="5">
        <v>50</v>
      </c>
      <c r="CM179" s="8" t="str">
        <f>VLOOKUP($CL179,definitions_list_lookup!$N$15:$P$20,2,TRUE)</f>
        <v>high</v>
      </c>
      <c r="CN179" s="8">
        <f>VLOOKUP($CL179,definitions_list_lookup!$N$15:$P$20,3,TRUE)</f>
        <v>3</v>
      </c>
      <c r="CO179" s="108"/>
      <c r="CP179" s="7"/>
      <c r="CQ179" s="7">
        <v>90</v>
      </c>
      <c r="CR179" s="7">
        <v>10</v>
      </c>
      <c r="CS179" s="7"/>
      <c r="CT179" s="7"/>
      <c r="CU179" s="7"/>
      <c r="CV179" s="7"/>
      <c r="CW179" s="7"/>
      <c r="CX179" s="7"/>
      <c r="CY179" s="7"/>
      <c r="CZ179" s="7"/>
      <c r="DA179" s="7"/>
      <c r="DB179" s="7"/>
      <c r="DC179" s="7"/>
      <c r="DD179" s="7"/>
      <c r="DE179" s="7"/>
      <c r="DF179" s="7"/>
      <c r="DG179" s="7"/>
      <c r="DH179" s="7"/>
      <c r="DI179" s="7"/>
      <c r="DJ179" s="7"/>
      <c r="DK179" s="7"/>
      <c r="DL179" s="7"/>
      <c r="DM179" s="7"/>
      <c r="DN179" s="8">
        <f t="shared" si="18"/>
        <v>100</v>
      </c>
      <c r="DO179" s="45"/>
      <c r="DP179" s="4"/>
      <c r="DR179" s="8" t="str">
        <f>VLOOKUP($DQ179,definitions_list_lookup!$N$15:$P$20,2,TRUE)</f>
        <v>fresh</v>
      </c>
      <c r="DS179" s="8">
        <f>VLOOKUP($DQ179,definitions_list_lookup!$N$15:$P$20,3,TRUE)</f>
        <v>0</v>
      </c>
      <c r="DT179" s="108"/>
      <c r="DU179" s="7"/>
      <c r="DV179" s="7"/>
      <c r="DW179" s="7"/>
      <c r="DX179" s="7"/>
      <c r="DY179" s="7"/>
      <c r="DZ179" s="7"/>
      <c r="EA179" s="7"/>
      <c r="EB179" s="7"/>
      <c r="EC179" s="7"/>
      <c r="ED179" s="7"/>
      <c r="EE179" s="7"/>
      <c r="EF179" s="7"/>
      <c r="EG179" s="7"/>
      <c r="EH179" s="7"/>
      <c r="EI179" s="7"/>
      <c r="EJ179" s="7"/>
      <c r="EK179" s="7"/>
      <c r="EL179" s="7"/>
      <c r="EM179" s="7"/>
      <c r="EN179" s="7"/>
      <c r="EO179" s="7"/>
      <c r="EP179" s="7"/>
      <c r="EQ179" s="7"/>
      <c r="ER179" s="7"/>
      <c r="ES179" s="8">
        <f t="shared" si="19"/>
        <v>0</v>
      </c>
      <c r="ET179" s="44"/>
      <c r="EU179" s="8">
        <f t="shared" si="21"/>
        <v>40.5</v>
      </c>
      <c r="EV179" s="8" t="str">
        <f>VLOOKUP($EU179,definitions_list_lookup!$N$15:$P$20,2,TRUE)</f>
        <v>high</v>
      </c>
      <c r="EW179" s="8">
        <f>VLOOKUP($EU179,definitions_list_lookup!$N$15:$P$20,3,TRUE)</f>
        <v>3</v>
      </c>
    </row>
    <row r="180" spans="1:153" s="5" customFormat="1" ht="56">
      <c r="A180" s="5" t="s">
        <v>1932</v>
      </c>
      <c r="B180" s="5" t="s">
        <v>2845</v>
      </c>
      <c r="C180" s="5" t="s">
        <v>1497</v>
      </c>
      <c r="D180" s="5" t="s">
        <v>1497</v>
      </c>
      <c r="E180" s="5">
        <v>30</v>
      </c>
      <c r="F180" s="5">
        <v>3</v>
      </c>
      <c r="G180" s="6" t="str">
        <f t="shared" si="14"/>
        <v>30-3</v>
      </c>
      <c r="H180" s="2">
        <v>46.5</v>
      </c>
      <c r="I180" s="2">
        <v>67</v>
      </c>
      <c r="J180" s="81" t="str">
        <f>IF(((VLOOKUP($G180,Depth_Lookup!$A$3:$J$561,9,FALSE))-(I180/100))&gt;=0,"Good","Too Long")</f>
        <v>Good</v>
      </c>
      <c r="K180" s="82">
        <f>(VLOOKUP($G180,Depth_Lookup!$A$3:$J$561,10,FALSE))+(H180/100)</f>
        <v>72.835000000000008</v>
      </c>
      <c r="L180" s="82">
        <f>(VLOOKUP($G180,Depth_Lookup!$A$3:$J$561,10,FALSE))+(I180/100)</f>
        <v>73.040000000000006</v>
      </c>
      <c r="M180" s="174" t="s">
        <v>1952</v>
      </c>
      <c r="N180" s="174" t="s">
        <v>2519</v>
      </c>
      <c r="O180" s="59" t="s">
        <v>2044</v>
      </c>
      <c r="P180" s="59" t="s">
        <v>2108</v>
      </c>
      <c r="Q180" s="45"/>
      <c r="R180" s="42">
        <v>100</v>
      </c>
      <c r="V180" s="8">
        <f t="shared" si="15"/>
        <v>100</v>
      </c>
      <c r="W180" s="4" t="s">
        <v>1735</v>
      </c>
      <c r="X180" s="5" t="s">
        <v>1</v>
      </c>
      <c r="Y180" s="38">
        <v>60</v>
      </c>
      <c r="Z180" s="8" t="str">
        <f>VLOOKUP($Y180,definitions_list_lookup!$N$15:$P$20,2,TRUE)</f>
        <v>high</v>
      </c>
      <c r="AA180" s="8">
        <f>VLOOKUP($Y180,definitions_list_lookup!$N$15:$P$20,3,TRUE)</f>
        <v>3</v>
      </c>
      <c r="AB180" s="4" t="s">
        <v>2033</v>
      </c>
      <c r="AC180" s="7">
        <v>10</v>
      </c>
      <c r="AD180" s="7">
        <v>70</v>
      </c>
      <c r="AE180" s="7">
        <v>10</v>
      </c>
      <c r="AF180" s="7"/>
      <c r="AG180" s="7"/>
      <c r="AH180" s="7"/>
      <c r="AI180" s="7"/>
      <c r="AJ180" s="7"/>
      <c r="AK180" s="7"/>
      <c r="AL180" s="7"/>
      <c r="AM180" s="7"/>
      <c r="AN180" s="7"/>
      <c r="AO180" s="7"/>
      <c r="AP180" s="7">
        <v>2</v>
      </c>
      <c r="AQ180" s="7"/>
      <c r="AR180" s="7"/>
      <c r="AS180" s="7">
        <v>8</v>
      </c>
      <c r="AT180" s="7"/>
      <c r="AU180" s="7"/>
      <c r="AV180" s="7"/>
      <c r="AW180" s="7"/>
      <c r="AX180" s="7"/>
      <c r="AY180" s="7"/>
      <c r="AZ180" s="7"/>
      <c r="BA180" s="8">
        <f t="shared" si="16"/>
        <v>100</v>
      </c>
      <c r="BB180" s="55"/>
      <c r="BC180" s="4"/>
      <c r="BD180" s="4"/>
      <c r="BE180" s="4"/>
      <c r="BG180" s="8" t="str">
        <f>VLOOKUP($BF180,definitions_list_lookup!$N$15:$P$20,2,TRUE)</f>
        <v>fresh</v>
      </c>
      <c r="BH180" s="8">
        <f>VLOOKUP($BF180,definitions_list_lookup!$N$15:$P$20,3,TRUE)</f>
        <v>0</v>
      </c>
      <c r="BI180" s="4"/>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8">
        <f t="shared" si="17"/>
        <v>0</v>
      </c>
      <c r="CI180" s="45"/>
      <c r="CJ180" s="7"/>
      <c r="CK180" s="130"/>
      <c r="CM180" s="8" t="str">
        <f>VLOOKUP($CL180,definitions_list_lookup!$N$15:$P$20,2,TRUE)</f>
        <v>fresh</v>
      </c>
      <c r="CN180" s="8">
        <f>VLOOKUP($CL180,definitions_list_lookup!$N$15:$P$20,3,TRUE)</f>
        <v>0</v>
      </c>
      <c r="CO180" s="108"/>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8">
        <f t="shared" si="18"/>
        <v>0</v>
      </c>
      <c r="DO180" s="45"/>
      <c r="DP180" s="4"/>
      <c r="DR180" s="8" t="str">
        <f>VLOOKUP($DQ180,definitions_list_lookup!$N$15:$P$20,2,TRUE)</f>
        <v>fresh</v>
      </c>
      <c r="DS180" s="8">
        <f>VLOOKUP($DQ180,definitions_list_lookup!$N$15:$P$20,3,TRUE)</f>
        <v>0</v>
      </c>
      <c r="DT180" s="108"/>
      <c r="DU180" s="7"/>
      <c r="DV180" s="7"/>
      <c r="DW180" s="7"/>
      <c r="DX180" s="7"/>
      <c r="DY180" s="7"/>
      <c r="DZ180" s="7"/>
      <c r="EA180" s="7"/>
      <c r="EB180" s="7"/>
      <c r="EC180" s="7"/>
      <c r="ED180" s="7"/>
      <c r="EE180" s="7"/>
      <c r="EF180" s="7"/>
      <c r="EG180" s="7"/>
      <c r="EH180" s="7"/>
      <c r="EI180" s="7"/>
      <c r="EJ180" s="7"/>
      <c r="EK180" s="7"/>
      <c r="EL180" s="7"/>
      <c r="EM180" s="7"/>
      <c r="EN180" s="7"/>
      <c r="EO180" s="7"/>
      <c r="EP180" s="7"/>
      <c r="EQ180" s="7"/>
      <c r="ER180" s="7"/>
      <c r="ES180" s="8">
        <f t="shared" si="19"/>
        <v>0</v>
      </c>
      <c r="ET180" s="44"/>
      <c r="EU180" s="8">
        <f t="shared" si="21"/>
        <v>60</v>
      </c>
      <c r="EV180" s="8" t="str">
        <f>VLOOKUP($EU180,definitions_list_lookup!$N$15:$P$20,2,TRUE)</f>
        <v>high</v>
      </c>
      <c r="EW180" s="8">
        <f>VLOOKUP($EU180,definitions_list_lookup!$N$15:$P$20,3,TRUE)</f>
        <v>3</v>
      </c>
    </row>
    <row r="181" spans="1:153" s="5" customFormat="1" ht="56">
      <c r="A181" s="5" t="s">
        <v>1932</v>
      </c>
      <c r="B181" s="5" t="s">
        <v>2845</v>
      </c>
      <c r="C181" s="5" t="s">
        <v>1497</v>
      </c>
      <c r="D181" s="5" t="s">
        <v>1497</v>
      </c>
      <c r="E181" s="5">
        <v>31</v>
      </c>
      <c r="F181" s="5">
        <v>1</v>
      </c>
      <c r="G181" s="6" t="str">
        <f t="shared" si="14"/>
        <v>31-1</v>
      </c>
      <c r="H181" s="2">
        <v>0</v>
      </c>
      <c r="I181" s="2">
        <v>5.5</v>
      </c>
      <c r="J181" s="81" t="str">
        <f>IF(((VLOOKUP($G181,Depth_Lookup!$A$3:$J$561,9,FALSE))-(I181/100))&gt;=0,"Good","Too Long")</f>
        <v>Good</v>
      </c>
      <c r="K181" s="82">
        <f>(VLOOKUP($G181,Depth_Lookup!$A$3:$J$561,10,FALSE))+(H181/100)</f>
        <v>72.75</v>
      </c>
      <c r="L181" s="82">
        <f>(VLOOKUP($G181,Depth_Lookup!$A$3:$J$561,10,FALSE))+(I181/100)</f>
        <v>72.805000000000007</v>
      </c>
      <c r="M181" s="174" t="s">
        <v>1952</v>
      </c>
      <c r="N181" s="174" t="s">
        <v>2519</v>
      </c>
      <c r="O181" s="59" t="s">
        <v>2044</v>
      </c>
      <c r="P181" s="59" t="s">
        <v>2108</v>
      </c>
      <c r="Q181" s="45"/>
      <c r="R181" s="42">
        <v>100</v>
      </c>
      <c r="V181" s="8">
        <f t="shared" si="15"/>
        <v>100</v>
      </c>
      <c r="W181" s="4" t="s">
        <v>1735</v>
      </c>
      <c r="X181" s="5" t="s">
        <v>1</v>
      </c>
      <c r="Y181" s="38">
        <v>60</v>
      </c>
      <c r="Z181" s="8" t="str">
        <f>VLOOKUP($Y181,definitions_list_lookup!$N$15:$P$20,2,TRUE)</f>
        <v>high</v>
      </c>
      <c r="AA181" s="8">
        <f>VLOOKUP($Y181,definitions_list_lookup!$N$15:$P$20,3,TRUE)</f>
        <v>3</v>
      </c>
      <c r="AB181" s="4" t="s">
        <v>2033</v>
      </c>
      <c r="AC181" s="7">
        <v>10</v>
      </c>
      <c r="AD181" s="7">
        <v>70</v>
      </c>
      <c r="AE181" s="7">
        <v>10</v>
      </c>
      <c r="AF181" s="7"/>
      <c r="AG181" s="7"/>
      <c r="AH181" s="7"/>
      <c r="AI181" s="7"/>
      <c r="AJ181" s="7"/>
      <c r="AK181" s="7"/>
      <c r="AL181" s="7"/>
      <c r="AM181" s="7"/>
      <c r="AN181" s="7"/>
      <c r="AO181" s="7"/>
      <c r="AP181" s="7">
        <v>2</v>
      </c>
      <c r="AQ181" s="7"/>
      <c r="AR181" s="7"/>
      <c r="AS181" s="7">
        <v>8</v>
      </c>
      <c r="AT181" s="7"/>
      <c r="AU181" s="7"/>
      <c r="AV181" s="7"/>
      <c r="AW181" s="7"/>
      <c r="AX181" s="7"/>
      <c r="AY181" s="7"/>
      <c r="AZ181" s="7"/>
      <c r="BA181" s="8">
        <f t="shared" si="16"/>
        <v>100</v>
      </c>
      <c r="BB181" s="55"/>
      <c r="BC181" s="4"/>
      <c r="BD181" s="4"/>
      <c r="BE181" s="4"/>
      <c r="BG181" s="8" t="str">
        <f>VLOOKUP($BF181,definitions_list_lookup!$N$15:$P$20,2,TRUE)</f>
        <v>fresh</v>
      </c>
      <c r="BH181" s="8">
        <f>VLOOKUP($BF181,definitions_list_lookup!$N$15:$P$20,3,TRUE)</f>
        <v>0</v>
      </c>
      <c r="BI181" s="4"/>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8">
        <f t="shared" si="17"/>
        <v>0</v>
      </c>
      <c r="CI181" s="45"/>
      <c r="CJ181" s="7"/>
      <c r="CK181" s="130"/>
      <c r="CM181" s="8" t="str">
        <f>VLOOKUP($CL181,definitions_list_lookup!$N$15:$P$20,2,TRUE)</f>
        <v>fresh</v>
      </c>
      <c r="CN181" s="8">
        <f>VLOOKUP($CL181,definitions_list_lookup!$N$15:$P$20,3,TRUE)</f>
        <v>0</v>
      </c>
      <c r="CO181" s="108"/>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8">
        <f t="shared" si="18"/>
        <v>0</v>
      </c>
      <c r="DO181" s="45"/>
      <c r="DP181" s="4"/>
      <c r="DR181" s="8" t="str">
        <f>VLOOKUP($DQ181,definitions_list_lookup!$N$15:$P$20,2,TRUE)</f>
        <v>fresh</v>
      </c>
      <c r="DS181" s="8">
        <f>VLOOKUP($DQ181,definitions_list_lookup!$N$15:$P$20,3,TRUE)</f>
        <v>0</v>
      </c>
      <c r="DT181" s="108"/>
      <c r="DU181" s="7"/>
      <c r="DV181" s="7"/>
      <c r="DW181" s="7"/>
      <c r="DX181" s="7"/>
      <c r="DY181" s="7"/>
      <c r="DZ181" s="7"/>
      <c r="EA181" s="7"/>
      <c r="EB181" s="7"/>
      <c r="EC181" s="7"/>
      <c r="ED181" s="7"/>
      <c r="EE181" s="7"/>
      <c r="EF181" s="7"/>
      <c r="EG181" s="7"/>
      <c r="EH181" s="7"/>
      <c r="EI181" s="7"/>
      <c r="EJ181" s="7"/>
      <c r="EK181" s="7"/>
      <c r="EL181" s="7"/>
      <c r="EM181" s="7"/>
      <c r="EN181" s="7"/>
      <c r="EO181" s="7"/>
      <c r="EP181" s="7"/>
      <c r="EQ181" s="7"/>
      <c r="ER181" s="7"/>
      <c r="ES181" s="8">
        <f t="shared" si="19"/>
        <v>0</v>
      </c>
      <c r="ET181" s="44"/>
      <c r="EU181" s="8">
        <f t="shared" si="21"/>
        <v>60</v>
      </c>
      <c r="EV181" s="8" t="str">
        <f>VLOOKUP($EU181,definitions_list_lookup!$N$15:$P$20,2,TRUE)</f>
        <v>high</v>
      </c>
      <c r="EW181" s="8">
        <f>VLOOKUP($EU181,definitions_list_lookup!$N$15:$P$20,3,TRUE)</f>
        <v>3</v>
      </c>
    </row>
    <row r="182" spans="1:153" s="5" customFormat="1" ht="98">
      <c r="A182" s="5" t="s">
        <v>1932</v>
      </c>
      <c r="B182" s="5" t="s">
        <v>2845</v>
      </c>
      <c r="C182" s="5" t="s">
        <v>1497</v>
      </c>
      <c r="D182" s="5" t="s">
        <v>1497</v>
      </c>
      <c r="E182" s="5">
        <v>31</v>
      </c>
      <c r="F182" s="5">
        <v>1</v>
      </c>
      <c r="G182" s="6" t="str">
        <f t="shared" si="14"/>
        <v>31-1</v>
      </c>
      <c r="H182" s="2">
        <v>5.5</v>
      </c>
      <c r="I182" s="2">
        <v>46</v>
      </c>
      <c r="J182" s="81" t="str">
        <f>IF(((VLOOKUP($G182,Depth_Lookup!$A$3:$J$561,9,FALSE))-(I182/100))&gt;=0,"Good","Too Long")</f>
        <v>Good</v>
      </c>
      <c r="K182" s="82">
        <f>(VLOOKUP($G182,Depth_Lookup!$A$3:$J$561,10,FALSE))+(H182/100)</f>
        <v>72.805000000000007</v>
      </c>
      <c r="L182" s="82">
        <f>(VLOOKUP($G182,Depth_Lookup!$A$3:$J$561,10,FALSE))+(I182/100)</f>
        <v>73.209999999999994</v>
      </c>
      <c r="M182" s="174" t="s">
        <v>1956</v>
      </c>
      <c r="N182" s="174" t="s">
        <v>1489</v>
      </c>
      <c r="O182" s="59" t="s">
        <v>1833</v>
      </c>
      <c r="P182" s="59" t="s">
        <v>2109</v>
      </c>
      <c r="Q182" s="45"/>
      <c r="R182" s="42">
        <v>95</v>
      </c>
      <c r="T182" s="5">
        <v>5</v>
      </c>
      <c r="V182" s="8">
        <f t="shared" si="15"/>
        <v>100</v>
      </c>
      <c r="W182" s="4" t="s">
        <v>1742</v>
      </c>
      <c r="X182" s="5" t="s">
        <v>1</v>
      </c>
      <c r="Y182" s="38">
        <v>40</v>
      </c>
      <c r="Z182" s="8" t="str">
        <f>VLOOKUP($Y182,definitions_list_lookup!$N$15:$P$20,2,TRUE)</f>
        <v>high</v>
      </c>
      <c r="AA182" s="8">
        <f>VLOOKUP($Y182,definitions_list_lookup!$N$15:$P$20,3,TRUE)</f>
        <v>3</v>
      </c>
      <c r="AB182" s="4"/>
      <c r="AC182" s="7">
        <v>50</v>
      </c>
      <c r="AD182" s="7">
        <v>15</v>
      </c>
      <c r="AE182" s="7">
        <v>10</v>
      </c>
      <c r="AF182" s="7"/>
      <c r="AG182" s="7"/>
      <c r="AH182" s="7"/>
      <c r="AI182" s="7"/>
      <c r="AJ182" s="7"/>
      <c r="AK182" s="7"/>
      <c r="AL182" s="7"/>
      <c r="AM182" s="7"/>
      <c r="AN182" s="7"/>
      <c r="AO182" s="7"/>
      <c r="AP182" s="7">
        <v>5</v>
      </c>
      <c r="AQ182" s="7"/>
      <c r="AR182" s="7"/>
      <c r="AS182" s="7">
        <v>20</v>
      </c>
      <c r="AT182" s="7"/>
      <c r="AU182" s="7"/>
      <c r="AV182" s="7"/>
      <c r="AW182" s="7"/>
      <c r="AX182" s="7"/>
      <c r="AY182" s="7"/>
      <c r="AZ182" s="7"/>
      <c r="BA182" s="8">
        <f t="shared" si="16"/>
        <v>100</v>
      </c>
      <c r="BB182" s="55"/>
      <c r="BC182" s="4"/>
      <c r="BD182" s="4"/>
      <c r="BE182" s="4"/>
      <c r="BG182" s="8" t="str">
        <f>VLOOKUP($BF182,definitions_list_lookup!$N$15:$P$20,2,TRUE)</f>
        <v>fresh</v>
      </c>
      <c r="BH182" s="8">
        <f>VLOOKUP($BF182,definitions_list_lookup!$N$15:$P$20,3,TRUE)</f>
        <v>0</v>
      </c>
      <c r="BI182" s="4"/>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8">
        <f t="shared" si="17"/>
        <v>0</v>
      </c>
      <c r="CI182" s="45"/>
      <c r="CJ182" s="7" t="s">
        <v>1777</v>
      </c>
      <c r="CK182" s="130" t="s">
        <v>1742</v>
      </c>
      <c r="CL182" s="5">
        <v>80</v>
      </c>
      <c r="CM182" s="8" t="str">
        <f>VLOOKUP($CL182,definitions_list_lookup!$N$15:$P$20,2,TRUE)</f>
        <v>very high</v>
      </c>
      <c r="CN182" s="8">
        <f>VLOOKUP($CL182,definitions_list_lookup!$N$15:$P$20,3,TRUE)</f>
        <v>4</v>
      </c>
      <c r="CO182" s="108"/>
      <c r="CP182" s="7"/>
      <c r="CQ182" s="7"/>
      <c r="CR182" s="7">
        <v>100</v>
      </c>
      <c r="CS182" s="7"/>
      <c r="CT182" s="7"/>
      <c r="CU182" s="7"/>
      <c r="CV182" s="7"/>
      <c r="CW182" s="7"/>
      <c r="CX182" s="7"/>
      <c r="CY182" s="7"/>
      <c r="CZ182" s="7"/>
      <c r="DA182" s="7"/>
      <c r="DB182" s="7"/>
      <c r="DC182" s="7"/>
      <c r="DD182" s="7"/>
      <c r="DE182" s="7"/>
      <c r="DF182" s="7"/>
      <c r="DG182" s="7"/>
      <c r="DH182" s="7"/>
      <c r="DI182" s="7"/>
      <c r="DJ182" s="7"/>
      <c r="DK182" s="7"/>
      <c r="DL182" s="7"/>
      <c r="DM182" s="7"/>
      <c r="DN182" s="8">
        <f t="shared" si="18"/>
        <v>100</v>
      </c>
      <c r="DO182" s="45"/>
      <c r="DP182" s="4"/>
      <c r="DR182" s="8" t="str">
        <f>VLOOKUP($DQ182,definitions_list_lookup!$N$15:$P$20,2,TRUE)</f>
        <v>fresh</v>
      </c>
      <c r="DS182" s="8">
        <f>VLOOKUP($DQ182,definitions_list_lookup!$N$15:$P$20,3,TRUE)</f>
        <v>0</v>
      </c>
      <c r="DT182" s="108"/>
      <c r="DU182" s="7"/>
      <c r="DV182" s="7"/>
      <c r="DW182" s="7"/>
      <c r="DX182" s="7"/>
      <c r="DY182" s="7"/>
      <c r="DZ182" s="7"/>
      <c r="EA182" s="7"/>
      <c r="EB182" s="7"/>
      <c r="EC182" s="7"/>
      <c r="ED182" s="7"/>
      <c r="EE182" s="7"/>
      <c r="EF182" s="7"/>
      <c r="EG182" s="7"/>
      <c r="EH182" s="7"/>
      <c r="EI182" s="7"/>
      <c r="EJ182" s="7"/>
      <c r="EK182" s="7"/>
      <c r="EL182" s="7"/>
      <c r="EM182" s="7"/>
      <c r="EN182" s="7"/>
      <c r="EO182" s="7"/>
      <c r="EP182" s="7"/>
      <c r="EQ182" s="7"/>
      <c r="ER182" s="7"/>
      <c r="ES182" s="8">
        <f t="shared" si="19"/>
        <v>0</v>
      </c>
      <c r="ET182" s="44"/>
      <c r="EU182" s="8">
        <f t="shared" si="21"/>
        <v>42</v>
      </c>
      <c r="EV182" s="8" t="str">
        <f>VLOOKUP($EU182,definitions_list_lookup!$N$15:$P$20,2,TRUE)</f>
        <v>high</v>
      </c>
      <c r="EW182" s="8">
        <f>VLOOKUP($EU182,definitions_list_lookup!$N$15:$P$20,3,TRUE)</f>
        <v>3</v>
      </c>
    </row>
    <row r="183" spans="1:153" s="5" customFormat="1" ht="112">
      <c r="A183" s="5" t="s">
        <v>1932</v>
      </c>
      <c r="B183" s="5" t="s">
        <v>2845</v>
      </c>
      <c r="C183" s="5" t="s">
        <v>1497</v>
      </c>
      <c r="D183" s="5" t="s">
        <v>1497</v>
      </c>
      <c r="E183" s="5">
        <v>31</v>
      </c>
      <c r="F183" s="5">
        <v>1</v>
      </c>
      <c r="G183" s="6" t="str">
        <f t="shared" si="14"/>
        <v>31-1</v>
      </c>
      <c r="H183" s="94">
        <v>46</v>
      </c>
      <c r="I183" s="2">
        <v>62</v>
      </c>
      <c r="J183" s="81" t="str">
        <f>IF(((VLOOKUP($G183,Depth_Lookup!$A$3:$J$561,9,FALSE))-(I183/100))&gt;=0,"Good","Too Long")</f>
        <v>Good</v>
      </c>
      <c r="K183" s="82">
        <f>(VLOOKUP($G183,Depth_Lookup!$A$3:$J$561,10,FALSE))+(H183/100)</f>
        <v>73.209999999999994</v>
      </c>
      <c r="L183" s="82">
        <f>(VLOOKUP($G183,Depth_Lookup!$A$3:$J$561,10,FALSE))+(I183/100)</f>
        <v>73.37</v>
      </c>
      <c r="M183" s="174" t="s">
        <v>1959</v>
      </c>
      <c r="N183" s="174" t="s">
        <v>2519</v>
      </c>
      <c r="O183" s="59" t="s">
        <v>2045</v>
      </c>
      <c r="P183" s="59" t="s">
        <v>2110</v>
      </c>
      <c r="Q183" s="45"/>
      <c r="R183" s="42">
        <v>95</v>
      </c>
      <c r="T183" s="5">
        <v>5</v>
      </c>
      <c r="V183" s="8">
        <f t="shared" si="15"/>
        <v>100</v>
      </c>
      <c r="W183" s="4" t="s">
        <v>1750</v>
      </c>
      <c r="X183" s="5" t="s">
        <v>1</v>
      </c>
      <c r="Y183" s="38">
        <v>50</v>
      </c>
      <c r="Z183" s="8" t="str">
        <f>VLOOKUP($Y183,definitions_list_lookup!$N$15:$P$20,2,TRUE)</f>
        <v>high</v>
      </c>
      <c r="AA183" s="8">
        <f>VLOOKUP($Y183,definitions_list_lookup!$N$15:$P$20,3,TRUE)</f>
        <v>3</v>
      </c>
      <c r="AB183" s="4" t="s">
        <v>2033</v>
      </c>
      <c r="AC183" s="7">
        <v>50</v>
      </c>
      <c r="AD183" s="7">
        <v>40</v>
      </c>
      <c r="AE183" s="7">
        <v>10</v>
      </c>
      <c r="AF183" s="7"/>
      <c r="AG183" s="7"/>
      <c r="AH183" s="7"/>
      <c r="AI183" s="7"/>
      <c r="AJ183" s="7"/>
      <c r="AK183" s="7"/>
      <c r="AL183" s="7"/>
      <c r="AM183" s="7"/>
      <c r="AN183" s="7"/>
      <c r="AO183" s="7"/>
      <c r="AP183" s="7"/>
      <c r="AQ183" s="7"/>
      <c r="AR183" s="7"/>
      <c r="AS183" s="7"/>
      <c r="AT183" s="7"/>
      <c r="AU183" s="7"/>
      <c r="AV183" s="7"/>
      <c r="AW183" s="7"/>
      <c r="AX183" s="7"/>
      <c r="AY183" s="7"/>
      <c r="AZ183" s="7"/>
      <c r="BA183" s="8">
        <f t="shared" si="16"/>
        <v>100</v>
      </c>
      <c r="BB183" s="55"/>
      <c r="BC183" s="4"/>
      <c r="BD183" s="4"/>
      <c r="BE183" s="4"/>
      <c r="BG183" s="8" t="str">
        <f>VLOOKUP($BF183,definitions_list_lookup!$N$15:$P$20,2,TRUE)</f>
        <v>fresh</v>
      </c>
      <c r="BH183" s="8">
        <f>VLOOKUP($BF183,definitions_list_lookup!$N$15:$P$20,3,TRUE)</f>
        <v>0</v>
      </c>
      <c r="BI183" s="4"/>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8">
        <f t="shared" si="17"/>
        <v>0</v>
      </c>
      <c r="CI183" s="45"/>
      <c r="CJ183" s="7" t="s">
        <v>1777</v>
      </c>
      <c r="CK183" s="130" t="s">
        <v>1742</v>
      </c>
      <c r="CL183" s="5">
        <v>80</v>
      </c>
      <c r="CM183" s="8" t="str">
        <f>VLOOKUP($CL183,definitions_list_lookup!$N$15:$P$20,2,TRUE)</f>
        <v>very high</v>
      </c>
      <c r="CN183" s="8">
        <f>VLOOKUP($CL183,definitions_list_lookup!$N$15:$P$20,3,TRUE)</f>
        <v>4</v>
      </c>
      <c r="CO183" s="108"/>
      <c r="CP183" s="7"/>
      <c r="CQ183" s="7"/>
      <c r="CR183" s="7">
        <v>100</v>
      </c>
      <c r="CS183" s="7"/>
      <c r="CT183" s="7"/>
      <c r="CU183" s="7"/>
      <c r="CV183" s="7"/>
      <c r="CW183" s="7"/>
      <c r="CX183" s="7"/>
      <c r="CY183" s="7"/>
      <c r="CZ183" s="7"/>
      <c r="DA183" s="7"/>
      <c r="DB183" s="7"/>
      <c r="DC183" s="7"/>
      <c r="DD183" s="7"/>
      <c r="DE183" s="7"/>
      <c r="DF183" s="7"/>
      <c r="DG183" s="7"/>
      <c r="DH183" s="7"/>
      <c r="DI183" s="7"/>
      <c r="DJ183" s="7"/>
      <c r="DK183" s="7"/>
      <c r="DL183" s="7"/>
      <c r="DM183" s="7"/>
      <c r="DN183" s="8">
        <f t="shared" si="18"/>
        <v>100</v>
      </c>
      <c r="DO183" s="45"/>
      <c r="DP183" s="4"/>
      <c r="DR183" s="8" t="str">
        <f>VLOOKUP($DQ183,definitions_list_lookup!$N$15:$P$20,2,TRUE)</f>
        <v>fresh</v>
      </c>
      <c r="DS183" s="8">
        <f>VLOOKUP($DQ183,definitions_list_lookup!$N$15:$P$20,3,TRUE)</f>
        <v>0</v>
      </c>
      <c r="DT183" s="108"/>
      <c r="DU183" s="7"/>
      <c r="DV183" s="7"/>
      <c r="DW183" s="7"/>
      <c r="DX183" s="7"/>
      <c r="DY183" s="7"/>
      <c r="DZ183" s="7"/>
      <c r="EA183" s="7"/>
      <c r="EB183" s="7"/>
      <c r="EC183" s="7"/>
      <c r="ED183" s="7"/>
      <c r="EE183" s="7"/>
      <c r="EF183" s="7"/>
      <c r="EG183" s="7"/>
      <c r="EH183" s="7"/>
      <c r="EI183" s="7"/>
      <c r="EJ183" s="7"/>
      <c r="EK183" s="7"/>
      <c r="EL183" s="7"/>
      <c r="EM183" s="7"/>
      <c r="EN183" s="7"/>
      <c r="EO183" s="7"/>
      <c r="EP183" s="7"/>
      <c r="EQ183" s="7"/>
      <c r="ER183" s="7"/>
      <c r="ES183" s="8">
        <f t="shared" si="19"/>
        <v>0</v>
      </c>
      <c r="ET183" s="44"/>
      <c r="EU183" s="8">
        <f t="shared" si="21"/>
        <v>51.5</v>
      </c>
      <c r="EV183" s="8" t="str">
        <f>VLOOKUP($EU183,definitions_list_lookup!$N$15:$P$20,2,TRUE)</f>
        <v>high</v>
      </c>
      <c r="EW183" s="8">
        <f>VLOOKUP($EU183,definitions_list_lookup!$N$15:$P$20,3,TRUE)</f>
        <v>3</v>
      </c>
    </row>
    <row r="184" spans="1:153" s="5" customFormat="1" ht="42">
      <c r="A184" s="5" t="s">
        <v>1932</v>
      </c>
      <c r="B184" s="5" t="s">
        <v>2845</v>
      </c>
      <c r="C184" s="5" t="s">
        <v>1497</v>
      </c>
      <c r="D184" s="5" t="s">
        <v>1497</v>
      </c>
      <c r="E184" s="5">
        <v>31</v>
      </c>
      <c r="F184" s="5">
        <v>1</v>
      </c>
      <c r="G184" s="6" t="str">
        <f t="shared" si="14"/>
        <v>31-1</v>
      </c>
      <c r="H184" s="2">
        <v>62</v>
      </c>
      <c r="I184" s="2">
        <v>77</v>
      </c>
      <c r="J184" s="81" t="str">
        <f>IF(((VLOOKUP($G184,Depth_Lookup!$A$3:$J$561,9,FALSE))-(I184/100))&gt;=0,"Good","Too Long")</f>
        <v>Good</v>
      </c>
      <c r="K184" s="82">
        <f>(VLOOKUP($G184,Depth_Lookup!$A$3:$J$561,10,FALSE))+(H184/100)</f>
        <v>73.37</v>
      </c>
      <c r="L184" s="82">
        <f>(VLOOKUP($G184,Depth_Lookup!$A$3:$J$561,10,FALSE))+(I184/100)</f>
        <v>73.52</v>
      </c>
      <c r="M184" s="174" t="s">
        <v>1961</v>
      </c>
      <c r="N184" s="174" t="s">
        <v>1489</v>
      </c>
      <c r="O184" s="59" t="s">
        <v>1749</v>
      </c>
      <c r="P184" s="59" t="s">
        <v>2108</v>
      </c>
      <c r="Q184" s="45"/>
      <c r="R184" s="42">
        <v>100</v>
      </c>
      <c r="V184" s="8">
        <f t="shared" si="15"/>
        <v>100</v>
      </c>
      <c r="W184" s="4" t="s">
        <v>1739</v>
      </c>
      <c r="X184" s="5" t="s">
        <v>1</v>
      </c>
      <c r="Y184" s="38">
        <v>65</v>
      </c>
      <c r="Z184" s="8" t="str">
        <f>VLOOKUP($Y184,definitions_list_lookup!$N$15:$P$20,2,TRUE)</f>
        <v>very high</v>
      </c>
      <c r="AA184" s="8">
        <f>VLOOKUP($Y184,definitions_list_lookup!$N$15:$P$20,3,TRUE)</f>
        <v>4</v>
      </c>
      <c r="AB184" s="4"/>
      <c r="AC184" s="7">
        <v>60</v>
      </c>
      <c r="AD184" s="7">
        <v>15</v>
      </c>
      <c r="AE184" s="7"/>
      <c r="AF184" s="7"/>
      <c r="AG184" s="7"/>
      <c r="AH184" s="7"/>
      <c r="AI184" s="7"/>
      <c r="AJ184" s="7"/>
      <c r="AK184" s="7"/>
      <c r="AL184" s="7"/>
      <c r="AM184" s="7"/>
      <c r="AN184" s="7"/>
      <c r="AO184" s="7"/>
      <c r="AP184" s="7">
        <v>5</v>
      </c>
      <c r="AQ184" s="7"/>
      <c r="AR184" s="7"/>
      <c r="AS184" s="7">
        <v>20</v>
      </c>
      <c r="AT184" s="7"/>
      <c r="AU184" s="7"/>
      <c r="AV184" s="7"/>
      <c r="AW184" s="7"/>
      <c r="AX184" s="7"/>
      <c r="AY184" s="7"/>
      <c r="AZ184" s="7"/>
      <c r="BA184" s="8">
        <f t="shared" si="16"/>
        <v>100</v>
      </c>
      <c r="BB184" s="55"/>
      <c r="BC184" s="4"/>
      <c r="BD184" s="4"/>
      <c r="BE184" s="4"/>
      <c r="BG184" s="8" t="str">
        <f>VLOOKUP($BF184,definitions_list_lookup!$N$15:$P$20,2,TRUE)</f>
        <v>fresh</v>
      </c>
      <c r="BH184" s="8">
        <f>VLOOKUP($BF184,definitions_list_lookup!$N$15:$P$20,3,TRUE)</f>
        <v>0</v>
      </c>
      <c r="BI184" s="4"/>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8">
        <f t="shared" si="17"/>
        <v>0</v>
      </c>
      <c r="CI184" s="45"/>
      <c r="CJ184" s="7"/>
      <c r="CK184" s="130"/>
      <c r="CM184" s="8" t="str">
        <f>VLOOKUP($CL184,definitions_list_lookup!$N$15:$P$20,2,TRUE)</f>
        <v>fresh</v>
      </c>
      <c r="CN184" s="8">
        <f>VLOOKUP($CL184,definitions_list_lookup!$N$15:$P$20,3,TRUE)</f>
        <v>0</v>
      </c>
      <c r="CO184" s="108"/>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8">
        <f t="shared" si="18"/>
        <v>0</v>
      </c>
      <c r="DO184" s="45"/>
      <c r="DP184" s="4"/>
      <c r="DR184" s="8" t="str">
        <f>VLOOKUP($DQ184,definitions_list_lookup!$N$15:$P$20,2,TRUE)</f>
        <v>fresh</v>
      </c>
      <c r="DS184" s="8">
        <f>VLOOKUP($DQ184,definitions_list_lookup!$N$15:$P$20,3,TRUE)</f>
        <v>0</v>
      </c>
      <c r="DT184" s="108"/>
      <c r="DU184" s="7"/>
      <c r="DV184" s="7"/>
      <c r="DW184" s="7"/>
      <c r="DX184" s="7"/>
      <c r="DY184" s="7"/>
      <c r="DZ184" s="7"/>
      <c r="EA184" s="7"/>
      <c r="EB184" s="7"/>
      <c r="EC184" s="7"/>
      <c r="ED184" s="7"/>
      <c r="EE184" s="7"/>
      <c r="EF184" s="7"/>
      <c r="EG184" s="7"/>
      <c r="EH184" s="7"/>
      <c r="EI184" s="7"/>
      <c r="EJ184" s="7"/>
      <c r="EK184" s="7"/>
      <c r="EL184" s="7"/>
      <c r="EM184" s="7"/>
      <c r="EN184" s="7"/>
      <c r="EO184" s="7"/>
      <c r="EP184" s="7"/>
      <c r="EQ184" s="7"/>
      <c r="ER184" s="7"/>
      <c r="ES184" s="8">
        <f t="shared" si="19"/>
        <v>0</v>
      </c>
      <c r="ET184" s="44"/>
      <c r="EU184" s="8">
        <f t="shared" si="21"/>
        <v>65</v>
      </c>
      <c r="EV184" s="8" t="str">
        <f>VLOOKUP($EU184,definitions_list_lookup!$N$15:$P$20,2,TRUE)</f>
        <v>very high</v>
      </c>
      <c r="EW184" s="8">
        <f>VLOOKUP($EU184,definitions_list_lookup!$N$15:$P$20,3,TRUE)</f>
        <v>4</v>
      </c>
    </row>
    <row r="185" spans="1:153" s="5" customFormat="1" ht="84">
      <c r="A185" s="5" t="s">
        <v>1932</v>
      </c>
      <c r="B185" s="5" t="s">
        <v>2845</v>
      </c>
      <c r="C185" s="5" t="s">
        <v>1497</v>
      </c>
      <c r="D185" s="5" t="s">
        <v>1497</v>
      </c>
      <c r="E185" s="5">
        <v>31</v>
      </c>
      <c r="F185" s="5">
        <v>2</v>
      </c>
      <c r="G185" s="6" t="str">
        <f t="shared" si="14"/>
        <v>31-2</v>
      </c>
      <c r="H185" s="2">
        <v>0</v>
      </c>
      <c r="I185" s="2">
        <v>86.5</v>
      </c>
      <c r="J185" s="81" t="str">
        <f>IF(((VLOOKUP($G185,Depth_Lookup!$A$3:$J$561,9,FALSE))-(I185/100))&gt;=0,"Good","Too Long")</f>
        <v>Good</v>
      </c>
      <c r="K185" s="82">
        <f>(VLOOKUP($G185,Depth_Lookup!$A$3:$J$561,10,FALSE))+(H185/100)</f>
        <v>73.52</v>
      </c>
      <c r="L185" s="82">
        <f>(VLOOKUP($G185,Depth_Lookup!$A$3:$J$561,10,FALSE))+(I185/100)</f>
        <v>74.384999999999991</v>
      </c>
      <c r="M185" s="174">
        <v>31</v>
      </c>
      <c r="N185" s="174" t="s">
        <v>1489</v>
      </c>
      <c r="O185" s="59" t="s">
        <v>1833</v>
      </c>
      <c r="P185" s="59" t="s">
        <v>2111</v>
      </c>
      <c r="Q185" s="45"/>
      <c r="R185" s="42">
        <v>95</v>
      </c>
      <c r="T185" s="5">
        <v>5</v>
      </c>
      <c r="V185" s="8">
        <f t="shared" si="15"/>
        <v>100</v>
      </c>
      <c r="W185" s="4" t="s">
        <v>1794</v>
      </c>
      <c r="X185" s="5" t="s">
        <v>1</v>
      </c>
      <c r="Y185" s="38">
        <v>35</v>
      </c>
      <c r="Z185" s="8" t="str">
        <f>VLOOKUP($Y185,definitions_list_lookup!$N$15:$P$20,2,TRUE)</f>
        <v>high</v>
      </c>
      <c r="AA185" s="8">
        <f>VLOOKUP($Y185,definitions_list_lookup!$N$15:$P$20,3,TRUE)</f>
        <v>3</v>
      </c>
      <c r="AB185" s="4"/>
      <c r="AC185" s="7">
        <v>5</v>
      </c>
      <c r="AD185" s="7">
        <v>20</v>
      </c>
      <c r="AE185" s="7"/>
      <c r="AF185" s="7"/>
      <c r="AG185" s="7"/>
      <c r="AH185" s="7"/>
      <c r="AI185" s="7"/>
      <c r="AJ185" s="7"/>
      <c r="AK185" s="7"/>
      <c r="AL185" s="7"/>
      <c r="AM185" s="7"/>
      <c r="AN185" s="7"/>
      <c r="AO185" s="7"/>
      <c r="AP185" s="7">
        <v>5</v>
      </c>
      <c r="AQ185" s="7"/>
      <c r="AR185" s="7"/>
      <c r="AS185" s="7">
        <v>70</v>
      </c>
      <c r="AT185" s="7"/>
      <c r="AU185" s="7"/>
      <c r="AV185" s="7"/>
      <c r="AW185" s="7"/>
      <c r="AX185" s="7"/>
      <c r="AY185" s="7"/>
      <c r="AZ185" s="7"/>
      <c r="BA185" s="8">
        <f t="shared" si="16"/>
        <v>100</v>
      </c>
      <c r="BB185" s="55"/>
      <c r="BC185" s="4"/>
      <c r="BD185" s="4"/>
      <c r="BE185" s="4"/>
      <c r="BG185" s="8" t="str">
        <f>VLOOKUP($BF185,definitions_list_lookup!$N$15:$P$20,2,TRUE)</f>
        <v>fresh</v>
      </c>
      <c r="BH185" s="8">
        <f>VLOOKUP($BF185,definitions_list_lookup!$N$15:$P$20,3,TRUE)</f>
        <v>0</v>
      </c>
      <c r="BI185" s="4"/>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8">
        <f t="shared" si="17"/>
        <v>0</v>
      </c>
      <c r="CI185" s="45"/>
      <c r="CJ185" s="7" t="s">
        <v>295</v>
      </c>
      <c r="CK185" s="131" t="s">
        <v>1750</v>
      </c>
      <c r="CL185" s="5">
        <v>70</v>
      </c>
      <c r="CM185" s="8" t="str">
        <f>VLOOKUP($CL185,definitions_list_lookup!$N$15:$P$20,2,TRUE)</f>
        <v>very high</v>
      </c>
      <c r="CN185" s="8">
        <f>VLOOKUP($CL185,definitions_list_lookup!$N$15:$P$20,3,TRUE)</f>
        <v>4</v>
      </c>
      <c r="CO185" s="108"/>
      <c r="CP185" s="7"/>
      <c r="CQ185" s="7">
        <v>10</v>
      </c>
      <c r="CR185" s="7"/>
      <c r="CS185" s="7"/>
      <c r="CT185" s="7"/>
      <c r="CU185" s="7"/>
      <c r="CV185" s="7"/>
      <c r="CW185" s="7"/>
      <c r="CX185" s="7"/>
      <c r="CY185" s="7"/>
      <c r="CZ185" s="7"/>
      <c r="DA185" s="7"/>
      <c r="DB185" s="7"/>
      <c r="DC185" s="7">
        <v>5</v>
      </c>
      <c r="DD185" s="7"/>
      <c r="DE185" s="7"/>
      <c r="DF185" s="7">
        <v>85</v>
      </c>
      <c r="DG185" s="7"/>
      <c r="DH185" s="7"/>
      <c r="DI185" s="7"/>
      <c r="DJ185" s="7"/>
      <c r="DK185" s="7"/>
      <c r="DL185" s="7"/>
      <c r="DM185" s="7"/>
      <c r="DN185" s="8">
        <f t="shared" si="18"/>
        <v>100</v>
      </c>
      <c r="DO185" s="45"/>
      <c r="DP185" s="4"/>
      <c r="DR185" s="8" t="str">
        <f>VLOOKUP($DQ185,definitions_list_lookup!$N$15:$P$20,2,TRUE)</f>
        <v>fresh</v>
      </c>
      <c r="DS185" s="8">
        <f>VLOOKUP($DQ185,definitions_list_lookup!$N$15:$P$20,3,TRUE)</f>
        <v>0</v>
      </c>
      <c r="DT185" s="108"/>
      <c r="DU185" s="7"/>
      <c r="DV185" s="7"/>
      <c r="DW185" s="7"/>
      <c r="DX185" s="7"/>
      <c r="DY185" s="7"/>
      <c r="DZ185" s="7"/>
      <c r="EA185" s="7"/>
      <c r="EB185" s="7"/>
      <c r="EC185" s="7"/>
      <c r="ED185" s="7"/>
      <c r="EE185" s="7"/>
      <c r="EF185" s="7"/>
      <c r="EG185" s="7"/>
      <c r="EH185" s="7"/>
      <c r="EI185" s="7"/>
      <c r="EJ185" s="7"/>
      <c r="EK185" s="7"/>
      <c r="EL185" s="7"/>
      <c r="EM185" s="7"/>
      <c r="EN185" s="7"/>
      <c r="EO185" s="7"/>
      <c r="EP185" s="7"/>
      <c r="EQ185" s="7"/>
      <c r="ER185" s="7"/>
      <c r="ES185" s="8">
        <f t="shared" si="19"/>
        <v>0</v>
      </c>
      <c r="ET185" s="44"/>
      <c r="EU185" s="8">
        <f t="shared" si="21"/>
        <v>36.75</v>
      </c>
      <c r="EV185" s="8" t="str">
        <f>VLOOKUP($EU185,definitions_list_lookup!$N$15:$P$20,2,TRUE)</f>
        <v>high</v>
      </c>
      <c r="EW185" s="8">
        <f>VLOOKUP($EU185,definitions_list_lookup!$N$15:$P$20,3,TRUE)</f>
        <v>3</v>
      </c>
    </row>
    <row r="186" spans="1:153" s="5" customFormat="1" ht="112">
      <c r="A186" s="5" t="s">
        <v>1932</v>
      </c>
      <c r="B186" s="5" t="s">
        <v>2845</v>
      </c>
      <c r="C186" s="5" t="s">
        <v>1497</v>
      </c>
      <c r="D186" s="5" t="s">
        <v>1497</v>
      </c>
      <c r="E186" s="5">
        <v>32</v>
      </c>
      <c r="F186" s="5">
        <v>1</v>
      </c>
      <c r="G186" s="6" t="str">
        <f t="shared" si="14"/>
        <v>32-1</v>
      </c>
      <c r="H186" s="2">
        <v>0</v>
      </c>
      <c r="I186" s="2">
        <v>52</v>
      </c>
      <c r="J186" s="81" t="str">
        <f>IF(((VLOOKUP($G186,Depth_Lookup!$A$3:$J$561,9,FALSE))-(I186/100))&gt;=0,"Good","Too Long")</f>
        <v>Good</v>
      </c>
      <c r="K186" s="82">
        <f>(VLOOKUP($G186,Depth_Lookup!$A$3:$J$561,10,FALSE))+(H186/100)</f>
        <v>74.25</v>
      </c>
      <c r="L186" s="82">
        <f>(VLOOKUP($G186,Depth_Lookup!$A$3:$J$561,10,FALSE))+(I186/100)</f>
        <v>74.77</v>
      </c>
      <c r="M186" s="174">
        <v>31</v>
      </c>
      <c r="N186" s="174" t="s">
        <v>1489</v>
      </c>
      <c r="O186" s="59" t="s">
        <v>1827</v>
      </c>
      <c r="P186" s="59" t="s">
        <v>2112</v>
      </c>
      <c r="Q186" s="45"/>
      <c r="R186" s="42">
        <v>90</v>
      </c>
      <c r="T186" s="5">
        <v>10</v>
      </c>
      <c r="V186" s="8">
        <f t="shared" si="15"/>
        <v>100</v>
      </c>
      <c r="W186" s="4" t="s">
        <v>1735</v>
      </c>
      <c r="X186" s="5" t="s">
        <v>1</v>
      </c>
      <c r="Y186" s="38">
        <v>20</v>
      </c>
      <c r="Z186" s="8" t="str">
        <f>VLOOKUP($Y186,definitions_list_lookup!$N$15:$P$20,2,TRUE)</f>
        <v>moderate</v>
      </c>
      <c r="AA186" s="8">
        <f>VLOOKUP($Y186,definitions_list_lookup!$N$15:$P$20,3,TRUE)</f>
        <v>2</v>
      </c>
      <c r="AB186" s="4"/>
      <c r="AC186" s="7">
        <v>20</v>
      </c>
      <c r="AD186" s="7">
        <v>5</v>
      </c>
      <c r="AE186" s="7">
        <v>20</v>
      </c>
      <c r="AF186" s="7"/>
      <c r="AG186" s="7"/>
      <c r="AH186" s="7"/>
      <c r="AI186" s="7"/>
      <c r="AJ186" s="7"/>
      <c r="AK186" s="7"/>
      <c r="AL186" s="7"/>
      <c r="AM186" s="7"/>
      <c r="AN186" s="7"/>
      <c r="AO186" s="7"/>
      <c r="AP186" s="7">
        <v>5</v>
      </c>
      <c r="AQ186" s="7"/>
      <c r="AR186" s="7"/>
      <c r="AS186" s="7">
        <v>50</v>
      </c>
      <c r="AT186" s="7"/>
      <c r="AU186" s="7"/>
      <c r="AV186" s="7"/>
      <c r="AW186" s="7"/>
      <c r="AX186" s="7"/>
      <c r="AY186" s="7"/>
      <c r="AZ186" s="7"/>
      <c r="BA186" s="8">
        <f t="shared" si="16"/>
        <v>100</v>
      </c>
      <c r="BB186" s="55"/>
      <c r="BC186" s="4"/>
      <c r="BD186" s="4"/>
      <c r="BE186" s="4"/>
      <c r="BG186" s="8" t="str">
        <f>VLOOKUP($BF186,definitions_list_lookup!$N$15:$P$20,2,TRUE)</f>
        <v>fresh</v>
      </c>
      <c r="BH186" s="8">
        <f>VLOOKUP($BF186,definitions_list_lookup!$N$15:$P$20,3,TRUE)</f>
        <v>0</v>
      </c>
      <c r="BI186" s="4"/>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8">
        <f t="shared" si="17"/>
        <v>0</v>
      </c>
      <c r="CI186" s="45"/>
      <c r="CJ186" s="7" t="s">
        <v>1777</v>
      </c>
      <c r="CK186" s="130" t="s">
        <v>1796</v>
      </c>
      <c r="CL186" s="5">
        <v>50</v>
      </c>
      <c r="CM186" s="8" t="str">
        <f>VLOOKUP($CL186,definitions_list_lookup!$N$15:$P$20,2,TRUE)</f>
        <v>high</v>
      </c>
      <c r="CN186" s="8">
        <f>VLOOKUP($CL186,definitions_list_lookup!$N$15:$P$20,3,TRUE)</f>
        <v>3</v>
      </c>
      <c r="CO186" s="108"/>
      <c r="CP186" s="7"/>
      <c r="CQ186" s="7">
        <v>60</v>
      </c>
      <c r="CR186" s="7">
        <v>40</v>
      </c>
      <c r="CS186" s="7"/>
      <c r="CT186" s="7"/>
      <c r="CU186" s="7"/>
      <c r="CV186" s="7"/>
      <c r="CW186" s="7"/>
      <c r="CX186" s="7"/>
      <c r="CY186" s="7"/>
      <c r="CZ186" s="7"/>
      <c r="DA186" s="7"/>
      <c r="DB186" s="7"/>
      <c r="DC186" s="7"/>
      <c r="DD186" s="7"/>
      <c r="DE186" s="7"/>
      <c r="DF186" s="7"/>
      <c r="DG186" s="7"/>
      <c r="DH186" s="7"/>
      <c r="DI186" s="7"/>
      <c r="DJ186" s="7"/>
      <c r="DK186" s="7"/>
      <c r="DL186" s="7"/>
      <c r="DM186" s="7"/>
      <c r="DN186" s="8">
        <f t="shared" si="18"/>
        <v>100</v>
      </c>
      <c r="DO186" s="45"/>
      <c r="DP186" s="4"/>
      <c r="DR186" s="8" t="str">
        <f>VLOOKUP($DQ186,definitions_list_lookup!$N$15:$P$20,2,TRUE)</f>
        <v>fresh</v>
      </c>
      <c r="DS186" s="8">
        <f>VLOOKUP($DQ186,definitions_list_lookup!$N$15:$P$20,3,TRUE)</f>
        <v>0</v>
      </c>
      <c r="DT186" s="108"/>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8">
        <f t="shared" si="19"/>
        <v>0</v>
      </c>
      <c r="ET186" s="44"/>
      <c r="EU186" s="8">
        <f t="shared" si="21"/>
        <v>23</v>
      </c>
      <c r="EV186" s="8" t="str">
        <f>VLOOKUP($EU186,definitions_list_lookup!$N$15:$P$20,2,TRUE)</f>
        <v>moderate</v>
      </c>
      <c r="EW186" s="8">
        <f>VLOOKUP($EU186,definitions_list_lookup!$N$15:$P$20,3,TRUE)</f>
        <v>2</v>
      </c>
    </row>
    <row r="187" spans="1:153" s="5" customFormat="1" ht="70">
      <c r="A187" s="5" t="s">
        <v>1932</v>
      </c>
      <c r="B187" s="5" t="s">
        <v>2845</v>
      </c>
      <c r="C187" s="5" t="s">
        <v>1497</v>
      </c>
      <c r="D187" s="5" t="s">
        <v>1497</v>
      </c>
      <c r="E187" s="5">
        <v>32</v>
      </c>
      <c r="F187" s="5">
        <v>1</v>
      </c>
      <c r="G187" s="6" t="str">
        <f t="shared" si="14"/>
        <v>32-1</v>
      </c>
      <c r="H187" s="2">
        <v>52</v>
      </c>
      <c r="I187" s="2">
        <v>96.5</v>
      </c>
      <c r="J187" s="81" t="str">
        <f>IF(((VLOOKUP($G187,Depth_Lookup!$A$3:$J$561,9,FALSE))-(I187/100))&gt;=0,"Good","Too Long")</f>
        <v>Good</v>
      </c>
      <c r="K187" s="82">
        <f>(VLOOKUP($G187,Depth_Lookup!$A$3:$J$561,10,FALSE))+(H187/100)</f>
        <v>74.77</v>
      </c>
      <c r="L187" s="82">
        <f>(VLOOKUP($G187,Depth_Lookup!$A$3:$J$561,10,FALSE))+(I187/100)</f>
        <v>75.215000000000003</v>
      </c>
      <c r="M187" s="174">
        <v>32</v>
      </c>
      <c r="N187" s="174" t="s">
        <v>1564</v>
      </c>
      <c r="O187" s="59" t="s">
        <v>2047</v>
      </c>
      <c r="P187" s="59" t="s">
        <v>2111</v>
      </c>
      <c r="Q187" s="45"/>
      <c r="R187" s="42">
        <v>100</v>
      </c>
      <c r="V187" s="8">
        <f t="shared" si="15"/>
        <v>100</v>
      </c>
      <c r="W187" s="4" t="s">
        <v>2046</v>
      </c>
      <c r="X187" s="5" t="s">
        <v>1</v>
      </c>
      <c r="Y187" s="38">
        <v>55</v>
      </c>
      <c r="Z187" s="8" t="str">
        <f>VLOOKUP($Y187,definitions_list_lookup!$N$15:$P$20,2,TRUE)</f>
        <v>high</v>
      </c>
      <c r="AA187" s="8">
        <f>VLOOKUP($Y187,definitions_list_lookup!$N$15:$P$20,3,TRUE)</f>
        <v>3</v>
      </c>
      <c r="AB187" s="132" t="s">
        <v>2050</v>
      </c>
      <c r="AC187" s="7">
        <v>10</v>
      </c>
      <c r="AD187" s="7">
        <v>15</v>
      </c>
      <c r="AE187" s="7">
        <v>5</v>
      </c>
      <c r="AF187" s="7"/>
      <c r="AG187" s="7"/>
      <c r="AH187" s="7"/>
      <c r="AI187" s="7"/>
      <c r="AJ187" s="7"/>
      <c r="AK187" s="7"/>
      <c r="AL187" s="7"/>
      <c r="AM187" s="7"/>
      <c r="AN187" s="7"/>
      <c r="AO187" s="7"/>
      <c r="AP187" s="7">
        <v>5</v>
      </c>
      <c r="AQ187" s="7"/>
      <c r="AR187" s="7"/>
      <c r="AS187" s="7">
        <v>65</v>
      </c>
      <c r="AT187" s="7"/>
      <c r="AU187" s="7"/>
      <c r="AV187" s="7"/>
      <c r="AW187" s="7"/>
      <c r="AX187" s="7"/>
      <c r="AY187" s="7"/>
      <c r="AZ187" s="7"/>
      <c r="BA187" s="8">
        <f t="shared" si="16"/>
        <v>100</v>
      </c>
      <c r="BB187" s="55"/>
      <c r="BC187" s="4"/>
      <c r="BD187" s="4"/>
      <c r="BE187" s="4"/>
      <c r="BG187" s="8" t="str">
        <f>VLOOKUP($BF187,definitions_list_lookup!$N$15:$P$20,2,TRUE)</f>
        <v>fresh</v>
      </c>
      <c r="BH187" s="8">
        <f>VLOOKUP($BF187,definitions_list_lookup!$N$15:$P$20,3,TRUE)</f>
        <v>0</v>
      </c>
      <c r="BI187" s="4"/>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8">
        <f t="shared" si="17"/>
        <v>0</v>
      </c>
      <c r="CI187" s="45"/>
      <c r="CJ187" s="7"/>
      <c r="CK187" s="130"/>
      <c r="CM187" s="8" t="str">
        <f>VLOOKUP($CL187,definitions_list_lookup!$N$15:$P$20,2,TRUE)</f>
        <v>fresh</v>
      </c>
      <c r="CN187" s="8">
        <f>VLOOKUP($CL187,definitions_list_lookup!$N$15:$P$20,3,TRUE)</f>
        <v>0</v>
      </c>
      <c r="CO187" s="108"/>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8">
        <f t="shared" si="18"/>
        <v>0</v>
      </c>
      <c r="DO187" s="45"/>
      <c r="DP187" s="4"/>
      <c r="DR187" s="8" t="str">
        <f>VLOOKUP($DQ187,definitions_list_lookup!$N$15:$P$20,2,TRUE)</f>
        <v>fresh</v>
      </c>
      <c r="DS187" s="8">
        <f>VLOOKUP($DQ187,definitions_list_lookup!$N$15:$P$20,3,TRUE)</f>
        <v>0</v>
      </c>
      <c r="DT187" s="108"/>
      <c r="DU187" s="7"/>
      <c r="DV187" s="7"/>
      <c r="DW187" s="7"/>
      <c r="DX187" s="7"/>
      <c r="DY187" s="7"/>
      <c r="DZ187" s="7"/>
      <c r="EA187" s="7"/>
      <c r="EB187" s="7"/>
      <c r="EC187" s="7"/>
      <c r="ED187" s="7"/>
      <c r="EE187" s="7"/>
      <c r="EF187" s="7"/>
      <c r="EG187" s="7"/>
      <c r="EH187" s="7"/>
      <c r="EI187" s="7"/>
      <c r="EJ187" s="7"/>
      <c r="EK187" s="7"/>
      <c r="EL187" s="7"/>
      <c r="EM187" s="7"/>
      <c r="EN187" s="7"/>
      <c r="EO187" s="7"/>
      <c r="EP187" s="7"/>
      <c r="EQ187" s="7"/>
      <c r="ER187" s="7"/>
      <c r="ES187" s="8">
        <f t="shared" si="19"/>
        <v>0</v>
      </c>
      <c r="ET187" s="44"/>
      <c r="EU187" s="8">
        <f t="shared" si="21"/>
        <v>55</v>
      </c>
      <c r="EV187" s="8" t="str">
        <f>VLOOKUP($EU187,definitions_list_lookup!$N$15:$P$20,2,TRUE)</f>
        <v>high</v>
      </c>
      <c r="EW187" s="8">
        <f>VLOOKUP($EU187,definitions_list_lookup!$N$15:$P$20,3,TRUE)</f>
        <v>3</v>
      </c>
    </row>
    <row r="188" spans="1:153" s="5" customFormat="1" ht="56">
      <c r="A188" s="5" t="s">
        <v>1932</v>
      </c>
      <c r="B188" s="5" t="s">
        <v>2845</v>
      </c>
      <c r="C188" s="5" t="s">
        <v>1497</v>
      </c>
      <c r="D188" s="5" t="s">
        <v>1497</v>
      </c>
      <c r="E188" s="5">
        <v>32</v>
      </c>
      <c r="F188" s="5">
        <v>2</v>
      </c>
      <c r="G188" s="6" t="str">
        <f t="shared" si="14"/>
        <v>32-2</v>
      </c>
      <c r="H188" s="2">
        <v>0</v>
      </c>
      <c r="I188" s="2">
        <v>2</v>
      </c>
      <c r="J188" s="81" t="str">
        <f>IF(((VLOOKUP($G188,Depth_Lookup!$A$3:$J$561,9,FALSE))-(I188/100))&gt;=0,"Good","Too Long")</f>
        <v>Good</v>
      </c>
      <c r="K188" s="82">
        <f>(VLOOKUP($G188,Depth_Lookup!$A$3:$J$561,10,FALSE))+(H188/100)</f>
        <v>75.215000000000003</v>
      </c>
      <c r="L188" s="82">
        <f>(VLOOKUP($G188,Depth_Lookup!$A$3:$J$561,10,FALSE))+(I188/100)</f>
        <v>75.234999999999999</v>
      </c>
      <c r="M188" s="174">
        <v>32</v>
      </c>
      <c r="N188" s="174" t="s">
        <v>1564</v>
      </c>
      <c r="O188" s="59" t="s">
        <v>2049</v>
      </c>
      <c r="P188" s="59" t="s">
        <v>2111</v>
      </c>
      <c r="Q188" s="45"/>
      <c r="R188" s="42">
        <v>100</v>
      </c>
      <c r="V188" s="8">
        <f t="shared" si="15"/>
        <v>100</v>
      </c>
      <c r="W188" s="4" t="s">
        <v>2046</v>
      </c>
      <c r="X188" s="5" t="s">
        <v>1764</v>
      </c>
      <c r="Y188" s="38">
        <v>70</v>
      </c>
      <c r="Z188" s="8" t="str">
        <f>VLOOKUP($Y188,definitions_list_lookup!$N$15:$P$20,2,TRUE)</f>
        <v>very high</v>
      </c>
      <c r="AA188" s="8">
        <f>VLOOKUP($Y188,definitions_list_lookup!$N$15:$P$20,3,TRUE)</f>
        <v>4</v>
      </c>
      <c r="AB188" s="4" t="s">
        <v>2048</v>
      </c>
      <c r="AC188" s="7"/>
      <c r="AD188" s="7">
        <v>10</v>
      </c>
      <c r="AE188" s="7"/>
      <c r="AF188" s="7"/>
      <c r="AG188" s="7"/>
      <c r="AH188" s="7"/>
      <c r="AI188" s="7"/>
      <c r="AJ188" s="7"/>
      <c r="AK188" s="7"/>
      <c r="AL188" s="7"/>
      <c r="AM188" s="7"/>
      <c r="AN188" s="7"/>
      <c r="AO188" s="7"/>
      <c r="AP188" s="7">
        <v>10</v>
      </c>
      <c r="AQ188" s="7"/>
      <c r="AR188" s="7"/>
      <c r="AS188" s="7">
        <v>80</v>
      </c>
      <c r="AT188" s="7"/>
      <c r="AU188" s="7"/>
      <c r="AV188" s="7"/>
      <c r="AW188" s="7"/>
      <c r="AX188" s="7"/>
      <c r="AY188" s="7"/>
      <c r="AZ188" s="7"/>
      <c r="BA188" s="8">
        <f t="shared" si="16"/>
        <v>100</v>
      </c>
      <c r="BB188" s="55"/>
      <c r="BC188" s="4"/>
      <c r="BD188" s="4"/>
      <c r="BE188" s="4"/>
      <c r="BG188" s="8" t="str">
        <f>VLOOKUP($BF188,definitions_list_lookup!$N$15:$P$20,2,TRUE)</f>
        <v>fresh</v>
      </c>
      <c r="BH188" s="8">
        <f>VLOOKUP($BF188,definitions_list_lookup!$N$15:$P$20,3,TRUE)</f>
        <v>0</v>
      </c>
      <c r="BI188" s="4"/>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8">
        <f t="shared" si="17"/>
        <v>0</v>
      </c>
      <c r="CI188" s="45"/>
      <c r="CJ188" s="7"/>
      <c r="CK188" s="130"/>
      <c r="CM188" s="8" t="str">
        <f>VLOOKUP($CL188,definitions_list_lookup!$N$15:$P$20,2,TRUE)</f>
        <v>fresh</v>
      </c>
      <c r="CN188" s="8">
        <f>VLOOKUP($CL188,definitions_list_lookup!$N$15:$P$20,3,TRUE)</f>
        <v>0</v>
      </c>
      <c r="CO188" s="108"/>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8">
        <f t="shared" si="18"/>
        <v>0</v>
      </c>
      <c r="DO188" s="45"/>
      <c r="DP188" s="4"/>
      <c r="DR188" s="8" t="str">
        <f>VLOOKUP($DQ188,definitions_list_lookup!$N$15:$P$20,2,TRUE)</f>
        <v>fresh</v>
      </c>
      <c r="DS188" s="8">
        <f>VLOOKUP($DQ188,definitions_list_lookup!$N$15:$P$20,3,TRUE)</f>
        <v>0</v>
      </c>
      <c r="DT188" s="108"/>
      <c r="DU188" s="7"/>
      <c r="DV188" s="7"/>
      <c r="DW188" s="7"/>
      <c r="DX188" s="7"/>
      <c r="DY188" s="7"/>
      <c r="DZ188" s="7"/>
      <c r="EA188" s="7"/>
      <c r="EB188" s="7"/>
      <c r="EC188" s="7"/>
      <c r="ED188" s="7"/>
      <c r="EE188" s="7"/>
      <c r="EF188" s="7"/>
      <c r="EG188" s="7"/>
      <c r="EH188" s="7"/>
      <c r="EI188" s="7"/>
      <c r="EJ188" s="7"/>
      <c r="EK188" s="7"/>
      <c r="EL188" s="7"/>
      <c r="EM188" s="7"/>
      <c r="EN188" s="7"/>
      <c r="EO188" s="7"/>
      <c r="EP188" s="7"/>
      <c r="EQ188" s="7"/>
      <c r="ER188" s="7"/>
      <c r="ES188" s="8">
        <f t="shared" si="19"/>
        <v>0</v>
      </c>
      <c r="ET188" s="44"/>
      <c r="EU188" s="8">
        <f t="shared" si="21"/>
        <v>70</v>
      </c>
      <c r="EV188" s="8" t="str">
        <f>VLOOKUP($EU188,definitions_list_lookup!$N$15:$P$20,2,TRUE)</f>
        <v>very high</v>
      </c>
      <c r="EW188" s="8">
        <f>VLOOKUP($EU188,definitions_list_lookup!$N$15:$P$20,3,TRUE)</f>
        <v>4</v>
      </c>
    </row>
    <row r="189" spans="1:153" s="5" customFormat="1" ht="168">
      <c r="A189" s="5" t="s">
        <v>1932</v>
      </c>
      <c r="B189" s="5" t="s">
        <v>2845</v>
      </c>
      <c r="C189" s="5" t="s">
        <v>1497</v>
      </c>
      <c r="D189" s="5" t="s">
        <v>1497</v>
      </c>
      <c r="E189" s="5">
        <v>32</v>
      </c>
      <c r="F189" s="5">
        <v>2</v>
      </c>
      <c r="G189" s="6" t="str">
        <f t="shared" si="14"/>
        <v>32-2</v>
      </c>
      <c r="H189" s="2">
        <v>2</v>
      </c>
      <c r="I189" s="2">
        <v>72</v>
      </c>
      <c r="J189" s="81" t="str">
        <f>IF(((VLOOKUP($G189,Depth_Lookup!$A$3:$J$561,9,FALSE))-(I189/100))&gt;=0,"Good","Too Long")</f>
        <v>Good</v>
      </c>
      <c r="K189" s="82">
        <f>(VLOOKUP($G189,Depth_Lookup!$A$3:$J$561,10,FALSE))+(H189/100)</f>
        <v>75.234999999999999</v>
      </c>
      <c r="L189" s="82">
        <f>(VLOOKUP($G189,Depth_Lookup!$A$3:$J$561,10,FALSE))+(I189/100)</f>
        <v>75.935000000000002</v>
      </c>
      <c r="M189" s="174">
        <v>33</v>
      </c>
      <c r="N189" s="174" t="s">
        <v>1489</v>
      </c>
      <c r="O189" s="59" t="s">
        <v>2051</v>
      </c>
      <c r="P189" s="59" t="s">
        <v>2113</v>
      </c>
      <c r="Q189" s="45"/>
      <c r="R189" s="42">
        <v>85</v>
      </c>
      <c r="S189" s="5">
        <v>10</v>
      </c>
      <c r="T189" s="5">
        <v>5</v>
      </c>
      <c r="V189" s="8">
        <f t="shared" si="15"/>
        <v>100</v>
      </c>
      <c r="W189" s="4" t="s">
        <v>1750</v>
      </c>
      <c r="X189" s="5" t="s">
        <v>1</v>
      </c>
      <c r="Y189" s="38">
        <v>10</v>
      </c>
      <c r="Z189" s="8" t="str">
        <f>VLOOKUP($Y189,definitions_list_lookup!$N$15:$P$20,2,TRUE)</f>
        <v>slight</v>
      </c>
      <c r="AA189" s="8">
        <f>VLOOKUP($Y189,definitions_list_lookup!$N$15:$P$20,3,TRUE)</f>
        <v>1</v>
      </c>
      <c r="AB189" s="4"/>
      <c r="AC189" s="7">
        <v>5</v>
      </c>
      <c r="AD189" s="7">
        <v>5</v>
      </c>
      <c r="AE189" s="7">
        <v>50</v>
      </c>
      <c r="AF189" s="7"/>
      <c r="AG189" s="7"/>
      <c r="AH189" s="7"/>
      <c r="AI189" s="7"/>
      <c r="AJ189" s="7"/>
      <c r="AK189" s="7"/>
      <c r="AL189" s="7"/>
      <c r="AM189" s="7"/>
      <c r="AN189" s="7"/>
      <c r="AO189" s="7"/>
      <c r="AP189" s="7">
        <v>5</v>
      </c>
      <c r="AQ189" s="7"/>
      <c r="AR189" s="7"/>
      <c r="AS189" s="7">
        <v>35</v>
      </c>
      <c r="AT189" s="7"/>
      <c r="AU189" s="7"/>
      <c r="AV189" s="7"/>
      <c r="AW189" s="7"/>
      <c r="AX189" s="7"/>
      <c r="AY189" s="7"/>
      <c r="AZ189" s="7"/>
      <c r="BA189" s="8">
        <f t="shared" si="16"/>
        <v>100</v>
      </c>
      <c r="BB189" s="55"/>
      <c r="BC189" s="108" t="s">
        <v>1739</v>
      </c>
      <c r="BD189" s="108" t="s">
        <v>180</v>
      </c>
      <c r="BE189" s="108" t="s">
        <v>230</v>
      </c>
      <c r="BF189" s="7">
        <v>70</v>
      </c>
      <c r="BG189" s="8" t="str">
        <f>VLOOKUP($BF189,definitions_list_lookup!$N$15:$P$20,2,TRUE)</f>
        <v>very high</v>
      </c>
      <c r="BH189" s="8">
        <f>VLOOKUP($BF189,definitions_list_lookup!$N$15:$P$20,3,TRUE)</f>
        <v>4</v>
      </c>
      <c r="BI189" s="108"/>
      <c r="BJ189" s="7">
        <v>20</v>
      </c>
      <c r="BK189" s="7">
        <v>70</v>
      </c>
      <c r="BL189" s="7">
        <v>10</v>
      </c>
      <c r="BM189" s="7"/>
      <c r="BN189" s="7"/>
      <c r="BO189" s="7"/>
      <c r="BP189" s="7"/>
      <c r="BQ189" s="7"/>
      <c r="BR189" s="7"/>
      <c r="BS189" s="7"/>
      <c r="BT189" s="7"/>
      <c r="BU189" s="7"/>
      <c r="BV189" s="7"/>
      <c r="BW189" s="7"/>
      <c r="BX189" s="7"/>
      <c r="BY189" s="7"/>
      <c r="BZ189" s="7"/>
      <c r="CA189" s="7"/>
      <c r="CB189" s="7"/>
      <c r="CC189" s="7"/>
      <c r="CD189" s="7"/>
      <c r="CE189" s="7"/>
      <c r="CF189" s="7"/>
      <c r="CG189" s="7"/>
      <c r="CH189" s="8">
        <f t="shared" si="17"/>
        <v>100</v>
      </c>
      <c r="CI189" s="45"/>
      <c r="CJ189" s="7" t="s">
        <v>295</v>
      </c>
      <c r="CK189" s="130" t="s">
        <v>1739</v>
      </c>
      <c r="CL189" s="5">
        <v>50</v>
      </c>
      <c r="CM189" s="8" t="str">
        <f>VLOOKUP($CL189,definitions_list_lookup!$N$15:$P$20,2,TRUE)</f>
        <v>high</v>
      </c>
      <c r="CN189" s="8">
        <f>VLOOKUP($CL189,definitions_list_lookup!$N$15:$P$20,3,TRUE)</f>
        <v>3</v>
      </c>
      <c r="CO189" s="108"/>
      <c r="CP189" s="7">
        <v>20</v>
      </c>
      <c r="CQ189" s="7">
        <v>50</v>
      </c>
      <c r="CR189" s="7">
        <v>30</v>
      </c>
      <c r="CS189" s="7"/>
      <c r="CT189" s="7"/>
      <c r="CU189" s="7"/>
      <c r="CV189" s="7"/>
      <c r="CW189" s="7"/>
      <c r="CX189" s="7"/>
      <c r="CY189" s="7"/>
      <c r="CZ189" s="7"/>
      <c r="DA189" s="7"/>
      <c r="DB189" s="7"/>
      <c r="DC189" s="7"/>
      <c r="DD189" s="7"/>
      <c r="DE189" s="7"/>
      <c r="DF189" s="7"/>
      <c r="DG189" s="7"/>
      <c r="DH189" s="7"/>
      <c r="DI189" s="7"/>
      <c r="DJ189" s="7"/>
      <c r="DK189" s="7"/>
      <c r="DL189" s="7"/>
      <c r="DM189" s="7"/>
      <c r="DN189" s="8">
        <f t="shared" si="18"/>
        <v>100</v>
      </c>
      <c r="DO189" s="45"/>
      <c r="DP189" s="4"/>
      <c r="DR189" s="8" t="str">
        <f>VLOOKUP($DQ189,definitions_list_lookup!$N$15:$P$20,2,TRUE)</f>
        <v>fresh</v>
      </c>
      <c r="DS189" s="8">
        <f>VLOOKUP($DQ189,definitions_list_lookup!$N$15:$P$20,3,TRUE)</f>
        <v>0</v>
      </c>
      <c r="DT189" s="108"/>
      <c r="DU189" s="7"/>
      <c r="DV189" s="7"/>
      <c r="DW189" s="7"/>
      <c r="DX189" s="7"/>
      <c r="DY189" s="7"/>
      <c r="DZ189" s="7"/>
      <c r="EA189" s="7"/>
      <c r="EB189" s="7"/>
      <c r="EC189" s="7"/>
      <c r="ED189" s="7"/>
      <c r="EE189" s="7"/>
      <c r="EF189" s="7"/>
      <c r="EG189" s="7"/>
      <c r="EH189" s="7"/>
      <c r="EI189" s="7"/>
      <c r="EJ189" s="7"/>
      <c r="EK189" s="7"/>
      <c r="EL189" s="7"/>
      <c r="EM189" s="7"/>
      <c r="EN189" s="7"/>
      <c r="EO189" s="7"/>
      <c r="EP189" s="7"/>
      <c r="EQ189" s="7"/>
      <c r="ER189" s="7"/>
      <c r="ES189" s="8">
        <f t="shared" si="19"/>
        <v>0</v>
      </c>
      <c r="ET189" s="44"/>
      <c r="EU189" s="8">
        <f t="shared" si="21"/>
        <v>18</v>
      </c>
      <c r="EV189" s="8" t="str">
        <f>VLOOKUP($EU189,definitions_list_lookup!$N$15:$P$20,2,TRUE)</f>
        <v>moderate</v>
      </c>
      <c r="EW189" s="8">
        <f>VLOOKUP($EU189,definitions_list_lookup!$N$15:$P$20,3,TRUE)</f>
        <v>2</v>
      </c>
    </row>
    <row r="190" spans="1:153" s="5" customFormat="1" ht="168">
      <c r="A190" s="5" t="s">
        <v>1932</v>
      </c>
      <c r="B190" s="5" t="s">
        <v>2845</v>
      </c>
      <c r="C190" s="5" t="s">
        <v>1497</v>
      </c>
      <c r="D190" s="5" t="s">
        <v>1497</v>
      </c>
      <c r="E190" s="5">
        <v>32</v>
      </c>
      <c r="F190" s="5">
        <v>3</v>
      </c>
      <c r="G190" s="6" t="str">
        <f t="shared" si="14"/>
        <v>32-3</v>
      </c>
      <c r="H190" s="2">
        <v>0</v>
      </c>
      <c r="I190" s="2">
        <v>55</v>
      </c>
      <c r="J190" s="81" t="str">
        <f>IF(((VLOOKUP($G190,Depth_Lookup!$A$3:$J$561,9,FALSE))-(I190/100))&gt;=0,"Good","Too Long")</f>
        <v>Good</v>
      </c>
      <c r="K190" s="82">
        <f>(VLOOKUP($G190,Depth_Lookup!$A$3:$J$561,10,FALSE))+(H190/100)</f>
        <v>75.935000000000002</v>
      </c>
      <c r="L190" s="82">
        <f>(VLOOKUP($G190,Depth_Lookup!$A$3:$J$561,10,FALSE))+(I190/100)</f>
        <v>76.484999999999999</v>
      </c>
      <c r="M190" s="174">
        <v>33</v>
      </c>
      <c r="N190" s="174" t="s">
        <v>1489</v>
      </c>
      <c r="O190" s="59" t="s">
        <v>2052</v>
      </c>
      <c r="P190" s="59" t="s">
        <v>2113</v>
      </c>
      <c r="Q190" s="45"/>
      <c r="R190" s="42">
        <v>90</v>
      </c>
      <c r="T190" s="5">
        <v>10</v>
      </c>
      <c r="V190" s="8">
        <f t="shared" si="15"/>
        <v>100</v>
      </c>
      <c r="W190" s="4" t="s">
        <v>1794</v>
      </c>
      <c r="X190" s="5" t="s">
        <v>1764</v>
      </c>
      <c r="Y190" s="38">
        <v>5</v>
      </c>
      <c r="Z190" s="8" t="str">
        <f>VLOOKUP($Y190,definitions_list_lookup!$N$15:$P$20,2,TRUE)</f>
        <v>slight</v>
      </c>
      <c r="AA190" s="8">
        <f>VLOOKUP($Y190,definitions_list_lookup!$N$15:$P$20,3,TRUE)</f>
        <v>1</v>
      </c>
      <c r="AB190" s="4"/>
      <c r="AC190" s="7">
        <v>5</v>
      </c>
      <c r="AD190" s="7">
        <v>5</v>
      </c>
      <c r="AE190" s="7">
        <v>10</v>
      </c>
      <c r="AF190" s="7"/>
      <c r="AG190" s="7"/>
      <c r="AH190" s="7"/>
      <c r="AI190" s="7"/>
      <c r="AJ190" s="7"/>
      <c r="AK190" s="7"/>
      <c r="AL190" s="7"/>
      <c r="AM190" s="7"/>
      <c r="AN190" s="7"/>
      <c r="AO190" s="7"/>
      <c r="AP190" s="7">
        <v>10</v>
      </c>
      <c r="AQ190" s="7"/>
      <c r="AR190" s="7"/>
      <c r="AS190" s="7">
        <v>70</v>
      </c>
      <c r="AT190" s="7"/>
      <c r="AU190" s="7"/>
      <c r="AV190" s="7"/>
      <c r="AW190" s="7"/>
      <c r="AX190" s="7"/>
      <c r="AY190" s="7"/>
      <c r="AZ190" s="7"/>
      <c r="BA190" s="8">
        <f t="shared" si="16"/>
        <v>100</v>
      </c>
      <c r="BB190" s="55"/>
      <c r="BC190" s="4"/>
      <c r="BD190" s="108"/>
      <c r="BE190" s="4"/>
      <c r="BG190" s="8" t="str">
        <f>VLOOKUP($BF190,definitions_list_lookup!$N$15:$P$20,2,TRUE)</f>
        <v>fresh</v>
      </c>
      <c r="BH190" s="8">
        <f>VLOOKUP($BF190,definitions_list_lookup!$N$15:$P$20,3,TRUE)</f>
        <v>0</v>
      </c>
      <c r="BI190" s="4"/>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8">
        <f t="shared" si="17"/>
        <v>0</v>
      </c>
      <c r="CI190" s="45"/>
      <c r="CJ190" s="7" t="s">
        <v>1777</v>
      </c>
      <c r="CK190" s="130" t="s">
        <v>1737</v>
      </c>
      <c r="CL190" s="5">
        <v>60</v>
      </c>
      <c r="CM190" s="8" t="str">
        <f>VLOOKUP($CL190,definitions_list_lookup!$N$15:$P$20,2,TRUE)</f>
        <v>high</v>
      </c>
      <c r="CN190" s="8">
        <f>VLOOKUP($CL190,definitions_list_lookup!$N$15:$P$20,3,TRUE)</f>
        <v>3</v>
      </c>
      <c r="CO190" s="108"/>
      <c r="CP190" s="7"/>
      <c r="CQ190" s="7">
        <v>70</v>
      </c>
      <c r="CR190" s="7">
        <v>30</v>
      </c>
      <c r="CS190" s="7"/>
      <c r="CT190" s="7"/>
      <c r="CU190" s="7"/>
      <c r="CV190" s="7"/>
      <c r="CW190" s="7"/>
      <c r="CX190" s="7"/>
      <c r="CY190" s="7"/>
      <c r="CZ190" s="7"/>
      <c r="DA190" s="7"/>
      <c r="DB190" s="7"/>
      <c r="DC190" s="7"/>
      <c r="DD190" s="7"/>
      <c r="DE190" s="7"/>
      <c r="DF190" s="7"/>
      <c r="DG190" s="7"/>
      <c r="DH190" s="7"/>
      <c r="DI190" s="7"/>
      <c r="DJ190" s="7"/>
      <c r="DK190" s="7"/>
      <c r="DL190" s="7"/>
      <c r="DM190" s="7"/>
      <c r="DN190" s="8">
        <f t="shared" si="18"/>
        <v>100</v>
      </c>
      <c r="DO190" s="45"/>
      <c r="DP190" s="4"/>
      <c r="DR190" s="8" t="str">
        <f>VLOOKUP($DQ190,definitions_list_lookup!$N$15:$P$20,2,TRUE)</f>
        <v>fresh</v>
      </c>
      <c r="DS190" s="8">
        <f>VLOOKUP($DQ190,definitions_list_lookup!$N$15:$P$20,3,TRUE)</f>
        <v>0</v>
      </c>
      <c r="DT190" s="108"/>
      <c r="DU190" s="7"/>
      <c r="DV190" s="7"/>
      <c r="DW190" s="7"/>
      <c r="DX190" s="7"/>
      <c r="DY190" s="7"/>
      <c r="DZ190" s="7"/>
      <c r="EA190" s="7"/>
      <c r="EB190" s="7"/>
      <c r="EC190" s="7"/>
      <c r="ED190" s="7"/>
      <c r="EE190" s="7"/>
      <c r="EF190" s="7"/>
      <c r="EG190" s="7"/>
      <c r="EH190" s="7"/>
      <c r="EI190" s="7"/>
      <c r="EJ190" s="7"/>
      <c r="EK190" s="7"/>
      <c r="EL190" s="7"/>
      <c r="EM190" s="7"/>
      <c r="EN190" s="7"/>
      <c r="EO190" s="7"/>
      <c r="EP190" s="7"/>
      <c r="EQ190" s="7"/>
      <c r="ER190" s="7"/>
      <c r="ES190" s="8">
        <f t="shared" si="19"/>
        <v>0</v>
      </c>
      <c r="ET190" s="44"/>
      <c r="EU190" s="8">
        <f t="shared" si="21"/>
        <v>10.5</v>
      </c>
      <c r="EV190" s="8" t="str">
        <f>VLOOKUP($EU190,definitions_list_lookup!$N$15:$P$20,2,TRUE)</f>
        <v>slight</v>
      </c>
      <c r="EW190" s="8">
        <f>VLOOKUP($EU190,definitions_list_lookup!$N$15:$P$20,3,TRUE)</f>
        <v>1</v>
      </c>
    </row>
    <row r="191" spans="1:153" s="5" customFormat="1" ht="168">
      <c r="A191" s="5" t="s">
        <v>1932</v>
      </c>
      <c r="B191" s="5" t="s">
        <v>2845</v>
      </c>
      <c r="C191" s="5" t="s">
        <v>1497</v>
      </c>
      <c r="D191" s="5" t="s">
        <v>1497</v>
      </c>
      <c r="E191" s="5">
        <v>32</v>
      </c>
      <c r="F191" s="5">
        <v>4</v>
      </c>
      <c r="G191" s="6" t="str">
        <f t="shared" si="14"/>
        <v>32-4</v>
      </c>
      <c r="H191" s="2">
        <v>0</v>
      </c>
      <c r="I191" s="2">
        <v>84.5</v>
      </c>
      <c r="J191" s="81" t="str">
        <f>IF(((VLOOKUP($G191,Depth_Lookup!$A$3:$J$561,9,FALSE))-(I191/100))&gt;=0,"Good","Too Long")</f>
        <v>Good</v>
      </c>
      <c r="K191" s="82">
        <f>(VLOOKUP($G191,Depth_Lookup!$A$3:$J$561,10,FALSE))+(H191/100)</f>
        <v>76.484999999999999</v>
      </c>
      <c r="L191" s="82">
        <f>(VLOOKUP($G191,Depth_Lookup!$A$3:$J$561,10,FALSE))+(I191/100)</f>
        <v>77.33</v>
      </c>
      <c r="M191" s="174">
        <v>33</v>
      </c>
      <c r="N191" s="174" t="s">
        <v>1489</v>
      </c>
      <c r="O191" s="59" t="s">
        <v>2052</v>
      </c>
      <c r="P191" s="59" t="s">
        <v>2113</v>
      </c>
      <c r="Q191" s="45"/>
      <c r="R191" s="42">
        <v>95</v>
      </c>
      <c r="T191" s="5">
        <v>5</v>
      </c>
      <c r="V191" s="8">
        <f t="shared" si="15"/>
        <v>100</v>
      </c>
      <c r="W191" s="4" t="s">
        <v>1794</v>
      </c>
      <c r="X191" s="5" t="s">
        <v>1764</v>
      </c>
      <c r="Y191" s="38">
        <v>5</v>
      </c>
      <c r="Z191" s="8" t="str">
        <f>VLOOKUP($Y191,definitions_list_lookup!$N$15:$P$20,2,TRUE)</f>
        <v>slight</v>
      </c>
      <c r="AA191" s="8">
        <f>VLOOKUP($Y191,definitions_list_lookup!$N$15:$P$20,3,TRUE)</f>
        <v>1</v>
      </c>
      <c r="AB191" s="4"/>
      <c r="AC191" s="7"/>
      <c r="AD191" s="7">
        <v>5</v>
      </c>
      <c r="AE191" s="7">
        <v>35</v>
      </c>
      <c r="AF191" s="7"/>
      <c r="AG191" s="7"/>
      <c r="AH191" s="7"/>
      <c r="AI191" s="7"/>
      <c r="AJ191" s="7"/>
      <c r="AK191" s="7"/>
      <c r="AL191" s="7"/>
      <c r="AM191" s="7"/>
      <c r="AN191" s="7"/>
      <c r="AO191" s="7"/>
      <c r="AP191" s="7">
        <v>5</v>
      </c>
      <c r="AQ191" s="7"/>
      <c r="AR191" s="7"/>
      <c r="AS191" s="7">
        <v>55</v>
      </c>
      <c r="AT191" s="7"/>
      <c r="AU191" s="7"/>
      <c r="AV191" s="7"/>
      <c r="AW191" s="7"/>
      <c r="AX191" s="7"/>
      <c r="AY191" s="7"/>
      <c r="AZ191" s="7"/>
      <c r="BA191" s="8">
        <f t="shared" si="16"/>
        <v>100</v>
      </c>
      <c r="BB191" s="55"/>
      <c r="BC191" s="4"/>
      <c r="BD191" s="108"/>
      <c r="BE191" s="4"/>
      <c r="BG191" s="8" t="str">
        <f>VLOOKUP($BF191,definitions_list_lookup!$N$15:$P$20,2,TRUE)</f>
        <v>fresh</v>
      </c>
      <c r="BH191" s="8">
        <f>VLOOKUP($BF191,definitions_list_lookup!$N$15:$P$20,3,TRUE)</f>
        <v>0</v>
      </c>
      <c r="BI191" s="4"/>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8">
        <f t="shared" si="17"/>
        <v>0</v>
      </c>
      <c r="CI191" s="45"/>
      <c r="CJ191" s="7" t="s">
        <v>1777</v>
      </c>
      <c r="CK191" s="130" t="s">
        <v>1737</v>
      </c>
      <c r="CL191" s="5">
        <v>60</v>
      </c>
      <c r="CM191" s="8" t="str">
        <f>VLOOKUP($CL191,definitions_list_lookup!$N$15:$P$20,2,TRUE)</f>
        <v>high</v>
      </c>
      <c r="CN191" s="8">
        <f>VLOOKUP($CL191,definitions_list_lookup!$N$15:$P$20,3,TRUE)</f>
        <v>3</v>
      </c>
      <c r="CO191" s="108"/>
      <c r="CP191" s="7"/>
      <c r="CQ191" s="7">
        <v>70</v>
      </c>
      <c r="CR191" s="7">
        <v>30</v>
      </c>
      <c r="CS191" s="7"/>
      <c r="CT191" s="7"/>
      <c r="CU191" s="7"/>
      <c r="CV191" s="7"/>
      <c r="CW191" s="7"/>
      <c r="CX191" s="7"/>
      <c r="CY191" s="7"/>
      <c r="CZ191" s="7"/>
      <c r="DA191" s="7"/>
      <c r="DB191" s="7"/>
      <c r="DC191" s="7"/>
      <c r="DD191" s="7"/>
      <c r="DE191" s="7"/>
      <c r="DF191" s="7"/>
      <c r="DG191" s="7"/>
      <c r="DH191" s="7"/>
      <c r="DI191" s="7"/>
      <c r="DJ191" s="7"/>
      <c r="DK191" s="7"/>
      <c r="DL191" s="7"/>
      <c r="DM191" s="7"/>
      <c r="DN191" s="8">
        <f t="shared" si="18"/>
        <v>100</v>
      </c>
      <c r="DO191" s="45"/>
      <c r="DP191" s="4"/>
      <c r="DR191" s="8" t="str">
        <f>VLOOKUP($DQ191,definitions_list_lookup!$N$15:$P$20,2,TRUE)</f>
        <v>fresh</v>
      </c>
      <c r="DS191" s="8">
        <f>VLOOKUP($DQ191,definitions_list_lookup!$N$15:$P$20,3,TRUE)</f>
        <v>0</v>
      </c>
      <c r="DT191" s="108"/>
      <c r="DU191" s="7"/>
      <c r="DV191" s="7"/>
      <c r="DW191" s="7"/>
      <c r="DX191" s="7"/>
      <c r="DY191" s="7"/>
      <c r="DZ191" s="7"/>
      <c r="EA191" s="7"/>
      <c r="EB191" s="7"/>
      <c r="EC191" s="7"/>
      <c r="ED191" s="7"/>
      <c r="EE191" s="7"/>
      <c r="EF191" s="7"/>
      <c r="EG191" s="7"/>
      <c r="EH191" s="7"/>
      <c r="EI191" s="7"/>
      <c r="EJ191" s="7"/>
      <c r="EK191" s="7"/>
      <c r="EL191" s="7"/>
      <c r="EM191" s="7"/>
      <c r="EN191" s="7"/>
      <c r="EO191" s="7"/>
      <c r="EP191" s="7"/>
      <c r="EQ191" s="7"/>
      <c r="ER191" s="7"/>
      <c r="ES191" s="8">
        <f t="shared" si="19"/>
        <v>0</v>
      </c>
      <c r="ET191" s="44"/>
      <c r="EU191" s="8">
        <f t="shared" si="21"/>
        <v>7.75</v>
      </c>
      <c r="EV191" s="8" t="str">
        <f>VLOOKUP($EU191,definitions_list_lookup!$N$15:$P$20,2,TRUE)</f>
        <v>slight</v>
      </c>
      <c r="EW191" s="8">
        <f>VLOOKUP($EU191,definitions_list_lookup!$N$15:$P$20,3,TRUE)</f>
        <v>1</v>
      </c>
    </row>
    <row r="192" spans="1:153" s="5" customFormat="1" ht="168">
      <c r="A192" s="5" t="s">
        <v>1932</v>
      </c>
      <c r="B192" s="5" t="s">
        <v>2845</v>
      </c>
      <c r="C192" s="5" t="s">
        <v>1497</v>
      </c>
      <c r="D192" s="5" t="s">
        <v>1497</v>
      </c>
      <c r="E192" s="5">
        <v>33</v>
      </c>
      <c r="F192" s="5">
        <v>1</v>
      </c>
      <c r="G192" s="6" t="str">
        <f t="shared" si="14"/>
        <v>33-1</v>
      </c>
      <c r="H192" s="2">
        <v>0</v>
      </c>
      <c r="I192" s="2">
        <v>79.5</v>
      </c>
      <c r="J192" s="81" t="str">
        <f>IF(((VLOOKUP($G192,Depth_Lookup!$A$3:$J$561,9,FALSE))-(I192/100))&gt;=0,"Good","Too Long")</f>
        <v>Good</v>
      </c>
      <c r="K192" s="82">
        <f>(VLOOKUP($G192,Depth_Lookup!$A$3:$J$561,10,FALSE))+(H192/100)</f>
        <v>77.25</v>
      </c>
      <c r="L192" s="82">
        <f>(VLOOKUP($G192,Depth_Lookup!$A$3:$J$561,10,FALSE))+(I192/100)</f>
        <v>78.045000000000002</v>
      </c>
      <c r="M192" s="174">
        <v>33</v>
      </c>
      <c r="N192" s="174" t="s">
        <v>1489</v>
      </c>
      <c r="O192" s="59" t="s">
        <v>2054</v>
      </c>
      <c r="P192" s="59" t="s">
        <v>2113</v>
      </c>
      <c r="Q192" s="45"/>
      <c r="R192" s="42">
        <v>95</v>
      </c>
      <c r="T192" s="5">
        <v>5</v>
      </c>
      <c r="V192" s="8">
        <f t="shared" si="15"/>
        <v>100</v>
      </c>
      <c r="W192" s="4" t="s">
        <v>1742</v>
      </c>
      <c r="X192" s="5" t="s">
        <v>1764</v>
      </c>
      <c r="Y192" s="38">
        <v>10</v>
      </c>
      <c r="Z192" s="8" t="str">
        <f>VLOOKUP($Y192,definitions_list_lookup!$N$15:$P$20,2,TRUE)</f>
        <v>slight</v>
      </c>
      <c r="AA192" s="8">
        <f>VLOOKUP($Y192,definitions_list_lookup!$N$15:$P$20,3,TRUE)</f>
        <v>1</v>
      </c>
      <c r="AB192" s="4"/>
      <c r="AC192" s="7">
        <v>20</v>
      </c>
      <c r="AD192" s="7">
        <v>10</v>
      </c>
      <c r="AE192" s="7">
        <v>25</v>
      </c>
      <c r="AF192" s="7"/>
      <c r="AG192" s="7"/>
      <c r="AH192" s="7"/>
      <c r="AI192" s="7"/>
      <c r="AJ192" s="7"/>
      <c r="AK192" s="7"/>
      <c r="AL192" s="7"/>
      <c r="AM192" s="7"/>
      <c r="AN192" s="7"/>
      <c r="AO192" s="7"/>
      <c r="AP192" s="7">
        <v>5</v>
      </c>
      <c r="AQ192" s="7"/>
      <c r="AR192" s="7"/>
      <c r="AS192" s="7">
        <v>40</v>
      </c>
      <c r="AT192" s="7"/>
      <c r="AU192" s="7"/>
      <c r="AV192" s="7"/>
      <c r="AW192" s="7"/>
      <c r="AX192" s="7"/>
      <c r="AY192" s="7"/>
      <c r="AZ192" s="7"/>
      <c r="BA192" s="8">
        <f t="shared" si="16"/>
        <v>100</v>
      </c>
      <c r="BB192" s="55"/>
      <c r="BC192" s="4"/>
      <c r="BD192" s="108"/>
      <c r="BE192" s="4"/>
      <c r="BG192" s="8" t="str">
        <f>VLOOKUP($BF192,definitions_list_lookup!$N$15:$P$20,2,TRUE)</f>
        <v>fresh</v>
      </c>
      <c r="BH192" s="8">
        <f>VLOOKUP($BF192,definitions_list_lookup!$N$15:$P$20,3,TRUE)</f>
        <v>0</v>
      </c>
      <c r="BI192" s="4"/>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8">
        <f t="shared" si="17"/>
        <v>0</v>
      </c>
      <c r="CI192" s="45"/>
      <c r="CJ192" s="7" t="s">
        <v>1777</v>
      </c>
      <c r="CK192" s="130" t="s">
        <v>1735</v>
      </c>
      <c r="CL192" s="5">
        <v>60</v>
      </c>
      <c r="CM192" s="8" t="str">
        <f>VLOOKUP($CL192,definitions_list_lookup!$N$15:$P$20,2,TRUE)</f>
        <v>high</v>
      </c>
      <c r="CN192" s="8">
        <f>VLOOKUP($CL192,definitions_list_lookup!$N$15:$P$20,3,TRUE)</f>
        <v>3</v>
      </c>
      <c r="CO192" s="108"/>
      <c r="CP192" s="7">
        <v>10</v>
      </c>
      <c r="CQ192" s="7">
        <v>70</v>
      </c>
      <c r="CR192" s="7">
        <v>20</v>
      </c>
      <c r="CS192" s="7"/>
      <c r="CT192" s="7"/>
      <c r="CU192" s="7"/>
      <c r="CV192" s="7"/>
      <c r="CW192" s="7"/>
      <c r="CX192" s="7"/>
      <c r="CY192" s="7"/>
      <c r="CZ192" s="7"/>
      <c r="DA192" s="7"/>
      <c r="DB192" s="7"/>
      <c r="DC192" s="7"/>
      <c r="DD192" s="7"/>
      <c r="DE192" s="7"/>
      <c r="DF192" s="7"/>
      <c r="DG192" s="7"/>
      <c r="DH192" s="7"/>
      <c r="DI192" s="7"/>
      <c r="DJ192" s="7"/>
      <c r="DK192" s="7"/>
      <c r="DL192" s="7"/>
      <c r="DM192" s="7"/>
      <c r="DN192" s="8">
        <f t="shared" si="18"/>
        <v>100</v>
      </c>
      <c r="DO192" s="45"/>
      <c r="DP192" s="4"/>
      <c r="DR192" s="8" t="str">
        <f>VLOOKUP($DQ192,definitions_list_lookup!$N$15:$P$20,2,TRUE)</f>
        <v>fresh</v>
      </c>
      <c r="DS192" s="8">
        <f>VLOOKUP($DQ192,definitions_list_lookup!$N$15:$P$20,3,TRUE)</f>
        <v>0</v>
      </c>
      <c r="DT192" s="108"/>
      <c r="DU192" s="7"/>
      <c r="DV192" s="7"/>
      <c r="DW192" s="7"/>
      <c r="DX192" s="7"/>
      <c r="DY192" s="7"/>
      <c r="DZ192" s="7"/>
      <c r="EA192" s="7"/>
      <c r="EB192" s="7"/>
      <c r="EC192" s="7"/>
      <c r="ED192" s="7"/>
      <c r="EE192" s="7"/>
      <c r="EF192" s="7"/>
      <c r="EG192" s="7"/>
      <c r="EH192" s="7"/>
      <c r="EI192" s="7"/>
      <c r="EJ192" s="7"/>
      <c r="EK192" s="7"/>
      <c r="EL192" s="7"/>
      <c r="EM192" s="7"/>
      <c r="EN192" s="7"/>
      <c r="EO192" s="7"/>
      <c r="EP192" s="7"/>
      <c r="EQ192" s="7"/>
      <c r="ER192" s="7"/>
      <c r="ES192" s="8">
        <f t="shared" si="19"/>
        <v>0</v>
      </c>
      <c r="ET192" s="44"/>
      <c r="EU192" s="8">
        <f t="shared" si="21"/>
        <v>12.5</v>
      </c>
      <c r="EV192" s="8" t="str">
        <f>VLOOKUP($EU192,definitions_list_lookup!$N$15:$P$20,2,TRUE)</f>
        <v>moderate</v>
      </c>
      <c r="EW192" s="8">
        <f>VLOOKUP($EU192,definitions_list_lookup!$N$15:$P$20,3,TRUE)</f>
        <v>2</v>
      </c>
    </row>
    <row r="193" spans="1:153" s="5" customFormat="1" ht="168">
      <c r="A193" s="5" t="s">
        <v>1932</v>
      </c>
      <c r="B193" s="5" t="s">
        <v>2845</v>
      </c>
      <c r="C193" s="5" t="s">
        <v>1497</v>
      </c>
      <c r="D193" s="5" t="s">
        <v>1497</v>
      </c>
      <c r="E193" s="5">
        <v>33</v>
      </c>
      <c r="F193" s="5">
        <v>2</v>
      </c>
      <c r="G193" s="6" t="str">
        <f t="shared" si="14"/>
        <v>33-2</v>
      </c>
      <c r="H193" s="2">
        <v>0</v>
      </c>
      <c r="I193" s="2">
        <v>75</v>
      </c>
      <c r="J193" s="81" t="str">
        <f>IF(((VLOOKUP($G193,Depth_Lookup!$A$3:$J$561,9,FALSE))-(I193/100))&gt;=0,"Good","Too Long")</f>
        <v>Good</v>
      </c>
      <c r="K193" s="82">
        <f>(VLOOKUP($G193,Depth_Lookup!$A$3:$J$561,10,FALSE))+(H193/100)</f>
        <v>78.045000000000002</v>
      </c>
      <c r="L193" s="82">
        <f>(VLOOKUP($G193,Depth_Lookup!$A$3:$J$561,10,FALSE))+(I193/100)</f>
        <v>78.795000000000002</v>
      </c>
      <c r="M193" s="174">
        <v>33</v>
      </c>
      <c r="N193" s="174" t="s">
        <v>1489</v>
      </c>
      <c r="O193" s="59" t="s">
        <v>2055</v>
      </c>
      <c r="P193" s="59" t="s">
        <v>2113</v>
      </c>
      <c r="Q193" s="45"/>
      <c r="R193" s="42">
        <v>35</v>
      </c>
      <c r="T193" s="5">
        <v>15</v>
      </c>
      <c r="U193" s="5">
        <v>50</v>
      </c>
      <c r="V193" s="8">
        <f t="shared" si="15"/>
        <v>100</v>
      </c>
      <c r="W193" s="4" t="s">
        <v>1742</v>
      </c>
      <c r="X193" s="5" t="s">
        <v>1764</v>
      </c>
      <c r="Y193" s="38">
        <v>10</v>
      </c>
      <c r="Z193" s="8" t="str">
        <f>VLOOKUP($Y193,definitions_list_lookup!$N$15:$P$20,2,TRUE)</f>
        <v>slight</v>
      </c>
      <c r="AA193" s="8">
        <f>VLOOKUP($Y193,definitions_list_lookup!$N$15:$P$20,3,TRUE)</f>
        <v>1</v>
      </c>
      <c r="AB193" s="4"/>
      <c r="AC193" s="7">
        <v>10</v>
      </c>
      <c r="AD193" s="7">
        <v>5</v>
      </c>
      <c r="AE193" s="7">
        <v>20</v>
      </c>
      <c r="AF193" s="7"/>
      <c r="AG193" s="7"/>
      <c r="AH193" s="7"/>
      <c r="AI193" s="7"/>
      <c r="AJ193" s="7"/>
      <c r="AK193" s="7"/>
      <c r="AL193" s="7"/>
      <c r="AM193" s="7"/>
      <c r="AN193" s="7"/>
      <c r="AO193" s="7"/>
      <c r="AP193" s="7">
        <v>5</v>
      </c>
      <c r="AQ193" s="7"/>
      <c r="AR193" s="7"/>
      <c r="AS193" s="7">
        <v>60</v>
      </c>
      <c r="AT193" s="7"/>
      <c r="AU193" s="7"/>
      <c r="AV193" s="7"/>
      <c r="AW193" s="7"/>
      <c r="AX193" s="7"/>
      <c r="AY193" s="7"/>
      <c r="AZ193" s="7"/>
      <c r="BA193" s="8">
        <f t="shared" si="16"/>
        <v>100</v>
      </c>
      <c r="BB193" s="55"/>
      <c r="BC193" s="4"/>
      <c r="BD193" s="108"/>
      <c r="BE193" s="4"/>
      <c r="BG193" s="8" t="str">
        <f>VLOOKUP($BF193,definitions_list_lookup!$N$15:$P$20,2,TRUE)</f>
        <v>fresh</v>
      </c>
      <c r="BH193" s="8">
        <f>VLOOKUP($BF193,definitions_list_lookup!$N$15:$P$20,3,TRUE)</f>
        <v>0</v>
      </c>
      <c r="BI193" s="4"/>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8">
        <f t="shared" si="17"/>
        <v>0</v>
      </c>
      <c r="CI193" s="45"/>
      <c r="CJ193" s="7" t="s">
        <v>1777</v>
      </c>
      <c r="CK193" s="130" t="s">
        <v>1739</v>
      </c>
      <c r="CL193" s="5">
        <v>60</v>
      </c>
      <c r="CM193" s="8" t="str">
        <f>VLOOKUP($CL193,definitions_list_lookup!$N$15:$P$20,2,TRUE)</f>
        <v>high</v>
      </c>
      <c r="CN193" s="8">
        <f>VLOOKUP($CL193,definitions_list_lookup!$N$15:$P$20,3,TRUE)</f>
        <v>3</v>
      </c>
      <c r="CO193" s="108"/>
      <c r="CP193" s="7">
        <v>10</v>
      </c>
      <c r="CQ193" s="7">
        <v>70</v>
      </c>
      <c r="CR193" s="7">
        <v>20</v>
      </c>
      <c r="CS193" s="7"/>
      <c r="CT193" s="7"/>
      <c r="CU193" s="7"/>
      <c r="CV193" s="7"/>
      <c r="CW193" s="7"/>
      <c r="CX193" s="7"/>
      <c r="CY193" s="7"/>
      <c r="CZ193" s="7"/>
      <c r="DA193" s="7"/>
      <c r="DB193" s="7"/>
      <c r="DC193" s="7"/>
      <c r="DD193" s="7"/>
      <c r="DE193" s="7"/>
      <c r="DF193" s="7"/>
      <c r="DG193" s="7"/>
      <c r="DH193" s="7"/>
      <c r="DI193" s="7"/>
      <c r="DJ193" s="7"/>
      <c r="DK193" s="7"/>
      <c r="DL193" s="7"/>
      <c r="DM193" s="7"/>
      <c r="DN193" s="8">
        <f t="shared" si="18"/>
        <v>100</v>
      </c>
      <c r="DO193" s="45"/>
      <c r="DP193" s="4" t="s">
        <v>2053</v>
      </c>
      <c r="DQ193" s="5">
        <v>80</v>
      </c>
      <c r="DR193" s="8" t="str">
        <f>VLOOKUP($DQ193,definitions_list_lookup!$N$15:$P$20,2,TRUE)</f>
        <v>very high</v>
      </c>
      <c r="DS193" s="8">
        <f>VLOOKUP($DQ193,definitions_list_lookup!$N$15:$P$20,3,TRUE)</f>
        <v>4</v>
      </c>
      <c r="DT193" s="108"/>
      <c r="DU193" s="7">
        <v>20</v>
      </c>
      <c r="DV193" s="7">
        <v>70</v>
      </c>
      <c r="DW193" s="7">
        <v>10</v>
      </c>
      <c r="DX193" s="7"/>
      <c r="DY193" s="7"/>
      <c r="DZ193" s="7"/>
      <c r="EA193" s="7"/>
      <c r="EB193" s="7"/>
      <c r="EC193" s="7"/>
      <c r="ED193" s="7"/>
      <c r="EE193" s="7"/>
      <c r="EF193" s="7"/>
      <c r="EG193" s="7"/>
      <c r="EH193" s="7"/>
      <c r="EI193" s="7"/>
      <c r="EJ193" s="7"/>
      <c r="EK193" s="7"/>
      <c r="EL193" s="7"/>
      <c r="EM193" s="7"/>
      <c r="EN193" s="7"/>
      <c r="EO193" s="7"/>
      <c r="EP193" s="7"/>
      <c r="EQ193" s="7"/>
      <c r="ER193" s="7"/>
      <c r="ES193" s="8">
        <f t="shared" si="19"/>
        <v>100</v>
      </c>
      <c r="ET193" s="44"/>
      <c r="EU193" s="8">
        <f t="shared" si="21"/>
        <v>52.5</v>
      </c>
      <c r="EV193" s="8" t="str">
        <f>VLOOKUP($EU193,definitions_list_lookup!$N$15:$P$20,2,TRUE)</f>
        <v>high</v>
      </c>
      <c r="EW193" s="8">
        <f>VLOOKUP($EU193,definitions_list_lookup!$N$15:$P$20,3,TRUE)</f>
        <v>3</v>
      </c>
    </row>
    <row r="194" spans="1:153" s="5" customFormat="1" ht="168">
      <c r="A194" s="5" t="s">
        <v>1932</v>
      </c>
      <c r="B194" s="5" t="s">
        <v>2845</v>
      </c>
      <c r="C194" s="5" t="s">
        <v>1497</v>
      </c>
      <c r="D194" s="5" t="s">
        <v>1497</v>
      </c>
      <c r="E194" s="5">
        <v>33</v>
      </c>
      <c r="F194" s="5">
        <v>3</v>
      </c>
      <c r="G194" s="6" t="str">
        <f t="shared" si="14"/>
        <v>33-3</v>
      </c>
      <c r="H194" s="2">
        <v>0</v>
      </c>
      <c r="I194" s="2">
        <v>86.5</v>
      </c>
      <c r="J194" s="81" t="str">
        <f>IF(((VLOOKUP($G194,Depth_Lookup!$A$3:$J$561,9,FALSE))-(I194/100))&gt;=0,"Good","Too Long")</f>
        <v>Good</v>
      </c>
      <c r="K194" s="82">
        <f>(VLOOKUP($G194,Depth_Lookup!$A$3:$J$561,10,FALSE))+(H194/100)</f>
        <v>78.795000000000002</v>
      </c>
      <c r="L194" s="82">
        <f>(VLOOKUP($G194,Depth_Lookup!$A$3:$J$561,10,FALSE))+(I194/100)</f>
        <v>79.66</v>
      </c>
      <c r="M194" s="174">
        <v>33</v>
      </c>
      <c r="N194" s="174" t="s">
        <v>1489</v>
      </c>
      <c r="O194" s="59" t="s">
        <v>2057</v>
      </c>
      <c r="P194" s="59" t="s">
        <v>2113</v>
      </c>
      <c r="Q194" s="45"/>
      <c r="R194" s="42">
        <v>75</v>
      </c>
      <c r="T194" s="5">
        <v>5</v>
      </c>
      <c r="U194" s="5">
        <v>20</v>
      </c>
      <c r="V194" s="8">
        <f t="shared" si="15"/>
        <v>100</v>
      </c>
      <c r="W194" s="4" t="s">
        <v>1739</v>
      </c>
      <c r="X194" s="5" t="s">
        <v>1</v>
      </c>
      <c r="Y194" s="38">
        <v>40</v>
      </c>
      <c r="Z194" s="8" t="str">
        <f>VLOOKUP($Y194,definitions_list_lookup!$N$15:$P$20,2,TRUE)</f>
        <v>high</v>
      </c>
      <c r="AA194" s="8">
        <f>VLOOKUP($Y194,definitions_list_lookup!$N$15:$P$20,3,TRUE)</f>
        <v>3</v>
      </c>
      <c r="AB194" s="4" t="s">
        <v>2056</v>
      </c>
      <c r="AC194" s="7">
        <v>40</v>
      </c>
      <c r="AD194" s="7">
        <v>40</v>
      </c>
      <c r="AE194" s="7">
        <v>15</v>
      </c>
      <c r="AF194" s="7"/>
      <c r="AG194" s="7"/>
      <c r="AH194" s="7"/>
      <c r="AI194" s="7"/>
      <c r="AJ194" s="7"/>
      <c r="AK194" s="7"/>
      <c r="AL194" s="7"/>
      <c r="AM194" s="7"/>
      <c r="AN194" s="7"/>
      <c r="AO194" s="7"/>
      <c r="AP194" s="7">
        <v>1</v>
      </c>
      <c r="AQ194" s="7"/>
      <c r="AR194" s="7"/>
      <c r="AS194" s="7">
        <v>4</v>
      </c>
      <c r="AT194" s="7"/>
      <c r="AU194" s="7"/>
      <c r="AV194" s="7"/>
      <c r="AW194" s="7"/>
      <c r="AX194" s="7"/>
      <c r="AY194" s="7"/>
      <c r="AZ194" s="7"/>
      <c r="BA194" s="8">
        <f t="shared" si="16"/>
        <v>100</v>
      </c>
      <c r="BB194" s="55"/>
      <c r="BC194" s="4"/>
      <c r="BD194" s="108"/>
      <c r="BE194" s="4"/>
      <c r="BG194" s="8" t="str">
        <f>VLOOKUP($BF194,definitions_list_lookup!$N$15:$P$20,2,TRUE)</f>
        <v>fresh</v>
      </c>
      <c r="BH194" s="8">
        <f>VLOOKUP($BF194,definitions_list_lookup!$N$15:$P$20,3,TRUE)</f>
        <v>0</v>
      </c>
      <c r="BI194" s="4"/>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8">
        <f t="shared" si="17"/>
        <v>0</v>
      </c>
      <c r="CI194" s="45"/>
      <c r="CJ194" s="7" t="s">
        <v>1777</v>
      </c>
      <c r="CK194" s="130" t="s">
        <v>1739</v>
      </c>
      <c r="CL194" s="5">
        <v>65</v>
      </c>
      <c r="CM194" s="8" t="str">
        <f>VLOOKUP($CL194,definitions_list_lookup!$N$15:$P$20,2,TRUE)</f>
        <v>very high</v>
      </c>
      <c r="CN194" s="8">
        <f>VLOOKUP($CL194,definitions_list_lookup!$N$15:$P$20,3,TRUE)</f>
        <v>4</v>
      </c>
      <c r="CO194" s="108"/>
      <c r="CP194" s="7">
        <v>10</v>
      </c>
      <c r="CQ194" s="7">
        <v>75</v>
      </c>
      <c r="CR194" s="7">
        <v>15</v>
      </c>
      <c r="CS194" s="7"/>
      <c r="CT194" s="7"/>
      <c r="CU194" s="7"/>
      <c r="CV194" s="7"/>
      <c r="CW194" s="7"/>
      <c r="CX194" s="7"/>
      <c r="CY194" s="7"/>
      <c r="CZ194" s="7"/>
      <c r="DA194" s="7"/>
      <c r="DB194" s="7"/>
      <c r="DC194" s="7"/>
      <c r="DD194" s="7"/>
      <c r="DE194" s="7"/>
      <c r="DF194" s="7"/>
      <c r="DG194" s="7"/>
      <c r="DH194" s="7"/>
      <c r="DI194" s="7"/>
      <c r="DJ194" s="7"/>
      <c r="DK194" s="7"/>
      <c r="DL194" s="7"/>
      <c r="DM194" s="7"/>
      <c r="DN194" s="8">
        <f t="shared" si="18"/>
        <v>100</v>
      </c>
      <c r="DO194" s="45"/>
      <c r="DP194" s="4" t="s">
        <v>1767</v>
      </c>
      <c r="DQ194" s="5">
        <v>80</v>
      </c>
      <c r="DR194" s="8" t="str">
        <f>VLOOKUP($DQ194,definitions_list_lookup!$N$15:$P$20,2,TRUE)</f>
        <v>very high</v>
      </c>
      <c r="DS194" s="8">
        <f>VLOOKUP($DQ194,definitions_list_lookup!$N$15:$P$20,3,TRUE)</f>
        <v>4</v>
      </c>
      <c r="DT194" s="108" t="s">
        <v>2058</v>
      </c>
      <c r="DU194" s="7"/>
      <c r="DV194" s="7">
        <v>70</v>
      </c>
      <c r="DW194" s="7">
        <v>20</v>
      </c>
      <c r="DX194" s="7"/>
      <c r="DY194" s="7"/>
      <c r="DZ194" s="7">
        <v>10</v>
      </c>
      <c r="EA194" s="7"/>
      <c r="EB194" s="7"/>
      <c r="EC194" s="7"/>
      <c r="ED194" s="7"/>
      <c r="EE194" s="7"/>
      <c r="EF194" s="7"/>
      <c r="EG194" s="7"/>
      <c r="EH194" s="7"/>
      <c r="EI194" s="7"/>
      <c r="EJ194" s="7"/>
      <c r="EK194" s="7"/>
      <c r="EL194" s="7"/>
      <c r="EM194" s="7"/>
      <c r="EN194" s="7"/>
      <c r="EO194" s="7"/>
      <c r="EP194" s="7"/>
      <c r="EQ194" s="7"/>
      <c r="ER194" s="7"/>
      <c r="ES194" s="8">
        <f t="shared" si="19"/>
        <v>100</v>
      </c>
      <c r="ET194" s="44"/>
      <c r="EU194" s="8">
        <f t="shared" si="21"/>
        <v>49.25</v>
      </c>
      <c r="EV194" s="8" t="str">
        <f>VLOOKUP($EU194,definitions_list_lookup!$N$15:$P$20,2,TRUE)</f>
        <v>high</v>
      </c>
      <c r="EW194" s="8">
        <f>VLOOKUP($EU194,definitions_list_lookup!$N$15:$P$20,3,TRUE)</f>
        <v>3</v>
      </c>
    </row>
    <row r="195" spans="1:153" s="5" customFormat="1" ht="196">
      <c r="A195" s="5" t="s">
        <v>1932</v>
      </c>
      <c r="B195" s="5" t="s">
        <v>2845</v>
      </c>
      <c r="C195" s="5" t="s">
        <v>1497</v>
      </c>
      <c r="D195" s="5" t="s">
        <v>1497</v>
      </c>
      <c r="E195" s="5">
        <v>33</v>
      </c>
      <c r="F195" s="5">
        <v>3</v>
      </c>
      <c r="G195" s="6" t="str">
        <f t="shared" si="14"/>
        <v>33-3</v>
      </c>
      <c r="H195" s="2">
        <v>86.5</v>
      </c>
      <c r="I195" s="2">
        <v>89.5</v>
      </c>
      <c r="J195" s="81" t="str">
        <f>IF(((VLOOKUP($G195,Depth_Lookup!$A$3:$J$561,9,FALSE))-(I195/100))&gt;=0,"Good","Too Long")</f>
        <v>Good</v>
      </c>
      <c r="K195" s="82">
        <f>(VLOOKUP($G195,Depth_Lookup!$A$3:$J$561,10,FALSE))+(H195/100)</f>
        <v>79.66</v>
      </c>
      <c r="L195" s="82">
        <f>(VLOOKUP($G195,Depth_Lookup!$A$3:$J$561,10,FALSE))+(I195/100)</f>
        <v>79.69</v>
      </c>
      <c r="M195" s="174">
        <v>34</v>
      </c>
      <c r="N195" s="174" t="s">
        <v>4</v>
      </c>
      <c r="O195" s="59" t="s">
        <v>2059</v>
      </c>
      <c r="P195" s="59" t="s">
        <v>2114</v>
      </c>
      <c r="Q195" s="45"/>
      <c r="R195" s="42">
        <v>10</v>
      </c>
      <c r="T195" s="5">
        <v>90</v>
      </c>
      <c r="V195" s="8">
        <f t="shared" si="15"/>
        <v>100</v>
      </c>
      <c r="W195" s="4" t="s">
        <v>1742</v>
      </c>
      <c r="X195" s="5" t="s">
        <v>1764</v>
      </c>
      <c r="Y195" s="38">
        <v>40</v>
      </c>
      <c r="Z195" s="8" t="str">
        <f>VLOOKUP($Y195,definitions_list_lookup!$N$15:$P$20,2,TRUE)</f>
        <v>high</v>
      </c>
      <c r="AA195" s="8">
        <f>VLOOKUP($Y195,definitions_list_lookup!$N$15:$P$20,3,TRUE)</f>
        <v>3</v>
      </c>
      <c r="AB195" s="4"/>
      <c r="AC195" s="7">
        <v>100</v>
      </c>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8">
        <f t="shared" si="16"/>
        <v>100</v>
      </c>
      <c r="BB195" s="55"/>
      <c r="BC195" s="4"/>
      <c r="BD195" s="108"/>
      <c r="BE195" s="4"/>
      <c r="BG195" s="8" t="str">
        <f>VLOOKUP($BF195,definitions_list_lookup!$N$15:$P$20,2,TRUE)</f>
        <v>fresh</v>
      </c>
      <c r="BH195" s="8">
        <f>VLOOKUP($BF195,definitions_list_lookup!$N$15:$P$20,3,TRUE)</f>
        <v>0</v>
      </c>
      <c r="BI195" s="4"/>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8">
        <f t="shared" si="17"/>
        <v>0</v>
      </c>
      <c r="CI195" s="45"/>
      <c r="CJ195" s="7" t="s">
        <v>295</v>
      </c>
      <c r="CK195" s="130" t="s">
        <v>1739</v>
      </c>
      <c r="CL195" s="5">
        <v>70</v>
      </c>
      <c r="CM195" s="8" t="str">
        <f>VLOOKUP($CL195,definitions_list_lookup!$N$15:$P$20,2,TRUE)</f>
        <v>very high</v>
      </c>
      <c r="CN195" s="8">
        <f>VLOOKUP($CL195,definitions_list_lookup!$N$15:$P$20,3,TRUE)</f>
        <v>4</v>
      </c>
      <c r="CO195" s="108"/>
      <c r="CP195" s="7">
        <v>30</v>
      </c>
      <c r="CQ195" s="7">
        <v>70</v>
      </c>
      <c r="CR195" s="7"/>
      <c r="CS195" s="7"/>
      <c r="CT195" s="7"/>
      <c r="CU195" s="7"/>
      <c r="CV195" s="7"/>
      <c r="CW195" s="7"/>
      <c r="CX195" s="7"/>
      <c r="CY195" s="7"/>
      <c r="CZ195" s="7"/>
      <c r="DA195" s="7"/>
      <c r="DB195" s="7"/>
      <c r="DC195" s="7"/>
      <c r="DD195" s="7"/>
      <c r="DE195" s="7"/>
      <c r="DF195" s="7"/>
      <c r="DG195" s="7"/>
      <c r="DH195" s="7"/>
      <c r="DI195" s="7"/>
      <c r="DJ195" s="7"/>
      <c r="DK195" s="7"/>
      <c r="DL195" s="7"/>
      <c r="DM195" s="7"/>
      <c r="DN195" s="8">
        <f t="shared" si="18"/>
        <v>100</v>
      </c>
      <c r="DO195" s="45"/>
      <c r="DP195" s="4"/>
      <c r="DR195" s="8" t="str">
        <f>VLOOKUP($DQ195,definitions_list_lookup!$N$15:$P$20,2,TRUE)</f>
        <v>fresh</v>
      </c>
      <c r="DS195" s="8">
        <f>VLOOKUP($DQ195,definitions_list_lookup!$N$15:$P$20,3,TRUE)</f>
        <v>0</v>
      </c>
      <c r="DT195" s="108"/>
      <c r="DU195" s="7"/>
      <c r="DV195" s="7"/>
      <c r="DW195" s="7"/>
      <c r="DX195" s="7"/>
      <c r="DY195" s="7"/>
      <c r="DZ195" s="7"/>
      <c r="EA195" s="7"/>
      <c r="EB195" s="7"/>
      <c r="EC195" s="7"/>
      <c r="ED195" s="7"/>
      <c r="EE195" s="7"/>
      <c r="EF195" s="7"/>
      <c r="EG195" s="7"/>
      <c r="EH195" s="7"/>
      <c r="EI195" s="7"/>
      <c r="EJ195" s="7"/>
      <c r="EK195" s="7"/>
      <c r="EL195" s="7"/>
      <c r="EM195" s="7"/>
      <c r="EN195" s="7"/>
      <c r="EO195" s="7"/>
      <c r="EP195" s="7"/>
      <c r="EQ195" s="7"/>
      <c r="ER195" s="7"/>
      <c r="ES195" s="8">
        <f t="shared" si="19"/>
        <v>0</v>
      </c>
      <c r="ET195" s="44"/>
      <c r="EU195" s="8">
        <f t="shared" si="21"/>
        <v>67</v>
      </c>
      <c r="EV195" s="8" t="str">
        <f>VLOOKUP($EU195,definitions_list_lookup!$N$15:$P$20,2,TRUE)</f>
        <v>very high</v>
      </c>
      <c r="EW195" s="8">
        <f>VLOOKUP($EU195,definitions_list_lookup!$N$15:$P$20,3,TRUE)</f>
        <v>4</v>
      </c>
    </row>
    <row r="196" spans="1:153" s="5" customFormat="1" ht="196">
      <c r="A196" s="5" t="s">
        <v>1932</v>
      </c>
      <c r="B196" s="5" t="s">
        <v>2845</v>
      </c>
      <c r="C196" s="5" t="s">
        <v>1497</v>
      </c>
      <c r="D196" s="5" t="s">
        <v>1497</v>
      </c>
      <c r="E196" s="5">
        <v>33</v>
      </c>
      <c r="F196" s="5">
        <v>4</v>
      </c>
      <c r="G196" s="6" t="str">
        <f t="shared" ref="G196:G259" si="22">E196&amp;"-"&amp;F196</f>
        <v>33-4</v>
      </c>
      <c r="H196" s="2">
        <v>0</v>
      </c>
      <c r="I196" s="2">
        <v>64</v>
      </c>
      <c r="J196" s="81" t="str">
        <f>IF(((VLOOKUP($G196,Depth_Lookup!$A$3:$J$561,9,FALSE))-(I196/100))&gt;=0,"Good","Too Long")</f>
        <v>Good</v>
      </c>
      <c r="K196" s="82">
        <f>(VLOOKUP($G196,Depth_Lookup!$A$3:$J$561,10,FALSE))+(H196/100)</f>
        <v>79.69</v>
      </c>
      <c r="L196" s="82">
        <f>(VLOOKUP($G196,Depth_Lookup!$A$3:$J$561,10,FALSE))+(I196/100)</f>
        <v>80.33</v>
      </c>
      <c r="M196" s="174">
        <v>34</v>
      </c>
      <c r="N196" s="174" t="s">
        <v>4</v>
      </c>
      <c r="O196" s="59" t="s">
        <v>1712</v>
      </c>
      <c r="P196" s="59" t="s">
        <v>2114</v>
      </c>
      <c r="Q196" s="45"/>
      <c r="R196" s="42">
        <v>75</v>
      </c>
      <c r="T196" s="5">
        <v>25</v>
      </c>
      <c r="V196" s="8">
        <f t="shared" ref="V196:V259" si="23">SUM(R196:U196)</f>
        <v>100</v>
      </c>
      <c r="W196" s="4" t="s">
        <v>1742</v>
      </c>
      <c r="X196" s="5" t="s">
        <v>1764</v>
      </c>
      <c r="Y196" s="38">
        <v>20</v>
      </c>
      <c r="Z196" s="8" t="str">
        <f>VLOOKUP($Y196,definitions_list_lookup!$N$15:$P$20,2,TRUE)</f>
        <v>moderate</v>
      </c>
      <c r="AA196" s="8">
        <f>VLOOKUP($Y196,definitions_list_lookup!$N$15:$P$20,3,TRUE)</f>
        <v>2</v>
      </c>
      <c r="AB196" s="4"/>
      <c r="AC196" s="7">
        <v>45</v>
      </c>
      <c r="AD196" s="7">
        <v>45</v>
      </c>
      <c r="AE196" s="7">
        <v>10</v>
      </c>
      <c r="AF196" s="7"/>
      <c r="AG196" s="7"/>
      <c r="AH196" s="7"/>
      <c r="AI196" s="7"/>
      <c r="AJ196" s="7"/>
      <c r="AK196" s="7"/>
      <c r="AL196" s="7"/>
      <c r="AM196" s="7"/>
      <c r="AN196" s="7"/>
      <c r="AO196" s="7"/>
      <c r="AP196" s="7"/>
      <c r="AQ196" s="7"/>
      <c r="AR196" s="7"/>
      <c r="AS196" s="7"/>
      <c r="AT196" s="7"/>
      <c r="AU196" s="7"/>
      <c r="AV196" s="7"/>
      <c r="AW196" s="7"/>
      <c r="AX196" s="7"/>
      <c r="AY196" s="7"/>
      <c r="AZ196" s="7"/>
      <c r="BA196" s="8">
        <f t="shared" ref="BA196:BA259" si="24">SUM(AC196:AZ196)</f>
        <v>100</v>
      </c>
      <c r="BB196" s="55"/>
      <c r="BC196" s="4"/>
      <c r="BD196" s="108"/>
      <c r="BE196" s="4"/>
      <c r="BG196" s="8" t="str">
        <f>VLOOKUP($BF196,definitions_list_lookup!$N$15:$P$20,2,TRUE)</f>
        <v>fresh</v>
      </c>
      <c r="BH196" s="8">
        <f>VLOOKUP($BF196,definitions_list_lookup!$N$15:$P$20,3,TRUE)</f>
        <v>0</v>
      </c>
      <c r="BI196" s="4"/>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8">
        <f t="shared" ref="CH196:CH259" si="25">SUM(BJ196:CG196)</f>
        <v>0</v>
      </c>
      <c r="CI196" s="45"/>
      <c r="CJ196" s="7" t="s">
        <v>1777</v>
      </c>
      <c r="CK196" s="130" t="s">
        <v>1739</v>
      </c>
      <c r="CL196" s="5">
        <v>70</v>
      </c>
      <c r="CM196" s="8" t="str">
        <f>VLOOKUP($CL196,definitions_list_lookup!$N$15:$P$20,2,TRUE)</f>
        <v>very high</v>
      </c>
      <c r="CN196" s="8">
        <f>VLOOKUP($CL196,definitions_list_lookup!$N$15:$P$20,3,TRUE)</f>
        <v>4</v>
      </c>
      <c r="CO196" s="108"/>
      <c r="CP196" s="7">
        <v>25</v>
      </c>
      <c r="CQ196" s="7">
        <v>70</v>
      </c>
      <c r="CR196" s="7">
        <v>5</v>
      </c>
      <c r="CS196" s="7"/>
      <c r="CT196" s="7"/>
      <c r="CU196" s="7"/>
      <c r="CV196" s="7"/>
      <c r="CW196" s="7"/>
      <c r="CX196" s="7"/>
      <c r="CY196" s="7"/>
      <c r="CZ196" s="7"/>
      <c r="DA196" s="7"/>
      <c r="DB196" s="7"/>
      <c r="DC196" s="7"/>
      <c r="DD196" s="7"/>
      <c r="DE196" s="7"/>
      <c r="DF196" s="7"/>
      <c r="DG196" s="7"/>
      <c r="DH196" s="7"/>
      <c r="DI196" s="7"/>
      <c r="DJ196" s="7"/>
      <c r="DK196" s="7"/>
      <c r="DL196" s="7"/>
      <c r="DM196" s="7"/>
      <c r="DN196" s="8">
        <f t="shared" ref="DN196:DN259" si="26">SUM(CP196:DM196)</f>
        <v>100</v>
      </c>
      <c r="DO196" s="45"/>
      <c r="DP196" s="4"/>
      <c r="DR196" s="8" t="str">
        <f>VLOOKUP($DQ196,definitions_list_lookup!$N$15:$P$20,2,TRUE)</f>
        <v>fresh</v>
      </c>
      <c r="DS196" s="8">
        <f>VLOOKUP($DQ196,definitions_list_lookup!$N$15:$P$20,3,TRUE)</f>
        <v>0</v>
      </c>
      <c r="DT196" s="108"/>
      <c r="DU196" s="7"/>
      <c r="DV196" s="7"/>
      <c r="DW196" s="7"/>
      <c r="DX196" s="7"/>
      <c r="DY196" s="7"/>
      <c r="DZ196" s="7"/>
      <c r="EA196" s="7"/>
      <c r="EB196" s="7"/>
      <c r="EC196" s="7"/>
      <c r="ED196" s="7"/>
      <c r="EE196" s="7"/>
      <c r="EF196" s="7"/>
      <c r="EG196" s="7"/>
      <c r="EH196" s="7"/>
      <c r="EI196" s="7"/>
      <c r="EJ196" s="7"/>
      <c r="EK196" s="7"/>
      <c r="EL196" s="7"/>
      <c r="EM196" s="7"/>
      <c r="EN196" s="7"/>
      <c r="EO196" s="7"/>
      <c r="EP196" s="7"/>
      <c r="EQ196" s="7"/>
      <c r="ER196" s="7"/>
      <c r="ES196" s="8">
        <f t="shared" ref="ES196:ES259" si="27">SUM(DU196:ER196)</f>
        <v>0</v>
      </c>
      <c r="ET196" s="44"/>
      <c r="EU196" s="8">
        <f t="shared" si="21"/>
        <v>32.5</v>
      </c>
      <c r="EV196" s="8" t="str">
        <f>VLOOKUP($EU196,definitions_list_lookup!$N$15:$P$20,2,TRUE)</f>
        <v>high</v>
      </c>
      <c r="EW196" s="8">
        <f>VLOOKUP($EU196,definitions_list_lookup!$N$15:$P$20,3,TRUE)</f>
        <v>3</v>
      </c>
    </row>
    <row r="197" spans="1:153" s="5" customFormat="1" ht="196">
      <c r="A197" s="5" t="s">
        <v>1932</v>
      </c>
      <c r="B197" s="5" t="s">
        <v>2845</v>
      </c>
      <c r="C197" s="5" t="s">
        <v>1497</v>
      </c>
      <c r="D197" s="5" t="s">
        <v>1497</v>
      </c>
      <c r="E197" s="5">
        <v>34</v>
      </c>
      <c r="F197" s="5">
        <v>1</v>
      </c>
      <c r="G197" s="6" t="str">
        <f t="shared" si="22"/>
        <v>34-1</v>
      </c>
      <c r="H197" s="2">
        <v>0</v>
      </c>
      <c r="I197" s="2">
        <v>89.5</v>
      </c>
      <c r="J197" s="81" t="str">
        <f>IF(((VLOOKUP($G197,Depth_Lookup!$A$3:$J$561,9,FALSE))-(I197/100))&gt;=0,"Good","Too Long")</f>
        <v>Good</v>
      </c>
      <c r="K197" s="82">
        <f>(VLOOKUP($G197,Depth_Lookup!$A$3:$J$561,10,FALSE))+(H197/100)</f>
        <v>80.25</v>
      </c>
      <c r="L197" s="82">
        <f>(VLOOKUP($G197,Depth_Lookup!$A$3:$J$561,10,FALSE))+(I197/100)</f>
        <v>81.144999999999996</v>
      </c>
      <c r="M197" s="174">
        <v>34</v>
      </c>
      <c r="N197" s="174" t="s">
        <v>4</v>
      </c>
      <c r="O197" s="59" t="s">
        <v>2060</v>
      </c>
      <c r="P197" s="59" t="s">
        <v>2114</v>
      </c>
      <c r="Q197" s="45"/>
      <c r="R197" s="42">
        <v>75</v>
      </c>
      <c r="T197" s="5">
        <v>25</v>
      </c>
      <c r="V197" s="8">
        <f t="shared" si="23"/>
        <v>100</v>
      </c>
      <c r="W197" s="4" t="s">
        <v>1742</v>
      </c>
      <c r="X197" s="5" t="s">
        <v>1764</v>
      </c>
      <c r="Y197" s="38">
        <v>30</v>
      </c>
      <c r="Z197" s="8" t="str">
        <f>VLOOKUP($Y197,definitions_list_lookup!$N$15:$P$20,2,TRUE)</f>
        <v>moderate</v>
      </c>
      <c r="AA197" s="8">
        <f>VLOOKUP($Y197,definitions_list_lookup!$N$15:$P$20,3,TRUE)</f>
        <v>2</v>
      </c>
      <c r="AB197" s="4"/>
      <c r="AC197" s="7">
        <v>50</v>
      </c>
      <c r="AD197" s="7">
        <v>40</v>
      </c>
      <c r="AE197" s="7">
        <v>10</v>
      </c>
      <c r="AF197" s="7"/>
      <c r="AG197" s="7"/>
      <c r="AH197" s="7"/>
      <c r="AI197" s="7"/>
      <c r="AJ197" s="7"/>
      <c r="AK197" s="7"/>
      <c r="AL197" s="7"/>
      <c r="AM197" s="7"/>
      <c r="AN197" s="7"/>
      <c r="AO197" s="7"/>
      <c r="AP197" s="7"/>
      <c r="AQ197" s="7"/>
      <c r="AR197" s="7"/>
      <c r="AS197" s="7"/>
      <c r="AT197" s="7"/>
      <c r="AU197" s="7"/>
      <c r="AV197" s="7"/>
      <c r="AW197" s="7"/>
      <c r="AX197" s="7"/>
      <c r="AY197" s="7"/>
      <c r="AZ197" s="7"/>
      <c r="BA197" s="8">
        <f t="shared" si="24"/>
        <v>100</v>
      </c>
      <c r="BB197" s="55"/>
      <c r="BC197" s="4"/>
      <c r="BD197" s="108"/>
      <c r="BE197" s="4"/>
      <c r="BG197" s="8" t="str">
        <f>VLOOKUP($BF197,definitions_list_lookup!$N$15:$P$20,2,TRUE)</f>
        <v>fresh</v>
      </c>
      <c r="BH197" s="8">
        <f>VLOOKUP($BF197,definitions_list_lookup!$N$15:$P$20,3,TRUE)</f>
        <v>0</v>
      </c>
      <c r="BI197" s="4"/>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8">
        <f t="shared" si="25"/>
        <v>0</v>
      </c>
      <c r="CI197" s="45"/>
      <c r="CJ197" s="7" t="s">
        <v>1777</v>
      </c>
      <c r="CK197" s="130" t="s">
        <v>1739</v>
      </c>
      <c r="CL197" s="5">
        <v>70</v>
      </c>
      <c r="CM197" s="8" t="str">
        <f>VLOOKUP($CL197,definitions_list_lookup!$N$15:$P$20,2,TRUE)</f>
        <v>very high</v>
      </c>
      <c r="CN197" s="8">
        <f>VLOOKUP($CL197,definitions_list_lookup!$N$15:$P$20,3,TRUE)</f>
        <v>4</v>
      </c>
      <c r="CO197" s="108"/>
      <c r="CP197" s="7">
        <v>10</v>
      </c>
      <c r="CQ197" s="7">
        <v>65</v>
      </c>
      <c r="CR197" s="7">
        <v>25</v>
      </c>
      <c r="CS197" s="7"/>
      <c r="CT197" s="7"/>
      <c r="CU197" s="7"/>
      <c r="CV197" s="7"/>
      <c r="CW197" s="7"/>
      <c r="CX197" s="7"/>
      <c r="CY197" s="7"/>
      <c r="CZ197" s="7"/>
      <c r="DA197" s="7"/>
      <c r="DB197" s="7"/>
      <c r="DC197" s="7"/>
      <c r="DD197" s="7"/>
      <c r="DE197" s="7"/>
      <c r="DF197" s="7"/>
      <c r="DG197" s="7"/>
      <c r="DH197" s="7"/>
      <c r="DI197" s="7"/>
      <c r="DJ197" s="7"/>
      <c r="DK197" s="7"/>
      <c r="DL197" s="7"/>
      <c r="DM197" s="7"/>
      <c r="DN197" s="8">
        <f t="shared" si="26"/>
        <v>100</v>
      </c>
      <c r="DO197" s="45"/>
      <c r="DP197" s="4"/>
      <c r="DR197" s="8" t="str">
        <f>VLOOKUP($DQ197,definitions_list_lookup!$N$15:$P$20,2,TRUE)</f>
        <v>fresh</v>
      </c>
      <c r="DS197" s="8">
        <f>VLOOKUP($DQ197,definitions_list_lookup!$N$15:$P$20,3,TRUE)</f>
        <v>0</v>
      </c>
      <c r="DT197" s="108"/>
      <c r="DU197" s="7"/>
      <c r="DV197" s="7"/>
      <c r="DW197" s="7"/>
      <c r="DX197" s="7"/>
      <c r="DY197" s="7"/>
      <c r="DZ197" s="7"/>
      <c r="EA197" s="7"/>
      <c r="EB197" s="7"/>
      <c r="EC197" s="7"/>
      <c r="ED197" s="7"/>
      <c r="EE197" s="7"/>
      <c r="EF197" s="7"/>
      <c r="EG197" s="7"/>
      <c r="EH197" s="7"/>
      <c r="EI197" s="7"/>
      <c r="EJ197" s="7"/>
      <c r="EK197" s="7"/>
      <c r="EL197" s="7"/>
      <c r="EM197" s="7"/>
      <c r="EN197" s="7"/>
      <c r="EO197" s="7"/>
      <c r="EP197" s="7"/>
      <c r="EQ197" s="7"/>
      <c r="ER197" s="7"/>
      <c r="ES197" s="8">
        <f t="shared" si="27"/>
        <v>0</v>
      </c>
      <c r="ET197" s="44"/>
      <c r="EU197" s="8">
        <f t="shared" si="21"/>
        <v>40</v>
      </c>
      <c r="EV197" s="8" t="str">
        <f>VLOOKUP($EU197,definitions_list_lookup!$N$15:$P$20,2,TRUE)</f>
        <v>high</v>
      </c>
      <c r="EW197" s="8">
        <f>VLOOKUP($EU197,definitions_list_lookup!$N$15:$P$20,3,TRUE)</f>
        <v>3</v>
      </c>
    </row>
    <row r="198" spans="1:153" s="5" customFormat="1" ht="154">
      <c r="A198" s="5" t="s">
        <v>1932</v>
      </c>
      <c r="B198" s="5" t="s">
        <v>2845</v>
      </c>
      <c r="C198" s="5" t="s">
        <v>1497</v>
      </c>
      <c r="D198" s="5" t="s">
        <v>1497</v>
      </c>
      <c r="E198" s="5">
        <v>34</v>
      </c>
      <c r="F198" s="5">
        <v>2</v>
      </c>
      <c r="G198" s="6" t="str">
        <f t="shared" si="22"/>
        <v>34-2</v>
      </c>
      <c r="H198" s="2">
        <v>0</v>
      </c>
      <c r="I198" s="2">
        <v>49</v>
      </c>
      <c r="J198" s="81" t="str">
        <f>IF(((VLOOKUP($G198,Depth_Lookup!$A$3:$J$561,9,FALSE))-(I198/100))&gt;=0,"Good","Too Long")</f>
        <v>Good</v>
      </c>
      <c r="K198" s="82">
        <f>(VLOOKUP($G198,Depth_Lookup!$A$3:$J$561,10,FALSE))+(H198/100)</f>
        <v>81.144999999999996</v>
      </c>
      <c r="L198" s="82">
        <f>(VLOOKUP($G198,Depth_Lookup!$A$3:$J$561,10,FALSE))+(I198/100)</f>
        <v>81.634999999999991</v>
      </c>
      <c r="M198" s="174">
        <v>34</v>
      </c>
      <c r="N198" s="174" t="s">
        <v>4</v>
      </c>
      <c r="O198" s="59" t="s">
        <v>1844</v>
      </c>
      <c r="P198" s="59" t="s">
        <v>2115</v>
      </c>
      <c r="Q198" s="45"/>
      <c r="R198" s="42">
        <v>85</v>
      </c>
      <c r="T198" s="5">
        <v>15</v>
      </c>
      <c r="V198" s="8">
        <f t="shared" si="23"/>
        <v>100</v>
      </c>
      <c r="W198" s="4" t="s">
        <v>1742</v>
      </c>
      <c r="X198" s="5" t="s">
        <v>1764</v>
      </c>
      <c r="Y198" s="38">
        <v>20</v>
      </c>
      <c r="Z198" s="8" t="str">
        <f>VLOOKUP($Y198,definitions_list_lookup!$N$15:$P$20,2,TRUE)</f>
        <v>moderate</v>
      </c>
      <c r="AA198" s="8">
        <f>VLOOKUP($Y198,definitions_list_lookup!$N$15:$P$20,3,TRUE)</f>
        <v>2</v>
      </c>
      <c r="AB198" s="4"/>
      <c r="AC198" s="7">
        <v>50</v>
      </c>
      <c r="AD198" s="7">
        <v>20</v>
      </c>
      <c r="AE198" s="7">
        <v>30</v>
      </c>
      <c r="AF198" s="7"/>
      <c r="AG198" s="7"/>
      <c r="AH198" s="7"/>
      <c r="AI198" s="7"/>
      <c r="AJ198" s="7"/>
      <c r="AK198" s="7"/>
      <c r="AL198" s="7"/>
      <c r="AM198" s="7"/>
      <c r="AN198" s="7"/>
      <c r="AO198" s="7"/>
      <c r="AP198" s="7"/>
      <c r="AQ198" s="7"/>
      <c r="AR198" s="7"/>
      <c r="AS198" s="7"/>
      <c r="AT198" s="7"/>
      <c r="AU198" s="7"/>
      <c r="AV198" s="7"/>
      <c r="AW198" s="7"/>
      <c r="AX198" s="7"/>
      <c r="AY198" s="7"/>
      <c r="AZ198" s="7"/>
      <c r="BA198" s="8">
        <f t="shared" si="24"/>
        <v>100</v>
      </c>
      <c r="BB198" s="55"/>
      <c r="BC198" s="4"/>
      <c r="BD198" s="108"/>
      <c r="BE198" s="4"/>
      <c r="BG198" s="8" t="str">
        <f>VLOOKUP($BF198,definitions_list_lookup!$N$15:$P$20,2,TRUE)</f>
        <v>fresh</v>
      </c>
      <c r="BH198" s="8">
        <f>VLOOKUP($BF198,definitions_list_lookup!$N$15:$P$20,3,TRUE)</f>
        <v>0</v>
      </c>
      <c r="BI198" s="4"/>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8">
        <f t="shared" si="25"/>
        <v>0</v>
      </c>
      <c r="CI198" s="45"/>
      <c r="CJ198" s="7" t="s">
        <v>1777</v>
      </c>
      <c r="CK198" s="130" t="s">
        <v>1739</v>
      </c>
      <c r="CL198" s="5">
        <v>60</v>
      </c>
      <c r="CM198" s="8" t="str">
        <f>VLOOKUP($CL198,definitions_list_lookup!$N$15:$P$20,2,TRUE)</f>
        <v>high</v>
      </c>
      <c r="CN198" s="8">
        <f>VLOOKUP($CL198,definitions_list_lookup!$N$15:$P$20,3,TRUE)</f>
        <v>3</v>
      </c>
      <c r="CO198" s="108"/>
      <c r="CP198" s="7"/>
      <c r="CQ198" s="7">
        <v>70</v>
      </c>
      <c r="CR198" s="7">
        <v>30</v>
      </c>
      <c r="CS198" s="7"/>
      <c r="CT198" s="7"/>
      <c r="CU198" s="7"/>
      <c r="CV198" s="7"/>
      <c r="CW198" s="7"/>
      <c r="CX198" s="7"/>
      <c r="CY198" s="7"/>
      <c r="CZ198" s="7"/>
      <c r="DA198" s="7"/>
      <c r="DB198" s="7"/>
      <c r="DC198" s="7"/>
      <c r="DD198" s="7"/>
      <c r="DE198" s="7"/>
      <c r="DF198" s="7"/>
      <c r="DG198" s="7"/>
      <c r="DH198" s="7"/>
      <c r="DI198" s="7"/>
      <c r="DJ198" s="7"/>
      <c r="DK198" s="7"/>
      <c r="DL198" s="7"/>
      <c r="DM198" s="7"/>
      <c r="DN198" s="8">
        <f t="shared" si="26"/>
        <v>100</v>
      </c>
      <c r="DO198" s="45"/>
      <c r="DP198" s="4"/>
      <c r="DR198" s="8" t="str">
        <f>VLOOKUP($DQ198,definitions_list_lookup!$N$15:$P$20,2,TRUE)</f>
        <v>fresh</v>
      </c>
      <c r="DS198" s="8">
        <f>VLOOKUP($DQ198,definitions_list_lookup!$N$15:$P$20,3,TRUE)</f>
        <v>0</v>
      </c>
      <c r="DT198" s="108"/>
      <c r="DU198" s="7"/>
      <c r="DV198" s="7"/>
      <c r="DW198" s="7"/>
      <c r="DX198" s="7"/>
      <c r="DY198" s="7"/>
      <c r="DZ198" s="7"/>
      <c r="EA198" s="7"/>
      <c r="EB198" s="7"/>
      <c r="EC198" s="7"/>
      <c r="ED198" s="7"/>
      <c r="EE198" s="7"/>
      <c r="EF198" s="7"/>
      <c r="EG198" s="7"/>
      <c r="EH198" s="7"/>
      <c r="EI198" s="7"/>
      <c r="EJ198" s="7"/>
      <c r="EK198" s="7"/>
      <c r="EL198" s="7"/>
      <c r="EM198" s="7"/>
      <c r="EN198" s="7"/>
      <c r="EO198" s="7"/>
      <c r="EP198" s="7"/>
      <c r="EQ198" s="7"/>
      <c r="ER198" s="7"/>
      <c r="ES198" s="8">
        <f t="shared" si="27"/>
        <v>0</v>
      </c>
      <c r="ET198" s="44"/>
      <c r="EU198" s="8">
        <f t="shared" si="21"/>
        <v>26</v>
      </c>
      <c r="EV198" s="8" t="str">
        <f>VLOOKUP($EU198,definitions_list_lookup!$N$15:$P$20,2,TRUE)</f>
        <v>moderate</v>
      </c>
      <c r="EW198" s="8">
        <f>VLOOKUP($EU198,definitions_list_lookup!$N$15:$P$20,3,TRUE)</f>
        <v>2</v>
      </c>
    </row>
    <row r="199" spans="1:153" s="5" customFormat="1" ht="196">
      <c r="A199" s="5" t="s">
        <v>1932</v>
      </c>
      <c r="B199" s="5" t="s">
        <v>2845</v>
      </c>
      <c r="C199" s="5" t="s">
        <v>1497</v>
      </c>
      <c r="D199" s="5" t="s">
        <v>1497</v>
      </c>
      <c r="E199" s="5">
        <v>34</v>
      </c>
      <c r="F199" s="5">
        <v>2</v>
      </c>
      <c r="G199" s="6" t="str">
        <f t="shared" si="22"/>
        <v>34-2</v>
      </c>
      <c r="H199" s="2">
        <v>49</v>
      </c>
      <c r="I199" s="2">
        <v>84.5</v>
      </c>
      <c r="J199" s="81" t="str">
        <f>IF(((VLOOKUP($G199,Depth_Lookup!$A$3:$J$561,9,FALSE))-(I199/100))&gt;=0,"Good","Too Long")</f>
        <v>Good</v>
      </c>
      <c r="K199" s="82">
        <f>(VLOOKUP($G199,Depth_Lookup!$A$3:$J$561,10,FALSE))+(H199/100)</f>
        <v>81.634999999999991</v>
      </c>
      <c r="L199" s="82">
        <f>(VLOOKUP($G199,Depth_Lookup!$A$3:$J$561,10,FALSE))+(I199/100)</f>
        <v>81.99</v>
      </c>
      <c r="M199" s="174">
        <v>35</v>
      </c>
      <c r="N199" s="174" t="s">
        <v>1489</v>
      </c>
      <c r="O199" s="59" t="s">
        <v>1844</v>
      </c>
      <c r="P199" s="59" t="s">
        <v>2114</v>
      </c>
      <c r="Q199" s="45"/>
      <c r="R199" s="42">
        <v>95</v>
      </c>
      <c r="T199" s="5">
        <v>5</v>
      </c>
      <c r="V199" s="8">
        <f t="shared" si="23"/>
        <v>100</v>
      </c>
      <c r="W199" s="4" t="s">
        <v>1794</v>
      </c>
      <c r="X199" s="5" t="s">
        <v>1764</v>
      </c>
      <c r="Y199" s="38">
        <v>25</v>
      </c>
      <c r="Z199" s="8" t="str">
        <f>VLOOKUP($Y199,definitions_list_lookup!$N$15:$P$20,2,TRUE)</f>
        <v>moderate</v>
      </c>
      <c r="AA199" s="8">
        <f>VLOOKUP($Y199,definitions_list_lookup!$N$15:$P$20,3,TRUE)</f>
        <v>2</v>
      </c>
      <c r="AB199" s="4"/>
      <c r="AC199" s="7"/>
      <c r="AD199" s="7">
        <v>5</v>
      </c>
      <c r="AE199" s="7"/>
      <c r="AF199" s="7"/>
      <c r="AG199" s="7"/>
      <c r="AH199" s="7"/>
      <c r="AI199" s="7"/>
      <c r="AJ199" s="7"/>
      <c r="AK199" s="7"/>
      <c r="AL199" s="7"/>
      <c r="AM199" s="7"/>
      <c r="AN199" s="7"/>
      <c r="AO199" s="7"/>
      <c r="AP199" s="7">
        <v>10</v>
      </c>
      <c r="AQ199" s="7"/>
      <c r="AR199" s="7"/>
      <c r="AS199" s="7">
        <v>85</v>
      </c>
      <c r="AT199" s="7"/>
      <c r="AU199" s="7"/>
      <c r="AV199" s="7"/>
      <c r="AW199" s="7"/>
      <c r="AX199" s="7"/>
      <c r="AY199" s="7"/>
      <c r="AZ199" s="7"/>
      <c r="BA199" s="8">
        <f t="shared" si="24"/>
        <v>100</v>
      </c>
      <c r="BB199" s="55"/>
      <c r="BC199" s="4"/>
      <c r="BD199" s="108"/>
      <c r="BE199" s="4"/>
      <c r="BG199" s="8" t="str">
        <f>VLOOKUP($BF199,definitions_list_lookup!$N$15:$P$20,2,TRUE)</f>
        <v>fresh</v>
      </c>
      <c r="BH199" s="8">
        <f>VLOOKUP($BF199,definitions_list_lookup!$N$15:$P$20,3,TRUE)</f>
        <v>0</v>
      </c>
      <c r="BI199" s="4"/>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8">
        <f t="shared" si="25"/>
        <v>0</v>
      </c>
      <c r="CI199" s="45"/>
      <c r="CJ199" s="7" t="s">
        <v>1777</v>
      </c>
      <c r="CK199" s="130" t="s">
        <v>1754</v>
      </c>
      <c r="CL199" s="5">
        <v>75</v>
      </c>
      <c r="CM199" s="8" t="str">
        <f>VLOOKUP($CL199,definitions_list_lookup!$N$15:$P$20,2,TRUE)</f>
        <v>very high</v>
      </c>
      <c r="CN199" s="8">
        <f>VLOOKUP($CL199,definitions_list_lookup!$N$15:$P$20,3,TRUE)</f>
        <v>4</v>
      </c>
      <c r="CO199" s="108"/>
      <c r="CP199" s="7"/>
      <c r="CQ199" s="7"/>
      <c r="CR199" s="7">
        <v>80</v>
      </c>
      <c r="CS199" s="7"/>
      <c r="CT199" s="7"/>
      <c r="CU199" s="7"/>
      <c r="CV199" s="7"/>
      <c r="CW199" s="7"/>
      <c r="CX199" s="7"/>
      <c r="CY199" s="7"/>
      <c r="CZ199" s="7"/>
      <c r="DA199" s="7"/>
      <c r="DB199" s="7"/>
      <c r="DC199" s="7">
        <v>3</v>
      </c>
      <c r="DD199" s="7"/>
      <c r="DE199" s="7"/>
      <c r="DF199" s="7">
        <v>17</v>
      </c>
      <c r="DG199" s="7"/>
      <c r="DH199" s="7"/>
      <c r="DI199" s="7"/>
      <c r="DJ199" s="7"/>
      <c r="DK199" s="7"/>
      <c r="DL199" s="7"/>
      <c r="DM199" s="7"/>
      <c r="DN199" s="8">
        <f t="shared" si="26"/>
        <v>100</v>
      </c>
      <c r="DO199" s="45"/>
      <c r="DP199" s="4"/>
      <c r="DR199" s="8" t="str">
        <f>VLOOKUP($DQ199,definitions_list_lookup!$N$15:$P$20,2,TRUE)</f>
        <v>fresh</v>
      </c>
      <c r="DS199" s="8">
        <f>VLOOKUP($DQ199,definitions_list_lookup!$N$15:$P$20,3,TRUE)</f>
        <v>0</v>
      </c>
      <c r="DT199" s="108"/>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8">
        <f t="shared" si="27"/>
        <v>0</v>
      </c>
      <c r="ET199" s="44"/>
      <c r="EU199" s="8">
        <f t="shared" si="21"/>
        <v>27.5</v>
      </c>
      <c r="EV199" s="8" t="str">
        <f>VLOOKUP($EU199,definitions_list_lookup!$N$15:$P$20,2,TRUE)</f>
        <v>moderate</v>
      </c>
      <c r="EW199" s="8">
        <f>VLOOKUP($EU199,definitions_list_lookup!$N$15:$P$20,3,TRUE)</f>
        <v>2</v>
      </c>
    </row>
    <row r="200" spans="1:153" s="5" customFormat="1" ht="196">
      <c r="A200" s="5" t="s">
        <v>1932</v>
      </c>
      <c r="B200" s="5" t="s">
        <v>2845</v>
      </c>
      <c r="C200" s="5" t="s">
        <v>1497</v>
      </c>
      <c r="D200" s="5" t="s">
        <v>1497</v>
      </c>
      <c r="E200" s="5">
        <v>34</v>
      </c>
      <c r="F200" s="5">
        <v>3</v>
      </c>
      <c r="G200" s="6" t="str">
        <f t="shared" si="22"/>
        <v>34-3</v>
      </c>
      <c r="H200" s="2">
        <v>0</v>
      </c>
      <c r="I200" s="2">
        <v>75.5</v>
      </c>
      <c r="J200" s="81" t="str">
        <f>IF(((VLOOKUP($G200,Depth_Lookup!$A$3:$J$561,9,FALSE))-(I200/100))&gt;=0,"Good","Too Long")</f>
        <v>Good</v>
      </c>
      <c r="K200" s="82">
        <f>(VLOOKUP($G200,Depth_Lookup!$A$3:$J$561,10,FALSE))+(H200/100)</f>
        <v>81.99</v>
      </c>
      <c r="L200" s="82">
        <f>(VLOOKUP($G200,Depth_Lookup!$A$3:$J$561,10,FALSE))+(I200/100)</f>
        <v>82.74499999999999</v>
      </c>
      <c r="M200" s="174">
        <v>35</v>
      </c>
      <c r="N200" s="174" t="s">
        <v>1489</v>
      </c>
      <c r="O200" s="59" t="s">
        <v>2061</v>
      </c>
      <c r="P200" s="59" t="s">
        <v>2114</v>
      </c>
      <c r="Q200" s="45"/>
      <c r="R200" s="42">
        <v>70</v>
      </c>
      <c r="T200" s="5">
        <v>30</v>
      </c>
      <c r="V200" s="8">
        <f t="shared" si="23"/>
        <v>100</v>
      </c>
      <c r="W200" s="4" t="s">
        <v>1742</v>
      </c>
      <c r="X200" s="5" t="s">
        <v>1764</v>
      </c>
      <c r="Y200" s="38">
        <v>35</v>
      </c>
      <c r="Z200" s="8" t="str">
        <f>VLOOKUP($Y200,definitions_list_lookup!$N$15:$P$20,2,TRUE)</f>
        <v>high</v>
      </c>
      <c r="AA200" s="8">
        <f>VLOOKUP($Y200,definitions_list_lookup!$N$15:$P$20,3,TRUE)</f>
        <v>3</v>
      </c>
      <c r="AB200" s="4"/>
      <c r="AC200" s="7">
        <v>60</v>
      </c>
      <c r="AD200" s="7">
        <v>5</v>
      </c>
      <c r="AE200" s="7">
        <v>20</v>
      </c>
      <c r="AF200" s="7"/>
      <c r="AG200" s="7"/>
      <c r="AH200" s="7"/>
      <c r="AI200" s="7"/>
      <c r="AJ200" s="7"/>
      <c r="AK200" s="7"/>
      <c r="AL200" s="7"/>
      <c r="AM200" s="7"/>
      <c r="AN200" s="7"/>
      <c r="AO200" s="7"/>
      <c r="AP200" s="7">
        <v>3</v>
      </c>
      <c r="AQ200" s="7"/>
      <c r="AR200" s="7"/>
      <c r="AS200" s="7">
        <v>12</v>
      </c>
      <c r="AT200" s="7"/>
      <c r="AU200" s="7"/>
      <c r="AV200" s="7"/>
      <c r="AW200" s="7"/>
      <c r="AX200" s="7"/>
      <c r="AY200" s="7"/>
      <c r="AZ200" s="7"/>
      <c r="BA200" s="8">
        <f t="shared" si="24"/>
        <v>100</v>
      </c>
      <c r="BB200" s="55"/>
      <c r="BC200" s="4"/>
      <c r="BD200" s="108"/>
      <c r="BE200" s="4"/>
      <c r="BG200" s="8" t="str">
        <f>VLOOKUP($BF200,definitions_list_lookup!$N$15:$P$20,2,TRUE)</f>
        <v>fresh</v>
      </c>
      <c r="BH200" s="8">
        <f>VLOOKUP($BF200,definitions_list_lookup!$N$15:$P$20,3,TRUE)</f>
        <v>0</v>
      </c>
      <c r="BI200" s="4"/>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8">
        <f t="shared" si="25"/>
        <v>0</v>
      </c>
      <c r="CI200" s="45"/>
      <c r="CJ200" s="7" t="s">
        <v>1777</v>
      </c>
      <c r="CK200" s="130" t="s">
        <v>1739</v>
      </c>
      <c r="CL200" s="5">
        <v>65</v>
      </c>
      <c r="CM200" s="8" t="str">
        <f>VLOOKUP($CL200,definitions_list_lookup!$N$15:$P$20,2,TRUE)</f>
        <v>very high</v>
      </c>
      <c r="CN200" s="8">
        <f>VLOOKUP($CL200,definitions_list_lookup!$N$15:$P$20,3,TRUE)</f>
        <v>4</v>
      </c>
      <c r="CO200" s="108"/>
      <c r="CP200" s="7">
        <v>20</v>
      </c>
      <c r="CQ200" s="7">
        <v>60</v>
      </c>
      <c r="CR200" s="7">
        <v>20</v>
      </c>
      <c r="CS200" s="7"/>
      <c r="CT200" s="7"/>
      <c r="CU200" s="7"/>
      <c r="CV200" s="7"/>
      <c r="CW200" s="7"/>
      <c r="CX200" s="7"/>
      <c r="CY200" s="7"/>
      <c r="CZ200" s="7"/>
      <c r="DA200" s="7"/>
      <c r="DB200" s="7"/>
      <c r="DC200" s="7"/>
      <c r="DD200" s="7"/>
      <c r="DE200" s="7"/>
      <c r="DF200" s="7"/>
      <c r="DG200" s="7"/>
      <c r="DH200" s="7"/>
      <c r="DI200" s="7"/>
      <c r="DJ200" s="7"/>
      <c r="DK200" s="7"/>
      <c r="DL200" s="7"/>
      <c r="DM200" s="7"/>
      <c r="DN200" s="8">
        <f t="shared" si="26"/>
        <v>100</v>
      </c>
      <c r="DO200" s="45"/>
      <c r="DP200" s="4"/>
      <c r="DR200" s="8" t="str">
        <f>VLOOKUP($DQ200,definitions_list_lookup!$N$15:$P$20,2,TRUE)</f>
        <v>fresh</v>
      </c>
      <c r="DS200" s="8">
        <f>VLOOKUP($DQ200,definitions_list_lookup!$N$15:$P$20,3,TRUE)</f>
        <v>0</v>
      </c>
      <c r="DT200" s="108"/>
      <c r="DU200" s="7"/>
      <c r="DV200" s="7"/>
      <c r="DW200" s="7"/>
      <c r="DX200" s="7"/>
      <c r="DY200" s="7"/>
      <c r="DZ200" s="7"/>
      <c r="EA200" s="7"/>
      <c r="EB200" s="7"/>
      <c r="EC200" s="7"/>
      <c r="ED200" s="7"/>
      <c r="EE200" s="7"/>
      <c r="EF200" s="7"/>
      <c r="EG200" s="7"/>
      <c r="EH200" s="7"/>
      <c r="EI200" s="7"/>
      <c r="EJ200" s="7"/>
      <c r="EK200" s="7"/>
      <c r="EL200" s="7"/>
      <c r="EM200" s="7"/>
      <c r="EN200" s="7"/>
      <c r="EO200" s="7"/>
      <c r="EP200" s="7"/>
      <c r="EQ200" s="7"/>
      <c r="ER200" s="7"/>
      <c r="ES200" s="8">
        <f t="shared" si="27"/>
        <v>0</v>
      </c>
      <c r="ET200" s="44"/>
      <c r="EU200" s="8">
        <f t="shared" si="21"/>
        <v>44</v>
      </c>
      <c r="EV200" s="8" t="str">
        <f>VLOOKUP($EU200,definitions_list_lookup!$N$15:$P$20,2,TRUE)</f>
        <v>high</v>
      </c>
      <c r="EW200" s="8">
        <f>VLOOKUP($EU200,definitions_list_lookup!$N$15:$P$20,3,TRUE)</f>
        <v>3</v>
      </c>
    </row>
    <row r="201" spans="1:153" s="5" customFormat="1" ht="196">
      <c r="A201" s="5" t="s">
        <v>1932</v>
      </c>
      <c r="B201" s="5" t="s">
        <v>2845</v>
      </c>
      <c r="C201" s="5" t="s">
        <v>1497</v>
      </c>
      <c r="D201" s="5" t="s">
        <v>1497</v>
      </c>
      <c r="E201" s="5">
        <v>34</v>
      </c>
      <c r="F201" s="5">
        <v>4</v>
      </c>
      <c r="G201" s="6" t="str">
        <f t="shared" si="22"/>
        <v>34-4</v>
      </c>
      <c r="H201" s="2">
        <v>0</v>
      </c>
      <c r="I201" s="2">
        <v>39</v>
      </c>
      <c r="J201" s="81" t="str">
        <f>IF(((VLOOKUP($G201,Depth_Lookup!$A$3:$J$561,9,FALSE))-(I201/100))&gt;=0,"Good","Too Long")</f>
        <v>Good</v>
      </c>
      <c r="K201" s="82">
        <f>(VLOOKUP($G201,Depth_Lookup!$A$3:$J$561,10,FALSE))+(H201/100)</f>
        <v>82.745000000000005</v>
      </c>
      <c r="L201" s="82">
        <f>(VLOOKUP($G201,Depth_Lookup!$A$3:$J$561,10,FALSE))+(I201/100)</f>
        <v>83.135000000000005</v>
      </c>
      <c r="M201" s="174">
        <v>35</v>
      </c>
      <c r="N201" s="174" t="s">
        <v>1489</v>
      </c>
      <c r="O201" s="59" t="s">
        <v>2062</v>
      </c>
      <c r="P201" s="59" t="s">
        <v>2114</v>
      </c>
      <c r="Q201" s="45"/>
      <c r="R201" s="42">
        <v>85</v>
      </c>
      <c r="T201" s="5">
        <v>15</v>
      </c>
      <c r="V201" s="8">
        <f t="shared" si="23"/>
        <v>100</v>
      </c>
      <c r="W201" s="4" t="s">
        <v>1742</v>
      </c>
      <c r="X201" s="5" t="s">
        <v>1764</v>
      </c>
      <c r="Y201" s="38">
        <v>25</v>
      </c>
      <c r="Z201" s="8" t="str">
        <f>VLOOKUP($Y201,definitions_list_lookup!$N$15:$P$20,2,TRUE)</f>
        <v>moderate</v>
      </c>
      <c r="AA201" s="8">
        <f>VLOOKUP($Y201,definitions_list_lookup!$N$15:$P$20,3,TRUE)</f>
        <v>2</v>
      </c>
      <c r="AB201" s="4"/>
      <c r="AC201" s="7">
        <v>20</v>
      </c>
      <c r="AD201" s="7">
        <v>10</v>
      </c>
      <c r="AE201" s="7">
        <v>40</v>
      </c>
      <c r="AF201" s="7"/>
      <c r="AG201" s="7"/>
      <c r="AH201" s="7"/>
      <c r="AI201" s="7"/>
      <c r="AJ201" s="7"/>
      <c r="AK201" s="7"/>
      <c r="AL201" s="7"/>
      <c r="AM201" s="7"/>
      <c r="AN201" s="7"/>
      <c r="AO201" s="7"/>
      <c r="AP201" s="7">
        <v>5</v>
      </c>
      <c r="AQ201" s="7"/>
      <c r="AR201" s="7"/>
      <c r="AS201" s="7">
        <v>25</v>
      </c>
      <c r="AT201" s="7"/>
      <c r="AU201" s="7"/>
      <c r="AV201" s="7"/>
      <c r="AW201" s="7"/>
      <c r="AX201" s="7"/>
      <c r="AY201" s="7"/>
      <c r="AZ201" s="7"/>
      <c r="BA201" s="8">
        <f t="shared" si="24"/>
        <v>100</v>
      </c>
      <c r="BB201" s="55"/>
      <c r="BC201" s="4"/>
      <c r="BD201" s="108"/>
      <c r="BE201" s="4"/>
      <c r="BG201" s="8" t="str">
        <f>VLOOKUP($BF201,definitions_list_lookup!$N$15:$P$20,2,TRUE)</f>
        <v>fresh</v>
      </c>
      <c r="BH201" s="8">
        <f>VLOOKUP($BF201,definitions_list_lookup!$N$15:$P$20,3,TRUE)</f>
        <v>0</v>
      </c>
      <c r="BI201" s="4"/>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8">
        <f t="shared" si="25"/>
        <v>0</v>
      </c>
      <c r="CI201" s="45"/>
      <c r="CJ201" s="7" t="s">
        <v>1777</v>
      </c>
      <c r="CK201" s="130" t="s">
        <v>1739</v>
      </c>
      <c r="CL201" s="5">
        <v>65</v>
      </c>
      <c r="CM201" s="8" t="str">
        <f>VLOOKUP($CL201,definitions_list_lookup!$N$15:$P$20,2,TRUE)</f>
        <v>very high</v>
      </c>
      <c r="CN201" s="8">
        <f>VLOOKUP($CL201,definitions_list_lookup!$N$15:$P$20,3,TRUE)</f>
        <v>4</v>
      </c>
      <c r="CO201" s="108"/>
      <c r="CP201" s="7">
        <v>10</v>
      </c>
      <c r="CQ201" s="7">
        <v>70</v>
      </c>
      <c r="CR201" s="7">
        <v>20</v>
      </c>
      <c r="CS201" s="7"/>
      <c r="CT201" s="7"/>
      <c r="CU201" s="7"/>
      <c r="CV201" s="7"/>
      <c r="CW201" s="7"/>
      <c r="CX201" s="7"/>
      <c r="CY201" s="7"/>
      <c r="CZ201" s="7"/>
      <c r="DA201" s="7"/>
      <c r="DB201" s="7"/>
      <c r="DC201" s="7"/>
      <c r="DD201" s="7"/>
      <c r="DE201" s="7"/>
      <c r="DF201" s="7"/>
      <c r="DG201" s="7"/>
      <c r="DH201" s="7"/>
      <c r="DI201" s="7"/>
      <c r="DJ201" s="7"/>
      <c r="DK201" s="7"/>
      <c r="DL201" s="7"/>
      <c r="DM201" s="7"/>
      <c r="DN201" s="8">
        <f t="shared" si="26"/>
        <v>100</v>
      </c>
      <c r="DO201" s="45"/>
      <c r="DP201" s="4"/>
      <c r="DR201" s="8" t="str">
        <f>VLOOKUP($DQ201,definitions_list_lookup!$N$15:$P$20,2,TRUE)</f>
        <v>fresh</v>
      </c>
      <c r="DS201" s="8">
        <f>VLOOKUP($DQ201,definitions_list_lookup!$N$15:$P$20,3,TRUE)</f>
        <v>0</v>
      </c>
      <c r="DT201" s="108"/>
      <c r="DU201" s="7"/>
      <c r="DV201" s="7"/>
      <c r="DW201" s="7"/>
      <c r="DX201" s="7"/>
      <c r="DY201" s="7"/>
      <c r="DZ201" s="7"/>
      <c r="EA201" s="7"/>
      <c r="EB201" s="7"/>
      <c r="EC201" s="7"/>
      <c r="ED201" s="7"/>
      <c r="EE201" s="7"/>
      <c r="EF201" s="7"/>
      <c r="EG201" s="7"/>
      <c r="EH201" s="7"/>
      <c r="EI201" s="7"/>
      <c r="EJ201" s="7"/>
      <c r="EK201" s="7"/>
      <c r="EL201" s="7"/>
      <c r="EM201" s="7"/>
      <c r="EN201" s="7"/>
      <c r="EO201" s="7"/>
      <c r="EP201" s="7"/>
      <c r="EQ201" s="7"/>
      <c r="ER201" s="7"/>
      <c r="ES201" s="8">
        <f t="shared" si="27"/>
        <v>0</v>
      </c>
      <c r="ET201" s="44"/>
      <c r="EU201" s="8">
        <f t="shared" si="21"/>
        <v>31</v>
      </c>
      <c r="EV201" s="8" t="str">
        <f>VLOOKUP($EU201,definitions_list_lookup!$N$15:$P$20,2,TRUE)</f>
        <v>high</v>
      </c>
      <c r="EW201" s="8">
        <f>VLOOKUP($EU201,definitions_list_lookup!$N$15:$P$20,3,TRUE)</f>
        <v>3</v>
      </c>
    </row>
    <row r="202" spans="1:153" s="5" customFormat="1" ht="154">
      <c r="A202" s="7" t="s">
        <v>1932</v>
      </c>
      <c r="B202" s="5" t="s">
        <v>2845</v>
      </c>
      <c r="C202" s="7" t="s">
        <v>1497</v>
      </c>
      <c r="D202" s="7" t="s">
        <v>1497</v>
      </c>
      <c r="E202" s="7">
        <v>34</v>
      </c>
      <c r="F202" s="7">
        <v>4</v>
      </c>
      <c r="G202" s="6" t="str">
        <f t="shared" si="22"/>
        <v>34-4</v>
      </c>
      <c r="H202" s="94">
        <v>39</v>
      </c>
      <c r="I202" s="94">
        <v>51</v>
      </c>
      <c r="J202" s="81" t="str">
        <f>IF(((VLOOKUP($G202,Depth_Lookup!$A$3:$J$561,9,FALSE))-(I202/100))&gt;=0,"Good","Too Long")</f>
        <v>Good</v>
      </c>
      <c r="K202" s="82">
        <f>(VLOOKUP($G202,Depth_Lookup!$A$3:$J$561,10,FALSE))+(H202/100)</f>
        <v>83.135000000000005</v>
      </c>
      <c r="L202" s="82">
        <f>(VLOOKUP($G202,Depth_Lookup!$A$3:$J$561,10,FALSE))+(I202/100)</f>
        <v>83.25500000000001</v>
      </c>
      <c r="M202" s="174" t="s">
        <v>1989</v>
      </c>
      <c r="N202" s="174" t="s">
        <v>4</v>
      </c>
      <c r="O202" s="59" t="s">
        <v>2062</v>
      </c>
      <c r="P202" s="59" t="s">
        <v>2116</v>
      </c>
      <c r="Q202" s="45"/>
      <c r="R202" s="42">
        <v>75</v>
      </c>
      <c r="T202" s="5">
        <v>25</v>
      </c>
      <c r="V202" s="8">
        <f t="shared" si="23"/>
        <v>100</v>
      </c>
      <c r="W202" s="4" t="s">
        <v>1750</v>
      </c>
      <c r="X202" s="5" t="s">
        <v>1764</v>
      </c>
      <c r="Y202" s="38">
        <v>25</v>
      </c>
      <c r="Z202" s="8" t="str">
        <f>VLOOKUP($Y202,definitions_list_lookup!$N$15:$P$20,2,TRUE)</f>
        <v>moderate</v>
      </c>
      <c r="AA202" s="8">
        <f>VLOOKUP($Y202,definitions_list_lookup!$N$15:$P$20,3,TRUE)</f>
        <v>2</v>
      </c>
      <c r="AB202" s="4"/>
      <c r="AC202" s="7">
        <v>70</v>
      </c>
      <c r="AD202" s="7">
        <v>30</v>
      </c>
      <c r="AE202" s="7"/>
      <c r="AF202" s="7"/>
      <c r="AG202" s="7"/>
      <c r="AH202" s="7"/>
      <c r="AI202" s="7"/>
      <c r="AJ202" s="7"/>
      <c r="AK202" s="7"/>
      <c r="AL202" s="7"/>
      <c r="AM202" s="7"/>
      <c r="AN202" s="7"/>
      <c r="AO202" s="7"/>
      <c r="AP202" s="7"/>
      <c r="AQ202" s="7"/>
      <c r="AR202" s="7"/>
      <c r="AS202" s="7"/>
      <c r="AT202" s="7"/>
      <c r="AU202" s="7"/>
      <c r="AV202" s="7"/>
      <c r="AW202" s="7"/>
      <c r="AX202" s="7"/>
      <c r="AY202" s="7"/>
      <c r="AZ202" s="7"/>
      <c r="BA202" s="8">
        <f t="shared" si="24"/>
        <v>100</v>
      </c>
      <c r="BB202" s="55"/>
      <c r="BC202" s="4"/>
      <c r="BD202" s="108"/>
      <c r="BE202" s="4"/>
      <c r="BG202" s="8" t="str">
        <f>VLOOKUP($BF202,definitions_list_lookup!$N$15:$P$20,2,TRUE)</f>
        <v>fresh</v>
      </c>
      <c r="BH202" s="8">
        <f>VLOOKUP($BF202,definitions_list_lookup!$N$15:$P$20,3,TRUE)</f>
        <v>0</v>
      </c>
      <c r="BI202" s="4"/>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8">
        <f t="shared" si="25"/>
        <v>0</v>
      </c>
      <c r="CI202" s="45"/>
      <c r="CJ202" s="7" t="s">
        <v>1777</v>
      </c>
      <c r="CK202" s="130" t="s">
        <v>1739</v>
      </c>
      <c r="CL202" s="5">
        <v>60</v>
      </c>
      <c r="CM202" s="8" t="str">
        <f>VLOOKUP($CL202,definitions_list_lookup!$N$15:$P$20,2,TRUE)</f>
        <v>high</v>
      </c>
      <c r="CN202" s="8">
        <f>VLOOKUP($CL202,definitions_list_lookup!$N$15:$P$20,3,TRUE)</f>
        <v>3</v>
      </c>
      <c r="CO202" s="108"/>
      <c r="CP202" s="7">
        <v>25</v>
      </c>
      <c r="CQ202" s="7">
        <v>60</v>
      </c>
      <c r="CR202" s="7">
        <v>15</v>
      </c>
      <c r="CS202" s="7"/>
      <c r="CT202" s="7"/>
      <c r="CU202" s="7"/>
      <c r="CV202" s="7"/>
      <c r="CW202" s="7"/>
      <c r="CX202" s="7"/>
      <c r="CY202" s="7"/>
      <c r="CZ202" s="7"/>
      <c r="DA202" s="7"/>
      <c r="DB202" s="7"/>
      <c r="DC202" s="7"/>
      <c r="DD202" s="7"/>
      <c r="DE202" s="7"/>
      <c r="DF202" s="7"/>
      <c r="DG202" s="7"/>
      <c r="DH202" s="7"/>
      <c r="DI202" s="7"/>
      <c r="DJ202" s="7"/>
      <c r="DK202" s="7"/>
      <c r="DL202" s="7"/>
      <c r="DM202" s="7"/>
      <c r="DN202" s="8">
        <f t="shared" si="26"/>
        <v>100</v>
      </c>
      <c r="DO202" s="45"/>
      <c r="DP202" s="4"/>
      <c r="DR202" s="8" t="str">
        <f>VLOOKUP($DQ202,definitions_list_lookup!$N$15:$P$20,2,TRUE)</f>
        <v>fresh</v>
      </c>
      <c r="DS202" s="8">
        <f>VLOOKUP($DQ202,definitions_list_lookup!$N$15:$P$20,3,TRUE)</f>
        <v>0</v>
      </c>
      <c r="DT202" s="108"/>
      <c r="DU202" s="7"/>
      <c r="DV202" s="7"/>
      <c r="DW202" s="7"/>
      <c r="DX202" s="7"/>
      <c r="DY202" s="7"/>
      <c r="DZ202" s="7"/>
      <c r="EA202" s="7"/>
      <c r="EB202" s="7"/>
      <c r="EC202" s="7"/>
      <c r="ED202" s="7"/>
      <c r="EE202" s="7"/>
      <c r="EF202" s="7"/>
      <c r="EG202" s="7"/>
      <c r="EH202" s="7"/>
      <c r="EI202" s="7"/>
      <c r="EJ202" s="7"/>
      <c r="EK202" s="7"/>
      <c r="EL202" s="7"/>
      <c r="EM202" s="7"/>
      <c r="EN202" s="7"/>
      <c r="EO202" s="7"/>
      <c r="EP202" s="7"/>
      <c r="EQ202" s="7"/>
      <c r="ER202" s="7"/>
      <c r="ES202" s="8">
        <f t="shared" si="27"/>
        <v>0</v>
      </c>
      <c r="ET202" s="44"/>
      <c r="EU202" s="8">
        <f t="shared" si="21"/>
        <v>33.75</v>
      </c>
      <c r="EV202" s="8" t="str">
        <f>VLOOKUP($EU202,definitions_list_lookup!$N$15:$P$20,2,TRUE)</f>
        <v>high</v>
      </c>
      <c r="EW202" s="8">
        <f>VLOOKUP($EU202,definitions_list_lookup!$N$15:$P$20,3,TRUE)</f>
        <v>3</v>
      </c>
    </row>
    <row r="203" spans="1:153" s="5" customFormat="1" ht="154">
      <c r="A203" s="5" t="s">
        <v>1932</v>
      </c>
      <c r="B203" s="5" t="s">
        <v>2845</v>
      </c>
      <c r="C203" s="5" t="s">
        <v>1497</v>
      </c>
      <c r="D203" s="5" t="s">
        <v>1497</v>
      </c>
      <c r="E203" s="5">
        <v>35</v>
      </c>
      <c r="F203" s="5">
        <v>1</v>
      </c>
      <c r="G203" s="6" t="str">
        <f t="shared" si="22"/>
        <v>35-1</v>
      </c>
      <c r="H203" s="2">
        <v>0</v>
      </c>
      <c r="I203" s="2">
        <v>77.5</v>
      </c>
      <c r="J203" s="81" t="str">
        <f>IF(((VLOOKUP($G203,Depth_Lookup!$A$3:$J$561,9,FALSE))-(I203/100))&gt;=0,"Good","Too Long")</f>
        <v>Good</v>
      </c>
      <c r="K203" s="82">
        <f>(VLOOKUP($G203,Depth_Lookup!$A$3:$J$561,10,FALSE))+(H203/100)</f>
        <v>83.25</v>
      </c>
      <c r="L203" s="82">
        <f>(VLOOKUP($G203,Depth_Lookup!$A$3:$J$561,10,FALSE))+(I203/100)</f>
        <v>84.025000000000006</v>
      </c>
      <c r="M203" s="174" t="s">
        <v>1989</v>
      </c>
      <c r="N203" s="174" t="s">
        <v>4</v>
      </c>
      <c r="O203" s="59" t="s">
        <v>2063</v>
      </c>
      <c r="P203" s="59" t="s">
        <v>2116</v>
      </c>
      <c r="Q203" s="45"/>
      <c r="R203" s="42">
        <v>75</v>
      </c>
      <c r="T203" s="5">
        <v>25</v>
      </c>
      <c r="V203" s="8">
        <f t="shared" si="23"/>
        <v>100</v>
      </c>
      <c r="W203" s="4" t="s">
        <v>1742</v>
      </c>
      <c r="X203" s="5" t="s">
        <v>1764</v>
      </c>
      <c r="Y203" s="38">
        <v>20</v>
      </c>
      <c r="Z203" s="8" t="str">
        <f>VLOOKUP($Y203,definitions_list_lookup!$N$15:$P$20,2,TRUE)</f>
        <v>moderate</v>
      </c>
      <c r="AA203" s="8">
        <f>VLOOKUP($Y203,definitions_list_lookup!$N$15:$P$20,3,TRUE)</f>
        <v>2</v>
      </c>
      <c r="AB203" s="4"/>
      <c r="AC203" s="7">
        <v>75</v>
      </c>
      <c r="AD203" s="7">
        <v>15</v>
      </c>
      <c r="AE203" s="7">
        <v>10</v>
      </c>
      <c r="AF203" s="7"/>
      <c r="AG203" s="7"/>
      <c r="AH203" s="7"/>
      <c r="AI203" s="7"/>
      <c r="AJ203" s="7"/>
      <c r="AK203" s="7"/>
      <c r="AL203" s="7"/>
      <c r="AM203" s="7"/>
      <c r="AN203" s="7"/>
      <c r="AO203" s="7"/>
      <c r="AP203" s="7"/>
      <c r="AQ203" s="7"/>
      <c r="AR203" s="7"/>
      <c r="AS203" s="7"/>
      <c r="AT203" s="7"/>
      <c r="AU203" s="7"/>
      <c r="AV203" s="7"/>
      <c r="AW203" s="7"/>
      <c r="AX203" s="7"/>
      <c r="AY203" s="7"/>
      <c r="AZ203" s="7"/>
      <c r="BA203" s="8">
        <f t="shared" si="24"/>
        <v>100</v>
      </c>
      <c r="BB203" s="55"/>
      <c r="BC203" s="4"/>
      <c r="BD203" s="108"/>
      <c r="BE203" s="4"/>
      <c r="BG203" s="8" t="str">
        <f>VLOOKUP($BF203,definitions_list_lookup!$N$15:$P$20,2,TRUE)</f>
        <v>fresh</v>
      </c>
      <c r="BH203" s="8">
        <f>VLOOKUP($BF203,definitions_list_lookup!$N$15:$P$20,3,TRUE)</f>
        <v>0</v>
      </c>
      <c r="BI203" s="4"/>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8">
        <f t="shared" si="25"/>
        <v>0</v>
      </c>
      <c r="CI203" s="45"/>
      <c r="CJ203" s="7" t="s">
        <v>1777</v>
      </c>
      <c r="CK203" s="130" t="s">
        <v>1737</v>
      </c>
      <c r="CL203" s="5">
        <v>70</v>
      </c>
      <c r="CM203" s="8" t="str">
        <f>VLOOKUP($CL203,definitions_list_lookup!$N$15:$P$20,2,TRUE)</f>
        <v>very high</v>
      </c>
      <c r="CN203" s="8">
        <f>VLOOKUP($CL203,definitions_list_lookup!$N$15:$P$20,3,TRUE)</f>
        <v>4</v>
      </c>
      <c r="CO203" s="108"/>
      <c r="CP203" s="7">
        <v>20</v>
      </c>
      <c r="CQ203" s="7">
        <v>75</v>
      </c>
      <c r="CR203" s="7">
        <v>5</v>
      </c>
      <c r="CS203" s="7"/>
      <c r="CT203" s="7"/>
      <c r="CU203" s="7"/>
      <c r="CV203" s="7"/>
      <c r="CW203" s="7"/>
      <c r="CX203" s="7"/>
      <c r="CY203" s="7"/>
      <c r="CZ203" s="7"/>
      <c r="DA203" s="7"/>
      <c r="DB203" s="7"/>
      <c r="DC203" s="7"/>
      <c r="DD203" s="7"/>
      <c r="DE203" s="7"/>
      <c r="DF203" s="7"/>
      <c r="DG203" s="7"/>
      <c r="DH203" s="7"/>
      <c r="DI203" s="7"/>
      <c r="DJ203" s="7"/>
      <c r="DK203" s="7"/>
      <c r="DL203" s="7"/>
      <c r="DM203" s="7"/>
      <c r="DN203" s="8">
        <f t="shared" si="26"/>
        <v>100</v>
      </c>
      <c r="DO203" s="45"/>
      <c r="DP203" s="4"/>
      <c r="DR203" s="8" t="str">
        <f>VLOOKUP($DQ203,definitions_list_lookup!$N$15:$P$20,2,TRUE)</f>
        <v>fresh</v>
      </c>
      <c r="DS203" s="8">
        <f>VLOOKUP($DQ203,definitions_list_lookup!$N$15:$P$20,3,TRUE)</f>
        <v>0</v>
      </c>
      <c r="DT203" s="108"/>
      <c r="DU203" s="7"/>
      <c r="DV203" s="7"/>
      <c r="DW203" s="7"/>
      <c r="DX203" s="7"/>
      <c r="DY203" s="7"/>
      <c r="DZ203" s="7"/>
      <c r="EA203" s="7"/>
      <c r="EB203" s="7"/>
      <c r="EC203" s="7"/>
      <c r="ED203" s="7"/>
      <c r="EE203" s="7"/>
      <c r="EF203" s="7"/>
      <c r="EG203" s="7"/>
      <c r="EH203" s="7"/>
      <c r="EI203" s="7"/>
      <c r="EJ203" s="7"/>
      <c r="EK203" s="7"/>
      <c r="EL203" s="7"/>
      <c r="EM203" s="7"/>
      <c r="EN203" s="7"/>
      <c r="EO203" s="7"/>
      <c r="EP203" s="7"/>
      <c r="EQ203" s="7"/>
      <c r="ER203" s="7"/>
      <c r="ES203" s="8">
        <f t="shared" si="27"/>
        <v>0</v>
      </c>
      <c r="ET203" s="44"/>
      <c r="EU203" s="8">
        <f t="shared" si="21"/>
        <v>32.5</v>
      </c>
      <c r="EV203" s="8" t="str">
        <f>VLOOKUP($EU203,definitions_list_lookup!$N$15:$P$20,2,TRUE)</f>
        <v>high</v>
      </c>
      <c r="EW203" s="8">
        <f>VLOOKUP($EU203,definitions_list_lookup!$N$15:$P$20,3,TRUE)</f>
        <v>3</v>
      </c>
    </row>
    <row r="204" spans="1:153" s="5" customFormat="1" ht="154">
      <c r="A204" s="5" t="s">
        <v>1932</v>
      </c>
      <c r="B204" s="5" t="s">
        <v>2845</v>
      </c>
      <c r="C204" s="5" t="s">
        <v>1497</v>
      </c>
      <c r="D204" s="5" t="s">
        <v>1497</v>
      </c>
      <c r="E204" s="5">
        <v>35</v>
      </c>
      <c r="F204" s="5">
        <v>2</v>
      </c>
      <c r="G204" s="6" t="str">
        <f t="shared" si="22"/>
        <v>35-2</v>
      </c>
      <c r="H204" s="2">
        <v>0</v>
      </c>
      <c r="I204" s="2">
        <v>93.5</v>
      </c>
      <c r="J204" s="81" t="str">
        <f>IF(((VLOOKUP($G204,Depth_Lookup!$A$3:$J$561,9,FALSE))-(I204/100))&gt;=0,"Good","Too Long")</f>
        <v>Good</v>
      </c>
      <c r="K204" s="82">
        <f>(VLOOKUP($G204,Depth_Lookup!$A$3:$J$561,10,FALSE))+(H204/100)</f>
        <v>84.025000000000006</v>
      </c>
      <c r="L204" s="82">
        <f>(VLOOKUP($G204,Depth_Lookup!$A$3:$J$561,10,FALSE))+(I204/100)</f>
        <v>84.960000000000008</v>
      </c>
      <c r="M204" s="174" t="s">
        <v>1989</v>
      </c>
      <c r="N204" s="174" t="s">
        <v>4</v>
      </c>
      <c r="O204" s="59" t="s">
        <v>2063</v>
      </c>
      <c r="P204" s="59" t="s">
        <v>2116</v>
      </c>
      <c r="Q204" s="45"/>
      <c r="R204" s="42">
        <v>90</v>
      </c>
      <c r="T204" s="5">
        <v>10</v>
      </c>
      <c r="V204" s="8">
        <f t="shared" si="23"/>
        <v>100</v>
      </c>
      <c r="W204" s="4" t="s">
        <v>1742</v>
      </c>
      <c r="X204" s="5" t="s">
        <v>1764</v>
      </c>
      <c r="Y204" s="38">
        <v>20</v>
      </c>
      <c r="Z204" s="8" t="str">
        <f>VLOOKUP($Y204,definitions_list_lookup!$N$15:$P$20,2,TRUE)</f>
        <v>moderate</v>
      </c>
      <c r="AA204" s="8">
        <f>VLOOKUP($Y204,definitions_list_lookup!$N$15:$P$20,3,TRUE)</f>
        <v>2</v>
      </c>
      <c r="AB204" s="4"/>
      <c r="AC204" s="7">
        <v>70</v>
      </c>
      <c r="AD204" s="7">
        <v>15</v>
      </c>
      <c r="AE204" s="7">
        <v>15</v>
      </c>
      <c r="AF204" s="7"/>
      <c r="AG204" s="7"/>
      <c r="AH204" s="7"/>
      <c r="AI204" s="7"/>
      <c r="AJ204" s="7"/>
      <c r="AK204" s="7"/>
      <c r="AL204" s="7"/>
      <c r="AM204" s="7"/>
      <c r="AN204" s="7"/>
      <c r="AO204" s="7"/>
      <c r="AP204" s="7"/>
      <c r="AQ204" s="7"/>
      <c r="AR204" s="7"/>
      <c r="AS204" s="7"/>
      <c r="AT204" s="7"/>
      <c r="AU204" s="7"/>
      <c r="AV204" s="7"/>
      <c r="AW204" s="7"/>
      <c r="AX204" s="7"/>
      <c r="AY204" s="7"/>
      <c r="AZ204" s="7"/>
      <c r="BA204" s="8">
        <f t="shared" si="24"/>
        <v>100</v>
      </c>
      <c r="BB204" s="55"/>
      <c r="BC204" s="4"/>
      <c r="BD204" s="108"/>
      <c r="BE204" s="4"/>
      <c r="BG204" s="8" t="str">
        <f>VLOOKUP($BF204,definitions_list_lookup!$N$15:$P$20,2,TRUE)</f>
        <v>fresh</v>
      </c>
      <c r="BH204" s="8">
        <f>VLOOKUP($BF204,definitions_list_lookup!$N$15:$P$20,3,TRUE)</f>
        <v>0</v>
      </c>
      <c r="BI204" s="4"/>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8">
        <f t="shared" si="25"/>
        <v>0</v>
      </c>
      <c r="CI204" s="45"/>
      <c r="CJ204" s="7" t="s">
        <v>1777</v>
      </c>
      <c r="CK204" s="130" t="s">
        <v>1737</v>
      </c>
      <c r="CL204" s="5">
        <v>40</v>
      </c>
      <c r="CM204" s="8" t="str">
        <f>VLOOKUP($CL204,definitions_list_lookup!$N$15:$P$20,2,TRUE)</f>
        <v>high</v>
      </c>
      <c r="CN204" s="8">
        <f>VLOOKUP($CL204,definitions_list_lookup!$N$15:$P$20,3,TRUE)</f>
        <v>3</v>
      </c>
      <c r="CO204" s="108"/>
      <c r="CP204" s="7">
        <v>55</v>
      </c>
      <c r="CQ204" s="7">
        <v>10</v>
      </c>
      <c r="CR204" s="7">
        <v>35</v>
      </c>
      <c r="CS204" s="7"/>
      <c r="CT204" s="7"/>
      <c r="CU204" s="7"/>
      <c r="CV204" s="7"/>
      <c r="CW204" s="7"/>
      <c r="CX204" s="7"/>
      <c r="CY204" s="7"/>
      <c r="CZ204" s="7"/>
      <c r="DA204" s="7"/>
      <c r="DB204" s="7"/>
      <c r="DC204" s="7"/>
      <c r="DD204" s="7"/>
      <c r="DE204" s="7"/>
      <c r="DF204" s="7"/>
      <c r="DG204" s="7"/>
      <c r="DH204" s="7"/>
      <c r="DI204" s="7"/>
      <c r="DJ204" s="7"/>
      <c r="DK204" s="7"/>
      <c r="DL204" s="7"/>
      <c r="DM204" s="7"/>
      <c r="DN204" s="8">
        <f t="shared" si="26"/>
        <v>100</v>
      </c>
      <c r="DO204" s="45"/>
      <c r="DP204" s="4"/>
      <c r="DR204" s="8" t="str">
        <f>VLOOKUP($DQ204,definitions_list_lookup!$N$15:$P$20,2,TRUE)</f>
        <v>fresh</v>
      </c>
      <c r="DS204" s="8">
        <f>VLOOKUP($DQ204,definitions_list_lookup!$N$15:$P$20,3,TRUE)</f>
        <v>0</v>
      </c>
      <c r="DT204" s="108"/>
      <c r="DU204" s="7"/>
      <c r="DV204" s="7"/>
      <c r="DW204" s="7"/>
      <c r="DX204" s="7"/>
      <c r="DY204" s="7"/>
      <c r="DZ204" s="7"/>
      <c r="EA204" s="7"/>
      <c r="EB204" s="7"/>
      <c r="EC204" s="7"/>
      <c r="ED204" s="7"/>
      <c r="EE204" s="7"/>
      <c r="EF204" s="7"/>
      <c r="EG204" s="7"/>
      <c r="EH204" s="7"/>
      <c r="EI204" s="7"/>
      <c r="EJ204" s="7"/>
      <c r="EK204" s="7"/>
      <c r="EL204" s="7"/>
      <c r="EM204" s="7"/>
      <c r="EN204" s="7"/>
      <c r="EO204" s="7"/>
      <c r="EP204" s="7"/>
      <c r="EQ204" s="7"/>
      <c r="ER204" s="7"/>
      <c r="ES204" s="8">
        <f t="shared" si="27"/>
        <v>0</v>
      </c>
      <c r="ET204" s="44"/>
      <c r="EU204" s="8">
        <f t="shared" si="21"/>
        <v>22</v>
      </c>
      <c r="EV204" s="8" t="str">
        <f>VLOOKUP($EU204,definitions_list_lookup!$N$15:$P$20,2,TRUE)</f>
        <v>moderate</v>
      </c>
      <c r="EW204" s="8">
        <f>VLOOKUP($EU204,definitions_list_lookup!$N$15:$P$20,3,TRUE)</f>
        <v>2</v>
      </c>
    </row>
    <row r="205" spans="1:153" s="5" customFormat="1" ht="154">
      <c r="A205" s="5" t="s">
        <v>1932</v>
      </c>
      <c r="B205" s="5" t="s">
        <v>2845</v>
      </c>
      <c r="C205" s="5" t="s">
        <v>1497</v>
      </c>
      <c r="D205" s="5" t="s">
        <v>1497</v>
      </c>
      <c r="E205" s="5">
        <v>35</v>
      </c>
      <c r="F205" s="5">
        <v>3</v>
      </c>
      <c r="G205" s="6" t="str">
        <f t="shared" si="22"/>
        <v>35-3</v>
      </c>
      <c r="H205" s="2">
        <v>0</v>
      </c>
      <c r="I205" s="2">
        <v>56</v>
      </c>
      <c r="J205" s="81" t="str">
        <f>IF(((VLOOKUP($G205,Depth_Lookup!$A$3:$J$561,9,FALSE))-(I205/100))&gt;=0,"Good","Too Long")</f>
        <v>Good</v>
      </c>
      <c r="K205" s="82">
        <f>(VLOOKUP($G205,Depth_Lookup!$A$3:$J$561,10,FALSE))+(H205/100)</f>
        <v>84.96</v>
      </c>
      <c r="L205" s="82">
        <f>(VLOOKUP($G205,Depth_Lookup!$A$3:$J$561,10,FALSE))+(I205/100)</f>
        <v>85.52</v>
      </c>
      <c r="M205" s="174" t="s">
        <v>1989</v>
      </c>
      <c r="N205" s="174" t="s">
        <v>4</v>
      </c>
      <c r="O205" s="59" t="s">
        <v>2093</v>
      </c>
      <c r="P205" s="59" t="s">
        <v>2116</v>
      </c>
      <c r="Q205" s="45"/>
      <c r="R205" s="42">
        <v>85</v>
      </c>
      <c r="T205" s="5">
        <v>15</v>
      </c>
      <c r="V205" s="8">
        <f t="shared" si="23"/>
        <v>100</v>
      </c>
      <c r="W205" s="4" t="s">
        <v>1742</v>
      </c>
      <c r="X205" s="5" t="s">
        <v>1764</v>
      </c>
      <c r="Y205" s="38">
        <v>25</v>
      </c>
      <c r="Z205" s="8" t="str">
        <f>VLOOKUP($Y205,definitions_list_lookup!$N$15:$P$20,2,TRUE)</f>
        <v>moderate</v>
      </c>
      <c r="AA205" s="8">
        <f>VLOOKUP($Y205,definitions_list_lookup!$N$15:$P$20,3,TRUE)</f>
        <v>2</v>
      </c>
      <c r="AB205" s="4"/>
      <c r="AC205" s="7">
        <v>60</v>
      </c>
      <c r="AD205" s="7">
        <v>25</v>
      </c>
      <c r="AE205" s="7">
        <v>15</v>
      </c>
      <c r="AF205" s="7"/>
      <c r="AG205" s="7"/>
      <c r="AH205" s="7"/>
      <c r="AI205" s="7"/>
      <c r="AJ205" s="7"/>
      <c r="AK205" s="7"/>
      <c r="AL205" s="7"/>
      <c r="AM205" s="7"/>
      <c r="AN205" s="7"/>
      <c r="AO205" s="7"/>
      <c r="AP205" s="7"/>
      <c r="AQ205" s="7"/>
      <c r="AR205" s="7"/>
      <c r="AS205" s="7"/>
      <c r="AT205" s="7"/>
      <c r="AU205" s="7"/>
      <c r="AV205" s="7"/>
      <c r="AW205" s="7"/>
      <c r="AX205" s="7"/>
      <c r="AY205" s="7"/>
      <c r="AZ205" s="7"/>
      <c r="BA205" s="8">
        <f t="shared" si="24"/>
        <v>100</v>
      </c>
      <c r="BB205" s="55"/>
      <c r="BC205" s="4"/>
      <c r="BD205" s="108"/>
      <c r="BE205" s="4"/>
      <c r="BG205" s="8" t="str">
        <f>VLOOKUP($BF205,definitions_list_lookup!$N$15:$P$20,2,TRUE)</f>
        <v>fresh</v>
      </c>
      <c r="BH205" s="8">
        <f>VLOOKUP($BF205,definitions_list_lookup!$N$15:$P$20,3,TRUE)</f>
        <v>0</v>
      </c>
      <c r="BI205" s="4"/>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8">
        <f t="shared" si="25"/>
        <v>0</v>
      </c>
      <c r="CI205" s="45"/>
      <c r="CJ205" s="7" t="s">
        <v>1777</v>
      </c>
      <c r="CK205" s="130" t="s">
        <v>1739</v>
      </c>
      <c r="CL205" s="5">
        <v>60</v>
      </c>
      <c r="CM205" s="8" t="str">
        <f>VLOOKUP($CL205,definitions_list_lookup!$N$15:$P$20,2,TRUE)</f>
        <v>high</v>
      </c>
      <c r="CN205" s="8">
        <f>VLOOKUP($CL205,definitions_list_lookup!$N$15:$P$20,3,TRUE)</f>
        <v>3</v>
      </c>
      <c r="CO205" s="108"/>
      <c r="CP205" s="7">
        <v>25</v>
      </c>
      <c r="CQ205" s="7">
        <v>75</v>
      </c>
      <c r="CR205" s="7"/>
      <c r="CS205" s="7"/>
      <c r="CT205" s="7"/>
      <c r="CU205" s="7"/>
      <c r="CV205" s="7"/>
      <c r="CW205" s="7"/>
      <c r="CX205" s="7"/>
      <c r="CY205" s="7"/>
      <c r="CZ205" s="7"/>
      <c r="DA205" s="7"/>
      <c r="DB205" s="7"/>
      <c r="DC205" s="7"/>
      <c r="DD205" s="7"/>
      <c r="DE205" s="7"/>
      <c r="DF205" s="7"/>
      <c r="DG205" s="7"/>
      <c r="DH205" s="7"/>
      <c r="DI205" s="7"/>
      <c r="DJ205" s="7"/>
      <c r="DK205" s="7"/>
      <c r="DL205" s="7"/>
      <c r="DM205" s="7"/>
      <c r="DN205" s="8">
        <f t="shared" si="26"/>
        <v>100</v>
      </c>
      <c r="DO205" s="45"/>
      <c r="DP205" s="4"/>
      <c r="DR205" s="8" t="str">
        <f>VLOOKUP($DQ205,definitions_list_lookup!$N$15:$P$20,2,TRUE)</f>
        <v>fresh</v>
      </c>
      <c r="DS205" s="8">
        <f>VLOOKUP($DQ205,definitions_list_lookup!$N$15:$P$20,3,TRUE)</f>
        <v>0</v>
      </c>
      <c r="DT205" s="108"/>
      <c r="DU205" s="7"/>
      <c r="DV205" s="7"/>
      <c r="DW205" s="7"/>
      <c r="DX205" s="7"/>
      <c r="DY205" s="7"/>
      <c r="DZ205" s="7"/>
      <c r="EA205" s="7"/>
      <c r="EB205" s="7"/>
      <c r="EC205" s="7"/>
      <c r="ED205" s="7"/>
      <c r="EE205" s="7"/>
      <c r="EF205" s="7"/>
      <c r="EG205" s="7"/>
      <c r="EH205" s="7"/>
      <c r="EI205" s="7"/>
      <c r="EJ205" s="7"/>
      <c r="EK205" s="7"/>
      <c r="EL205" s="7"/>
      <c r="EM205" s="7"/>
      <c r="EN205" s="7"/>
      <c r="EO205" s="7"/>
      <c r="EP205" s="7"/>
      <c r="EQ205" s="7"/>
      <c r="ER205" s="7"/>
      <c r="ES205" s="8">
        <f t="shared" si="27"/>
        <v>0</v>
      </c>
      <c r="ET205" s="44"/>
      <c r="EU205" s="8">
        <f t="shared" si="21"/>
        <v>30.25</v>
      </c>
      <c r="EV205" s="8" t="str">
        <f>VLOOKUP($EU205,definitions_list_lookup!$N$15:$P$20,2,TRUE)</f>
        <v>moderate</v>
      </c>
      <c r="EW205" s="8">
        <f>VLOOKUP($EU205,definitions_list_lookup!$N$15:$P$20,3,TRUE)</f>
        <v>2</v>
      </c>
    </row>
    <row r="206" spans="1:153" s="5" customFormat="1" ht="70">
      <c r="A206" s="5" t="s">
        <v>1932</v>
      </c>
      <c r="B206" s="5" t="s">
        <v>2845</v>
      </c>
      <c r="C206" s="5" t="s">
        <v>1497</v>
      </c>
      <c r="D206" s="5" t="s">
        <v>1497</v>
      </c>
      <c r="E206" s="5">
        <v>35</v>
      </c>
      <c r="F206" s="5">
        <v>3</v>
      </c>
      <c r="G206" s="6" t="str">
        <f t="shared" si="22"/>
        <v>35-3</v>
      </c>
      <c r="H206" s="2">
        <v>56</v>
      </c>
      <c r="I206" s="2">
        <v>78</v>
      </c>
      <c r="J206" s="81" t="str">
        <f>IF(((VLOOKUP($G206,Depth_Lookup!$A$3:$J$561,9,FALSE))-(I206/100))&gt;=0,"Good","Too Long")</f>
        <v>Good</v>
      </c>
      <c r="K206" s="82">
        <f>(VLOOKUP($G206,Depth_Lookup!$A$3:$J$561,10,FALSE))+(H206/100)</f>
        <v>85.52</v>
      </c>
      <c r="L206" s="82">
        <f>(VLOOKUP($G206,Depth_Lookup!$A$3:$J$561,10,FALSE))+(I206/100)</f>
        <v>85.74</v>
      </c>
      <c r="M206" s="174" t="s">
        <v>1992</v>
      </c>
      <c r="N206" s="174" t="s">
        <v>2519</v>
      </c>
      <c r="O206" s="59" t="s">
        <v>2096</v>
      </c>
      <c r="P206" s="59" t="s">
        <v>2117</v>
      </c>
      <c r="Q206" s="45"/>
      <c r="R206" s="42">
        <v>95</v>
      </c>
      <c r="T206" s="5">
        <v>5</v>
      </c>
      <c r="V206" s="8">
        <f t="shared" si="23"/>
        <v>100</v>
      </c>
      <c r="W206" s="4" t="s">
        <v>2094</v>
      </c>
      <c r="X206" s="5" t="s">
        <v>1764</v>
      </c>
      <c r="Y206" s="38">
        <v>40</v>
      </c>
      <c r="Z206" s="8" t="str">
        <f>VLOOKUP($Y206,definitions_list_lookup!$N$15:$P$20,2,TRUE)</f>
        <v>high</v>
      </c>
      <c r="AA206" s="8">
        <f>VLOOKUP($Y206,definitions_list_lookup!$N$15:$P$20,3,TRUE)</f>
        <v>3</v>
      </c>
      <c r="AB206" s="4" t="s">
        <v>2095</v>
      </c>
      <c r="AC206" s="7">
        <v>65</v>
      </c>
      <c r="AD206" s="7">
        <v>35</v>
      </c>
      <c r="AE206" s="7"/>
      <c r="AF206" s="7"/>
      <c r="AG206" s="7"/>
      <c r="AH206" s="7"/>
      <c r="AI206" s="7"/>
      <c r="AJ206" s="7"/>
      <c r="AK206" s="7"/>
      <c r="AL206" s="7"/>
      <c r="AM206" s="7"/>
      <c r="AN206" s="7"/>
      <c r="AO206" s="7"/>
      <c r="AP206" s="7"/>
      <c r="AQ206" s="7"/>
      <c r="AR206" s="7"/>
      <c r="AS206" s="7"/>
      <c r="AT206" s="7"/>
      <c r="AU206" s="7"/>
      <c r="AV206" s="7"/>
      <c r="AW206" s="7"/>
      <c r="AX206" s="7"/>
      <c r="AY206" s="7"/>
      <c r="AZ206" s="7"/>
      <c r="BA206" s="8">
        <f t="shared" si="24"/>
        <v>100</v>
      </c>
      <c r="BB206" s="55"/>
      <c r="BC206" s="4"/>
      <c r="BD206" s="108"/>
      <c r="BE206" s="4"/>
      <c r="BG206" s="8" t="str">
        <f>VLOOKUP($BF206,definitions_list_lookup!$N$15:$P$20,2,TRUE)</f>
        <v>fresh</v>
      </c>
      <c r="BH206" s="8">
        <f>VLOOKUP($BF206,definitions_list_lookup!$N$15:$P$20,3,TRUE)</f>
        <v>0</v>
      </c>
      <c r="BI206" s="4"/>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8">
        <f t="shared" si="25"/>
        <v>0</v>
      </c>
      <c r="CI206" s="45"/>
      <c r="CJ206" s="7" t="s">
        <v>1777</v>
      </c>
      <c r="CK206" s="130" t="s">
        <v>1737</v>
      </c>
      <c r="CL206" s="5">
        <v>45</v>
      </c>
      <c r="CM206" s="8" t="str">
        <f>VLOOKUP($CL206,definitions_list_lookup!$N$15:$P$20,2,TRUE)</f>
        <v>high</v>
      </c>
      <c r="CN206" s="8">
        <f>VLOOKUP($CL206,definitions_list_lookup!$N$15:$P$20,3,TRUE)</f>
        <v>3</v>
      </c>
      <c r="CO206" s="108"/>
      <c r="CP206" s="7"/>
      <c r="CQ206" s="7">
        <v>30</v>
      </c>
      <c r="CR206" s="7">
        <v>70</v>
      </c>
      <c r="CS206" s="7"/>
      <c r="CT206" s="7"/>
      <c r="CU206" s="7"/>
      <c r="CV206" s="7"/>
      <c r="CW206" s="7"/>
      <c r="CX206" s="7"/>
      <c r="CY206" s="7"/>
      <c r="CZ206" s="7"/>
      <c r="DA206" s="7"/>
      <c r="DB206" s="7"/>
      <c r="DC206" s="7"/>
      <c r="DD206" s="7"/>
      <c r="DE206" s="7"/>
      <c r="DF206" s="7"/>
      <c r="DG206" s="7"/>
      <c r="DH206" s="7"/>
      <c r="DI206" s="7"/>
      <c r="DJ206" s="7"/>
      <c r="DK206" s="7"/>
      <c r="DL206" s="7"/>
      <c r="DM206" s="7"/>
      <c r="DN206" s="8">
        <f t="shared" si="26"/>
        <v>100</v>
      </c>
      <c r="DO206" s="45"/>
      <c r="DP206" s="4"/>
      <c r="DR206" s="8" t="str">
        <f>VLOOKUP($DQ206,definitions_list_lookup!$N$15:$P$20,2,TRUE)</f>
        <v>fresh</v>
      </c>
      <c r="DS206" s="8">
        <f>VLOOKUP($DQ206,definitions_list_lookup!$N$15:$P$20,3,TRUE)</f>
        <v>0</v>
      </c>
      <c r="DT206" s="108"/>
      <c r="DU206" s="7"/>
      <c r="DV206" s="7"/>
      <c r="DW206" s="7"/>
      <c r="DX206" s="7"/>
      <c r="DY206" s="7"/>
      <c r="DZ206" s="7"/>
      <c r="EA206" s="7"/>
      <c r="EB206" s="7"/>
      <c r="EC206" s="7"/>
      <c r="ED206" s="7"/>
      <c r="EE206" s="7"/>
      <c r="EF206" s="7"/>
      <c r="EG206" s="7"/>
      <c r="EH206" s="7"/>
      <c r="EI206" s="7"/>
      <c r="EJ206" s="7"/>
      <c r="EK206" s="7"/>
      <c r="EL206" s="7"/>
      <c r="EM206" s="7"/>
      <c r="EN206" s="7"/>
      <c r="EO206" s="7"/>
      <c r="EP206" s="7"/>
      <c r="EQ206" s="7"/>
      <c r="ER206" s="7"/>
      <c r="ES206" s="8">
        <f t="shared" si="27"/>
        <v>0</v>
      </c>
      <c r="ET206" s="44"/>
      <c r="EU206" s="8">
        <f t="shared" si="21"/>
        <v>40.25</v>
      </c>
      <c r="EV206" s="8" t="str">
        <f>VLOOKUP($EU206,definitions_list_lookup!$N$15:$P$20,2,TRUE)</f>
        <v>high</v>
      </c>
      <c r="EW206" s="8">
        <f>VLOOKUP($EU206,definitions_list_lookup!$N$15:$P$20,3,TRUE)</f>
        <v>3</v>
      </c>
    </row>
    <row r="207" spans="1:153" s="5" customFormat="1" ht="126">
      <c r="A207" s="5" t="s">
        <v>1932</v>
      </c>
      <c r="B207" s="5" t="s">
        <v>2845</v>
      </c>
      <c r="C207" s="5" t="s">
        <v>1497</v>
      </c>
      <c r="D207" s="5" t="s">
        <v>1497</v>
      </c>
      <c r="E207" s="5">
        <v>35</v>
      </c>
      <c r="F207" s="5">
        <v>3</v>
      </c>
      <c r="G207" s="6" t="str">
        <f t="shared" si="22"/>
        <v>35-3</v>
      </c>
      <c r="H207" s="2">
        <v>78</v>
      </c>
      <c r="I207" s="2">
        <v>89</v>
      </c>
      <c r="J207" s="81" t="str">
        <f>IF(((VLOOKUP($G207,Depth_Lookup!$A$3:$J$561,9,FALSE))-(I207/100))&gt;=0,"Good","Too Long")</f>
        <v>Good</v>
      </c>
      <c r="K207" s="82">
        <f>(VLOOKUP($G207,Depth_Lookup!$A$3:$J$561,10,FALSE))+(H207/100)</f>
        <v>85.74</v>
      </c>
      <c r="L207" s="82">
        <f>(VLOOKUP($G207,Depth_Lookup!$A$3:$J$561,10,FALSE))+(I207/100)</f>
        <v>85.85</v>
      </c>
      <c r="M207" s="174" t="s">
        <v>1995</v>
      </c>
      <c r="N207" s="174" t="s">
        <v>4</v>
      </c>
      <c r="O207" s="59" t="s">
        <v>2093</v>
      </c>
      <c r="P207" s="59" t="s">
        <v>2118</v>
      </c>
      <c r="Q207" s="45"/>
      <c r="R207" s="42">
        <v>60</v>
      </c>
      <c r="T207" s="5">
        <v>40</v>
      </c>
      <c r="V207" s="8">
        <f t="shared" si="23"/>
        <v>100</v>
      </c>
      <c r="W207" s="4" t="s">
        <v>1742</v>
      </c>
      <c r="X207" s="5" t="s">
        <v>1764</v>
      </c>
      <c r="Y207" s="38">
        <v>30</v>
      </c>
      <c r="Z207" s="8" t="str">
        <f>VLOOKUP($Y207,definitions_list_lookup!$N$15:$P$20,2,TRUE)</f>
        <v>moderate</v>
      </c>
      <c r="AA207" s="8">
        <f>VLOOKUP($Y207,definitions_list_lookup!$N$15:$P$20,3,TRUE)</f>
        <v>2</v>
      </c>
      <c r="AB207" s="4"/>
      <c r="AC207" s="7">
        <v>65</v>
      </c>
      <c r="AD207" s="7">
        <v>35</v>
      </c>
      <c r="AE207" s="7"/>
      <c r="AF207" s="7"/>
      <c r="AG207" s="7"/>
      <c r="AH207" s="7"/>
      <c r="AI207" s="7"/>
      <c r="AJ207" s="7"/>
      <c r="AK207" s="7"/>
      <c r="AL207" s="7"/>
      <c r="AM207" s="7"/>
      <c r="AN207" s="7"/>
      <c r="AO207" s="7"/>
      <c r="AP207" s="7"/>
      <c r="AQ207" s="7"/>
      <c r="AR207" s="7"/>
      <c r="AS207" s="7"/>
      <c r="AT207" s="7"/>
      <c r="AU207" s="7"/>
      <c r="AV207" s="7"/>
      <c r="AW207" s="7"/>
      <c r="AX207" s="7"/>
      <c r="AY207" s="7"/>
      <c r="AZ207" s="7"/>
      <c r="BA207" s="8">
        <f t="shared" si="24"/>
        <v>100</v>
      </c>
      <c r="BB207" s="55"/>
      <c r="BC207" s="4"/>
      <c r="BD207" s="108"/>
      <c r="BE207" s="4"/>
      <c r="BG207" s="8" t="str">
        <f>VLOOKUP($BF207,definitions_list_lookup!$N$15:$P$20,2,TRUE)</f>
        <v>fresh</v>
      </c>
      <c r="BH207" s="8">
        <f>VLOOKUP($BF207,definitions_list_lookup!$N$15:$P$20,3,TRUE)</f>
        <v>0</v>
      </c>
      <c r="BI207" s="4"/>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8">
        <f t="shared" si="25"/>
        <v>0</v>
      </c>
      <c r="CI207" s="45"/>
      <c r="CJ207" s="7" t="s">
        <v>1777</v>
      </c>
      <c r="CK207" s="130" t="s">
        <v>2094</v>
      </c>
      <c r="CL207" s="5">
        <v>60</v>
      </c>
      <c r="CM207" s="8" t="str">
        <f>VLOOKUP($CL207,definitions_list_lookup!$N$15:$P$20,2,TRUE)</f>
        <v>high</v>
      </c>
      <c r="CN207" s="8">
        <f>VLOOKUP($CL207,definitions_list_lookup!$N$15:$P$20,3,TRUE)</f>
        <v>3</v>
      </c>
      <c r="CO207" s="108"/>
      <c r="CP207" s="7">
        <v>20</v>
      </c>
      <c r="CQ207" s="7">
        <v>70</v>
      </c>
      <c r="CR207" s="7">
        <v>10</v>
      </c>
      <c r="CS207" s="7"/>
      <c r="CT207" s="7"/>
      <c r="CU207" s="7"/>
      <c r="CV207" s="7"/>
      <c r="CW207" s="7"/>
      <c r="CX207" s="7"/>
      <c r="CY207" s="7"/>
      <c r="CZ207" s="7"/>
      <c r="DA207" s="7"/>
      <c r="DB207" s="7"/>
      <c r="DC207" s="7"/>
      <c r="DD207" s="7"/>
      <c r="DE207" s="7"/>
      <c r="DF207" s="7"/>
      <c r="DG207" s="7"/>
      <c r="DH207" s="7"/>
      <c r="DI207" s="7"/>
      <c r="DJ207" s="7"/>
      <c r="DK207" s="7"/>
      <c r="DL207" s="7"/>
      <c r="DM207" s="7"/>
      <c r="DN207" s="8">
        <f t="shared" si="26"/>
        <v>100</v>
      </c>
      <c r="DO207" s="45"/>
      <c r="DP207" s="4"/>
      <c r="DR207" s="8" t="str">
        <f>VLOOKUP($DQ207,definitions_list_lookup!$N$15:$P$20,2,TRUE)</f>
        <v>fresh</v>
      </c>
      <c r="DS207" s="8">
        <f>VLOOKUP($DQ207,definitions_list_lookup!$N$15:$P$20,3,TRUE)</f>
        <v>0</v>
      </c>
      <c r="DT207" s="108"/>
      <c r="DU207" s="7"/>
      <c r="DV207" s="7"/>
      <c r="DW207" s="7"/>
      <c r="DX207" s="7"/>
      <c r="DY207" s="7"/>
      <c r="DZ207" s="7"/>
      <c r="EA207" s="7"/>
      <c r="EB207" s="7"/>
      <c r="EC207" s="7"/>
      <c r="ED207" s="7"/>
      <c r="EE207" s="7"/>
      <c r="EF207" s="7"/>
      <c r="EG207" s="7"/>
      <c r="EH207" s="7"/>
      <c r="EI207" s="7"/>
      <c r="EJ207" s="7"/>
      <c r="EK207" s="7"/>
      <c r="EL207" s="7"/>
      <c r="EM207" s="7"/>
      <c r="EN207" s="7"/>
      <c r="EO207" s="7"/>
      <c r="EP207" s="7"/>
      <c r="EQ207" s="7"/>
      <c r="ER207" s="7"/>
      <c r="ES207" s="8">
        <f t="shared" si="27"/>
        <v>0</v>
      </c>
      <c r="ET207" s="44"/>
      <c r="EU207" s="8">
        <f t="shared" si="21"/>
        <v>42</v>
      </c>
      <c r="EV207" s="8" t="str">
        <f>VLOOKUP($EU207,definitions_list_lookup!$N$15:$P$20,2,TRUE)</f>
        <v>high</v>
      </c>
      <c r="EW207" s="8">
        <f>VLOOKUP($EU207,definitions_list_lookup!$N$15:$P$20,3,TRUE)</f>
        <v>3</v>
      </c>
    </row>
    <row r="208" spans="1:153" s="5" customFormat="1" ht="126">
      <c r="A208" s="5" t="s">
        <v>1932</v>
      </c>
      <c r="B208" s="5" t="s">
        <v>2845</v>
      </c>
      <c r="C208" s="5" t="s">
        <v>1497</v>
      </c>
      <c r="D208" s="5" t="s">
        <v>1497</v>
      </c>
      <c r="E208" s="5">
        <v>35</v>
      </c>
      <c r="F208" s="5">
        <v>4</v>
      </c>
      <c r="G208" s="6" t="str">
        <f t="shared" si="22"/>
        <v>35-4</v>
      </c>
      <c r="H208" s="2">
        <v>0</v>
      </c>
      <c r="I208" s="2">
        <v>16</v>
      </c>
      <c r="J208" s="81" t="str">
        <f>IF(((VLOOKUP($G208,Depth_Lookup!$A$3:$J$561,9,FALSE))-(I208/100))&gt;=0,"Good","Too Long")</f>
        <v>Good</v>
      </c>
      <c r="K208" s="82">
        <f>(VLOOKUP($G208,Depth_Lookup!$A$3:$J$561,10,FALSE))+(H208/100)</f>
        <v>85.85</v>
      </c>
      <c r="L208" s="82">
        <f>(VLOOKUP($G208,Depth_Lookup!$A$3:$J$561,10,FALSE))+(I208/100)</f>
        <v>86.009999999999991</v>
      </c>
      <c r="M208" s="174" t="s">
        <v>1995</v>
      </c>
      <c r="N208" s="174" t="s">
        <v>4</v>
      </c>
      <c r="O208" s="59" t="s">
        <v>2093</v>
      </c>
      <c r="P208" s="59" t="s">
        <v>2118</v>
      </c>
      <c r="Q208" s="45"/>
      <c r="R208" s="42">
        <v>90</v>
      </c>
      <c r="T208" s="5">
        <v>10</v>
      </c>
      <c r="V208" s="8">
        <f t="shared" si="23"/>
        <v>100</v>
      </c>
      <c r="W208" s="4" t="s">
        <v>1742</v>
      </c>
      <c r="X208" s="5" t="s">
        <v>1764</v>
      </c>
      <c r="Y208" s="38">
        <v>20</v>
      </c>
      <c r="Z208" s="8" t="str">
        <f>VLOOKUP($Y208,definitions_list_lookup!$N$15:$P$20,2,TRUE)</f>
        <v>moderate</v>
      </c>
      <c r="AA208" s="8">
        <f>VLOOKUP($Y208,definitions_list_lookup!$N$15:$P$20,3,TRUE)</f>
        <v>2</v>
      </c>
      <c r="AB208" s="4"/>
      <c r="AC208" s="7">
        <v>80</v>
      </c>
      <c r="AD208" s="7">
        <v>10</v>
      </c>
      <c r="AE208" s="7">
        <v>10</v>
      </c>
      <c r="AF208" s="7"/>
      <c r="AG208" s="7"/>
      <c r="AH208" s="7"/>
      <c r="AI208" s="7"/>
      <c r="AJ208" s="7"/>
      <c r="AK208" s="7"/>
      <c r="AL208" s="7"/>
      <c r="AM208" s="7"/>
      <c r="AN208" s="7"/>
      <c r="AO208" s="7"/>
      <c r="AP208" s="7"/>
      <c r="AQ208" s="7"/>
      <c r="AR208" s="7"/>
      <c r="AS208" s="7"/>
      <c r="AT208" s="7"/>
      <c r="AU208" s="7"/>
      <c r="AV208" s="7"/>
      <c r="AW208" s="7"/>
      <c r="AX208" s="7"/>
      <c r="AY208" s="7"/>
      <c r="AZ208" s="7"/>
      <c r="BA208" s="8">
        <f t="shared" si="24"/>
        <v>100</v>
      </c>
      <c r="BB208" s="55"/>
      <c r="BC208" s="4"/>
      <c r="BD208" s="108"/>
      <c r="BE208" s="4"/>
      <c r="BG208" s="8" t="str">
        <f>VLOOKUP($BF208,definitions_list_lookup!$N$15:$P$20,2,TRUE)</f>
        <v>fresh</v>
      </c>
      <c r="BH208" s="8">
        <f>VLOOKUP($BF208,definitions_list_lookup!$N$15:$P$20,3,TRUE)</f>
        <v>0</v>
      </c>
      <c r="BI208" s="4"/>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8">
        <f t="shared" si="25"/>
        <v>0</v>
      </c>
      <c r="CI208" s="45"/>
      <c r="CJ208" s="7" t="s">
        <v>1777</v>
      </c>
      <c r="CK208" s="130" t="s">
        <v>1739</v>
      </c>
      <c r="CL208" s="5">
        <v>50</v>
      </c>
      <c r="CM208" s="8" t="str">
        <f>VLOOKUP($CL208,definitions_list_lookup!$N$15:$P$20,2,TRUE)</f>
        <v>high</v>
      </c>
      <c r="CN208" s="8">
        <f>VLOOKUP($CL208,definitions_list_lookup!$N$15:$P$20,3,TRUE)</f>
        <v>3</v>
      </c>
      <c r="CO208" s="108"/>
      <c r="CP208" s="7">
        <v>30</v>
      </c>
      <c r="CQ208" s="7">
        <v>40</v>
      </c>
      <c r="CR208" s="7">
        <v>30</v>
      </c>
      <c r="CS208" s="7"/>
      <c r="CT208" s="7"/>
      <c r="CU208" s="7"/>
      <c r="CV208" s="7"/>
      <c r="CW208" s="7"/>
      <c r="CX208" s="7"/>
      <c r="CY208" s="7"/>
      <c r="CZ208" s="7"/>
      <c r="DA208" s="7"/>
      <c r="DB208" s="7"/>
      <c r="DC208" s="7"/>
      <c r="DD208" s="7"/>
      <c r="DE208" s="7"/>
      <c r="DF208" s="7"/>
      <c r="DG208" s="7"/>
      <c r="DH208" s="7"/>
      <c r="DI208" s="7"/>
      <c r="DJ208" s="7"/>
      <c r="DK208" s="7"/>
      <c r="DL208" s="7"/>
      <c r="DM208" s="7"/>
      <c r="DN208" s="8">
        <f t="shared" si="26"/>
        <v>100</v>
      </c>
      <c r="DO208" s="45"/>
      <c r="DP208" s="4"/>
      <c r="DR208" s="8" t="str">
        <f>VLOOKUP($DQ208,definitions_list_lookup!$N$15:$P$20,2,TRUE)</f>
        <v>fresh</v>
      </c>
      <c r="DS208" s="8">
        <f>VLOOKUP($DQ208,definitions_list_lookup!$N$15:$P$20,3,TRUE)</f>
        <v>0</v>
      </c>
      <c r="DT208" s="108"/>
      <c r="DU208" s="7"/>
      <c r="DV208" s="7"/>
      <c r="DW208" s="7"/>
      <c r="DX208" s="7"/>
      <c r="DY208" s="7"/>
      <c r="DZ208" s="7"/>
      <c r="EA208" s="7"/>
      <c r="EB208" s="7"/>
      <c r="EC208" s="7"/>
      <c r="ED208" s="7"/>
      <c r="EE208" s="7"/>
      <c r="EF208" s="7"/>
      <c r="EG208" s="7"/>
      <c r="EH208" s="7"/>
      <c r="EI208" s="7"/>
      <c r="EJ208" s="7"/>
      <c r="EK208" s="7"/>
      <c r="EL208" s="7"/>
      <c r="EM208" s="7"/>
      <c r="EN208" s="7"/>
      <c r="EO208" s="7"/>
      <c r="EP208" s="7"/>
      <c r="EQ208" s="7"/>
      <c r="ER208" s="7"/>
      <c r="ES208" s="8">
        <f t="shared" si="27"/>
        <v>0</v>
      </c>
      <c r="ET208" s="44"/>
      <c r="EU208" s="8">
        <f t="shared" si="21"/>
        <v>23</v>
      </c>
      <c r="EV208" s="8" t="str">
        <f>VLOOKUP($EU208,definitions_list_lookup!$N$15:$P$20,2,TRUE)</f>
        <v>moderate</v>
      </c>
      <c r="EW208" s="8">
        <f>VLOOKUP($EU208,definitions_list_lookup!$N$15:$P$20,3,TRUE)</f>
        <v>2</v>
      </c>
    </row>
    <row r="209" spans="1:153" s="5" customFormat="1" ht="126">
      <c r="A209" s="5" t="s">
        <v>1932</v>
      </c>
      <c r="B209" s="5" t="s">
        <v>2845</v>
      </c>
      <c r="C209" s="5" t="s">
        <v>1497</v>
      </c>
      <c r="D209" s="5" t="s">
        <v>1497</v>
      </c>
      <c r="E209" s="5">
        <v>35</v>
      </c>
      <c r="F209" s="5">
        <v>4</v>
      </c>
      <c r="G209" s="6" t="str">
        <f t="shared" si="22"/>
        <v>35-4</v>
      </c>
      <c r="H209" s="2">
        <v>16</v>
      </c>
      <c r="I209" s="2">
        <v>43</v>
      </c>
      <c r="J209" s="81" t="str">
        <f>IF(((VLOOKUP($G209,Depth_Lookup!$A$3:$J$561,9,FALSE))-(I209/100))&gt;=0,"Good","Too Long")</f>
        <v>Good</v>
      </c>
      <c r="K209" s="82">
        <f>(VLOOKUP($G209,Depth_Lookup!$A$3:$J$561,10,FALSE))+(H209/100)</f>
        <v>86.009999999999991</v>
      </c>
      <c r="L209" s="82">
        <f>(VLOOKUP($G209,Depth_Lookup!$A$3:$J$561,10,FALSE))+(I209/100)</f>
        <v>86.28</v>
      </c>
      <c r="M209" s="174" t="s">
        <v>1996</v>
      </c>
      <c r="N209" s="174" t="s">
        <v>1489</v>
      </c>
      <c r="O209" s="59" t="s">
        <v>2093</v>
      </c>
      <c r="P209" s="59" t="s">
        <v>2119</v>
      </c>
      <c r="Q209" s="45"/>
      <c r="R209" s="42">
        <v>90</v>
      </c>
      <c r="T209" s="5">
        <v>10</v>
      </c>
      <c r="V209" s="8">
        <f t="shared" si="23"/>
        <v>100</v>
      </c>
      <c r="W209" s="4" t="s">
        <v>1742</v>
      </c>
      <c r="X209" s="5" t="s">
        <v>1764</v>
      </c>
      <c r="Y209" s="38">
        <v>25</v>
      </c>
      <c r="Z209" s="8" t="str">
        <f>VLOOKUP($Y209,definitions_list_lookup!$N$15:$P$20,2,TRUE)</f>
        <v>moderate</v>
      </c>
      <c r="AA209" s="8">
        <f>VLOOKUP($Y209,definitions_list_lookup!$N$15:$P$20,3,TRUE)</f>
        <v>2</v>
      </c>
      <c r="AB209" s="4"/>
      <c r="AC209" s="7">
        <v>70</v>
      </c>
      <c r="AD209" s="7"/>
      <c r="AE209" s="7">
        <v>30</v>
      </c>
      <c r="AF209" s="7"/>
      <c r="AG209" s="7"/>
      <c r="AH209" s="7"/>
      <c r="AI209" s="7"/>
      <c r="AJ209" s="7"/>
      <c r="AK209" s="7"/>
      <c r="AL209" s="7"/>
      <c r="AM209" s="7"/>
      <c r="AN209" s="7"/>
      <c r="AO209" s="7"/>
      <c r="AP209" s="7"/>
      <c r="AQ209" s="7"/>
      <c r="AR209" s="7"/>
      <c r="AS209" s="7"/>
      <c r="AT209" s="7"/>
      <c r="AU209" s="7"/>
      <c r="AV209" s="7"/>
      <c r="AW209" s="7"/>
      <c r="AX209" s="7"/>
      <c r="AY209" s="7"/>
      <c r="AZ209" s="7"/>
      <c r="BA209" s="8">
        <f t="shared" si="24"/>
        <v>100</v>
      </c>
      <c r="BB209" s="55"/>
      <c r="BC209" s="4"/>
      <c r="BD209" s="108"/>
      <c r="BE209" s="4"/>
      <c r="BG209" s="8" t="str">
        <f>VLOOKUP($BF209,definitions_list_lookup!$N$15:$P$20,2,TRUE)</f>
        <v>fresh</v>
      </c>
      <c r="BH209" s="8">
        <f>VLOOKUP($BF209,definitions_list_lookup!$N$15:$P$20,3,TRUE)</f>
        <v>0</v>
      </c>
      <c r="BI209" s="4"/>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8">
        <f t="shared" si="25"/>
        <v>0</v>
      </c>
      <c r="CI209" s="45"/>
      <c r="CJ209" s="7" t="s">
        <v>1777</v>
      </c>
      <c r="CK209" s="130" t="s">
        <v>2097</v>
      </c>
      <c r="CL209" s="5">
        <v>40</v>
      </c>
      <c r="CM209" s="8" t="str">
        <f>VLOOKUP($CL209,definitions_list_lookup!$N$15:$P$20,2,TRUE)</f>
        <v>high</v>
      </c>
      <c r="CN209" s="8">
        <f>VLOOKUP($CL209,definitions_list_lookup!$N$15:$P$20,3,TRUE)</f>
        <v>3</v>
      </c>
      <c r="CO209" s="108"/>
      <c r="CP209" s="7">
        <v>60</v>
      </c>
      <c r="CQ209" s="7">
        <v>20</v>
      </c>
      <c r="CR209" s="7">
        <v>20</v>
      </c>
      <c r="CS209" s="7"/>
      <c r="CT209" s="7"/>
      <c r="CU209" s="7"/>
      <c r="CV209" s="7"/>
      <c r="CW209" s="7"/>
      <c r="CX209" s="7"/>
      <c r="CY209" s="7"/>
      <c r="CZ209" s="7"/>
      <c r="DA209" s="7"/>
      <c r="DB209" s="7"/>
      <c r="DC209" s="7"/>
      <c r="DD209" s="7"/>
      <c r="DE209" s="7"/>
      <c r="DF209" s="7"/>
      <c r="DG209" s="7"/>
      <c r="DH209" s="7"/>
      <c r="DI209" s="7"/>
      <c r="DJ209" s="7"/>
      <c r="DK209" s="7"/>
      <c r="DL209" s="7"/>
      <c r="DM209" s="7"/>
      <c r="DN209" s="8">
        <f t="shared" si="26"/>
        <v>100</v>
      </c>
      <c r="DO209" s="45"/>
      <c r="DP209" s="4"/>
      <c r="DR209" s="8" t="str">
        <f>VLOOKUP($DQ209,definitions_list_lookup!$N$15:$P$20,2,TRUE)</f>
        <v>fresh</v>
      </c>
      <c r="DS209" s="8">
        <f>VLOOKUP($DQ209,definitions_list_lookup!$N$15:$P$20,3,TRUE)</f>
        <v>0</v>
      </c>
      <c r="DT209" s="108"/>
      <c r="DU209" s="7"/>
      <c r="DV209" s="7"/>
      <c r="DW209" s="7"/>
      <c r="DX209" s="7"/>
      <c r="DY209" s="7"/>
      <c r="DZ209" s="7"/>
      <c r="EA209" s="7"/>
      <c r="EB209" s="7"/>
      <c r="EC209" s="7"/>
      <c r="ED209" s="7"/>
      <c r="EE209" s="7"/>
      <c r="EF209" s="7"/>
      <c r="EG209" s="7"/>
      <c r="EH209" s="7"/>
      <c r="EI209" s="7"/>
      <c r="EJ209" s="7"/>
      <c r="EK209" s="7"/>
      <c r="EL209" s="7"/>
      <c r="EM209" s="7"/>
      <c r="EN209" s="7"/>
      <c r="EO209" s="7"/>
      <c r="EP209" s="7"/>
      <c r="EQ209" s="7"/>
      <c r="ER209" s="7"/>
      <c r="ES209" s="8">
        <f t="shared" si="27"/>
        <v>0</v>
      </c>
      <c r="ET209" s="44"/>
      <c r="EU209" s="8">
        <f t="shared" si="21"/>
        <v>26.5</v>
      </c>
      <c r="EV209" s="8" t="str">
        <f>VLOOKUP($EU209,definitions_list_lookup!$N$15:$P$20,2,TRUE)</f>
        <v>moderate</v>
      </c>
      <c r="EW209" s="8">
        <f>VLOOKUP($EU209,definitions_list_lookup!$N$15:$P$20,3,TRUE)</f>
        <v>2</v>
      </c>
    </row>
    <row r="210" spans="1:153" s="5" customFormat="1" ht="126">
      <c r="A210" s="5" t="s">
        <v>1932</v>
      </c>
      <c r="B210" s="5" t="s">
        <v>2845</v>
      </c>
      <c r="C210" s="5" t="s">
        <v>1497</v>
      </c>
      <c r="D210" s="5" t="s">
        <v>1497</v>
      </c>
      <c r="E210" s="5">
        <v>36</v>
      </c>
      <c r="F210" s="5">
        <v>1</v>
      </c>
      <c r="G210" s="6" t="str">
        <f t="shared" si="22"/>
        <v>36-1</v>
      </c>
      <c r="H210" s="2">
        <v>0</v>
      </c>
      <c r="I210" s="2">
        <v>94.5</v>
      </c>
      <c r="J210" s="81" t="str">
        <f>IF(((VLOOKUP($G210,Depth_Lookup!$A$3:$J$561,9,FALSE))-(I210/100))&gt;=0,"Good","Too Long")</f>
        <v>Good</v>
      </c>
      <c r="K210" s="82">
        <f>(VLOOKUP($G210,Depth_Lookup!$A$3:$J$561,10,FALSE))+(H210/100)</f>
        <v>86.25</v>
      </c>
      <c r="L210" s="82">
        <f>(VLOOKUP($G210,Depth_Lookup!$A$3:$J$561,10,FALSE))+(I210/100)</f>
        <v>87.194999999999993</v>
      </c>
      <c r="M210" s="174" t="s">
        <v>1996</v>
      </c>
      <c r="N210" s="174" t="s">
        <v>1489</v>
      </c>
      <c r="O210" s="59" t="s">
        <v>2098</v>
      </c>
      <c r="P210" s="59" t="s">
        <v>2119</v>
      </c>
      <c r="Q210" s="45"/>
      <c r="R210" s="42">
        <v>85</v>
      </c>
      <c r="T210" s="5">
        <v>15</v>
      </c>
      <c r="V210" s="8">
        <f t="shared" si="23"/>
        <v>100</v>
      </c>
      <c r="W210" s="4" t="s">
        <v>1794</v>
      </c>
      <c r="X210" s="5" t="s">
        <v>1764</v>
      </c>
      <c r="Y210" s="38">
        <v>10</v>
      </c>
      <c r="Z210" s="8" t="str">
        <f>VLOOKUP($Y210,definitions_list_lookup!$N$15:$P$20,2,TRUE)</f>
        <v>slight</v>
      </c>
      <c r="AA210" s="8">
        <f>VLOOKUP($Y210,definitions_list_lookup!$N$15:$P$20,3,TRUE)</f>
        <v>1</v>
      </c>
      <c r="AB210" s="4"/>
      <c r="AC210" s="7">
        <v>70</v>
      </c>
      <c r="AD210" s="7">
        <v>10</v>
      </c>
      <c r="AE210" s="7"/>
      <c r="AF210" s="7"/>
      <c r="AG210" s="7"/>
      <c r="AH210" s="7"/>
      <c r="AI210" s="7"/>
      <c r="AJ210" s="7"/>
      <c r="AK210" s="7"/>
      <c r="AL210" s="7"/>
      <c r="AM210" s="7"/>
      <c r="AN210" s="7"/>
      <c r="AO210" s="7"/>
      <c r="AP210" s="7">
        <v>3</v>
      </c>
      <c r="AQ210" s="7"/>
      <c r="AR210" s="7"/>
      <c r="AS210" s="7">
        <v>17</v>
      </c>
      <c r="AT210" s="7"/>
      <c r="AU210" s="7"/>
      <c r="AV210" s="7"/>
      <c r="AW210" s="7"/>
      <c r="AX210" s="7"/>
      <c r="AY210" s="7"/>
      <c r="AZ210" s="7"/>
      <c r="BA210" s="8">
        <f t="shared" si="24"/>
        <v>100</v>
      </c>
      <c r="BB210" s="55"/>
      <c r="BC210" s="4"/>
      <c r="BD210" s="108"/>
      <c r="BE210" s="4"/>
      <c r="BG210" s="8" t="str">
        <f>VLOOKUP($BF210,definitions_list_lookup!$N$15:$P$20,2,TRUE)</f>
        <v>fresh</v>
      </c>
      <c r="BH210" s="8">
        <f>VLOOKUP($BF210,definitions_list_lookup!$N$15:$P$20,3,TRUE)</f>
        <v>0</v>
      </c>
      <c r="BI210" s="4"/>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8">
        <f t="shared" si="25"/>
        <v>0</v>
      </c>
      <c r="CI210" s="45"/>
      <c r="CJ210" s="7" t="s">
        <v>1777</v>
      </c>
      <c r="CK210" s="130" t="s">
        <v>1747</v>
      </c>
      <c r="CL210" s="5">
        <v>80</v>
      </c>
      <c r="CM210" s="8" t="str">
        <f>VLOOKUP($CL210,definitions_list_lookup!$N$15:$P$20,2,TRUE)</f>
        <v>very high</v>
      </c>
      <c r="CN210" s="8">
        <f>VLOOKUP($CL210,definitions_list_lookup!$N$15:$P$20,3,TRUE)</f>
        <v>4</v>
      </c>
      <c r="CO210" s="108"/>
      <c r="CP210" s="7"/>
      <c r="CQ210" s="7">
        <v>20</v>
      </c>
      <c r="CR210" s="7">
        <v>30</v>
      </c>
      <c r="CS210" s="7"/>
      <c r="CT210" s="7"/>
      <c r="CU210" s="7"/>
      <c r="CV210" s="7"/>
      <c r="CW210" s="7"/>
      <c r="CX210" s="7"/>
      <c r="CY210" s="7"/>
      <c r="CZ210" s="7"/>
      <c r="DA210" s="7"/>
      <c r="DB210" s="7"/>
      <c r="DC210" s="7">
        <v>5</v>
      </c>
      <c r="DD210" s="7"/>
      <c r="DE210" s="7"/>
      <c r="DF210" s="7">
        <v>45</v>
      </c>
      <c r="DG210" s="7"/>
      <c r="DH210" s="7"/>
      <c r="DI210" s="7"/>
      <c r="DJ210" s="7"/>
      <c r="DK210" s="7"/>
      <c r="DL210" s="7"/>
      <c r="DM210" s="7"/>
      <c r="DN210" s="8">
        <f t="shared" si="26"/>
        <v>100</v>
      </c>
      <c r="DO210" s="45"/>
      <c r="DP210" s="4"/>
      <c r="DR210" s="8" t="str">
        <f>VLOOKUP($DQ210,definitions_list_lookup!$N$15:$P$20,2,TRUE)</f>
        <v>fresh</v>
      </c>
      <c r="DS210" s="8">
        <f>VLOOKUP($DQ210,definitions_list_lookup!$N$15:$P$20,3,TRUE)</f>
        <v>0</v>
      </c>
      <c r="DT210" s="108"/>
      <c r="DU210" s="7"/>
      <c r="DV210" s="7"/>
      <c r="DW210" s="7"/>
      <c r="DX210" s="7"/>
      <c r="DY210" s="7"/>
      <c r="DZ210" s="7"/>
      <c r="EA210" s="7"/>
      <c r="EB210" s="7"/>
      <c r="EC210" s="7"/>
      <c r="ED210" s="7"/>
      <c r="EE210" s="7"/>
      <c r="EF210" s="7"/>
      <c r="EG210" s="7"/>
      <c r="EH210" s="7"/>
      <c r="EI210" s="7"/>
      <c r="EJ210" s="7"/>
      <c r="EK210" s="7"/>
      <c r="EL210" s="7"/>
      <c r="EM210" s="7"/>
      <c r="EN210" s="7"/>
      <c r="EO210" s="7"/>
      <c r="EP210" s="7"/>
      <c r="EQ210" s="7"/>
      <c r="ER210" s="7"/>
      <c r="ES210" s="8">
        <f t="shared" si="27"/>
        <v>0</v>
      </c>
      <c r="ET210" s="44"/>
      <c r="EU210" s="8">
        <f t="shared" si="21"/>
        <v>20.5</v>
      </c>
      <c r="EV210" s="8" t="str">
        <f>VLOOKUP($EU210,definitions_list_lookup!$N$15:$P$20,2,TRUE)</f>
        <v>moderate</v>
      </c>
      <c r="EW210" s="8">
        <f>VLOOKUP($EU210,definitions_list_lookup!$N$15:$P$20,3,TRUE)</f>
        <v>2</v>
      </c>
    </row>
    <row r="211" spans="1:153" s="5" customFormat="1" ht="126">
      <c r="A211" s="5" t="s">
        <v>1932</v>
      </c>
      <c r="B211" s="5" t="s">
        <v>2845</v>
      </c>
      <c r="C211" s="5" t="s">
        <v>1497</v>
      </c>
      <c r="D211" s="5" t="s">
        <v>1497</v>
      </c>
      <c r="E211" s="5">
        <v>36</v>
      </c>
      <c r="F211" s="5">
        <v>2</v>
      </c>
      <c r="G211" s="6" t="str">
        <f t="shared" si="22"/>
        <v>36-2</v>
      </c>
      <c r="H211" s="2">
        <v>0</v>
      </c>
      <c r="I211" s="2">
        <v>31</v>
      </c>
      <c r="J211" s="81" t="str">
        <f>IF(((VLOOKUP($G211,Depth_Lookup!$A$3:$J$561,9,FALSE))-(I211/100))&gt;=0,"Good","Too Long")</f>
        <v>Good</v>
      </c>
      <c r="K211" s="82">
        <f>(VLOOKUP($G211,Depth_Lookup!$A$3:$J$561,10,FALSE))+(H211/100)</f>
        <v>87.194999999999993</v>
      </c>
      <c r="L211" s="82">
        <f>(VLOOKUP($G211,Depth_Lookup!$A$3:$J$561,10,FALSE))+(I211/100)</f>
        <v>87.504999999999995</v>
      </c>
      <c r="M211" s="174" t="s">
        <v>1996</v>
      </c>
      <c r="N211" s="174" t="s">
        <v>1489</v>
      </c>
      <c r="O211" s="59" t="s">
        <v>2098</v>
      </c>
      <c r="P211" s="59" t="s">
        <v>2119</v>
      </c>
      <c r="Q211" s="45"/>
      <c r="R211" s="42">
        <v>80</v>
      </c>
      <c r="T211" s="5">
        <v>20</v>
      </c>
      <c r="V211" s="8">
        <f t="shared" si="23"/>
        <v>100</v>
      </c>
      <c r="W211" s="4" t="s">
        <v>1794</v>
      </c>
      <c r="X211" s="5" t="s">
        <v>1764</v>
      </c>
      <c r="Y211" s="38">
        <v>5</v>
      </c>
      <c r="Z211" s="8" t="str">
        <f>VLOOKUP($Y211,definitions_list_lookup!$N$15:$P$20,2,TRUE)</f>
        <v>slight</v>
      </c>
      <c r="AA211" s="8">
        <f>VLOOKUP($Y211,definitions_list_lookup!$N$15:$P$20,3,TRUE)</f>
        <v>1</v>
      </c>
      <c r="AB211" s="4"/>
      <c r="AC211" s="7"/>
      <c r="AD211" s="7">
        <v>50</v>
      </c>
      <c r="AE211" s="7">
        <v>50</v>
      </c>
      <c r="AF211" s="7"/>
      <c r="AG211" s="7"/>
      <c r="AH211" s="7"/>
      <c r="AI211" s="7"/>
      <c r="AJ211" s="7"/>
      <c r="AK211" s="7"/>
      <c r="AL211" s="7"/>
      <c r="AM211" s="7"/>
      <c r="AN211" s="7"/>
      <c r="AO211" s="7"/>
      <c r="AP211" s="7"/>
      <c r="AQ211" s="7"/>
      <c r="AR211" s="7"/>
      <c r="AS211" s="7"/>
      <c r="AT211" s="7"/>
      <c r="AU211" s="7"/>
      <c r="AV211" s="7"/>
      <c r="AW211" s="7"/>
      <c r="AX211" s="7"/>
      <c r="AY211" s="7"/>
      <c r="AZ211" s="7"/>
      <c r="BA211" s="8">
        <f t="shared" si="24"/>
        <v>100</v>
      </c>
      <c r="BB211" s="55"/>
      <c r="BC211" s="4"/>
      <c r="BD211" s="108"/>
      <c r="BE211" s="4"/>
      <c r="BG211" s="8" t="str">
        <f>VLOOKUP($BF211,definitions_list_lookup!$N$15:$P$20,2,TRUE)</f>
        <v>fresh</v>
      </c>
      <c r="BH211" s="8">
        <f>VLOOKUP($BF211,definitions_list_lookup!$N$15:$P$20,3,TRUE)</f>
        <v>0</v>
      </c>
      <c r="BI211" s="4"/>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8">
        <f t="shared" si="25"/>
        <v>0</v>
      </c>
      <c r="CI211" s="45"/>
      <c r="CJ211" s="7" t="s">
        <v>1777</v>
      </c>
      <c r="CK211" s="130" t="s">
        <v>1742</v>
      </c>
      <c r="CL211" s="5">
        <v>30</v>
      </c>
      <c r="CM211" s="8" t="str">
        <f>VLOOKUP($CL211,definitions_list_lookup!$N$15:$P$20,2,TRUE)</f>
        <v>moderate</v>
      </c>
      <c r="CN211" s="8">
        <f>VLOOKUP($CL211,definitions_list_lookup!$N$15:$P$20,3,TRUE)</f>
        <v>2</v>
      </c>
      <c r="CO211" s="108"/>
      <c r="CP211" s="7"/>
      <c r="CQ211" s="7">
        <v>15</v>
      </c>
      <c r="CR211" s="7">
        <v>85</v>
      </c>
      <c r="CS211" s="7"/>
      <c r="CT211" s="7"/>
      <c r="CU211" s="7"/>
      <c r="CV211" s="7"/>
      <c r="CW211" s="7"/>
      <c r="CX211" s="7"/>
      <c r="CY211" s="7"/>
      <c r="CZ211" s="7"/>
      <c r="DA211" s="7"/>
      <c r="DB211" s="7"/>
      <c r="DC211" s="7"/>
      <c r="DD211" s="7"/>
      <c r="DE211" s="7"/>
      <c r="DF211" s="7"/>
      <c r="DG211" s="7"/>
      <c r="DH211" s="7"/>
      <c r="DI211" s="7"/>
      <c r="DJ211" s="7"/>
      <c r="DK211" s="7"/>
      <c r="DL211" s="7"/>
      <c r="DM211" s="7"/>
      <c r="DN211" s="8">
        <f t="shared" si="26"/>
        <v>100</v>
      </c>
      <c r="DO211" s="45"/>
      <c r="DP211" s="4"/>
      <c r="DR211" s="8" t="str">
        <f>VLOOKUP($DQ211,definitions_list_lookup!$N$15:$P$20,2,TRUE)</f>
        <v>fresh</v>
      </c>
      <c r="DS211" s="8">
        <f>VLOOKUP($DQ211,definitions_list_lookup!$N$15:$P$20,3,TRUE)</f>
        <v>0</v>
      </c>
      <c r="DT211" s="108"/>
      <c r="DU211" s="7"/>
      <c r="DV211" s="7"/>
      <c r="DW211" s="7"/>
      <c r="DX211" s="7"/>
      <c r="DY211" s="7"/>
      <c r="DZ211" s="7"/>
      <c r="EA211" s="7"/>
      <c r="EB211" s="7"/>
      <c r="EC211" s="7"/>
      <c r="ED211" s="7"/>
      <c r="EE211" s="7"/>
      <c r="EF211" s="7"/>
      <c r="EG211" s="7"/>
      <c r="EH211" s="7"/>
      <c r="EI211" s="7"/>
      <c r="EJ211" s="7"/>
      <c r="EK211" s="7"/>
      <c r="EL211" s="7"/>
      <c r="EM211" s="7"/>
      <c r="EN211" s="7"/>
      <c r="EO211" s="7"/>
      <c r="EP211" s="7"/>
      <c r="EQ211" s="7"/>
      <c r="ER211" s="7"/>
      <c r="ES211" s="8">
        <f t="shared" si="27"/>
        <v>0</v>
      </c>
      <c r="ET211" s="44"/>
      <c r="EU211" s="8">
        <f t="shared" si="21"/>
        <v>10</v>
      </c>
      <c r="EV211" s="8" t="str">
        <f>VLOOKUP($EU211,definitions_list_lookup!$N$15:$P$20,2,TRUE)</f>
        <v>slight</v>
      </c>
      <c r="EW211" s="8">
        <f>VLOOKUP($EU211,definitions_list_lookup!$N$15:$P$20,3,TRUE)</f>
        <v>1</v>
      </c>
    </row>
    <row r="212" spans="1:153" s="5" customFormat="1" ht="56">
      <c r="A212" s="5" t="s">
        <v>1932</v>
      </c>
      <c r="B212" s="5" t="s">
        <v>2845</v>
      </c>
      <c r="C212" s="5" t="s">
        <v>1497</v>
      </c>
      <c r="D212" s="5" t="s">
        <v>1497</v>
      </c>
      <c r="E212" s="5">
        <v>36</v>
      </c>
      <c r="F212" s="5">
        <v>2</v>
      </c>
      <c r="G212" s="6" t="str">
        <f t="shared" si="22"/>
        <v>36-2</v>
      </c>
      <c r="H212" s="2">
        <v>31</v>
      </c>
      <c r="I212" s="2">
        <v>43</v>
      </c>
      <c r="J212" s="81" t="str">
        <f>IF(((VLOOKUP($G212,Depth_Lookup!$A$3:$J$561,9,FALSE))-(I212/100))&gt;=0,"Good","Too Long")</f>
        <v>Good</v>
      </c>
      <c r="K212" s="82">
        <f>(VLOOKUP($G212,Depth_Lookup!$A$3:$J$561,10,FALSE))+(H212/100)</f>
        <v>87.504999999999995</v>
      </c>
      <c r="L212" s="82">
        <f>(VLOOKUP($G212,Depth_Lookup!$A$3:$J$561,10,FALSE))+(I212/100)</f>
        <v>87.625</v>
      </c>
      <c r="M212" s="174" t="s">
        <v>2001</v>
      </c>
      <c r="N212" s="174" t="s">
        <v>4</v>
      </c>
      <c r="O212" s="59" t="s">
        <v>1746</v>
      </c>
      <c r="P212" s="59" t="s">
        <v>2108</v>
      </c>
      <c r="Q212" s="45"/>
      <c r="R212" s="42">
        <v>100</v>
      </c>
      <c r="V212" s="8">
        <f t="shared" si="23"/>
        <v>100</v>
      </c>
      <c r="W212" s="4" t="s">
        <v>1796</v>
      </c>
      <c r="X212" s="5" t="s">
        <v>1764</v>
      </c>
      <c r="Y212" s="38">
        <v>25</v>
      </c>
      <c r="Z212" s="8" t="str">
        <f>VLOOKUP($Y212,definitions_list_lookup!$N$15:$P$20,2,TRUE)</f>
        <v>moderate</v>
      </c>
      <c r="AA212" s="8">
        <f>VLOOKUP($Y212,definitions_list_lookup!$N$15:$P$20,3,TRUE)</f>
        <v>2</v>
      </c>
      <c r="AB212" s="4"/>
      <c r="AC212" s="7">
        <v>15</v>
      </c>
      <c r="AD212" s="7">
        <v>20</v>
      </c>
      <c r="AE212" s="7">
        <v>65</v>
      </c>
      <c r="AF212" s="7"/>
      <c r="AG212" s="7"/>
      <c r="AH212" s="7"/>
      <c r="AI212" s="7"/>
      <c r="AJ212" s="7"/>
      <c r="AK212" s="7"/>
      <c r="AL212" s="7"/>
      <c r="AM212" s="7"/>
      <c r="AN212" s="7"/>
      <c r="AO212" s="7"/>
      <c r="AP212" s="7"/>
      <c r="AQ212" s="7"/>
      <c r="AR212" s="7"/>
      <c r="AS212" s="7"/>
      <c r="AT212" s="7"/>
      <c r="AU212" s="7"/>
      <c r="AV212" s="7"/>
      <c r="AW212" s="7"/>
      <c r="AX212" s="7"/>
      <c r="AY212" s="7"/>
      <c r="AZ212" s="7"/>
      <c r="BA212" s="8">
        <f t="shared" si="24"/>
        <v>100</v>
      </c>
      <c r="BB212" s="55"/>
      <c r="BC212" s="4"/>
      <c r="BD212" s="108"/>
      <c r="BE212" s="4"/>
      <c r="BG212" s="8" t="str">
        <f>VLOOKUP($BF212,definitions_list_lookup!$N$15:$P$20,2,TRUE)</f>
        <v>fresh</v>
      </c>
      <c r="BH212" s="8">
        <f>VLOOKUP($BF212,definitions_list_lookup!$N$15:$P$20,3,TRUE)</f>
        <v>0</v>
      </c>
      <c r="BI212" s="4"/>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8">
        <f t="shared" si="25"/>
        <v>0</v>
      </c>
      <c r="CI212" s="45"/>
      <c r="CJ212" s="7"/>
      <c r="CK212" s="130"/>
      <c r="CM212" s="8" t="str">
        <f>VLOOKUP($CL212,definitions_list_lookup!$N$15:$P$20,2,TRUE)</f>
        <v>fresh</v>
      </c>
      <c r="CN212" s="8">
        <f>VLOOKUP($CL212,definitions_list_lookup!$N$15:$P$20,3,TRUE)</f>
        <v>0</v>
      </c>
      <c r="CO212" s="108"/>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8">
        <f t="shared" si="26"/>
        <v>0</v>
      </c>
      <c r="DO212" s="45"/>
      <c r="DP212" s="4"/>
      <c r="DR212" s="8" t="str">
        <f>VLOOKUP($DQ212,definitions_list_lookup!$N$15:$P$20,2,TRUE)</f>
        <v>fresh</v>
      </c>
      <c r="DS212" s="8">
        <f>VLOOKUP($DQ212,definitions_list_lookup!$N$15:$P$20,3,TRUE)</f>
        <v>0</v>
      </c>
      <c r="DT212" s="108"/>
      <c r="DU212" s="7"/>
      <c r="DV212" s="7"/>
      <c r="DW212" s="7"/>
      <c r="DX212" s="7"/>
      <c r="DY212" s="7"/>
      <c r="DZ212" s="7"/>
      <c r="EA212" s="7"/>
      <c r="EB212" s="7"/>
      <c r="EC212" s="7"/>
      <c r="ED212" s="7"/>
      <c r="EE212" s="7"/>
      <c r="EF212" s="7"/>
      <c r="EG212" s="7"/>
      <c r="EH212" s="7"/>
      <c r="EI212" s="7"/>
      <c r="EJ212" s="7"/>
      <c r="EK212" s="7"/>
      <c r="EL212" s="7"/>
      <c r="EM212" s="7"/>
      <c r="EN212" s="7"/>
      <c r="EO212" s="7"/>
      <c r="EP212" s="7"/>
      <c r="EQ212" s="7"/>
      <c r="ER212" s="7"/>
      <c r="ES212" s="8">
        <f t="shared" si="27"/>
        <v>0</v>
      </c>
      <c r="ET212" s="44"/>
      <c r="EU212" s="8">
        <f t="shared" si="21"/>
        <v>25</v>
      </c>
      <c r="EV212" s="8" t="str">
        <f>VLOOKUP($EU212,definitions_list_lookup!$N$15:$P$20,2,TRUE)</f>
        <v>moderate</v>
      </c>
      <c r="EW212" s="8">
        <f>VLOOKUP($EU212,definitions_list_lookup!$N$15:$P$20,3,TRUE)</f>
        <v>2</v>
      </c>
    </row>
    <row r="213" spans="1:153" s="5" customFormat="1" ht="70">
      <c r="A213" s="5" t="s">
        <v>1932</v>
      </c>
      <c r="B213" s="5" t="s">
        <v>2845</v>
      </c>
      <c r="C213" s="5" t="s">
        <v>1497</v>
      </c>
      <c r="D213" s="5" t="s">
        <v>1497</v>
      </c>
      <c r="E213" s="5">
        <v>36</v>
      </c>
      <c r="F213" s="5">
        <v>2</v>
      </c>
      <c r="G213" s="6" t="str">
        <f t="shared" si="22"/>
        <v>36-2</v>
      </c>
      <c r="H213" s="2">
        <v>43</v>
      </c>
      <c r="I213" s="2">
        <v>60</v>
      </c>
      <c r="J213" s="81" t="str">
        <f>IF(((VLOOKUP($G213,Depth_Lookup!$A$3:$J$561,9,FALSE))-(I213/100))&gt;=0,"Good","Too Long")</f>
        <v>Good</v>
      </c>
      <c r="K213" s="82">
        <f>(VLOOKUP($G213,Depth_Lookup!$A$3:$J$561,10,FALSE))+(H213/100)</f>
        <v>87.625</v>
      </c>
      <c r="L213" s="82">
        <f>(VLOOKUP($G213,Depth_Lookup!$A$3:$J$561,10,FALSE))+(I213/100)</f>
        <v>87.794999999999987</v>
      </c>
      <c r="M213" s="174" t="s">
        <v>2005</v>
      </c>
      <c r="N213" s="174" t="s">
        <v>4</v>
      </c>
      <c r="O213" s="59" t="s">
        <v>1746</v>
      </c>
      <c r="P213" s="59" t="s">
        <v>2120</v>
      </c>
      <c r="Q213" s="45"/>
      <c r="R213" s="42">
        <v>90</v>
      </c>
      <c r="T213" s="5">
        <v>10</v>
      </c>
      <c r="V213" s="8">
        <f t="shared" si="23"/>
        <v>100</v>
      </c>
      <c r="W213" s="4" t="s">
        <v>1794</v>
      </c>
      <c r="X213" s="5" t="s">
        <v>1764</v>
      </c>
      <c r="Y213" s="38">
        <v>10</v>
      </c>
      <c r="Z213" s="8" t="str">
        <f>VLOOKUP($Y213,definitions_list_lookup!$N$15:$P$20,2,TRUE)</f>
        <v>slight</v>
      </c>
      <c r="AA213" s="8">
        <f>VLOOKUP($Y213,definitions_list_lookup!$N$15:$P$20,3,TRUE)</f>
        <v>1</v>
      </c>
      <c r="AB213" s="4"/>
      <c r="AC213" s="7">
        <v>20</v>
      </c>
      <c r="AD213" s="7"/>
      <c r="AE213" s="7">
        <v>60</v>
      </c>
      <c r="AF213" s="7"/>
      <c r="AG213" s="7"/>
      <c r="AH213" s="7"/>
      <c r="AI213" s="7"/>
      <c r="AJ213" s="7"/>
      <c r="AK213" s="7"/>
      <c r="AL213" s="7"/>
      <c r="AM213" s="7"/>
      <c r="AN213" s="7"/>
      <c r="AO213" s="7"/>
      <c r="AP213" s="7">
        <v>5</v>
      </c>
      <c r="AQ213" s="7"/>
      <c r="AR213" s="7"/>
      <c r="AS213" s="7">
        <v>15</v>
      </c>
      <c r="AT213" s="7"/>
      <c r="AU213" s="7"/>
      <c r="AV213" s="7"/>
      <c r="AW213" s="7"/>
      <c r="AX213" s="7"/>
      <c r="AY213" s="7"/>
      <c r="AZ213" s="7"/>
      <c r="BA213" s="8">
        <f t="shared" si="24"/>
        <v>100</v>
      </c>
      <c r="BB213" s="55"/>
      <c r="BC213" s="4"/>
      <c r="BD213" s="108"/>
      <c r="BE213" s="4"/>
      <c r="BG213" s="8" t="str">
        <f>VLOOKUP($BF213,definitions_list_lookup!$N$15:$P$20,2,TRUE)</f>
        <v>fresh</v>
      </c>
      <c r="BH213" s="8">
        <f>VLOOKUP($BF213,definitions_list_lookup!$N$15:$P$20,3,TRUE)</f>
        <v>0</v>
      </c>
      <c r="BI213" s="4"/>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8">
        <f t="shared" si="25"/>
        <v>0</v>
      </c>
      <c r="CI213" s="45"/>
      <c r="CJ213" s="7" t="s">
        <v>1777</v>
      </c>
      <c r="CK213" s="130" t="s">
        <v>1739</v>
      </c>
      <c r="CL213" s="5">
        <v>60</v>
      </c>
      <c r="CM213" s="8" t="str">
        <f>VLOOKUP($CL213,definitions_list_lookup!$N$15:$P$20,2,TRUE)</f>
        <v>high</v>
      </c>
      <c r="CN213" s="8">
        <f>VLOOKUP($CL213,definitions_list_lookup!$N$15:$P$20,3,TRUE)</f>
        <v>3</v>
      </c>
      <c r="CO213" s="108"/>
      <c r="CP213" s="7">
        <v>40</v>
      </c>
      <c r="CQ213" s="7">
        <v>40</v>
      </c>
      <c r="CR213" s="7">
        <v>20</v>
      </c>
      <c r="CS213" s="7"/>
      <c r="CT213" s="7"/>
      <c r="CU213" s="7"/>
      <c r="CV213" s="7"/>
      <c r="CW213" s="7"/>
      <c r="CX213" s="7"/>
      <c r="CY213" s="7"/>
      <c r="CZ213" s="7"/>
      <c r="DA213" s="7"/>
      <c r="DB213" s="7"/>
      <c r="DC213" s="7"/>
      <c r="DD213" s="7"/>
      <c r="DE213" s="7"/>
      <c r="DF213" s="7"/>
      <c r="DG213" s="7"/>
      <c r="DH213" s="7"/>
      <c r="DI213" s="7"/>
      <c r="DJ213" s="7"/>
      <c r="DK213" s="7"/>
      <c r="DL213" s="7"/>
      <c r="DM213" s="7"/>
      <c r="DN213" s="8">
        <f t="shared" si="26"/>
        <v>100</v>
      </c>
      <c r="DO213" s="45"/>
      <c r="DP213" s="4"/>
      <c r="DR213" s="8" t="str">
        <f>VLOOKUP($DQ213,definitions_list_lookup!$N$15:$P$20,2,TRUE)</f>
        <v>fresh</v>
      </c>
      <c r="DS213" s="8">
        <f>VLOOKUP($DQ213,definitions_list_lookup!$N$15:$P$20,3,TRUE)</f>
        <v>0</v>
      </c>
      <c r="DT213" s="108"/>
      <c r="DU213" s="7"/>
      <c r="DV213" s="7"/>
      <c r="DW213" s="7"/>
      <c r="DX213" s="7"/>
      <c r="DY213" s="7"/>
      <c r="DZ213" s="7"/>
      <c r="EA213" s="7"/>
      <c r="EB213" s="7"/>
      <c r="EC213" s="7"/>
      <c r="ED213" s="7"/>
      <c r="EE213" s="7"/>
      <c r="EF213" s="7"/>
      <c r="EG213" s="7"/>
      <c r="EH213" s="7"/>
      <c r="EI213" s="7"/>
      <c r="EJ213" s="7"/>
      <c r="EK213" s="7"/>
      <c r="EL213" s="7"/>
      <c r="EM213" s="7"/>
      <c r="EN213" s="7"/>
      <c r="EO213" s="7"/>
      <c r="EP213" s="7"/>
      <c r="EQ213" s="7"/>
      <c r="ER213" s="7"/>
      <c r="ES213" s="8">
        <f t="shared" si="27"/>
        <v>0</v>
      </c>
      <c r="ET213" s="44"/>
      <c r="EU213" s="8">
        <f t="shared" si="21"/>
        <v>15</v>
      </c>
      <c r="EV213" s="8" t="str">
        <f>VLOOKUP($EU213,definitions_list_lookup!$N$15:$P$20,2,TRUE)</f>
        <v>moderate</v>
      </c>
      <c r="EW213" s="8">
        <f>VLOOKUP($EU213,definitions_list_lookup!$N$15:$P$20,3,TRUE)</f>
        <v>2</v>
      </c>
    </row>
    <row r="214" spans="1:153" s="5" customFormat="1" ht="98">
      <c r="A214" s="5" t="s">
        <v>1932</v>
      </c>
      <c r="B214" s="5" t="s">
        <v>2845</v>
      </c>
      <c r="C214" s="5" t="s">
        <v>1497</v>
      </c>
      <c r="D214" s="5" t="s">
        <v>1497</v>
      </c>
      <c r="E214" s="5">
        <v>36</v>
      </c>
      <c r="F214" s="5">
        <v>3</v>
      </c>
      <c r="G214" s="6" t="str">
        <f t="shared" si="22"/>
        <v>36-3</v>
      </c>
      <c r="H214" s="2">
        <v>0</v>
      </c>
      <c r="I214" s="2">
        <v>57.5</v>
      </c>
      <c r="J214" s="81" t="str">
        <f>IF(((VLOOKUP($G214,Depth_Lookup!$A$3:$J$561,9,FALSE))-(I214/100))&gt;=0,"Good","Too Long")</f>
        <v>Good</v>
      </c>
      <c r="K214" s="82">
        <f>(VLOOKUP($G214,Depth_Lookup!$A$3:$J$561,10,FALSE))+(H214/100)</f>
        <v>87.795000000000002</v>
      </c>
      <c r="L214" s="82">
        <f>(VLOOKUP($G214,Depth_Lookup!$A$3:$J$561,10,FALSE))+(I214/100)</f>
        <v>88.37</v>
      </c>
      <c r="M214" s="174" t="s">
        <v>2005</v>
      </c>
      <c r="N214" s="174" t="s">
        <v>4</v>
      </c>
      <c r="O214" s="59" t="s">
        <v>1792</v>
      </c>
      <c r="P214" s="59" t="s">
        <v>2120</v>
      </c>
      <c r="Q214" s="45"/>
      <c r="R214" s="42">
        <v>95</v>
      </c>
      <c r="T214" s="5">
        <v>5</v>
      </c>
      <c r="V214" s="8">
        <f t="shared" si="23"/>
        <v>100</v>
      </c>
      <c r="W214" s="4" t="s">
        <v>1794</v>
      </c>
      <c r="X214" s="5" t="s">
        <v>1764</v>
      </c>
      <c r="Y214" s="38">
        <v>5</v>
      </c>
      <c r="Z214" s="8" t="str">
        <f>VLOOKUP($Y214,definitions_list_lookup!$N$15:$P$20,2,TRUE)</f>
        <v>slight</v>
      </c>
      <c r="AA214" s="8">
        <f>VLOOKUP($Y214,definitions_list_lookup!$N$15:$P$20,3,TRUE)</f>
        <v>1</v>
      </c>
      <c r="AB214" s="4"/>
      <c r="AC214" s="7">
        <v>60</v>
      </c>
      <c r="AD214" s="7">
        <v>20</v>
      </c>
      <c r="AE214" s="7">
        <v>20</v>
      </c>
      <c r="AF214" s="7"/>
      <c r="AG214" s="7"/>
      <c r="AH214" s="7"/>
      <c r="AI214" s="7"/>
      <c r="AJ214" s="7"/>
      <c r="AK214" s="7"/>
      <c r="AL214" s="7"/>
      <c r="AM214" s="7"/>
      <c r="AN214" s="7"/>
      <c r="AO214" s="7"/>
      <c r="AP214" s="7"/>
      <c r="AQ214" s="7"/>
      <c r="AR214" s="7"/>
      <c r="AS214" s="7"/>
      <c r="AT214" s="7"/>
      <c r="AU214" s="7"/>
      <c r="AV214" s="7"/>
      <c r="AW214" s="7"/>
      <c r="AX214" s="7"/>
      <c r="AY214" s="7"/>
      <c r="AZ214" s="7"/>
      <c r="BA214" s="8">
        <f t="shared" si="24"/>
        <v>100</v>
      </c>
      <c r="BB214" s="55"/>
      <c r="BC214" s="4"/>
      <c r="BD214" s="108"/>
      <c r="BE214" s="4"/>
      <c r="BG214" s="8" t="str">
        <f>VLOOKUP($BF214,definitions_list_lookup!$N$15:$P$20,2,TRUE)</f>
        <v>fresh</v>
      </c>
      <c r="BH214" s="8">
        <f>VLOOKUP($BF214,definitions_list_lookup!$N$15:$P$20,3,TRUE)</f>
        <v>0</v>
      </c>
      <c r="BI214" s="4"/>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8">
        <f t="shared" si="25"/>
        <v>0</v>
      </c>
      <c r="CI214" s="45"/>
      <c r="CJ214" s="7" t="s">
        <v>1777</v>
      </c>
      <c r="CK214" s="130" t="s">
        <v>1742</v>
      </c>
      <c r="CL214" s="5">
        <v>30</v>
      </c>
      <c r="CM214" s="8" t="str">
        <f>VLOOKUP($CL214,definitions_list_lookup!$N$15:$P$20,2,TRUE)</f>
        <v>moderate</v>
      </c>
      <c r="CN214" s="8">
        <f>VLOOKUP($CL214,definitions_list_lookup!$N$15:$P$20,3,TRUE)</f>
        <v>2</v>
      </c>
      <c r="CO214" s="108"/>
      <c r="CP214" s="7"/>
      <c r="CQ214" s="7"/>
      <c r="CR214" s="7">
        <v>30</v>
      </c>
      <c r="CS214" s="7"/>
      <c r="CT214" s="7"/>
      <c r="CU214" s="7"/>
      <c r="CV214" s="7"/>
      <c r="CW214" s="7"/>
      <c r="CX214" s="7"/>
      <c r="CY214" s="7"/>
      <c r="CZ214" s="7"/>
      <c r="DA214" s="7"/>
      <c r="DB214" s="7"/>
      <c r="DC214" s="7">
        <v>5</v>
      </c>
      <c r="DD214" s="7"/>
      <c r="DE214" s="7"/>
      <c r="DF214" s="7">
        <v>65</v>
      </c>
      <c r="DG214" s="7"/>
      <c r="DH214" s="7"/>
      <c r="DI214" s="7"/>
      <c r="DJ214" s="7"/>
      <c r="DK214" s="7"/>
      <c r="DL214" s="7"/>
      <c r="DM214" s="7"/>
      <c r="DN214" s="8">
        <f t="shared" si="26"/>
        <v>100</v>
      </c>
      <c r="DO214" s="45"/>
      <c r="DP214" s="4"/>
      <c r="DR214" s="8" t="str">
        <f>VLOOKUP($DQ214,definitions_list_lookup!$N$15:$P$20,2,TRUE)</f>
        <v>fresh</v>
      </c>
      <c r="DS214" s="8">
        <f>VLOOKUP($DQ214,definitions_list_lookup!$N$15:$P$20,3,TRUE)</f>
        <v>0</v>
      </c>
      <c r="DT214" s="108"/>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8">
        <f t="shared" si="27"/>
        <v>0</v>
      </c>
      <c r="ET214" s="44"/>
      <c r="EU214" s="8">
        <f t="shared" si="21"/>
        <v>6.25</v>
      </c>
      <c r="EV214" s="8" t="str">
        <f>VLOOKUP($EU214,definitions_list_lookup!$N$15:$P$20,2,TRUE)</f>
        <v>slight</v>
      </c>
      <c r="EW214" s="8">
        <f>VLOOKUP($EU214,definitions_list_lookup!$N$15:$P$20,3,TRUE)</f>
        <v>1</v>
      </c>
    </row>
    <row r="215" spans="1:153" s="5" customFormat="1" ht="98">
      <c r="A215" s="5" t="s">
        <v>1932</v>
      </c>
      <c r="B215" s="5" t="s">
        <v>2845</v>
      </c>
      <c r="C215" s="5" t="s">
        <v>1497</v>
      </c>
      <c r="D215" s="5" t="s">
        <v>1497</v>
      </c>
      <c r="E215" s="5">
        <v>36</v>
      </c>
      <c r="F215" s="5">
        <v>4</v>
      </c>
      <c r="G215" s="6" t="str">
        <f t="shared" si="22"/>
        <v>36-4</v>
      </c>
      <c r="H215" s="2">
        <v>0</v>
      </c>
      <c r="I215" s="2">
        <v>97</v>
      </c>
      <c r="J215" s="81" t="str">
        <f>IF(((VLOOKUP($G215,Depth_Lookup!$A$3:$J$561,9,FALSE))-(I215/100))&gt;=0,"Good","Too Long")</f>
        <v>Good</v>
      </c>
      <c r="K215" s="82">
        <f>(VLOOKUP($G215,Depth_Lookup!$A$3:$J$561,10,FALSE))+(H215/100)</f>
        <v>88.37</v>
      </c>
      <c r="L215" s="82">
        <f>(VLOOKUP($G215,Depth_Lookup!$A$3:$J$561,10,FALSE))+(I215/100)</f>
        <v>89.34</v>
      </c>
      <c r="M215" s="174" t="s">
        <v>2005</v>
      </c>
      <c r="N215" s="174" t="s">
        <v>4</v>
      </c>
      <c r="O215" s="59" t="s">
        <v>1792</v>
      </c>
      <c r="P215" s="59" t="s">
        <v>2120</v>
      </c>
      <c r="Q215" s="45"/>
      <c r="R215" s="42">
        <v>90</v>
      </c>
      <c r="T215" s="5">
        <v>10</v>
      </c>
      <c r="V215" s="8">
        <f t="shared" si="23"/>
        <v>100</v>
      </c>
      <c r="W215" s="4" t="s">
        <v>1794</v>
      </c>
      <c r="X215" s="5" t="s">
        <v>1764</v>
      </c>
      <c r="Y215" s="38">
        <v>5</v>
      </c>
      <c r="Z215" s="8" t="str">
        <f>VLOOKUP($Y215,definitions_list_lookup!$N$15:$P$20,2,TRUE)</f>
        <v>slight</v>
      </c>
      <c r="AA215" s="8">
        <f>VLOOKUP($Y215,definitions_list_lookup!$N$15:$P$20,3,TRUE)</f>
        <v>1</v>
      </c>
      <c r="AB215" s="4"/>
      <c r="AC215" s="7">
        <v>70</v>
      </c>
      <c r="AD215" s="7">
        <v>10</v>
      </c>
      <c r="AE215" s="7">
        <v>20</v>
      </c>
      <c r="AF215" s="7"/>
      <c r="AG215" s="7"/>
      <c r="AH215" s="7"/>
      <c r="AI215" s="7"/>
      <c r="AJ215" s="7"/>
      <c r="AK215" s="7"/>
      <c r="AL215" s="7"/>
      <c r="AM215" s="7"/>
      <c r="AN215" s="7"/>
      <c r="AO215" s="7"/>
      <c r="AP215" s="7"/>
      <c r="AQ215" s="7"/>
      <c r="AR215" s="7"/>
      <c r="AS215" s="7"/>
      <c r="AT215" s="7"/>
      <c r="AU215" s="7"/>
      <c r="AV215" s="7"/>
      <c r="AW215" s="7"/>
      <c r="AX215" s="7"/>
      <c r="AY215" s="7"/>
      <c r="AZ215" s="7"/>
      <c r="BA215" s="8">
        <f t="shared" si="24"/>
        <v>100</v>
      </c>
      <c r="BB215" s="55"/>
      <c r="BC215" s="4"/>
      <c r="BD215" s="108"/>
      <c r="BE215" s="4"/>
      <c r="BG215" s="8" t="str">
        <f>VLOOKUP($BF215,definitions_list_lookup!$N$15:$P$20,2,TRUE)</f>
        <v>fresh</v>
      </c>
      <c r="BH215" s="8">
        <f>VLOOKUP($BF215,definitions_list_lookup!$N$15:$P$20,3,TRUE)</f>
        <v>0</v>
      </c>
      <c r="BI215" s="4"/>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8">
        <f t="shared" si="25"/>
        <v>0</v>
      </c>
      <c r="CI215" s="45"/>
      <c r="CJ215" s="7" t="s">
        <v>1777</v>
      </c>
      <c r="CK215" s="130" t="s">
        <v>1739</v>
      </c>
      <c r="CL215" s="5">
        <v>40</v>
      </c>
      <c r="CM215" s="8" t="str">
        <f>VLOOKUP($CL215,definitions_list_lookup!$N$15:$P$20,2,TRUE)</f>
        <v>high</v>
      </c>
      <c r="CN215" s="8">
        <f>VLOOKUP($CL215,definitions_list_lookup!$N$15:$P$20,3,TRUE)</f>
        <v>3</v>
      </c>
      <c r="CO215" s="108"/>
      <c r="CP215" s="7">
        <v>5</v>
      </c>
      <c r="CQ215" s="7">
        <v>30</v>
      </c>
      <c r="CR215" s="7">
        <v>50</v>
      </c>
      <c r="CS215" s="7"/>
      <c r="CT215" s="7"/>
      <c r="CU215" s="7"/>
      <c r="CV215" s="7"/>
      <c r="CW215" s="7"/>
      <c r="CX215" s="7"/>
      <c r="CY215" s="7"/>
      <c r="CZ215" s="7"/>
      <c r="DA215" s="7"/>
      <c r="DB215" s="7"/>
      <c r="DC215" s="7">
        <v>2</v>
      </c>
      <c r="DD215" s="7"/>
      <c r="DE215" s="7"/>
      <c r="DF215" s="7">
        <v>13</v>
      </c>
      <c r="DG215" s="7"/>
      <c r="DH215" s="7"/>
      <c r="DI215" s="7"/>
      <c r="DJ215" s="7"/>
      <c r="DK215" s="7"/>
      <c r="DL215" s="7"/>
      <c r="DM215" s="7"/>
      <c r="DN215" s="8">
        <f t="shared" si="26"/>
        <v>100</v>
      </c>
      <c r="DO215" s="45"/>
      <c r="DP215" s="4"/>
      <c r="DR215" s="8" t="str">
        <f>VLOOKUP($DQ215,definitions_list_lookup!$N$15:$P$20,2,TRUE)</f>
        <v>fresh</v>
      </c>
      <c r="DS215" s="8">
        <f>VLOOKUP($DQ215,definitions_list_lookup!$N$15:$P$20,3,TRUE)</f>
        <v>0</v>
      </c>
      <c r="DT215" s="108"/>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8">
        <f t="shared" si="27"/>
        <v>0</v>
      </c>
      <c r="ET215" s="44"/>
      <c r="EU215" s="8">
        <f t="shared" si="21"/>
        <v>8.5</v>
      </c>
      <c r="EV215" s="8" t="str">
        <f>VLOOKUP($EU215,definitions_list_lookup!$N$15:$P$20,2,TRUE)</f>
        <v>slight</v>
      </c>
      <c r="EW215" s="8">
        <f>VLOOKUP($EU215,definitions_list_lookup!$N$15:$P$20,3,TRUE)</f>
        <v>1</v>
      </c>
    </row>
    <row r="216" spans="1:153" s="5" customFormat="1" ht="98">
      <c r="A216" s="5" t="s">
        <v>1932</v>
      </c>
      <c r="B216" s="5" t="s">
        <v>2845</v>
      </c>
      <c r="C216" s="5" t="s">
        <v>1497</v>
      </c>
      <c r="D216" s="5" t="s">
        <v>1497</v>
      </c>
      <c r="E216" s="5">
        <v>37</v>
      </c>
      <c r="F216" s="5">
        <v>1</v>
      </c>
      <c r="G216" s="6" t="str">
        <f t="shared" si="22"/>
        <v>37-1</v>
      </c>
      <c r="H216" s="2">
        <v>0</v>
      </c>
      <c r="I216" s="2">
        <v>11</v>
      </c>
      <c r="J216" s="81" t="str">
        <f>IF(((VLOOKUP($G216,Depth_Lookup!$A$3:$J$561,9,FALSE))-(I216/100))&gt;=0,"Good","Too Long")</f>
        <v>Good</v>
      </c>
      <c r="K216" s="82">
        <f>(VLOOKUP($G216,Depth_Lookup!$A$3:$J$561,10,FALSE))+(H216/100)</f>
        <v>89.25</v>
      </c>
      <c r="L216" s="82">
        <f>(VLOOKUP($G216,Depth_Lookup!$A$3:$J$561,10,FALSE))+(I216/100)</f>
        <v>89.36</v>
      </c>
      <c r="M216" s="174" t="s">
        <v>2005</v>
      </c>
      <c r="N216" s="174" t="s">
        <v>4</v>
      </c>
      <c r="O216" s="59" t="s">
        <v>1792</v>
      </c>
      <c r="P216" s="59" t="s">
        <v>2120</v>
      </c>
      <c r="Q216" s="45"/>
      <c r="R216" s="42">
        <v>95</v>
      </c>
      <c r="T216" s="5">
        <v>5</v>
      </c>
      <c r="V216" s="8">
        <f t="shared" si="23"/>
        <v>100</v>
      </c>
      <c r="W216" s="4" t="s">
        <v>1794</v>
      </c>
      <c r="X216" s="5" t="s">
        <v>1764</v>
      </c>
      <c r="Y216" s="38">
        <v>5</v>
      </c>
      <c r="Z216" s="8" t="str">
        <f>VLOOKUP($Y216,definitions_list_lookup!$N$15:$P$20,2,TRUE)</f>
        <v>slight</v>
      </c>
      <c r="AA216" s="8">
        <f>VLOOKUP($Y216,definitions_list_lookup!$N$15:$P$20,3,TRUE)</f>
        <v>1</v>
      </c>
      <c r="AB216" s="4"/>
      <c r="AC216" s="7"/>
      <c r="AD216" s="7"/>
      <c r="AE216" s="7"/>
      <c r="AF216" s="7"/>
      <c r="AG216" s="7"/>
      <c r="AH216" s="7"/>
      <c r="AI216" s="7"/>
      <c r="AJ216" s="7"/>
      <c r="AK216" s="7"/>
      <c r="AL216" s="7"/>
      <c r="AM216" s="7"/>
      <c r="AN216" s="7"/>
      <c r="AO216" s="7"/>
      <c r="AP216" s="7">
        <v>5</v>
      </c>
      <c r="AQ216" s="7"/>
      <c r="AR216" s="7"/>
      <c r="AS216" s="7">
        <v>95</v>
      </c>
      <c r="AT216" s="7"/>
      <c r="AU216" s="7"/>
      <c r="AV216" s="7"/>
      <c r="AW216" s="7"/>
      <c r="AX216" s="7"/>
      <c r="AY216" s="7"/>
      <c r="AZ216" s="7"/>
      <c r="BA216" s="8">
        <f t="shared" si="24"/>
        <v>100</v>
      </c>
      <c r="BB216" s="55"/>
      <c r="BC216" s="4"/>
      <c r="BD216" s="108"/>
      <c r="BE216" s="4"/>
      <c r="BG216" s="8" t="str">
        <f>VLOOKUP($BF216,definitions_list_lookup!$N$15:$P$20,2,TRUE)</f>
        <v>fresh</v>
      </c>
      <c r="BH216" s="8">
        <f>VLOOKUP($BF216,definitions_list_lookup!$N$15:$P$20,3,TRUE)</f>
        <v>0</v>
      </c>
      <c r="BI216" s="4"/>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8">
        <f t="shared" si="25"/>
        <v>0</v>
      </c>
      <c r="CI216" s="45"/>
      <c r="CJ216" s="7" t="s">
        <v>1777</v>
      </c>
      <c r="CK216" s="130" t="s">
        <v>1742</v>
      </c>
      <c r="CL216" s="5">
        <v>20</v>
      </c>
      <c r="CM216" s="8" t="str">
        <f>VLOOKUP($CL216,definitions_list_lookup!$N$15:$P$20,2,TRUE)</f>
        <v>moderate</v>
      </c>
      <c r="CN216" s="8">
        <f>VLOOKUP($CL216,definitions_list_lookup!$N$15:$P$20,3,TRUE)</f>
        <v>2</v>
      </c>
      <c r="CO216" s="108"/>
      <c r="CP216" s="7"/>
      <c r="CQ216" s="7"/>
      <c r="CR216" s="7">
        <v>20</v>
      </c>
      <c r="CS216" s="7"/>
      <c r="CT216" s="7"/>
      <c r="CU216" s="7"/>
      <c r="CV216" s="7"/>
      <c r="CW216" s="7"/>
      <c r="CX216" s="7"/>
      <c r="CY216" s="7"/>
      <c r="CZ216" s="7"/>
      <c r="DA216" s="7"/>
      <c r="DB216" s="7"/>
      <c r="DC216" s="7">
        <v>5</v>
      </c>
      <c r="DD216" s="7"/>
      <c r="DE216" s="7"/>
      <c r="DF216" s="7">
        <v>75</v>
      </c>
      <c r="DG216" s="7"/>
      <c r="DH216" s="7"/>
      <c r="DI216" s="7"/>
      <c r="DJ216" s="7"/>
      <c r="DK216" s="7"/>
      <c r="DL216" s="7"/>
      <c r="DM216" s="7"/>
      <c r="DN216" s="8">
        <f t="shared" si="26"/>
        <v>100</v>
      </c>
      <c r="DO216" s="45"/>
      <c r="DP216" s="4"/>
      <c r="DR216" s="8" t="str">
        <f>VLOOKUP($DQ216,definitions_list_lookup!$N$15:$P$20,2,TRUE)</f>
        <v>fresh</v>
      </c>
      <c r="DS216" s="8">
        <f>VLOOKUP($DQ216,definitions_list_lookup!$N$15:$P$20,3,TRUE)</f>
        <v>0</v>
      </c>
      <c r="DT216" s="108"/>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8">
        <f t="shared" si="27"/>
        <v>0</v>
      </c>
      <c r="ET216" s="44"/>
      <c r="EU216" s="8">
        <f t="shared" si="21"/>
        <v>5.75</v>
      </c>
      <c r="EV216" s="8" t="str">
        <f>VLOOKUP($EU216,definitions_list_lookup!$N$15:$P$20,2,TRUE)</f>
        <v>slight</v>
      </c>
      <c r="EW216" s="8">
        <f>VLOOKUP($EU216,definitions_list_lookup!$N$15:$P$20,3,TRUE)</f>
        <v>1</v>
      </c>
    </row>
    <row r="217" spans="1:153" s="5" customFormat="1" ht="112">
      <c r="A217" s="5" t="s">
        <v>1932</v>
      </c>
      <c r="B217" s="5" t="s">
        <v>2845</v>
      </c>
      <c r="C217" s="5" t="s">
        <v>1497</v>
      </c>
      <c r="D217" s="5" t="s">
        <v>1497</v>
      </c>
      <c r="E217" s="5">
        <v>37</v>
      </c>
      <c r="F217" s="5">
        <v>1</v>
      </c>
      <c r="G217" s="6" t="str">
        <f t="shared" si="22"/>
        <v>37-1</v>
      </c>
      <c r="H217" s="2">
        <v>11</v>
      </c>
      <c r="I217" s="2">
        <v>34.5</v>
      </c>
      <c r="J217" s="81" t="str">
        <f>IF(((VLOOKUP($G217,Depth_Lookup!$A$3:$J$561,9,FALSE))-(I217/100))&gt;=0,"Good","Too Long")</f>
        <v>Good</v>
      </c>
      <c r="K217" s="82">
        <f>(VLOOKUP($G217,Depth_Lookup!$A$3:$J$561,10,FALSE))+(H217/100)</f>
        <v>89.36</v>
      </c>
      <c r="L217" s="82">
        <f>(VLOOKUP($G217,Depth_Lookup!$A$3:$J$561,10,FALSE))+(I217/100)</f>
        <v>89.594999999999999</v>
      </c>
      <c r="M217" s="174" t="s">
        <v>2008</v>
      </c>
      <c r="N217" s="174" t="s">
        <v>2519</v>
      </c>
      <c r="O217" s="59" t="s">
        <v>2099</v>
      </c>
      <c r="P217" s="59" t="s">
        <v>2108</v>
      </c>
      <c r="Q217" s="45"/>
      <c r="R217" s="42">
        <v>90</v>
      </c>
      <c r="T217" s="5">
        <v>10</v>
      </c>
      <c r="V217" s="8">
        <f t="shared" si="23"/>
        <v>100</v>
      </c>
      <c r="W217" s="4" t="s">
        <v>1794</v>
      </c>
      <c r="X217" s="5" t="s">
        <v>1764</v>
      </c>
      <c r="Y217" s="38">
        <v>15</v>
      </c>
      <c r="Z217" s="8" t="str">
        <f>VLOOKUP($Y217,definitions_list_lookup!$N$15:$P$20,2,TRUE)</f>
        <v>moderate</v>
      </c>
      <c r="AA217" s="8">
        <f>VLOOKUP($Y217,definitions_list_lookup!$N$15:$P$20,3,TRUE)</f>
        <v>2</v>
      </c>
      <c r="AB217" s="4"/>
      <c r="AC217" s="7">
        <v>15</v>
      </c>
      <c r="AD217" s="7">
        <v>20</v>
      </c>
      <c r="AE217" s="7"/>
      <c r="AF217" s="7"/>
      <c r="AG217" s="7"/>
      <c r="AH217" s="7"/>
      <c r="AI217" s="7"/>
      <c r="AJ217" s="7"/>
      <c r="AK217" s="7"/>
      <c r="AL217" s="7"/>
      <c r="AM217" s="7"/>
      <c r="AN217" s="7"/>
      <c r="AO217" s="7"/>
      <c r="AP217" s="7">
        <v>5</v>
      </c>
      <c r="AQ217" s="7"/>
      <c r="AR217" s="7"/>
      <c r="AS217" s="7">
        <v>60</v>
      </c>
      <c r="AT217" s="7"/>
      <c r="AU217" s="7"/>
      <c r="AV217" s="7"/>
      <c r="AW217" s="7"/>
      <c r="AX217" s="7"/>
      <c r="AY217" s="7"/>
      <c r="AZ217" s="7"/>
      <c r="BA217" s="8">
        <f t="shared" si="24"/>
        <v>100</v>
      </c>
      <c r="BB217" s="55"/>
      <c r="BC217" s="4"/>
      <c r="BD217" s="108"/>
      <c r="BE217" s="4"/>
      <c r="BG217" s="8" t="str">
        <f>VLOOKUP($BF217,definitions_list_lookup!$N$15:$P$20,2,TRUE)</f>
        <v>fresh</v>
      </c>
      <c r="BH217" s="8">
        <f>VLOOKUP($BF217,definitions_list_lookup!$N$15:$P$20,3,TRUE)</f>
        <v>0</v>
      </c>
      <c r="BI217" s="4"/>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8">
        <f t="shared" si="25"/>
        <v>0</v>
      </c>
      <c r="CI217" s="45"/>
      <c r="CJ217" s="7" t="s">
        <v>1777</v>
      </c>
      <c r="CK217" s="130" t="s">
        <v>1742</v>
      </c>
      <c r="CL217" s="5">
        <v>40</v>
      </c>
      <c r="CM217" s="8" t="str">
        <f>VLOOKUP($CL217,definitions_list_lookup!$N$15:$P$20,2,TRUE)</f>
        <v>high</v>
      </c>
      <c r="CN217" s="8">
        <f>VLOOKUP($CL217,definitions_list_lookup!$N$15:$P$20,3,TRUE)</f>
        <v>3</v>
      </c>
      <c r="CO217" s="108"/>
      <c r="CP217" s="7">
        <v>20</v>
      </c>
      <c r="CQ217" s="7">
        <v>40</v>
      </c>
      <c r="CR217" s="7"/>
      <c r="CS217" s="7"/>
      <c r="CT217" s="7"/>
      <c r="CU217" s="7"/>
      <c r="CV217" s="7"/>
      <c r="CW217" s="7"/>
      <c r="CX217" s="7"/>
      <c r="CY217" s="7"/>
      <c r="CZ217" s="7"/>
      <c r="DA217" s="7"/>
      <c r="DB217" s="7"/>
      <c r="DC217" s="7">
        <v>5</v>
      </c>
      <c r="DD217" s="7"/>
      <c r="DE217" s="7"/>
      <c r="DF217" s="7">
        <v>35</v>
      </c>
      <c r="DG217" s="7"/>
      <c r="DH217" s="7"/>
      <c r="DI217" s="7"/>
      <c r="DJ217" s="7"/>
      <c r="DK217" s="7"/>
      <c r="DL217" s="7"/>
      <c r="DM217" s="7"/>
      <c r="DN217" s="8">
        <f t="shared" si="26"/>
        <v>100</v>
      </c>
      <c r="DO217" s="45"/>
      <c r="DP217" s="4"/>
      <c r="DR217" s="8" t="str">
        <f>VLOOKUP($DQ217,definitions_list_lookup!$N$15:$P$20,2,TRUE)</f>
        <v>fresh</v>
      </c>
      <c r="DS217" s="8">
        <f>VLOOKUP($DQ217,definitions_list_lookup!$N$15:$P$20,3,TRUE)</f>
        <v>0</v>
      </c>
      <c r="DT217" s="108"/>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8">
        <f t="shared" si="27"/>
        <v>0</v>
      </c>
      <c r="ET217" s="44"/>
      <c r="EU217" s="8">
        <f t="shared" si="21"/>
        <v>17.5</v>
      </c>
      <c r="EV217" s="8" t="str">
        <f>VLOOKUP($EU217,definitions_list_lookup!$N$15:$P$20,2,TRUE)</f>
        <v>moderate</v>
      </c>
      <c r="EW217" s="8">
        <f>VLOOKUP($EU217,definitions_list_lookup!$N$15:$P$20,3,TRUE)</f>
        <v>2</v>
      </c>
    </row>
    <row r="218" spans="1:153" s="5" customFormat="1" ht="98">
      <c r="A218" s="5" t="s">
        <v>1932</v>
      </c>
      <c r="B218" s="5" t="s">
        <v>2845</v>
      </c>
      <c r="C218" s="5" t="s">
        <v>1497</v>
      </c>
      <c r="D218" s="5" t="s">
        <v>1497</v>
      </c>
      <c r="E218" s="5">
        <v>37</v>
      </c>
      <c r="F218" s="5">
        <v>1</v>
      </c>
      <c r="G218" s="6" t="str">
        <f t="shared" si="22"/>
        <v>37-1</v>
      </c>
      <c r="H218" s="2">
        <v>34.5</v>
      </c>
      <c r="I218" s="2">
        <v>70</v>
      </c>
      <c r="J218" s="81" t="str">
        <f>IF(((VLOOKUP($G218,Depth_Lookup!$A$3:$J$561,9,FALSE))-(I218/100))&gt;=0,"Good","Too Long")</f>
        <v>Good</v>
      </c>
      <c r="K218" s="82">
        <f>(VLOOKUP($G218,Depth_Lookup!$A$3:$J$561,10,FALSE))+(H218/100)</f>
        <v>89.594999999999999</v>
      </c>
      <c r="L218" s="82">
        <f>(VLOOKUP($G218,Depth_Lookup!$A$3:$J$561,10,FALSE))+(I218/100)</f>
        <v>89.95</v>
      </c>
      <c r="M218" s="174" t="s">
        <v>2012</v>
      </c>
      <c r="N218" s="174" t="s">
        <v>4</v>
      </c>
      <c r="O218" s="59" t="s">
        <v>1792</v>
      </c>
      <c r="P218" s="59" t="s">
        <v>2121</v>
      </c>
      <c r="Q218" s="45"/>
      <c r="R218" s="42">
        <v>85</v>
      </c>
      <c r="T218" s="5">
        <v>15</v>
      </c>
      <c r="V218" s="8">
        <f t="shared" si="23"/>
        <v>100</v>
      </c>
      <c r="W218" s="4" t="s">
        <v>1794</v>
      </c>
      <c r="X218" s="5" t="s">
        <v>1764</v>
      </c>
      <c r="Y218" s="38">
        <v>5</v>
      </c>
      <c r="Z218" s="8" t="str">
        <f>VLOOKUP($Y218,definitions_list_lookup!$N$15:$P$20,2,TRUE)</f>
        <v>slight</v>
      </c>
      <c r="AA218" s="8">
        <f>VLOOKUP($Y218,definitions_list_lookup!$N$15:$P$20,3,TRUE)</f>
        <v>1</v>
      </c>
      <c r="AB218" s="4"/>
      <c r="AC218" s="7">
        <v>20</v>
      </c>
      <c r="AD218" s="7"/>
      <c r="AE218" s="7">
        <v>20</v>
      </c>
      <c r="AF218" s="7"/>
      <c r="AG218" s="7"/>
      <c r="AH218" s="7"/>
      <c r="AI218" s="7"/>
      <c r="AJ218" s="7"/>
      <c r="AK218" s="7"/>
      <c r="AL218" s="7"/>
      <c r="AM218" s="7"/>
      <c r="AN218" s="7"/>
      <c r="AO218" s="7"/>
      <c r="AP218" s="7">
        <v>5</v>
      </c>
      <c r="AQ218" s="7"/>
      <c r="AR218" s="7"/>
      <c r="AS218" s="7">
        <v>55</v>
      </c>
      <c r="AT218" s="7"/>
      <c r="AU218" s="7"/>
      <c r="AV218" s="7"/>
      <c r="AW218" s="7"/>
      <c r="AX218" s="7"/>
      <c r="AY218" s="7"/>
      <c r="AZ218" s="7"/>
      <c r="BA218" s="8">
        <f t="shared" si="24"/>
        <v>100</v>
      </c>
      <c r="BB218" s="55"/>
      <c r="BC218" s="4"/>
      <c r="BD218" s="108"/>
      <c r="BE218" s="4"/>
      <c r="BG218" s="8" t="str">
        <f>VLOOKUP($BF218,definitions_list_lookup!$N$15:$P$20,2,TRUE)</f>
        <v>fresh</v>
      </c>
      <c r="BH218" s="8">
        <f>VLOOKUP($BF218,definitions_list_lookup!$N$15:$P$20,3,TRUE)</f>
        <v>0</v>
      </c>
      <c r="BI218" s="4"/>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8">
        <f t="shared" si="25"/>
        <v>0</v>
      </c>
      <c r="CI218" s="45"/>
      <c r="CJ218" s="7" t="s">
        <v>1777</v>
      </c>
      <c r="CK218" s="130" t="s">
        <v>1739</v>
      </c>
      <c r="CL218" s="5">
        <v>50</v>
      </c>
      <c r="CM218" s="8" t="str">
        <f>VLOOKUP($CL218,definitions_list_lookup!$N$15:$P$20,2,TRUE)</f>
        <v>high</v>
      </c>
      <c r="CN218" s="8">
        <f>VLOOKUP($CL218,definitions_list_lookup!$N$15:$P$20,3,TRUE)</f>
        <v>3</v>
      </c>
      <c r="CO218" s="108"/>
      <c r="CP218" s="7">
        <v>10</v>
      </c>
      <c r="CQ218" s="7">
        <v>60</v>
      </c>
      <c r="CR218" s="7">
        <v>30</v>
      </c>
      <c r="CS218" s="7"/>
      <c r="CT218" s="7"/>
      <c r="CU218" s="7"/>
      <c r="CV218" s="7"/>
      <c r="CW218" s="7"/>
      <c r="CX218" s="7"/>
      <c r="CY218" s="7"/>
      <c r="CZ218" s="7"/>
      <c r="DA218" s="7"/>
      <c r="DB218" s="7"/>
      <c r="DC218" s="7"/>
      <c r="DD218" s="7"/>
      <c r="DE218" s="7"/>
      <c r="DF218" s="7"/>
      <c r="DG218" s="7"/>
      <c r="DH218" s="7"/>
      <c r="DI218" s="7"/>
      <c r="DJ218" s="7"/>
      <c r="DK218" s="7"/>
      <c r="DL218" s="7"/>
      <c r="DM218" s="7"/>
      <c r="DN218" s="8">
        <f t="shared" si="26"/>
        <v>100</v>
      </c>
      <c r="DO218" s="45"/>
      <c r="DP218" s="4"/>
      <c r="DR218" s="8" t="str">
        <f>VLOOKUP($DQ218,definitions_list_lookup!$N$15:$P$20,2,TRUE)</f>
        <v>fresh</v>
      </c>
      <c r="DS218" s="8">
        <f>VLOOKUP($DQ218,definitions_list_lookup!$N$15:$P$20,3,TRUE)</f>
        <v>0</v>
      </c>
      <c r="DT218" s="108"/>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8">
        <f t="shared" si="27"/>
        <v>0</v>
      </c>
      <c r="ET218" s="44"/>
      <c r="EU218" s="8">
        <f t="shared" si="21"/>
        <v>11.75</v>
      </c>
      <c r="EV218" s="8" t="str">
        <f>VLOOKUP($EU218,definitions_list_lookup!$N$15:$P$20,2,TRUE)</f>
        <v>moderate</v>
      </c>
      <c r="EW218" s="8">
        <f>VLOOKUP($EU218,definitions_list_lookup!$N$15:$P$20,3,TRUE)</f>
        <v>2</v>
      </c>
    </row>
    <row r="219" spans="1:153" s="5" customFormat="1" ht="98">
      <c r="A219" s="5" t="s">
        <v>1932</v>
      </c>
      <c r="B219" s="5" t="s">
        <v>2845</v>
      </c>
      <c r="C219" s="5" t="s">
        <v>1497</v>
      </c>
      <c r="D219" s="5" t="s">
        <v>1497</v>
      </c>
      <c r="E219" s="5">
        <v>37</v>
      </c>
      <c r="F219" s="5">
        <v>2</v>
      </c>
      <c r="G219" s="6" t="str">
        <f t="shared" si="22"/>
        <v>37-2</v>
      </c>
      <c r="H219" s="2">
        <v>0</v>
      </c>
      <c r="I219" s="2">
        <v>83</v>
      </c>
      <c r="J219" s="81" t="str">
        <f>IF(((VLOOKUP($G219,Depth_Lookup!$A$3:$J$561,9,FALSE))-(I219/100))&gt;=0,"Good","Too Long")</f>
        <v>Good</v>
      </c>
      <c r="K219" s="82">
        <f>(VLOOKUP($G219,Depth_Lookup!$A$3:$J$561,10,FALSE))+(H219/100)</f>
        <v>89.95</v>
      </c>
      <c r="L219" s="82">
        <f>(VLOOKUP($G219,Depth_Lookup!$A$3:$J$561,10,FALSE))+(I219/100)</f>
        <v>90.78</v>
      </c>
      <c r="M219" s="174" t="s">
        <v>2012</v>
      </c>
      <c r="N219" s="174" t="s">
        <v>4</v>
      </c>
      <c r="O219" s="59" t="s">
        <v>1792</v>
      </c>
      <c r="P219" s="59" t="s">
        <v>2121</v>
      </c>
      <c r="Q219" s="45"/>
      <c r="R219" s="42">
        <v>80</v>
      </c>
      <c r="T219" s="5">
        <v>20</v>
      </c>
      <c r="V219" s="8">
        <f t="shared" si="23"/>
        <v>100</v>
      </c>
      <c r="W219" s="4" t="s">
        <v>1794</v>
      </c>
      <c r="X219" s="5" t="s">
        <v>1764</v>
      </c>
      <c r="Y219" s="38">
        <v>10</v>
      </c>
      <c r="Z219" s="8" t="str">
        <f>VLOOKUP($Y219,definitions_list_lookup!$N$15:$P$20,2,TRUE)</f>
        <v>slight</v>
      </c>
      <c r="AA219" s="8">
        <f>VLOOKUP($Y219,definitions_list_lookup!$N$15:$P$20,3,TRUE)</f>
        <v>1</v>
      </c>
      <c r="AB219" s="4"/>
      <c r="AC219" s="7"/>
      <c r="AD219" s="7">
        <v>5</v>
      </c>
      <c r="AE219" s="7">
        <v>60</v>
      </c>
      <c r="AF219" s="7"/>
      <c r="AG219" s="7"/>
      <c r="AH219" s="7"/>
      <c r="AI219" s="7"/>
      <c r="AJ219" s="7"/>
      <c r="AK219" s="7"/>
      <c r="AL219" s="7"/>
      <c r="AM219" s="7"/>
      <c r="AN219" s="7"/>
      <c r="AO219" s="7"/>
      <c r="AP219" s="7">
        <v>5</v>
      </c>
      <c r="AQ219" s="7"/>
      <c r="AR219" s="7"/>
      <c r="AS219" s="7">
        <v>30</v>
      </c>
      <c r="AT219" s="7"/>
      <c r="AU219" s="7"/>
      <c r="AV219" s="7"/>
      <c r="AW219" s="7"/>
      <c r="AX219" s="7"/>
      <c r="AY219" s="7"/>
      <c r="AZ219" s="7"/>
      <c r="BA219" s="8">
        <f t="shared" si="24"/>
        <v>100</v>
      </c>
      <c r="BB219" s="55"/>
      <c r="BC219" s="4"/>
      <c r="BD219" s="108"/>
      <c r="BE219" s="4"/>
      <c r="BG219" s="8" t="str">
        <f>VLOOKUP($BF219,definitions_list_lookup!$N$15:$P$20,2,TRUE)</f>
        <v>fresh</v>
      </c>
      <c r="BH219" s="8">
        <f>VLOOKUP($BF219,definitions_list_lookup!$N$15:$P$20,3,TRUE)</f>
        <v>0</v>
      </c>
      <c r="BI219" s="4"/>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8">
        <f t="shared" si="25"/>
        <v>0</v>
      </c>
      <c r="CI219" s="45"/>
      <c r="CJ219" s="7" t="s">
        <v>1777</v>
      </c>
      <c r="CK219" s="130" t="s">
        <v>1739</v>
      </c>
      <c r="CL219" s="5">
        <v>40</v>
      </c>
      <c r="CM219" s="8" t="str">
        <f>VLOOKUP($CL219,definitions_list_lookup!$N$15:$P$20,2,TRUE)</f>
        <v>high</v>
      </c>
      <c r="CN219" s="8">
        <f>VLOOKUP($CL219,definitions_list_lookup!$N$15:$P$20,3,TRUE)</f>
        <v>3</v>
      </c>
      <c r="CO219" s="108"/>
      <c r="CP219" s="7">
        <v>10</v>
      </c>
      <c r="CQ219" s="7">
        <v>40</v>
      </c>
      <c r="CR219" s="7">
        <v>50</v>
      </c>
      <c r="CS219" s="7"/>
      <c r="CT219" s="7"/>
      <c r="CU219" s="7"/>
      <c r="CV219" s="7"/>
      <c r="CW219" s="7"/>
      <c r="CX219" s="7"/>
      <c r="CY219" s="7"/>
      <c r="CZ219" s="7"/>
      <c r="DA219" s="7"/>
      <c r="DB219" s="7"/>
      <c r="DC219" s="7"/>
      <c r="DD219" s="7"/>
      <c r="DE219" s="7"/>
      <c r="DF219" s="7"/>
      <c r="DG219" s="7"/>
      <c r="DH219" s="7"/>
      <c r="DI219" s="7"/>
      <c r="DJ219" s="7"/>
      <c r="DK219" s="7"/>
      <c r="DL219" s="7"/>
      <c r="DM219" s="7"/>
      <c r="DN219" s="8">
        <f t="shared" si="26"/>
        <v>100</v>
      </c>
      <c r="DO219" s="45"/>
      <c r="DP219" s="4"/>
      <c r="DR219" s="8" t="str">
        <f>VLOOKUP($DQ219,definitions_list_lookup!$N$15:$P$20,2,TRUE)</f>
        <v>fresh</v>
      </c>
      <c r="DS219" s="8">
        <f>VLOOKUP($DQ219,definitions_list_lookup!$N$15:$P$20,3,TRUE)</f>
        <v>0</v>
      </c>
      <c r="DT219" s="108"/>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8">
        <f t="shared" si="27"/>
        <v>0</v>
      </c>
      <c r="ET219" s="44"/>
      <c r="EU219" s="8">
        <f t="shared" si="21"/>
        <v>16</v>
      </c>
      <c r="EV219" s="8" t="str">
        <f>VLOOKUP($EU219,definitions_list_lookup!$N$15:$P$20,2,TRUE)</f>
        <v>moderate</v>
      </c>
      <c r="EW219" s="8">
        <f>VLOOKUP($EU219,definitions_list_lookup!$N$15:$P$20,3,TRUE)</f>
        <v>2</v>
      </c>
    </row>
    <row r="220" spans="1:153" s="5" customFormat="1" ht="98">
      <c r="A220" s="5" t="s">
        <v>1932</v>
      </c>
      <c r="B220" s="5" t="s">
        <v>2845</v>
      </c>
      <c r="C220" s="5" t="s">
        <v>1497</v>
      </c>
      <c r="D220" s="5" t="s">
        <v>1497</v>
      </c>
      <c r="E220" s="5">
        <v>37</v>
      </c>
      <c r="F220" s="5">
        <v>2</v>
      </c>
      <c r="G220" s="6" t="str">
        <f t="shared" si="22"/>
        <v>37-2</v>
      </c>
      <c r="H220" s="2">
        <v>83</v>
      </c>
      <c r="I220" s="2">
        <v>86.5</v>
      </c>
      <c r="J220" s="81" t="str">
        <f>IF(((VLOOKUP($G220,Depth_Lookup!$A$3:$J$561,9,FALSE))-(I220/100))&gt;=0,"Good","Too Long")</f>
        <v>Good</v>
      </c>
      <c r="K220" s="82">
        <f>(VLOOKUP($G220,Depth_Lookup!$A$3:$J$561,10,FALSE))+(H220/100)</f>
        <v>90.78</v>
      </c>
      <c r="L220" s="82">
        <f>(VLOOKUP($G220,Depth_Lookup!$A$3:$J$561,10,FALSE))+(I220/100)</f>
        <v>90.814999999999998</v>
      </c>
      <c r="M220" s="174" t="s">
        <v>2015</v>
      </c>
      <c r="N220" s="174" t="s">
        <v>1489</v>
      </c>
      <c r="O220" s="59" t="s">
        <v>1792</v>
      </c>
      <c r="P220" s="59" t="s">
        <v>2122</v>
      </c>
      <c r="Q220" s="45"/>
      <c r="R220" s="42">
        <v>50</v>
      </c>
      <c r="T220" s="5">
        <v>50</v>
      </c>
      <c r="V220" s="8">
        <f t="shared" si="23"/>
        <v>100</v>
      </c>
      <c r="W220" s="4" t="s">
        <v>1794</v>
      </c>
      <c r="X220" s="5" t="s">
        <v>1764</v>
      </c>
      <c r="Y220" s="38">
        <v>5</v>
      </c>
      <c r="Z220" s="8" t="str">
        <f>VLOOKUP($Y220,definitions_list_lookup!$N$15:$P$20,2,TRUE)</f>
        <v>slight</v>
      </c>
      <c r="AA220" s="8">
        <f>VLOOKUP($Y220,definitions_list_lookup!$N$15:$P$20,3,TRUE)</f>
        <v>1</v>
      </c>
      <c r="AB220" s="4"/>
      <c r="AC220" s="7"/>
      <c r="AD220" s="7"/>
      <c r="AE220" s="7"/>
      <c r="AF220" s="7"/>
      <c r="AG220" s="7"/>
      <c r="AH220" s="7"/>
      <c r="AI220" s="7"/>
      <c r="AJ220" s="7"/>
      <c r="AK220" s="7"/>
      <c r="AL220" s="7"/>
      <c r="AM220" s="7"/>
      <c r="AN220" s="7"/>
      <c r="AO220" s="7"/>
      <c r="AP220" s="7">
        <v>10</v>
      </c>
      <c r="AQ220" s="7"/>
      <c r="AR220" s="7"/>
      <c r="AS220" s="7">
        <v>90</v>
      </c>
      <c r="AT220" s="7"/>
      <c r="AU220" s="7"/>
      <c r="AV220" s="7"/>
      <c r="AW220" s="7"/>
      <c r="AX220" s="7"/>
      <c r="AY220" s="7"/>
      <c r="AZ220" s="7"/>
      <c r="BA220" s="8">
        <f t="shared" si="24"/>
        <v>100</v>
      </c>
      <c r="BB220" s="55"/>
      <c r="BC220" s="4"/>
      <c r="BD220" s="108"/>
      <c r="BE220" s="4"/>
      <c r="BG220" s="8" t="str">
        <f>VLOOKUP($BF220,definitions_list_lookup!$N$15:$P$20,2,TRUE)</f>
        <v>fresh</v>
      </c>
      <c r="BH220" s="8">
        <f>VLOOKUP($BF220,definitions_list_lookup!$N$15:$P$20,3,TRUE)</f>
        <v>0</v>
      </c>
      <c r="BI220" s="4"/>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8">
        <f t="shared" si="25"/>
        <v>0</v>
      </c>
      <c r="CI220" s="45"/>
      <c r="CJ220" s="7" t="s">
        <v>1777</v>
      </c>
      <c r="CK220" s="130" t="s">
        <v>2100</v>
      </c>
      <c r="CL220" s="5">
        <v>30</v>
      </c>
      <c r="CM220" s="8" t="str">
        <f>VLOOKUP($CL220,definitions_list_lookup!$N$15:$P$20,2,TRUE)</f>
        <v>moderate</v>
      </c>
      <c r="CN220" s="8">
        <f>VLOOKUP($CL220,definitions_list_lookup!$N$15:$P$20,3,TRUE)</f>
        <v>2</v>
      </c>
      <c r="CO220" s="108"/>
      <c r="CP220" s="7"/>
      <c r="CQ220" s="7"/>
      <c r="CR220" s="7">
        <v>5</v>
      </c>
      <c r="CS220" s="7"/>
      <c r="CT220" s="7"/>
      <c r="CU220" s="7"/>
      <c r="CV220" s="7"/>
      <c r="CW220" s="7"/>
      <c r="CX220" s="7"/>
      <c r="CY220" s="7"/>
      <c r="CZ220" s="7"/>
      <c r="DA220" s="7"/>
      <c r="DB220" s="7"/>
      <c r="DC220" s="7">
        <v>5</v>
      </c>
      <c r="DD220" s="7"/>
      <c r="DE220" s="7"/>
      <c r="DF220" s="7">
        <v>90</v>
      </c>
      <c r="DG220" s="7"/>
      <c r="DH220" s="7"/>
      <c r="DI220" s="7"/>
      <c r="DJ220" s="7"/>
      <c r="DK220" s="7"/>
      <c r="DL220" s="7"/>
      <c r="DM220" s="7"/>
      <c r="DN220" s="8">
        <f t="shared" si="26"/>
        <v>100</v>
      </c>
      <c r="DO220" s="45"/>
      <c r="DP220" s="4"/>
      <c r="DR220" s="8" t="str">
        <f>VLOOKUP($DQ220,definitions_list_lookup!$N$15:$P$20,2,TRUE)</f>
        <v>fresh</v>
      </c>
      <c r="DS220" s="8">
        <f>VLOOKUP($DQ220,definitions_list_lookup!$N$15:$P$20,3,TRUE)</f>
        <v>0</v>
      </c>
      <c r="DT220" s="108"/>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8">
        <f t="shared" si="27"/>
        <v>0</v>
      </c>
      <c r="ET220" s="44"/>
      <c r="EU220" s="8">
        <f t="shared" si="21"/>
        <v>17.5</v>
      </c>
      <c r="EV220" s="8" t="str">
        <f>VLOOKUP($EU220,definitions_list_lookup!$N$15:$P$20,2,TRUE)</f>
        <v>moderate</v>
      </c>
      <c r="EW220" s="8">
        <f>VLOOKUP($EU220,definitions_list_lookup!$N$15:$P$20,3,TRUE)</f>
        <v>2</v>
      </c>
    </row>
    <row r="221" spans="1:153" s="5" customFormat="1" ht="98">
      <c r="A221" s="5" t="s">
        <v>1932</v>
      </c>
      <c r="B221" s="5" t="s">
        <v>2845</v>
      </c>
      <c r="C221" s="5" t="s">
        <v>1497</v>
      </c>
      <c r="D221" s="5" t="s">
        <v>1497</v>
      </c>
      <c r="E221" s="5">
        <v>37</v>
      </c>
      <c r="F221" s="5">
        <v>3</v>
      </c>
      <c r="G221" s="6" t="str">
        <f t="shared" si="22"/>
        <v>37-3</v>
      </c>
      <c r="H221" s="2">
        <v>0</v>
      </c>
      <c r="I221" s="2">
        <v>74.5</v>
      </c>
      <c r="J221" s="81" t="str">
        <f>IF(((VLOOKUP($G221,Depth_Lookup!$A$3:$J$561,9,FALSE))-(I221/100))&gt;=0,"Good","Too Long")</f>
        <v>Good</v>
      </c>
      <c r="K221" s="82">
        <f>(VLOOKUP($G221,Depth_Lookup!$A$3:$J$561,10,FALSE))+(H221/100)</f>
        <v>90.814999999999998</v>
      </c>
      <c r="L221" s="82">
        <f>(VLOOKUP($G221,Depth_Lookup!$A$3:$J$561,10,FALSE))+(I221/100)</f>
        <v>91.56</v>
      </c>
      <c r="M221" s="174" t="s">
        <v>2018</v>
      </c>
      <c r="N221" s="174" t="s">
        <v>4</v>
      </c>
      <c r="O221" s="59" t="s">
        <v>1792</v>
      </c>
      <c r="P221" s="59" t="s">
        <v>2123</v>
      </c>
      <c r="Q221" s="45"/>
      <c r="R221" s="42">
        <v>70</v>
      </c>
      <c r="T221" s="5">
        <v>30</v>
      </c>
      <c r="V221" s="8">
        <f t="shared" si="23"/>
        <v>100</v>
      </c>
      <c r="W221" s="4" t="s">
        <v>1794</v>
      </c>
      <c r="X221" s="5" t="s">
        <v>1764</v>
      </c>
      <c r="Y221" s="38">
        <v>5</v>
      </c>
      <c r="Z221" s="8" t="str">
        <f>VLOOKUP($Y221,definitions_list_lookup!$N$15:$P$20,2,TRUE)</f>
        <v>slight</v>
      </c>
      <c r="AA221" s="8">
        <f>VLOOKUP($Y221,definitions_list_lookup!$N$15:$P$20,3,TRUE)</f>
        <v>1</v>
      </c>
      <c r="AB221" s="4"/>
      <c r="AC221" s="7"/>
      <c r="AD221" s="7">
        <v>10</v>
      </c>
      <c r="AE221" s="7"/>
      <c r="AF221" s="7"/>
      <c r="AG221" s="7"/>
      <c r="AH221" s="7"/>
      <c r="AI221" s="7"/>
      <c r="AJ221" s="7"/>
      <c r="AK221" s="7"/>
      <c r="AL221" s="7"/>
      <c r="AM221" s="7"/>
      <c r="AN221" s="7"/>
      <c r="AO221" s="7"/>
      <c r="AP221" s="7">
        <v>10</v>
      </c>
      <c r="AQ221" s="7"/>
      <c r="AR221" s="7"/>
      <c r="AS221" s="7">
        <v>80</v>
      </c>
      <c r="AT221" s="7"/>
      <c r="AU221" s="7"/>
      <c r="AV221" s="7"/>
      <c r="AW221" s="7"/>
      <c r="AX221" s="7"/>
      <c r="AY221" s="7"/>
      <c r="AZ221" s="7"/>
      <c r="BA221" s="8">
        <f t="shared" si="24"/>
        <v>100</v>
      </c>
      <c r="BB221" s="55"/>
      <c r="BC221" s="4"/>
      <c r="BD221" s="108"/>
      <c r="BE221" s="4"/>
      <c r="BG221" s="8" t="str">
        <f>VLOOKUP($BF221,definitions_list_lookup!$N$15:$P$20,2,TRUE)</f>
        <v>fresh</v>
      </c>
      <c r="BH221" s="8">
        <f>VLOOKUP($BF221,definitions_list_lookup!$N$15:$P$20,3,TRUE)</f>
        <v>0</v>
      </c>
      <c r="BI221" s="4"/>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8">
        <f t="shared" si="25"/>
        <v>0</v>
      </c>
      <c r="CI221" s="45"/>
      <c r="CJ221" s="7" t="s">
        <v>1777</v>
      </c>
      <c r="CK221" s="130" t="s">
        <v>1735</v>
      </c>
      <c r="CL221" s="5">
        <v>60</v>
      </c>
      <c r="CM221" s="8" t="str">
        <f>VLOOKUP($CL221,definitions_list_lookup!$N$15:$P$20,2,TRUE)</f>
        <v>high</v>
      </c>
      <c r="CN221" s="8">
        <f>VLOOKUP($CL221,definitions_list_lookup!$N$15:$P$20,3,TRUE)</f>
        <v>3</v>
      </c>
      <c r="CO221" s="108"/>
      <c r="CP221" s="7">
        <v>10</v>
      </c>
      <c r="CQ221" s="7">
        <v>70</v>
      </c>
      <c r="CR221" s="7">
        <v>20</v>
      </c>
      <c r="CS221" s="7"/>
      <c r="CT221" s="7"/>
      <c r="CU221" s="7"/>
      <c r="CV221" s="7"/>
      <c r="CW221" s="7"/>
      <c r="CX221" s="7"/>
      <c r="CY221" s="7"/>
      <c r="CZ221" s="7"/>
      <c r="DA221" s="7"/>
      <c r="DB221" s="7"/>
      <c r="DC221" s="7"/>
      <c r="DD221" s="7"/>
      <c r="DE221" s="7"/>
      <c r="DF221" s="7"/>
      <c r="DG221" s="7"/>
      <c r="DH221" s="7"/>
      <c r="DI221" s="7"/>
      <c r="DJ221" s="7"/>
      <c r="DK221" s="7"/>
      <c r="DL221" s="7"/>
      <c r="DM221" s="7"/>
      <c r="DN221" s="8">
        <f t="shared" si="26"/>
        <v>100</v>
      </c>
      <c r="DO221" s="45"/>
      <c r="DP221" s="4"/>
      <c r="DR221" s="8" t="str">
        <f>VLOOKUP($DQ221,definitions_list_lookup!$N$15:$P$20,2,TRUE)</f>
        <v>fresh</v>
      </c>
      <c r="DS221" s="8">
        <f>VLOOKUP($DQ221,definitions_list_lookup!$N$15:$P$20,3,TRUE)</f>
        <v>0</v>
      </c>
      <c r="DT221" s="108"/>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8">
        <f t="shared" si="27"/>
        <v>0</v>
      </c>
      <c r="ET221" s="44"/>
      <c r="EU221" s="8">
        <f t="shared" si="21"/>
        <v>21.5</v>
      </c>
      <c r="EV221" s="8" t="str">
        <f>VLOOKUP($EU221,definitions_list_lookup!$N$15:$P$20,2,TRUE)</f>
        <v>moderate</v>
      </c>
      <c r="EW221" s="8">
        <f>VLOOKUP($EU221,definitions_list_lookup!$N$15:$P$20,3,TRUE)</f>
        <v>2</v>
      </c>
    </row>
    <row r="222" spans="1:153" s="5" customFormat="1" ht="70">
      <c r="A222" s="5" t="s">
        <v>1932</v>
      </c>
      <c r="B222" s="5" t="s">
        <v>2845</v>
      </c>
      <c r="C222" s="5" t="s">
        <v>1497</v>
      </c>
      <c r="D222" s="5" t="s">
        <v>1497</v>
      </c>
      <c r="E222" s="5">
        <v>37</v>
      </c>
      <c r="F222" s="5">
        <v>3</v>
      </c>
      <c r="G222" s="6" t="str">
        <f t="shared" si="22"/>
        <v>37-3</v>
      </c>
      <c r="H222" s="2">
        <v>74.5</v>
      </c>
      <c r="I222" s="2">
        <v>81</v>
      </c>
      <c r="J222" s="81" t="str">
        <f>IF(((VLOOKUP($G222,Depth_Lookup!$A$3:$J$561,9,FALSE))-(I222/100))&gt;=0,"Good","Too Long")</f>
        <v>Good</v>
      </c>
      <c r="K222" s="82">
        <f>(VLOOKUP($G222,Depth_Lookup!$A$3:$J$561,10,FALSE))+(H222/100)</f>
        <v>91.56</v>
      </c>
      <c r="L222" s="82">
        <f>(VLOOKUP($G222,Depth_Lookup!$A$3:$J$561,10,FALSE))+(I222/100)</f>
        <v>91.625</v>
      </c>
      <c r="M222" s="174" t="s">
        <v>2021</v>
      </c>
      <c r="N222" s="174" t="s">
        <v>1489</v>
      </c>
      <c r="O222" s="59" t="s">
        <v>2101</v>
      </c>
      <c r="P222" s="59" t="s">
        <v>2122</v>
      </c>
      <c r="Q222" s="45"/>
      <c r="R222" s="42">
        <v>100</v>
      </c>
      <c r="V222" s="8">
        <f t="shared" si="23"/>
        <v>100</v>
      </c>
      <c r="W222" s="4" t="s">
        <v>1794</v>
      </c>
      <c r="X222" s="5" t="s">
        <v>1764</v>
      </c>
      <c r="Y222" s="38">
        <v>25</v>
      </c>
      <c r="Z222" s="8" t="str">
        <f>VLOOKUP($Y222,definitions_list_lookup!$N$15:$P$20,2,TRUE)</f>
        <v>moderate</v>
      </c>
      <c r="AA222" s="8">
        <f>VLOOKUP($Y222,definitions_list_lookup!$N$15:$P$20,3,TRUE)</f>
        <v>2</v>
      </c>
      <c r="AB222" s="4"/>
      <c r="AC222" s="7"/>
      <c r="AD222" s="7"/>
      <c r="AE222" s="7">
        <v>20</v>
      </c>
      <c r="AF222" s="7"/>
      <c r="AG222" s="7"/>
      <c r="AH222" s="7"/>
      <c r="AI222" s="7"/>
      <c r="AJ222" s="7"/>
      <c r="AK222" s="7"/>
      <c r="AL222" s="7"/>
      <c r="AM222" s="7"/>
      <c r="AN222" s="7"/>
      <c r="AO222" s="7"/>
      <c r="AP222" s="7">
        <v>10</v>
      </c>
      <c r="AQ222" s="7"/>
      <c r="AR222" s="7"/>
      <c r="AS222" s="7">
        <v>70</v>
      </c>
      <c r="AT222" s="7"/>
      <c r="AU222" s="7"/>
      <c r="AV222" s="7"/>
      <c r="AW222" s="7"/>
      <c r="AX222" s="7"/>
      <c r="AY222" s="7"/>
      <c r="AZ222" s="7"/>
      <c r="BA222" s="8">
        <f t="shared" si="24"/>
        <v>100</v>
      </c>
      <c r="BB222" s="55"/>
      <c r="BC222" s="4"/>
      <c r="BD222" s="108"/>
      <c r="BE222" s="4"/>
      <c r="BG222" s="8" t="str">
        <f>VLOOKUP($BF222,definitions_list_lookup!$N$15:$P$20,2,TRUE)</f>
        <v>fresh</v>
      </c>
      <c r="BH222" s="8">
        <f>VLOOKUP($BF222,definitions_list_lookup!$N$15:$P$20,3,TRUE)</f>
        <v>0</v>
      </c>
      <c r="BI222" s="4"/>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8">
        <f t="shared" si="25"/>
        <v>0</v>
      </c>
      <c r="CI222" s="45"/>
      <c r="CJ222" s="7"/>
      <c r="CK222" s="130"/>
      <c r="CM222" s="8" t="str">
        <f>VLOOKUP($CL222,definitions_list_lookup!$N$15:$P$20,2,TRUE)</f>
        <v>fresh</v>
      </c>
      <c r="CN222" s="8">
        <f>VLOOKUP($CL222,definitions_list_lookup!$N$15:$P$20,3,TRUE)</f>
        <v>0</v>
      </c>
      <c r="CO222" s="108"/>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8">
        <f t="shared" si="26"/>
        <v>0</v>
      </c>
      <c r="DO222" s="45"/>
      <c r="DP222" s="4"/>
      <c r="DR222" s="8" t="str">
        <f>VLOOKUP($DQ222,definitions_list_lookup!$N$15:$P$20,2,TRUE)</f>
        <v>fresh</v>
      </c>
      <c r="DS222" s="8">
        <f>VLOOKUP($DQ222,definitions_list_lookup!$N$15:$P$20,3,TRUE)</f>
        <v>0</v>
      </c>
      <c r="DT222" s="108"/>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8">
        <f t="shared" si="27"/>
        <v>0</v>
      </c>
      <c r="ET222" s="44"/>
      <c r="EU222" s="8">
        <f t="shared" si="21"/>
        <v>25</v>
      </c>
      <c r="EV222" s="8" t="str">
        <f>VLOOKUP($EU222,definitions_list_lookup!$N$15:$P$20,2,TRUE)</f>
        <v>moderate</v>
      </c>
      <c r="EW222" s="8">
        <f>VLOOKUP($EU222,definitions_list_lookup!$N$15:$P$20,3,TRUE)</f>
        <v>2</v>
      </c>
    </row>
    <row r="223" spans="1:153" s="5" customFormat="1" ht="98">
      <c r="A223" s="5" t="s">
        <v>1932</v>
      </c>
      <c r="B223" s="5" t="s">
        <v>2845</v>
      </c>
      <c r="C223" s="5" t="s">
        <v>1497</v>
      </c>
      <c r="D223" s="5" t="s">
        <v>1497</v>
      </c>
      <c r="E223" s="5">
        <v>37</v>
      </c>
      <c r="F223" s="5">
        <v>3</v>
      </c>
      <c r="G223" s="6" t="str">
        <f t="shared" si="22"/>
        <v>37-3</v>
      </c>
      <c r="H223" s="2">
        <v>81</v>
      </c>
      <c r="I223" s="2">
        <v>98.5</v>
      </c>
      <c r="J223" s="81" t="str">
        <f>IF(((VLOOKUP($G223,Depth_Lookup!$A$3:$J$561,9,FALSE))-(I223/100))&gt;=0,"Good","Too Long")</f>
        <v>Good</v>
      </c>
      <c r="K223" s="82">
        <f>(VLOOKUP($G223,Depth_Lookup!$A$3:$J$561,10,FALSE))+(H223/100)</f>
        <v>91.625</v>
      </c>
      <c r="L223" s="82">
        <f>(VLOOKUP($G223,Depth_Lookup!$A$3:$J$561,10,FALSE))+(I223/100)</f>
        <v>91.8</v>
      </c>
      <c r="M223" s="174" t="s">
        <v>2025</v>
      </c>
      <c r="N223" s="174" t="s">
        <v>4</v>
      </c>
      <c r="O223" s="59" t="s">
        <v>1792</v>
      </c>
      <c r="P223" s="59" t="s">
        <v>2122</v>
      </c>
      <c r="Q223" s="45"/>
      <c r="R223" s="42">
        <v>95</v>
      </c>
      <c r="T223" s="5">
        <v>5</v>
      </c>
      <c r="V223" s="8">
        <f t="shared" si="23"/>
        <v>100</v>
      </c>
      <c r="W223" s="4" t="s">
        <v>1794</v>
      </c>
      <c r="X223" s="5" t="s">
        <v>1764</v>
      </c>
      <c r="Y223" s="38">
        <v>5</v>
      </c>
      <c r="Z223" s="8" t="str">
        <f>VLOOKUP($Y223,definitions_list_lookup!$N$15:$P$20,2,TRUE)</f>
        <v>slight</v>
      </c>
      <c r="AA223" s="8">
        <f>VLOOKUP($Y223,definitions_list_lookup!$N$15:$P$20,3,TRUE)</f>
        <v>1</v>
      </c>
      <c r="AB223" s="4"/>
      <c r="AC223" s="7"/>
      <c r="AD223" s="7"/>
      <c r="AE223" s="7"/>
      <c r="AF223" s="7"/>
      <c r="AG223" s="7"/>
      <c r="AH223" s="7"/>
      <c r="AI223" s="7"/>
      <c r="AJ223" s="7"/>
      <c r="AK223" s="7"/>
      <c r="AL223" s="7"/>
      <c r="AM223" s="7"/>
      <c r="AN223" s="7"/>
      <c r="AO223" s="7"/>
      <c r="AP223" s="7">
        <v>10</v>
      </c>
      <c r="AQ223" s="7"/>
      <c r="AR223" s="7"/>
      <c r="AS223" s="7">
        <v>90</v>
      </c>
      <c r="AT223" s="7"/>
      <c r="AU223" s="7"/>
      <c r="AV223" s="7"/>
      <c r="AW223" s="7"/>
      <c r="AX223" s="7"/>
      <c r="AY223" s="7"/>
      <c r="AZ223" s="7"/>
      <c r="BA223" s="8">
        <f t="shared" si="24"/>
        <v>100</v>
      </c>
      <c r="BB223" s="55"/>
      <c r="BC223" s="4"/>
      <c r="BD223" s="108"/>
      <c r="BE223" s="4"/>
      <c r="BG223" s="8" t="str">
        <f>VLOOKUP($BF223,definitions_list_lookup!$N$15:$P$20,2,TRUE)</f>
        <v>fresh</v>
      </c>
      <c r="BH223" s="8">
        <f>VLOOKUP($BF223,definitions_list_lookup!$N$15:$P$20,3,TRUE)</f>
        <v>0</v>
      </c>
      <c r="BI223" s="4"/>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8">
        <f t="shared" si="25"/>
        <v>0</v>
      </c>
      <c r="CI223" s="45"/>
      <c r="CJ223" s="7" t="s">
        <v>1777</v>
      </c>
      <c r="CK223" s="130" t="s">
        <v>1796</v>
      </c>
      <c r="CL223" s="5">
        <v>20</v>
      </c>
      <c r="CM223" s="8" t="str">
        <f>VLOOKUP($CL223,definitions_list_lookup!$N$15:$P$20,2,TRUE)</f>
        <v>moderate</v>
      </c>
      <c r="CN223" s="8">
        <f>VLOOKUP($CL223,definitions_list_lookup!$N$15:$P$20,3,TRUE)</f>
        <v>2</v>
      </c>
      <c r="CO223" s="108"/>
      <c r="CP223" s="7"/>
      <c r="CQ223" s="7">
        <v>60</v>
      </c>
      <c r="CR223" s="7">
        <v>10</v>
      </c>
      <c r="CS223" s="7"/>
      <c r="CT223" s="7"/>
      <c r="CU223" s="7"/>
      <c r="CV223" s="7"/>
      <c r="CW223" s="7"/>
      <c r="CX223" s="7"/>
      <c r="CY223" s="7"/>
      <c r="CZ223" s="7"/>
      <c r="DA223" s="7"/>
      <c r="DB223" s="7"/>
      <c r="DC223" s="7">
        <v>5</v>
      </c>
      <c r="DD223" s="7"/>
      <c r="DE223" s="7"/>
      <c r="DF223" s="7">
        <v>25</v>
      </c>
      <c r="DG223" s="7"/>
      <c r="DH223" s="7"/>
      <c r="DI223" s="7"/>
      <c r="DJ223" s="7"/>
      <c r="DK223" s="7"/>
      <c r="DL223" s="7"/>
      <c r="DM223" s="7"/>
      <c r="DN223" s="8">
        <f t="shared" si="26"/>
        <v>100</v>
      </c>
      <c r="DO223" s="45"/>
      <c r="DP223" s="4"/>
      <c r="DR223" s="8" t="str">
        <f>VLOOKUP($DQ223,definitions_list_lookup!$N$15:$P$20,2,TRUE)</f>
        <v>fresh</v>
      </c>
      <c r="DS223" s="8">
        <f>VLOOKUP($DQ223,definitions_list_lookup!$N$15:$P$20,3,TRUE)</f>
        <v>0</v>
      </c>
      <c r="DT223" s="108"/>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8">
        <f t="shared" si="27"/>
        <v>0</v>
      </c>
      <c r="ET223" s="44"/>
      <c r="EU223" s="8">
        <f t="shared" si="21"/>
        <v>5.75</v>
      </c>
      <c r="EV223" s="8" t="str">
        <f>VLOOKUP($EU223,definitions_list_lookup!$N$15:$P$20,2,TRUE)</f>
        <v>slight</v>
      </c>
      <c r="EW223" s="8">
        <f>VLOOKUP($EU223,definitions_list_lookup!$N$15:$P$20,3,TRUE)</f>
        <v>1</v>
      </c>
    </row>
    <row r="224" spans="1:153" s="5" customFormat="1" ht="98">
      <c r="A224" s="5" t="s">
        <v>1932</v>
      </c>
      <c r="B224" s="5" t="s">
        <v>2845</v>
      </c>
      <c r="C224" s="5" t="s">
        <v>1497</v>
      </c>
      <c r="D224" s="5" t="s">
        <v>1497</v>
      </c>
      <c r="E224" s="5">
        <v>37</v>
      </c>
      <c r="F224" s="5">
        <v>4</v>
      </c>
      <c r="G224" s="6" t="str">
        <f t="shared" si="22"/>
        <v>37-4</v>
      </c>
      <c r="H224" s="2">
        <v>0</v>
      </c>
      <c r="I224" s="2">
        <v>43</v>
      </c>
      <c r="J224" s="81" t="str">
        <f>IF(((VLOOKUP($G224,Depth_Lookup!$A$3:$J$561,9,FALSE))-(I224/100))&gt;=0,"Good","Too Long")</f>
        <v>Good</v>
      </c>
      <c r="K224" s="82">
        <f>(VLOOKUP($G224,Depth_Lookup!$A$3:$J$561,10,FALSE))+(H224/100)</f>
        <v>91.8</v>
      </c>
      <c r="L224" s="82">
        <f>(VLOOKUP($G224,Depth_Lookup!$A$3:$J$561,10,FALSE))+(I224/100)</f>
        <v>92.23</v>
      </c>
      <c r="M224" s="174" t="s">
        <v>2025</v>
      </c>
      <c r="N224" s="174" t="s">
        <v>4</v>
      </c>
      <c r="O224" s="59" t="s">
        <v>1792</v>
      </c>
      <c r="P224" s="59" t="s">
        <v>2124</v>
      </c>
      <c r="Q224" s="45"/>
      <c r="R224" s="42">
        <v>90</v>
      </c>
      <c r="T224" s="5">
        <v>10</v>
      </c>
      <c r="V224" s="8">
        <f t="shared" si="23"/>
        <v>100</v>
      </c>
      <c r="W224" s="4" t="s">
        <v>1794</v>
      </c>
      <c r="X224" s="5" t="s">
        <v>1764</v>
      </c>
      <c r="Y224" s="38">
        <v>5</v>
      </c>
      <c r="Z224" s="8" t="str">
        <f>VLOOKUP($Y224,definitions_list_lookup!$N$15:$P$20,2,TRUE)</f>
        <v>slight</v>
      </c>
      <c r="AA224" s="8">
        <f>VLOOKUP($Y224,definitions_list_lookup!$N$15:$P$20,3,TRUE)</f>
        <v>1</v>
      </c>
      <c r="AB224" s="4"/>
      <c r="AC224" s="7"/>
      <c r="AD224" s="7"/>
      <c r="AE224" s="7"/>
      <c r="AF224" s="7"/>
      <c r="AG224" s="7"/>
      <c r="AH224" s="7"/>
      <c r="AI224" s="7"/>
      <c r="AJ224" s="7"/>
      <c r="AK224" s="7"/>
      <c r="AL224" s="7"/>
      <c r="AM224" s="7"/>
      <c r="AN224" s="7"/>
      <c r="AO224" s="7"/>
      <c r="AP224" s="7">
        <v>10</v>
      </c>
      <c r="AQ224" s="7"/>
      <c r="AR224" s="7"/>
      <c r="AS224" s="7">
        <v>90</v>
      </c>
      <c r="AT224" s="7"/>
      <c r="AU224" s="7"/>
      <c r="AV224" s="7"/>
      <c r="AW224" s="7"/>
      <c r="AX224" s="7"/>
      <c r="AY224" s="7"/>
      <c r="AZ224" s="7"/>
      <c r="BA224" s="8">
        <f t="shared" si="24"/>
        <v>100</v>
      </c>
      <c r="BB224" s="55"/>
      <c r="BC224" s="4"/>
      <c r="BD224" s="108"/>
      <c r="BE224" s="4"/>
      <c r="BG224" s="8" t="str">
        <f>VLOOKUP($BF224,definitions_list_lookup!$N$15:$P$20,2,TRUE)</f>
        <v>fresh</v>
      </c>
      <c r="BH224" s="8">
        <f>VLOOKUP($BF224,definitions_list_lookup!$N$15:$P$20,3,TRUE)</f>
        <v>0</v>
      </c>
      <c r="BI224" s="4"/>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8">
        <f t="shared" si="25"/>
        <v>0</v>
      </c>
      <c r="CI224" s="45"/>
      <c r="CJ224" s="7" t="s">
        <v>1777</v>
      </c>
      <c r="CK224" s="130" t="s">
        <v>1739</v>
      </c>
      <c r="CL224" s="5">
        <v>35</v>
      </c>
      <c r="CM224" s="8" t="str">
        <f>VLOOKUP($CL224,definitions_list_lookup!$N$15:$P$20,2,TRUE)</f>
        <v>high</v>
      </c>
      <c r="CN224" s="8">
        <f>VLOOKUP($CL224,definitions_list_lookup!$N$15:$P$20,3,TRUE)</f>
        <v>3</v>
      </c>
      <c r="CO224" s="108"/>
      <c r="CP224" s="7"/>
      <c r="CQ224" s="7">
        <v>60</v>
      </c>
      <c r="CR224" s="7">
        <v>40</v>
      </c>
      <c r="CS224" s="7"/>
      <c r="CT224" s="7"/>
      <c r="CU224" s="7"/>
      <c r="CV224" s="7"/>
      <c r="CW224" s="7"/>
      <c r="CX224" s="7"/>
      <c r="CY224" s="7"/>
      <c r="CZ224" s="7"/>
      <c r="DA224" s="7"/>
      <c r="DB224" s="7"/>
      <c r="DC224" s="7"/>
      <c r="DD224" s="7"/>
      <c r="DE224" s="7"/>
      <c r="DF224" s="7"/>
      <c r="DG224" s="7"/>
      <c r="DH224" s="7"/>
      <c r="DI224" s="7"/>
      <c r="DJ224" s="7"/>
      <c r="DK224" s="7"/>
      <c r="DL224" s="7"/>
      <c r="DM224" s="7"/>
      <c r="DN224" s="8">
        <f t="shared" si="26"/>
        <v>100</v>
      </c>
      <c r="DO224" s="45"/>
      <c r="DP224" s="4"/>
      <c r="DR224" s="8" t="str">
        <f>VLOOKUP($DQ224,definitions_list_lookup!$N$15:$P$20,2,TRUE)</f>
        <v>fresh</v>
      </c>
      <c r="DS224" s="8">
        <f>VLOOKUP($DQ224,definitions_list_lookup!$N$15:$P$20,3,TRUE)</f>
        <v>0</v>
      </c>
      <c r="DT224" s="108"/>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8">
        <f t="shared" si="27"/>
        <v>0</v>
      </c>
      <c r="ET224" s="44"/>
      <c r="EU224" s="8">
        <f t="shared" si="21"/>
        <v>8</v>
      </c>
      <c r="EV224" s="8" t="str">
        <f>VLOOKUP($EU224,definitions_list_lookup!$N$15:$P$20,2,TRUE)</f>
        <v>slight</v>
      </c>
      <c r="EW224" s="8">
        <f>VLOOKUP($EU224,definitions_list_lookup!$N$15:$P$20,3,TRUE)</f>
        <v>1</v>
      </c>
    </row>
    <row r="225" spans="1:153" s="5" customFormat="1" ht="70">
      <c r="A225" s="5" t="s">
        <v>1932</v>
      </c>
      <c r="B225" s="5" t="s">
        <v>2845</v>
      </c>
      <c r="C225" s="5" t="s">
        <v>1497</v>
      </c>
      <c r="D225" s="5" t="s">
        <v>1497</v>
      </c>
      <c r="E225" s="5">
        <v>37</v>
      </c>
      <c r="F225" s="5">
        <v>4</v>
      </c>
      <c r="G225" s="6" t="str">
        <f t="shared" si="22"/>
        <v>37-4</v>
      </c>
      <c r="H225" s="2">
        <v>43</v>
      </c>
      <c r="I225" s="2">
        <v>48</v>
      </c>
      <c r="J225" s="81" t="str">
        <f>IF(((VLOOKUP($G225,Depth_Lookup!$A$3:$J$561,9,FALSE))-(I225/100))&gt;=0,"Good","Too Long")</f>
        <v>Good</v>
      </c>
      <c r="K225" s="82">
        <f>(VLOOKUP($G225,Depth_Lookup!$A$3:$J$561,10,FALSE))+(H225/100)</f>
        <v>92.23</v>
      </c>
      <c r="L225" s="82">
        <f>(VLOOKUP($G225,Depth_Lookup!$A$3:$J$561,10,FALSE))+(I225/100)</f>
        <v>92.28</v>
      </c>
      <c r="M225" s="174" t="s">
        <v>2026</v>
      </c>
      <c r="N225" s="174" t="s">
        <v>1489</v>
      </c>
      <c r="O225" s="59" t="s">
        <v>1746</v>
      </c>
      <c r="P225" s="59" t="s">
        <v>2124</v>
      </c>
      <c r="Q225" s="45"/>
      <c r="R225" s="42">
        <v>100</v>
      </c>
      <c r="V225" s="8">
        <f t="shared" si="23"/>
        <v>100</v>
      </c>
      <c r="W225" s="4" t="s">
        <v>1794</v>
      </c>
      <c r="X225" s="5" t="s">
        <v>1764</v>
      </c>
      <c r="Y225" s="38">
        <v>30</v>
      </c>
      <c r="Z225" s="8" t="str">
        <f>VLOOKUP($Y225,definitions_list_lookup!$N$15:$P$20,2,TRUE)</f>
        <v>moderate</v>
      </c>
      <c r="AA225" s="8">
        <f>VLOOKUP($Y225,definitions_list_lookup!$N$15:$P$20,3,TRUE)</f>
        <v>2</v>
      </c>
      <c r="AB225" s="4"/>
      <c r="AC225" s="7"/>
      <c r="AD225" s="7"/>
      <c r="AE225" s="7">
        <v>5</v>
      </c>
      <c r="AF225" s="7"/>
      <c r="AG225" s="7"/>
      <c r="AH225" s="7"/>
      <c r="AI225" s="7"/>
      <c r="AJ225" s="7"/>
      <c r="AK225" s="7"/>
      <c r="AL225" s="7"/>
      <c r="AM225" s="7"/>
      <c r="AN225" s="7"/>
      <c r="AO225" s="7"/>
      <c r="AP225" s="7">
        <v>5</v>
      </c>
      <c r="AQ225" s="7"/>
      <c r="AR225" s="7"/>
      <c r="AS225" s="7">
        <v>90</v>
      </c>
      <c r="AT225" s="7"/>
      <c r="AU225" s="7"/>
      <c r="AV225" s="7"/>
      <c r="AW225" s="7"/>
      <c r="AX225" s="7"/>
      <c r="AY225" s="7"/>
      <c r="AZ225" s="7"/>
      <c r="BA225" s="8">
        <f t="shared" si="24"/>
        <v>100</v>
      </c>
      <c r="BB225" s="55"/>
      <c r="BC225" s="4"/>
      <c r="BD225" s="108"/>
      <c r="BE225" s="4"/>
      <c r="BG225" s="8" t="str">
        <f>VLOOKUP($BF225,definitions_list_lookup!$N$15:$P$20,2,TRUE)</f>
        <v>fresh</v>
      </c>
      <c r="BH225" s="8">
        <f>VLOOKUP($BF225,definitions_list_lookup!$N$15:$P$20,3,TRUE)</f>
        <v>0</v>
      </c>
      <c r="BI225" s="4"/>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8">
        <f t="shared" si="25"/>
        <v>0</v>
      </c>
      <c r="CI225" s="45"/>
      <c r="CJ225" s="7"/>
      <c r="CK225" s="130"/>
      <c r="CM225" s="8" t="str">
        <f>VLOOKUP($CL225,definitions_list_lookup!$N$15:$P$20,2,TRUE)</f>
        <v>fresh</v>
      </c>
      <c r="CN225" s="8">
        <f>VLOOKUP($CL225,definitions_list_lookup!$N$15:$P$20,3,TRUE)</f>
        <v>0</v>
      </c>
      <c r="CO225" s="108"/>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8">
        <f t="shared" si="26"/>
        <v>0</v>
      </c>
      <c r="DO225" s="45"/>
      <c r="DP225" s="4"/>
      <c r="DR225" s="8" t="str">
        <f>VLOOKUP($DQ225,definitions_list_lookup!$N$15:$P$20,2,TRUE)</f>
        <v>fresh</v>
      </c>
      <c r="DS225" s="8">
        <f>VLOOKUP($DQ225,definitions_list_lookup!$N$15:$P$20,3,TRUE)</f>
        <v>0</v>
      </c>
      <c r="DT225" s="108"/>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8">
        <f t="shared" si="27"/>
        <v>0</v>
      </c>
      <c r="ET225" s="44"/>
      <c r="EU225" s="8">
        <f t="shared" si="21"/>
        <v>30</v>
      </c>
      <c r="EV225" s="8" t="str">
        <f>VLOOKUP($EU225,definitions_list_lookup!$N$15:$P$20,2,TRUE)</f>
        <v>moderate</v>
      </c>
      <c r="EW225" s="8">
        <f>VLOOKUP($EU225,definitions_list_lookup!$N$15:$P$20,3,TRUE)</f>
        <v>2</v>
      </c>
    </row>
    <row r="226" spans="1:153" s="5" customFormat="1" ht="84">
      <c r="A226" s="5" t="s">
        <v>1932</v>
      </c>
      <c r="B226" s="5" t="s">
        <v>2845</v>
      </c>
      <c r="C226" s="5" t="s">
        <v>1497</v>
      </c>
      <c r="D226" s="5" t="s">
        <v>1497</v>
      </c>
      <c r="E226" s="5">
        <v>38</v>
      </c>
      <c r="F226" s="5">
        <v>1</v>
      </c>
      <c r="G226" s="6" t="str">
        <f t="shared" si="22"/>
        <v>38-1</v>
      </c>
      <c r="H226" s="2">
        <v>0</v>
      </c>
      <c r="I226" s="2">
        <v>3</v>
      </c>
      <c r="J226" s="81" t="str">
        <f>IF(((VLOOKUP($G226,Depth_Lookup!$A$3:$J$561,9,FALSE))-(I226/100))&gt;=0,"Good","Too Long")</f>
        <v>Good</v>
      </c>
      <c r="K226" s="82">
        <f>(VLOOKUP($G226,Depth_Lookup!$A$3:$J$561,10,FALSE))+(H226/100)</f>
        <v>92.25</v>
      </c>
      <c r="L226" s="82">
        <f>(VLOOKUP($G226,Depth_Lookup!$A$3:$J$561,10,FALSE))+(I226/100)</f>
        <v>92.28</v>
      </c>
      <c r="M226" s="174" t="s">
        <v>2026</v>
      </c>
      <c r="N226" s="174" t="s">
        <v>1489</v>
      </c>
      <c r="O226" s="59" t="s">
        <v>2092</v>
      </c>
      <c r="P226" s="59" t="s">
        <v>2125</v>
      </c>
      <c r="Q226" s="45"/>
      <c r="R226" s="42">
        <v>90</v>
      </c>
      <c r="T226" s="5">
        <v>10</v>
      </c>
      <c r="V226" s="8">
        <f t="shared" si="23"/>
        <v>100</v>
      </c>
      <c r="W226" s="4" t="s">
        <v>2085</v>
      </c>
      <c r="X226" s="5" t="s">
        <v>1764</v>
      </c>
      <c r="Y226" s="38">
        <v>25</v>
      </c>
      <c r="Z226" s="8" t="str">
        <f>VLOOKUP($Y226,definitions_list_lookup!$N$15:$P$20,2,TRUE)</f>
        <v>moderate</v>
      </c>
      <c r="AA226" s="8">
        <f>VLOOKUP($Y226,definitions_list_lookup!$N$15:$P$20,3,TRUE)</f>
        <v>2</v>
      </c>
      <c r="AB226" s="4"/>
      <c r="AC226" s="7">
        <v>20</v>
      </c>
      <c r="AD226" s="7"/>
      <c r="AE226" s="7">
        <v>20</v>
      </c>
      <c r="AF226" s="7"/>
      <c r="AG226" s="7"/>
      <c r="AH226" s="7"/>
      <c r="AI226" s="7"/>
      <c r="AJ226" s="7"/>
      <c r="AK226" s="7"/>
      <c r="AL226" s="7"/>
      <c r="AM226" s="7"/>
      <c r="AN226" s="7"/>
      <c r="AO226" s="7"/>
      <c r="AP226" s="7">
        <v>5</v>
      </c>
      <c r="AQ226" s="7"/>
      <c r="AR226" s="7"/>
      <c r="AS226" s="7">
        <v>55</v>
      </c>
      <c r="AT226" s="7"/>
      <c r="AU226" s="7"/>
      <c r="AV226" s="7"/>
      <c r="AW226" s="7"/>
      <c r="AX226" s="7"/>
      <c r="AY226" s="7"/>
      <c r="AZ226" s="7"/>
      <c r="BA226" s="8">
        <f t="shared" si="24"/>
        <v>100</v>
      </c>
      <c r="BB226" s="55"/>
      <c r="BC226" s="4"/>
      <c r="BD226" s="108"/>
      <c r="BE226" s="4"/>
      <c r="BG226" s="8" t="str">
        <f>VLOOKUP($BF226,definitions_list_lookup!$N$15:$P$20,2,TRUE)</f>
        <v>fresh</v>
      </c>
      <c r="BH226" s="8">
        <f>VLOOKUP($BF226,definitions_list_lookup!$N$15:$P$20,3,TRUE)</f>
        <v>0</v>
      </c>
      <c r="BI226" s="4"/>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8">
        <f t="shared" si="25"/>
        <v>0</v>
      </c>
      <c r="CI226" s="45"/>
      <c r="CJ226" s="7" t="s">
        <v>1777</v>
      </c>
      <c r="CK226" s="130" t="s">
        <v>1739</v>
      </c>
      <c r="CL226" s="5">
        <v>30</v>
      </c>
      <c r="CM226" s="8" t="str">
        <f>VLOOKUP($CL226,definitions_list_lookup!$N$15:$P$20,2,TRUE)</f>
        <v>moderate</v>
      </c>
      <c r="CN226" s="8">
        <f>VLOOKUP($CL226,definitions_list_lookup!$N$15:$P$20,3,TRUE)</f>
        <v>2</v>
      </c>
      <c r="CO226" s="108"/>
      <c r="CP226" s="7"/>
      <c r="CQ226" s="7">
        <v>30</v>
      </c>
      <c r="CR226" s="7">
        <v>70</v>
      </c>
      <c r="CS226" s="7"/>
      <c r="CT226" s="7"/>
      <c r="CU226" s="7"/>
      <c r="CV226" s="7"/>
      <c r="CW226" s="7"/>
      <c r="CX226" s="7"/>
      <c r="CY226" s="7"/>
      <c r="CZ226" s="7"/>
      <c r="DA226" s="7"/>
      <c r="DB226" s="7"/>
      <c r="DC226" s="7"/>
      <c r="DD226" s="7"/>
      <c r="DE226" s="7"/>
      <c r="DF226" s="7"/>
      <c r="DG226" s="7"/>
      <c r="DH226" s="7"/>
      <c r="DI226" s="7"/>
      <c r="DJ226" s="7"/>
      <c r="DK226" s="7"/>
      <c r="DL226" s="7"/>
      <c r="DM226" s="7"/>
      <c r="DN226" s="8">
        <f t="shared" si="26"/>
        <v>100</v>
      </c>
      <c r="DO226" s="45"/>
      <c r="DP226" s="4"/>
      <c r="DR226" s="8" t="str">
        <f>VLOOKUP($DQ226,definitions_list_lookup!$N$15:$P$20,2,TRUE)</f>
        <v>fresh</v>
      </c>
      <c r="DS226" s="8">
        <f>VLOOKUP($DQ226,definitions_list_lookup!$N$15:$P$20,3,TRUE)</f>
        <v>0</v>
      </c>
      <c r="DT226" s="108"/>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8">
        <f t="shared" si="27"/>
        <v>0</v>
      </c>
      <c r="ET226" s="44"/>
      <c r="EU226" s="8">
        <f t="shared" si="21"/>
        <v>25.5</v>
      </c>
      <c r="EV226" s="8" t="str">
        <f>VLOOKUP($EU226,definitions_list_lookup!$N$15:$P$20,2,TRUE)</f>
        <v>moderate</v>
      </c>
      <c r="EW226" s="8">
        <f>VLOOKUP($EU226,definitions_list_lookup!$N$15:$P$20,3,TRUE)</f>
        <v>2</v>
      </c>
    </row>
    <row r="227" spans="1:153" s="5" customFormat="1" ht="84">
      <c r="A227" s="5" t="s">
        <v>1932</v>
      </c>
      <c r="B227" s="5" t="s">
        <v>2845</v>
      </c>
      <c r="C227" s="5" t="s">
        <v>1497</v>
      </c>
      <c r="D227" s="5" t="s">
        <v>1497</v>
      </c>
      <c r="E227" s="5">
        <v>38</v>
      </c>
      <c r="F227" s="5">
        <v>1</v>
      </c>
      <c r="G227" s="6" t="str">
        <f t="shared" si="22"/>
        <v>38-1</v>
      </c>
      <c r="H227" s="2">
        <v>3</v>
      </c>
      <c r="I227" s="2">
        <v>27</v>
      </c>
      <c r="J227" s="81" t="str">
        <f>IF(((VLOOKUP($G227,Depth_Lookup!$A$3:$J$561,9,FALSE))-(I227/100))&gt;=0,"Good","Too Long")</f>
        <v>Good</v>
      </c>
      <c r="K227" s="82">
        <f>(VLOOKUP($G227,Depth_Lookup!$A$3:$J$561,10,FALSE))+(H227/100)</f>
        <v>92.28</v>
      </c>
      <c r="L227" s="82">
        <f>(VLOOKUP($G227,Depth_Lookup!$A$3:$J$561,10,FALSE))+(I227/100)</f>
        <v>92.52</v>
      </c>
      <c r="M227" s="174" t="s">
        <v>2027</v>
      </c>
      <c r="N227" s="174" t="s">
        <v>4</v>
      </c>
      <c r="O227" s="59" t="s">
        <v>2091</v>
      </c>
      <c r="P227" s="59" t="s">
        <v>2126</v>
      </c>
      <c r="Q227" s="45"/>
      <c r="R227" s="42">
        <v>95</v>
      </c>
      <c r="T227" s="5">
        <v>5</v>
      </c>
      <c r="V227" s="8">
        <f t="shared" si="23"/>
        <v>100</v>
      </c>
      <c r="W227" s="4" t="s">
        <v>1794</v>
      </c>
      <c r="X227" s="5" t="s">
        <v>1764</v>
      </c>
      <c r="Y227" s="38">
        <v>5</v>
      </c>
      <c r="Z227" s="8" t="str">
        <f>VLOOKUP($Y227,definitions_list_lookup!$N$15:$P$20,2,TRUE)</f>
        <v>slight</v>
      </c>
      <c r="AA227" s="8">
        <f>VLOOKUP($Y227,definitions_list_lookup!$N$15:$P$20,3,TRUE)</f>
        <v>1</v>
      </c>
      <c r="AB227" s="4"/>
      <c r="AC227" s="7"/>
      <c r="AD227" s="7">
        <v>10</v>
      </c>
      <c r="AE227" s="7">
        <v>90</v>
      </c>
      <c r="AF227" s="7"/>
      <c r="AG227" s="7"/>
      <c r="AH227" s="7"/>
      <c r="AI227" s="7"/>
      <c r="AJ227" s="7"/>
      <c r="AK227" s="7"/>
      <c r="AL227" s="7"/>
      <c r="AM227" s="7"/>
      <c r="AN227" s="7"/>
      <c r="AO227" s="7"/>
      <c r="AP227" s="7"/>
      <c r="AQ227" s="7"/>
      <c r="AR227" s="7"/>
      <c r="AS227" s="7"/>
      <c r="AT227" s="7"/>
      <c r="AU227" s="7"/>
      <c r="AV227" s="7"/>
      <c r="AW227" s="7"/>
      <c r="AX227" s="7"/>
      <c r="AY227" s="7"/>
      <c r="AZ227" s="7"/>
      <c r="BA227" s="8">
        <f t="shared" si="24"/>
        <v>100</v>
      </c>
      <c r="BB227" s="55"/>
      <c r="BC227" s="4"/>
      <c r="BD227" s="108"/>
      <c r="BE227" s="4"/>
      <c r="BG227" s="8" t="str">
        <f>VLOOKUP($BF227,definitions_list_lookup!$N$15:$P$20,2,TRUE)</f>
        <v>fresh</v>
      </c>
      <c r="BH227" s="8">
        <f>VLOOKUP($BF227,definitions_list_lookup!$N$15:$P$20,3,TRUE)</f>
        <v>0</v>
      </c>
      <c r="BI227" s="4"/>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8">
        <f t="shared" si="25"/>
        <v>0</v>
      </c>
      <c r="CI227" s="45"/>
      <c r="CJ227" s="7" t="s">
        <v>1777</v>
      </c>
      <c r="CK227" s="130" t="s">
        <v>1739</v>
      </c>
      <c r="CL227" s="5">
        <v>60</v>
      </c>
      <c r="CM227" s="8" t="str">
        <f>VLOOKUP($CL227,definitions_list_lookup!$N$15:$P$20,2,TRUE)</f>
        <v>high</v>
      </c>
      <c r="CN227" s="8">
        <f>VLOOKUP($CL227,definitions_list_lookup!$N$15:$P$20,3,TRUE)</f>
        <v>3</v>
      </c>
      <c r="CO227" s="108"/>
      <c r="CP227" s="7"/>
      <c r="CQ227" s="7">
        <v>30</v>
      </c>
      <c r="CR227" s="7">
        <v>70</v>
      </c>
      <c r="CS227" s="7"/>
      <c r="CT227" s="7"/>
      <c r="CU227" s="7"/>
      <c r="CV227" s="7"/>
      <c r="CW227" s="7"/>
      <c r="CX227" s="7"/>
      <c r="CY227" s="7"/>
      <c r="CZ227" s="7"/>
      <c r="DA227" s="7"/>
      <c r="DB227" s="7"/>
      <c r="DC227" s="7"/>
      <c r="DD227" s="7"/>
      <c r="DE227" s="7"/>
      <c r="DF227" s="7"/>
      <c r="DG227" s="7"/>
      <c r="DH227" s="7"/>
      <c r="DI227" s="7"/>
      <c r="DJ227" s="7"/>
      <c r="DK227" s="7"/>
      <c r="DL227" s="7"/>
      <c r="DM227" s="7"/>
      <c r="DN227" s="8">
        <f t="shared" si="26"/>
        <v>100</v>
      </c>
      <c r="DO227" s="45"/>
      <c r="DP227" s="4"/>
      <c r="DR227" s="8" t="str">
        <f>VLOOKUP($DQ227,definitions_list_lookup!$N$15:$P$20,2,TRUE)</f>
        <v>fresh</v>
      </c>
      <c r="DS227" s="8">
        <f>VLOOKUP($DQ227,definitions_list_lookup!$N$15:$P$20,3,TRUE)</f>
        <v>0</v>
      </c>
      <c r="DT227" s="108"/>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8">
        <f t="shared" si="27"/>
        <v>0</v>
      </c>
      <c r="ET227" s="44"/>
      <c r="EU227" s="8">
        <f t="shared" si="21"/>
        <v>7.75</v>
      </c>
      <c r="EV227" s="8" t="str">
        <f>VLOOKUP($EU227,definitions_list_lookup!$N$15:$P$20,2,TRUE)</f>
        <v>slight</v>
      </c>
      <c r="EW227" s="8">
        <f>VLOOKUP($EU227,definitions_list_lookup!$N$15:$P$20,3,TRUE)</f>
        <v>1</v>
      </c>
    </row>
    <row r="228" spans="1:153" s="5" customFormat="1" ht="84">
      <c r="A228" s="5" t="s">
        <v>1932</v>
      </c>
      <c r="B228" s="5" t="s">
        <v>2845</v>
      </c>
      <c r="C228" s="5" t="s">
        <v>1497</v>
      </c>
      <c r="D228" s="5" t="s">
        <v>1497</v>
      </c>
      <c r="E228" s="5">
        <v>38</v>
      </c>
      <c r="F228" s="5">
        <v>1</v>
      </c>
      <c r="G228" s="6" t="str">
        <f t="shared" si="22"/>
        <v>38-1</v>
      </c>
      <c r="H228" s="2">
        <v>27</v>
      </c>
      <c r="I228" s="2">
        <v>95</v>
      </c>
      <c r="J228" s="81" t="str">
        <f>IF(((VLOOKUP($G228,Depth_Lookup!$A$3:$J$561,9,FALSE))-(I228/100))&gt;=0,"Good","Too Long")</f>
        <v>Good</v>
      </c>
      <c r="K228" s="82">
        <f>(VLOOKUP($G228,Depth_Lookup!$A$3:$J$561,10,FALSE))+(H228/100)</f>
        <v>92.52</v>
      </c>
      <c r="L228" s="82">
        <f>(VLOOKUP($G228,Depth_Lookup!$A$3:$J$561,10,FALSE))+(I228/100)</f>
        <v>93.2</v>
      </c>
      <c r="M228" s="174" t="s">
        <v>2028</v>
      </c>
      <c r="N228" s="174" t="s">
        <v>1489</v>
      </c>
      <c r="O228" s="59" t="s">
        <v>2091</v>
      </c>
      <c r="P228" s="59" t="s">
        <v>2127</v>
      </c>
      <c r="Q228" s="45"/>
      <c r="R228" s="42">
        <v>80</v>
      </c>
      <c r="T228" s="5">
        <v>20</v>
      </c>
      <c r="V228" s="8">
        <f t="shared" si="23"/>
        <v>100</v>
      </c>
      <c r="W228" s="4" t="s">
        <v>1794</v>
      </c>
      <c r="X228" s="5" t="s">
        <v>1764</v>
      </c>
      <c r="Y228" s="38">
        <v>5</v>
      </c>
      <c r="Z228" s="8" t="str">
        <f>VLOOKUP($Y228,definitions_list_lookup!$N$15:$P$20,2,TRUE)</f>
        <v>slight</v>
      </c>
      <c r="AA228" s="8">
        <f>VLOOKUP($Y228,definitions_list_lookup!$N$15:$P$20,3,TRUE)</f>
        <v>1</v>
      </c>
      <c r="AB228" s="4"/>
      <c r="AC228" s="7">
        <v>20</v>
      </c>
      <c r="AD228" s="7">
        <v>5</v>
      </c>
      <c r="AE228" s="7">
        <v>10</v>
      </c>
      <c r="AF228" s="7"/>
      <c r="AG228" s="7"/>
      <c r="AH228" s="7"/>
      <c r="AI228" s="7"/>
      <c r="AJ228" s="7"/>
      <c r="AK228" s="7"/>
      <c r="AL228" s="7"/>
      <c r="AM228" s="7"/>
      <c r="AN228" s="7"/>
      <c r="AO228" s="7"/>
      <c r="AP228" s="7">
        <v>5</v>
      </c>
      <c r="AQ228" s="7"/>
      <c r="AR228" s="7"/>
      <c r="AS228" s="7">
        <v>60</v>
      </c>
      <c r="AT228" s="7"/>
      <c r="AU228" s="7"/>
      <c r="AV228" s="7"/>
      <c r="AW228" s="7"/>
      <c r="AX228" s="7"/>
      <c r="AY228" s="7"/>
      <c r="AZ228" s="7"/>
      <c r="BA228" s="8">
        <f t="shared" si="24"/>
        <v>100</v>
      </c>
      <c r="BB228" s="55"/>
      <c r="BC228" s="4"/>
      <c r="BD228" s="108"/>
      <c r="BE228" s="4"/>
      <c r="BG228" s="8" t="str">
        <f>VLOOKUP($BF228,definitions_list_lookup!$N$15:$P$20,2,TRUE)</f>
        <v>fresh</v>
      </c>
      <c r="BH228" s="8">
        <f>VLOOKUP($BF228,definitions_list_lookup!$N$15:$P$20,3,TRUE)</f>
        <v>0</v>
      </c>
      <c r="BI228" s="4"/>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8">
        <f t="shared" si="25"/>
        <v>0</v>
      </c>
      <c r="CI228" s="45"/>
      <c r="CJ228" s="7" t="s">
        <v>1777</v>
      </c>
      <c r="CK228" s="130" t="s">
        <v>1737</v>
      </c>
      <c r="CL228" s="5">
        <v>60</v>
      </c>
      <c r="CM228" s="8" t="str">
        <f>VLOOKUP($CL228,definitions_list_lookup!$N$15:$P$20,2,TRUE)</f>
        <v>high</v>
      </c>
      <c r="CN228" s="8">
        <f>VLOOKUP($CL228,definitions_list_lookup!$N$15:$P$20,3,TRUE)</f>
        <v>3</v>
      </c>
      <c r="CO228" s="108"/>
      <c r="CP228" s="7">
        <v>10</v>
      </c>
      <c r="CQ228" s="7">
        <v>75</v>
      </c>
      <c r="CR228" s="7">
        <v>15</v>
      </c>
      <c r="CS228" s="7"/>
      <c r="CT228" s="7"/>
      <c r="CU228" s="7"/>
      <c r="CV228" s="7"/>
      <c r="CW228" s="7"/>
      <c r="CX228" s="7"/>
      <c r="CY228" s="7"/>
      <c r="CZ228" s="7"/>
      <c r="DA228" s="7"/>
      <c r="DB228" s="7"/>
      <c r="DC228" s="7"/>
      <c r="DD228" s="7"/>
      <c r="DE228" s="7"/>
      <c r="DF228" s="7"/>
      <c r="DG228" s="7"/>
      <c r="DH228" s="7"/>
      <c r="DI228" s="7"/>
      <c r="DJ228" s="7"/>
      <c r="DK228" s="7"/>
      <c r="DL228" s="7"/>
      <c r="DM228" s="7"/>
      <c r="DN228" s="8">
        <f t="shared" si="26"/>
        <v>100</v>
      </c>
      <c r="DO228" s="45"/>
      <c r="DP228" s="4"/>
      <c r="DR228" s="8" t="str">
        <f>VLOOKUP($DQ228,definitions_list_lookup!$N$15:$P$20,2,TRUE)</f>
        <v>fresh</v>
      </c>
      <c r="DS228" s="8">
        <f>VLOOKUP($DQ228,definitions_list_lookup!$N$15:$P$20,3,TRUE)</f>
        <v>0</v>
      </c>
      <c r="DT228" s="108"/>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8">
        <f t="shared" si="27"/>
        <v>0</v>
      </c>
      <c r="ET228" s="44"/>
      <c r="EU228" s="8">
        <f t="shared" si="21"/>
        <v>16</v>
      </c>
      <c r="EV228" s="8" t="str">
        <f>VLOOKUP($EU228,definitions_list_lookup!$N$15:$P$20,2,TRUE)</f>
        <v>moderate</v>
      </c>
      <c r="EW228" s="8">
        <f>VLOOKUP($EU228,definitions_list_lookup!$N$15:$P$20,3,TRUE)</f>
        <v>2</v>
      </c>
    </row>
    <row r="229" spans="1:153" s="5" customFormat="1" ht="98">
      <c r="A229" s="5" t="s">
        <v>1932</v>
      </c>
      <c r="B229" s="5" t="s">
        <v>2845</v>
      </c>
      <c r="C229" s="5" t="s">
        <v>1497</v>
      </c>
      <c r="D229" s="5" t="s">
        <v>1497</v>
      </c>
      <c r="E229" s="5">
        <v>38</v>
      </c>
      <c r="F229" s="5">
        <v>2</v>
      </c>
      <c r="G229" s="6" t="str">
        <f t="shared" si="22"/>
        <v>38-2</v>
      </c>
      <c r="H229" s="2">
        <v>0</v>
      </c>
      <c r="I229" s="2">
        <v>80</v>
      </c>
      <c r="J229" s="81" t="str">
        <f>IF(((VLOOKUP($G229,Depth_Lookup!$A$3:$J$561,9,FALSE))-(I229/100))&gt;=0,"Good","Too Long")</f>
        <v>Good</v>
      </c>
      <c r="K229" s="82">
        <f>(VLOOKUP($G229,Depth_Lookup!$A$3:$J$561,10,FALSE))+(H229/100)</f>
        <v>93.2</v>
      </c>
      <c r="L229" s="82">
        <f>(VLOOKUP($G229,Depth_Lookup!$A$3:$J$561,10,FALSE))+(I229/100)</f>
        <v>94</v>
      </c>
      <c r="M229" s="174" t="s">
        <v>2028</v>
      </c>
      <c r="N229" s="174" t="s">
        <v>1489</v>
      </c>
      <c r="O229" s="59" t="s">
        <v>2090</v>
      </c>
      <c r="P229" s="59" t="s">
        <v>2127</v>
      </c>
      <c r="Q229" s="45"/>
      <c r="R229" s="42">
        <v>25</v>
      </c>
      <c r="T229" s="5">
        <v>75</v>
      </c>
      <c r="V229" s="8">
        <f t="shared" si="23"/>
        <v>100</v>
      </c>
      <c r="W229" s="4" t="s">
        <v>1794</v>
      </c>
      <c r="X229" s="5" t="s">
        <v>1764</v>
      </c>
      <c r="Y229" s="38">
        <v>15</v>
      </c>
      <c r="Z229" s="8" t="str">
        <f>VLOOKUP($Y229,definitions_list_lookup!$N$15:$P$20,2,TRUE)</f>
        <v>moderate</v>
      </c>
      <c r="AA229" s="8">
        <f>VLOOKUP($Y229,definitions_list_lookup!$N$15:$P$20,3,TRUE)</f>
        <v>2</v>
      </c>
      <c r="AB229" s="4"/>
      <c r="AC229" s="7">
        <v>60</v>
      </c>
      <c r="AD229" s="7">
        <v>10</v>
      </c>
      <c r="AE229" s="7">
        <v>15</v>
      </c>
      <c r="AF229" s="7"/>
      <c r="AG229" s="7"/>
      <c r="AH229" s="7"/>
      <c r="AI229" s="7"/>
      <c r="AJ229" s="7"/>
      <c r="AK229" s="7"/>
      <c r="AL229" s="7"/>
      <c r="AM229" s="7"/>
      <c r="AN229" s="7"/>
      <c r="AO229" s="7"/>
      <c r="AP229" s="7">
        <v>3</v>
      </c>
      <c r="AQ229" s="7"/>
      <c r="AR229" s="7"/>
      <c r="AS229" s="7">
        <v>12</v>
      </c>
      <c r="AT229" s="7"/>
      <c r="AU229" s="7"/>
      <c r="AV229" s="7"/>
      <c r="AW229" s="7"/>
      <c r="AX229" s="7"/>
      <c r="AY229" s="7"/>
      <c r="AZ229" s="7"/>
      <c r="BA229" s="8">
        <f t="shared" si="24"/>
        <v>100</v>
      </c>
      <c r="BB229" s="55"/>
      <c r="BC229" s="4"/>
      <c r="BD229" s="108"/>
      <c r="BE229" s="4"/>
      <c r="BG229" s="8" t="str">
        <f>VLOOKUP($BF229,definitions_list_lookup!$N$15:$P$20,2,TRUE)</f>
        <v>fresh</v>
      </c>
      <c r="BH229" s="8">
        <f>VLOOKUP($BF229,definitions_list_lookup!$N$15:$P$20,3,TRUE)</f>
        <v>0</v>
      </c>
      <c r="BI229" s="4"/>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8">
        <f t="shared" si="25"/>
        <v>0</v>
      </c>
      <c r="CI229" s="45"/>
      <c r="CJ229" s="7" t="s">
        <v>1777</v>
      </c>
      <c r="CK229" s="130" t="s">
        <v>2089</v>
      </c>
      <c r="CL229" s="5">
        <v>65</v>
      </c>
      <c r="CM229" s="8" t="str">
        <f>VLOOKUP($CL229,definitions_list_lookup!$N$15:$P$20,2,TRUE)</f>
        <v>very high</v>
      </c>
      <c r="CN229" s="8">
        <f>VLOOKUP($CL229,definitions_list_lookup!$N$15:$P$20,3,TRUE)</f>
        <v>4</v>
      </c>
      <c r="CO229" s="108"/>
      <c r="CP229" s="7"/>
      <c r="CQ229" s="7">
        <v>70</v>
      </c>
      <c r="CR229" s="7">
        <v>25</v>
      </c>
      <c r="CS229" s="7"/>
      <c r="CT229" s="7"/>
      <c r="CU229" s="7"/>
      <c r="CV229" s="7"/>
      <c r="CW229" s="7"/>
      <c r="CX229" s="7"/>
      <c r="CY229" s="7"/>
      <c r="CZ229" s="7"/>
      <c r="DA229" s="7"/>
      <c r="DB229" s="7"/>
      <c r="DC229" s="7">
        <v>1</v>
      </c>
      <c r="DD229" s="7"/>
      <c r="DE229" s="7"/>
      <c r="DF229" s="7">
        <v>4</v>
      </c>
      <c r="DG229" s="7"/>
      <c r="DH229" s="7"/>
      <c r="DI229" s="7"/>
      <c r="DJ229" s="7"/>
      <c r="DK229" s="7"/>
      <c r="DL229" s="7"/>
      <c r="DM229" s="7"/>
      <c r="DN229" s="8">
        <f t="shared" si="26"/>
        <v>100</v>
      </c>
      <c r="DO229" s="45"/>
      <c r="DP229" s="4"/>
      <c r="DR229" s="8" t="str">
        <f>VLOOKUP($DQ229,definitions_list_lookup!$N$15:$P$20,2,TRUE)</f>
        <v>fresh</v>
      </c>
      <c r="DS229" s="8">
        <f>VLOOKUP($DQ229,definitions_list_lookup!$N$15:$P$20,3,TRUE)</f>
        <v>0</v>
      </c>
      <c r="DT229" s="108"/>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8">
        <f t="shared" si="27"/>
        <v>0</v>
      </c>
      <c r="ET229" s="44"/>
      <c r="EU229" s="8">
        <f t="shared" si="21"/>
        <v>52.5</v>
      </c>
      <c r="EV229" s="8" t="str">
        <f>VLOOKUP($EU229,definitions_list_lookup!$N$15:$P$20,2,TRUE)</f>
        <v>high</v>
      </c>
      <c r="EW229" s="8">
        <f>VLOOKUP($EU229,definitions_list_lookup!$N$15:$P$20,3,TRUE)</f>
        <v>3</v>
      </c>
    </row>
    <row r="230" spans="1:153" s="5" customFormat="1" ht="84">
      <c r="A230" s="5" t="s">
        <v>1932</v>
      </c>
      <c r="B230" s="5" t="s">
        <v>2845</v>
      </c>
      <c r="C230" s="5" t="s">
        <v>1497</v>
      </c>
      <c r="D230" s="5" t="s">
        <v>1497</v>
      </c>
      <c r="E230" s="5">
        <v>38</v>
      </c>
      <c r="F230" s="5">
        <v>2</v>
      </c>
      <c r="G230" s="6" t="str">
        <f t="shared" si="22"/>
        <v>38-2</v>
      </c>
      <c r="H230" s="2">
        <v>80</v>
      </c>
      <c r="I230" s="2">
        <v>83</v>
      </c>
      <c r="J230" s="81" t="str">
        <f>IF(((VLOOKUP($G230,Depth_Lookup!$A$3:$J$561,9,FALSE))-(I230/100))&gt;=0,"Good","Too Long")</f>
        <v>Good</v>
      </c>
      <c r="K230" s="82">
        <f>(VLOOKUP($G230,Depth_Lookup!$A$3:$J$561,10,FALSE))+(H230/100)</f>
        <v>94</v>
      </c>
      <c r="L230" s="82">
        <f>(VLOOKUP($G230,Depth_Lookup!$A$3:$J$561,10,FALSE))+(I230/100)</f>
        <v>94.03</v>
      </c>
      <c r="M230" s="174" t="s">
        <v>2029</v>
      </c>
      <c r="N230" s="174" t="s">
        <v>1489</v>
      </c>
      <c r="O230" s="59" t="s">
        <v>2088</v>
      </c>
      <c r="P230" s="59" t="s">
        <v>2128</v>
      </c>
      <c r="Q230" s="45"/>
      <c r="R230" s="42">
        <v>15</v>
      </c>
      <c r="T230" s="5">
        <v>85</v>
      </c>
      <c r="V230" s="8">
        <f t="shared" si="23"/>
        <v>100</v>
      </c>
      <c r="W230" s="4" t="s">
        <v>1742</v>
      </c>
      <c r="X230" s="5" t="s">
        <v>1764</v>
      </c>
      <c r="Y230" s="38">
        <v>40</v>
      </c>
      <c r="Z230" s="8" t="str">
        <f>VLOOKUP($Y230,definitions_list_lookup!$N$15:$P$20,2,TRUE)</f>
        <v>high</v>
      </c>
      <c r="AA230" s="8">
        <f>VLOOKUP($Y230,definitions_list_lookup!$N$15:$P$20,3,TRUE)</f>
        <v>3</v>
      </c>
      <c r="AB230" s="4"/>
      <c r="AC230" s="7"/>
      <c r="AD230" s="7">
        <v>35</v>
      </c>
      <c r="AE230" s="7">
        <v>5</v>
      </c>
      <c r="AF230" s="7"/>
      <c r="AG230" s="7"/>
      <c r="AH230" s="7"/>
      <c r="AI230" s="7"/>
      <c r="AJ230" s="7"/>
      <c r="AK230" s="7"/>
      <c r="AL230" s="7"/>
      <c r="AM230" s="7"/>
      <c r="AN230" s="7"/>
      <c r="AO230" s="7"/>
      <c r="AP230" s="7">
        <v>5</v>
      </c>
      <c r="AQ230" s="7"/>
      <c r="AR230" s="7"/>
      <c r="AS230" s="7">
        <v>55</v>
      </c>
      <c r="AT230" s="7"/>
      <c r="AU230" s="7"/>
      <c r="AV230" s="7"/>
      <c r="AW230" s="7"/>
      <c r="AX230" s="7"/>
      <c r="AY230" s="7"/>
      <c r="AZ230" s="7"/>
      <c r="BA230" s="8">
        <f t="shared" si="24"/>
        <v>100</v>
      </c>
      <c r="BB230" s="55"/>
      <c r="BC230" s="4"/>
      <c r="BD230" s="108"/>
      <c r="BE230" s="4"/>
      <c r="BG230" s="8" t="str">
        <f>VLOOKUP($BF230,definitions_list_lookup!$N$15:$P$20,2,TRUE)</f>
        <v>fresh</v>
      </c>
      <c r="BH230" s="8">
        <f>VLOOKUP($BF230,definitions_list_lookup!$N$15:$P$20,3,TRUE)</f>
        <v>0</v>
      </c>
      <c r="BI230" s="4"/>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8">
        <f t="shared" si="25"/>
        <v>0</v>
      </c>
      <c r="CI230" s="45"/>
      <c r="CJ230" s="7" t="s">
        <v>1777</v>
      </c>
      <c r="CK230" s="130" t="s">
        <v>1739</v>
      </c>
      <c r="CL230" s="5">
        <v>50</v>
      </c>
      <c r="CM230" s="8" t="str">
        <f>VLOOKUP($CL230,definitions_list_lookup!$N$15:$P$20,2,TRUE)</f>
        <v>high</v>
      </c>
      <c r="CN230" s="8">
        <f>VLOOKUP($CL230,definitions_list_lookup!$N$15:$P$20,3,TRUE)</f>
        <v>3</v>
      </c>
      <c r="CO230" s="108"/>
      <c r="CP230" s="7">
        <v>30</v>
      </c>
      <c r="CQ230" s="7">
        <v>70</v>
      </c>
      <c r="CR230" s="7"/>
      <c r="CS230" s="7"/>
      <c r="CT230" s="7"/>
      <c r="CU230" s="7"/>
      <c r="CV230" s="7"/>
      <c r="CW230" s="7"/>
      <c r="CX230" s="7"/>
      <c r="CY230" s="7"/>
      <c r="CZ230" s="7"/>
      <c r="DA230" s="7"/>
      <c r="DB230" s="7"/>
      <c r="DC230" s="7"/>
      <c r="DD230" s="7"/>
      <c r="DE230" s="7"/>
      <c r="DF230" s="7"/>
      <c r="DG230" s="7"/>
      <c r="DH230" s="7"/>
      <c r="DI230" s="7"/>
      <c r="DJ230" s="7"/>
      <c r="DK230" s="7"/>
      <c r="DL230" s="7"/>
      <c r="DM230" s="7"/>
      <c r="DN230" s="8">
        <f t="shared" si="26"/>
        <v>100</v>
      </c>
      <c r="DO230" s="45"/>
      <c r="DP230" s="4"/>
      <c r="DR230" s="8" t="str">
        <f>VLOOKUP($DQ230,definitions_list_lookup!$N$15:$P$20,2,TRUE)</f>
        <v>fresh</v>
      </c>
      <c r="DS230" s="8">
        <f>VLOOKUP($DQ230,definitions_list_lookup!$N$15:$P$20,3,TRUE)</f>
        <v>0</v>
      </c>
      <c r="DT230" s="108"/>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8">
        <f t="shared" si="27"/>
        <v>0</v>
      </c>
      <c r="ET230" s="44"/>
      <c r="EU230" s="8">
        <f t="shared" si="21"/>
        <v>48.5</v>
      </c>
      <c r="EV230" s="8" t="str">
        <f>VLOOKUP($EU230,definitions_list_lookup!$N$15:$P$20,2,TRUE)</f>
        <v>high</v>
      </c>
      <c r="EW230" s="8">
        <f>VLOOKUP($EU230,definitions_list_lookup!$N$15:$P$20,3,TRUE)</f>
        <v>3</v>
      </c>
    </row>
    <row r="231" spans="1:153" s="5" customFormat="1" ht="84">
      <c r="A231" s="5" t="s">
        <v>1932</v>
      </c>
      <c r="B231" s="5" t="s">
        <v>2845</v>
      </c>
      <c r="C231" s="5" t="s">
        <v>1497</v>
      </c>
      <c r="D231" s="5" t="s">
        <v>1497</v>
      </c>
      <c r="E231" s="5">
        <v>38</v>
      </c>
      <c r="F231" s="5">
        <v>3</v>
      </c>
      <c r="G231" s="6" t="str">
        <f t="shared" si="22"/>
        <v>38-3</v>
      </c>
      <c r="H231" s="2">
        <v>0</v>
      </c>
      <c r="I231" s="2">
        <v>6.5</v>
      </c>
      <c r="J231" s="81" t="str">
        <f>IF(((VLOOKUP($G231,Depth_Lookup!$A$3:$J$561,9,FALSE))-(I231/100))&gt;=0,"Good","Too Long")</f>
        <v>Good</v>
      </c>
      <c r="K231" s="82">
        <f>(VLOOKUP($G231,Depth_Lookup!$A$3:$J$561,10,FALSE))+(H231/100)</f>
        <v>94.03</v>
      </c>
      <c r="L231" s="82">
        <f>(VLOOKUP($G231,Depth_Lookup!$A$3:$J$561,10,FALSE))+(I231/100)</f>
        <v>94.094999999999999</v>
      </c>
      <c r="M231" s="174" t="s">
        <v>2029</v>
      </c>
      <c r="N231" s="174" t="s">
        <v>1489</v>
      </c>
      <c r="O231" s="59" t="s">
        <v>2087</v>
      </c>
      <c r="P231" s="59" t="s">
        <v>2128</v>
      </c>
      <c r="Q231" s="45"/>
      <c r="R231" s="42">
        <v>90</v>
      </c>
      <c r="T231" s="5">
        <v>10</v>
      </c>
      <c r="V231" s="8">
        <f t="shared" si="23"/>
        <v>100</v>
      </c>
      <c r="W231" s="4" t="s">
        <v>1742</v>
      </c>
      <c r="X231" s="5" t="s">
        <v>1764</v>
      </c>
      <c r="Y231" s="38">
        <v>20</v>
      </c>
      <c r="Z231" s="8" t="str">
        <f>VLOOKUP($Y231,definitions_list_lookup!$N$15:$P$20,2,TRUE)</f>
        <v>moderate</v>
      </c>
      <c r="AA231" s="8">
        <f>VLOOKUP($Y231,definitions_list_lookup!$N$15:$P$20,3,TRUE)</f>
        <v>2</v>
      </c>
      <c r="AB231" s="4"/>
      <c r="AC231" s="7">
        <v>15</v>
      </c>
      <c r="AD231" s="7">
        <v>25</v>
      </c>
      <c r="AE231" s="7">
        <v>10</v>
      </c>
      <c r="AF231" s="7"/>
      <c r="AG231" s="7"/>
      <c r="AH231" s="7"/>
      <c r="AI231" s="7"/>
      <c r="AJ231" s="7"/>
      <c r="AK231" s="7"/>
      <c r="AL231" s="7"/>
      <c r="AM231" s="7"/>
      <c r="AN231" s="7"/>
      <c r="AO231" s="7"/>
      <c r="AP231" s="7">
        <v>5</v>
      </c>
      <c r="AQ231" s="7"/>
      <c r="AR231" s="7"/>
      <c r="AS231" s="7">
        <v>45</v>
      </c>
      <c r="AT231" s="7"/>
      <c r="AU231" s="7"/>
      <c r="AV231" s="7"/>
      <c r="AW231" s="7"/>
      <c r="AX231" s="7"/>
      <c r="AY231" s="7"/>
      <c r="AZ231" s="7"/>
      <c r="BA231" s="8">
        <f t="shared" si="24"/>
        <v>100</v>
      </c>
      <c r="BB231" s="55"/>
      <c r="BC231" s="4"/>
      <c r="BD231" s="108"/>
      <c r="BE231" s="4"/>
      <c r="BG231" s="8" t="str">
        <f>VLOOKUP($BF231,definitions_list_lookup!$N$15:$P$20,2,TRUE)</f>
        <v>fresh</v>
      </c>
      <c r="BH231" s="8">
        <f>VLOOKUP($BF231,definitions_list_lookup!$N$15:$P$20,3,TRUE)</f>
        <v>0</v>
      </c>
      <c r="BI231" s="4"/>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8">
        <f t="shared" si="25"/>
        <v>0</v>
      </c>
      <c r="CI231" s="45"/>
      <c r="CJ231" s="7" t="s">
        <v>1777</v>
      </c>
      <c r="CK231" s="130" t="s">
        <v>1739</v>
      </c>
      <c r="CL231" s="5">
        <v>70</v>
      </c>
      <c r="CM231" s="8" t="str">
        <f>VLOOKUP($CL231,definitions_list_lookup!$N$15:$P$20,2,TRUE)</f>
        <v>very high</v>
      </c>
      <c r="CN231" s="8">
        <f>VLOOKUP($CL231,definitions_list_lookup!$N$15:$P$20,3,TRUE)</f>
        <v>4</v>
      </c>
      <c r="CO231" s="108"/>
      <c r="CP231" s="7"/>
      <c r="CQ231" s="7">
        <v>65</v>
      </c>
      <c r="CR231" s="7"/>
      <c r="CS231" s="7"/>
      <c r="CT231" s="7"/>
      <c r="CU231" s="7"/>
      <c r="CV231" s="7"/>
      <c r="CW231" s="7"/>
      <c r="CX231" s="7"/>
      <c r="CY231" s="7"/>
      <c r="CZ231" s="7"/>
      <c r="DA231" s="7"/>
      <c r="DB231" s="7"/>
      <c r="DC231" s="7">
        <v>5</v>
      </c>
      <c r="DD231" s="7"/>
      <c r="DE231" s="7"/>
      <c r="DF231" s="7">
        <v>30</v>
      </c>
      <c r="DG231" s="7"/>
      <c r="DH231" s="7"/>
      <c r="DI231" s="7"/>
      <c r="DJ231" s="7"/>
      <c r="DK231" s="7"/>
      <c r="DL231" s="7"/>
      <c r="DM231" s="7"/>
      <c r="DN231" s="8">
        <f t="shared" si="26"/>
        <v>100</v>
      </c>
      <c r="DO231" s="45"/>
      <c r="DP231" s="4"/>
      <c r="DR231" s="8" t="str">
        <f>VLOOKUP($DQ231,definitions_list_lookup!$N$15:$P$20,2,TRUE)</f>
        <v>fresh</v>
      </c>
      <c r="DS231" s="8">
        <f>VLOOKUP($DQ231,definitions_list_lookup!$N$15:$P$20,3,TRUE)</f>
        <v>0</v>
      </c>
      <c r="DT231" s="108"/>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8">
        <f t="shared" si="27"/>
        <v>0</v>
      </c>
      <c r="ET231" s="44"/>
      <c r="EU231" s="8">
        <f t="shared" si="21"/>
        <v>25</v>
      </c>
      <c r="EV231" s="8" t="str">
        <f>VLOOKUP($EU231,definitions_list_lookup!$N$15:$P$20,2,TRUE)</f>
        <v>moderate</v>
      </c>
      <c r="EW231" s="8">
        <f>VLOOKUP($EU231,definitions_list_lookup!$N$15:$P$20,3,TRUE)</f>
        <v>2</v>
      </c>
    </row>
    <row r="232" spans="1:153" s="5" customFormat="1" ht="84">
      <c r="A232" s="5" t="s">
        <v>1932</v>
      </c>
      <c r="B232" s="5" t="s">
        <v>2845</v>
      </c>
      <c r="C232" s="5" t="s">
        <v>1497</v>
      </c>
      <c r="D232" s="5" t="s">
        <v>1497</v>
      </c>
      <c r="E232" s="5">
        <v>38</v>
      </c>
      <c r="F232" s="5">
        <v>3</v>
      </c>
      <c r="G232" s="6" t="str">
        <f t="shared" si="22"/>
        <v>38-3</v>
      </c>
      <c r="H232" s="2">
        <v>6.5</v>
      </c>
      <c r="I232" s="2">
        <v>39</v>
      </c>
      <c r="J232" s="81" t="str">
        <f>IF(((VLOOKUP($G232,Depth_Lookup!$A$3:$J$561,9,FALSE))-(I232/100))&gt;=0,"Good","Too Long")</f>
        <v>Good</v>
      </c>
      <c r="K232" s="82">
        <f>(VLOOKUP($G232,Depth_Lookup!$A$3:$J$561,10,FALSE))+(H232/100)</f>
        <v>94.094999999999999</v>
      </c>
      <c r="L232" s="82">
        <f>(VLOOKUP($G232,Depth_Lookup!$A$3:$J$561,10,FALSE))+(I232/100)</f>
        <v>94.42</v>
      </c>
      <c r="M232" s="174" t="s">
        <v>2030</v>
      </c>
      <c r="N232" s="174" t="s">
        <v>1489</v>
      </c>
      <c r="O232" s="59" t="s">
        <v>2087</v>
      </c>
      <c r="P232" s="59" t="s">
        <v>2127</v>
      </c>
      <c r="Q232" s="45"/>
      <c r="R232" s="42">
        <v>65</v>
      </c>
      <c r="T232" s="5">
        <v>35</v>
      </c>
      <c r="V232" s="8">
        <f t="shared" si="23"/>
        <v>100</v>
      </c>
      <c r="W232" s="4" t="s">
        <v>1742</v>
      </c>
      <c r="X232" s="5" t="s">
        <v>1764</v>
      </c>
      <c r="Y232" s="38">
        <v>20</v>
      </c>
      <c r="Z232" s="8" t="str">
        <f>VLOOKUP($Y232,definitions_list_lookup!$N$15:$P$20,2,TRUE)</f>
        <v>moderate</v>
      </c>
      <c r="AA232" s="8">
        <f>VLOOKUP($Y232,definitions_list_lookup!$N$15:$P$20,3,TRUE)</f>
        <v>2</v>
      </c>
      <c r="AB232" s="4"/>
      <c r="AC232" s="7">
        <v>60</v>
      </c>
      <c r="AD232" s="7"/>
      <c r="AE232" s="7">
        <v>30</v>
      </c>
      <c r="AF232" s="7"/>
      <c r="AG232" s="7"/>
      <c r="AH232" s="7"/>
      <c r="AI232" s="7"/>
      <c r="AJ232" s="7"/>
      <c r="AK232" s="7"/>
      <c r="AL232" s="7"/>
      <c r="AM232" s="7"/>
      <c r="AN232" s="7"/>
      <c r="AO232" s="7"/>
      <c r="AP232" s="7">
        <v>2</v>
      </c>
      <c r="AQ232" s="7"/>
      <c r="AR232" s="7"/>
      <c r="AS232" s="7">
        <v>8</v>
      </c>
      <c r="AT232" s="7"/>
      <c r="AU232" s="7"/>
      <c r="AV232" s="7"/>
      <c r="AW232" s="7"/>
      <c r="AX232" s="7"/>
      <c r="AY232" s="7"/>
      <c r="AZ232" s="7"/>
      <c r="BA232" s="8">
        <f t="shared" si="24"/>
        <v>100</v>
      </c>
      <c r="BB232" s="55"/>
      <c r="BC232" s="4"/>
      <c r="BD232" s="108"/>
      <c r="BE232" s="4"/>
      <c r="BG232" s="8" t="str">
        <f>VLOOKUP($BF232,definitions_list_lookup!$N$15:$P$20,2,TRUE)</f>
        <v>fresh</v>
      </c>
      <c r="BH232" s="8">
        <f>VLOOKUP($BF232,definitions_list_lookup!$N$15:$P$20,3,TRUE)</f>
        <v>0</v>
      </c>
      <c r="BI232" s="4"/>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8">
        <f t="shared" si="25"/>
        <v>0</v>
      </c>
      <c r="CI232" s="45"/>
      <c r="CJ232" s="7" t="s">
        <v>1777</v>
      </c>
      <c r="CK232" s="130" t="s">
        <v>1739</v>
      </c>
      <c r="CL232" s="5">
        <v>70</v>
      </c>
      <c r="CM232" s="8" t="str">
        <f>VLOOKUP($CL232,definitions_list_lookup!$N$15:$P$20,2,TRUE)</f>
        <v>very high</v>
      </c>
      <c r="CN232" s="8">
        <f>VLOOKUP($CL232,definitions_list_lookup!$N$15:$P$20,3,TRUE)</f>
        <v>4</v>
      </c>
      <c r="CO232" s="108"/>
      <c r="CP232" s="7">
        <v>30</v>
      </c>
      <c r="CQ232" s="7">
        <v>60</v>
      </c>
      <c r="CR232" s="7">
        <v>10</v>
      </c>
      <c r="CS232" s="7"/>
      <c r="CT232" s="7"/>
      <c r="CU232" s="7"/>
      <c r="CV232" s="7"/>
      <c r="CW232" s="7"/>
      <c r="CX232" s="7"/>
      <c r="CY232" s="7"/>
      <c r="CZ232" s="7"/>
      <c r="DA232" s="7"/>
      <c r="DB232" s="7"/>
      <c r="DC232" s="7"/>
      <c r="DD232" s="7"/>
      <c r="DE232" s="7"/>
      <c r="DF232" s="7"/>
      <c r="DG232" s="7"/>
      <c r="DH232" s="7"/>
      <c r="DI232" s="7"/>
      <c r="DJ232" s="7"/>
      <c r="DK232" s="7"/>
      <c r="DL232" s="7"/>
      <c r="DM232" s="7"/>
      <c r="DN232" s="8">
        <f t="shared" si="26"/>
        <v>100</v>
      </c>
      <c r="DO232" s="45"/>
      <c r="DP232" s="4"/>
      <c r="DR232" s="8" t="str">
        <f>VLOOKUP($DQ232,definitions_list_lookup!$N$15:$P$20,2,TRUE)</f>
        <v>fresh</v>
      </c>
      <c r="DS232" s="8">
        <f>VLOOKUP($DQ232,definitions_list_lookup!$N$15:$P$20,3,TRUE)</f>
        <v>0</v>
      </c>
      <c r="DT232" s="108"/>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8">
        <f t="shared" si="27"/>
        <v>0</v>
      </c>
      <c r="ET232" s="44"/>
      <c r="EU232" s="8">
        <f t="shared" si="21"/>
        <v>37.5</v>
      </c>
      <c r="EV232" s="8" t="str">
        <f>VLOOKUP($EU232,definitions_list_lookup!$N$15:$P$20,2,TRUE)</f>
        <v>high</v>
      </c>
      <c r="EW232" s="8">
        <f>VLOOKUP($EU232,definitions_list_lookup!$N$15:$P$20,3,TRUE)</f>
        <v>3</v>
      </c>
    </row>
    <row r="233" spans="1:153" s="5" customFormat="1" ht="140">
      <c r="A233" s="5" t="s">
        <v>1932</v>
      </c>
      <c r="B233" s="5" t="s">
        <v>2845</v>
      </c>
      <c r="C233" s="5" t="s">
        <v>1497</v>
      </c>
      <c r="D233" s="5" t="s">
        <v>1497</v>
      </c>
      <c r="E233" s="5">
        <v>38</v>
      </c>
      <c r="F233" s="5">
        <v>4</v>
      </c>
      <c r="G233" s="6" t="str">
        <f t="shared" si="22"/>
        <v>38-4</v>
      </c>
      <c r="H233" s="2">
        <v>0</v>
      </c>
      <c r="I233" s="2">
        <v>90.5</v>
      </c>
      <c r="J233" s="81" t="str">
        <f>IF(((VLOOKUP($G233,Depth_Lookup!$A$3:$J$561,9,FALSE))-(I233/100))&gt;=0,"Good","Too Long")</f>
        <v>Good</v>
      </c>
      <c r="K233" s="82">
        <f>(VLOOKUP($G233,Depth_Lookup!$A$3:$J$561,10,FALSE))+(H233/100)</f>
        <v>94.42</v>
      </c>
      <c r="L233" s="82">
        <f>(VLOOKUP($G233,Depth_Lookup!$A$3:$J$561,10,FALSE))+(I233/100)</f>
        <v>95.325000000000003</v>
      </c>
      <c r="M233" s="174" t="s">
        <v>2030</v>
      </c>
      <c r="N233" s="174" t="s">
        <v>1489</v>
      </c>
      <c r="O233" s="59" t="s">
        <v>2086</v>
      </c>
      <c r="P233" s="59" t="s">
        <v>2129</v>
      </c>
      <c r="Q233" s="45"/>
      <c r="R233" s="42">
        <v>5</v>
      </c>
      <c r="T233" s="5">
        <v>95</v>
      </c>
      <c r="V233" s="8">
        <f t="shared" si="23"/>
        <v>100</v>
      </c>
      <c r="W233" s="4" t="s">
        <v>1742</v>
      </c>
      <c r="X233" s="5" t="s">
        <v>1764</v>
      </c>
      <c r="Y233" s="38">
        <v>15</v>
      </c>
      <c r="Z233" s="8" t="str">
        <f>VLOOKUP($Y233,definitions_list_lookup!$N$15:$P$20,2,TRUE)</f>
        <v>moderate</v>
      </c>
      <c r="AA233" s="8">
        <f>VLOOKUP($Y233,definitions_list_lookup!$N$15:$P$20,3,TRUE)</f>
        <v>2</v>
      </c>
      <c r="AB233" s="4"/>
      <c r="AC233" s="7"/>
      <c r="AD233" s="7"/>
      <c r="AE233" s="7">
        <v>100</v>
      </c>
      <c r="AF233" s="7"/>
      <c r="AG233" s="7"/>
      <c r="AH233" s="7"/>
      <c r="AI233" s="7"/>
      <c r="AJ233" s="7"/>
      <c r="AK233" s="7"/>
      <c r="AL233" s="7"/>
      <c r="AM233" s="7"/>
      <c r="AN233" s="7"/>
      <c r="AO233" s="7"/>
      <c r="AP233" s="7"/>
      <c r="AQ233" s="7"/>
      <c r="AR233" s="7"/>
      <c r="AS233" s="7"/>
      <c r="AT233" s="7"/>
      <c r="AU233" s="7"/>
      <c r="AV233" s="7"/>
      <c r="AW233" s="7"/>
      <c r="AX233" s="7"/>
      <c r="AY233" s="7"/>
      <c r="AZ233" s="7"/>
      <c r="BA233" s="8">
        <f t="shared" si="24"/>
        <v>100</v>
      </c>
      <c r="BB233" s="55"/>
      <c r="BC233" s="4"/>
      <c r="BD233" s="108"/>
      <c r="BE233" s="4"/>
      <c r="BG233" s="8" t="str">
        <f>VLOOKUP($BF233,definitions_list_lookup!$N$15:$P$20,2,TRUE)</f>
        <v>fresh</v>
      </c>
      <c r="BH233" s="8">
        <f>VLOOKUP($BF233,definitions_list_lookup!$N$15:$P$20,3,TRUE)</f>
        <v>0</v>
      </c>
      <c r="BI233" s="4"/>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8">
        <f t="shared" si="25"/>
        <v>0</v>
      </c>
      <c r="CI233" s="45"/>
      <c r="CJ233" s="7" t="s">
        <v>1777</v>
      </c>
      <c r="CK233" s="130" t="s">
        <v>1733</v>
      </c>
      <c r="CL233" s="5">
        <v>60</v>
      </c>
      <c r="CM233" s="8" t="str">
        <f>VLOOKUP($CL233,definitions_list_lookup!$N$15:$P$20,2,TRUE)</f>
        <v>high</v>
      </c>
      <c r="CN233" s="8">
        <f>VLOOKUP($CL233,definitions_list_lookup!$N$15:$P$20,3,TRUE)</f>
        <v>3</v>
      </c>
      <c r="CO233" s="108"/>
      <c r="CP233" s="7"/>
      <c r="CQ233" s="7">
        <v>25</v>
      </c>
      <c r="CR233" s="7">
        <v>75</v>
      </c>
      <c r="CS233" s="7"/>
      <c r="CT233" s="7"/>
      <c r="CU233" s="7"/>
      <c r="CV233" s="7"/>
      <c r="CW233" s="7"/>
      <c r="CX233" s="7"/>
      <c r="CY233" s="7"/>
      <c r="CZ233" s="7"/>
      <c r="DA233" s="7"/>
      <c r="DB233" s="7"/>
      <c r="DC233" s="7"/>
      <c r="DD233" s="7"/>
      <c r="DE233" s="7"/>
      <c r="DF233" s="7"/>
      <c r="DG233" s="7"/>
      <c r="DH233" s="7"/>
      <c r="DI233" s="7"/>
      <c r="DJ233" s="7"/>
      <c r="DK233" s="7"/>
      <c r="DL233" s="7"/>
      <c r="DM233" s="7"/>
      <c r="DN233" s="8">
        <f t="shared" si="26"/>
        <v>100</v>
      </c>
      <c r="DO233" s="45"/>
      <c r="DP233" s="4"/>
      <c r="DR233" s="8" t="str">
        <f>VLOOKUP($DQ233,definitions_list_lookup!$N$15:$P$20,2,TRUE)</f>
        <v>fresh</v>
      </c>
      <c r="DS233" s="8">
        <f>VLOOKUP($DQ233,definitions_list_lookup!$N$15:$P$20,3,TRUE)</f>
        <v>0</v>
      </c>
      <c r="DT233" s="108"/>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8">
        <f t="shared" si="27"/>
        <v>0</v>
      </c>
      <c r="ET233" s="44"/>
      <c r="EU233" s="8">
        <f t="shared" si="21"/>
        <v>57.75</v>
      </c>
      <c r="EV233" s="8" t="str">
        <f>VLOOKUP($EU233,definitions_list_lookup!$N$15:$P$20,2,TRUE)</f>
        <v>high</v>
      </c>
      <c r="EW233" s="8">
        <f>VLOOKUP($EU233,definitions_list_lookup!$N$15:$P$20,3,TRUE)</f>
        <v>3</v>
      </c>
    </row>
    <row r="234" spans="1:153" s="5" customFormat="1" ht="140">
      <c r="A234" s="5" t="s">
        <v>1932</v>
      </c>
      <c r="B234" s="5" t="s">
        <v>2845</v>
      </c>
      <c r="C234" s="5" t="s">
        <v>1497</v>
      </c>
      <c r="D234" s="5" t="s">
        <v>1497</v>
      </c>
      <c r="E234" s="5">
        <v>39</v>
      </c>
      <c r="F234" s="5">
        <v>1</v>
      </c>
      <c r="G234" s="6" t="str">
        <f t="shared" si="22"/>
        <v>39-1</v>
      </c>
      <c r="H234" s="2">
        <v>0</v>
      </c>
      <c r="I234" s="2">
        <v>90</v>
      </c>
      <c r="J234" s="81" t="str">
        <f>IF(((VLOOKUP($G234,Depth_Lookup!$A$3:$J$561,9,FALSE))-(I234/100))&gt;=0,"Good","Too Long")</f>
        <v>Good</v>
      </c>
      <c r="K234" s="82">
        <f>(VLOOKUP($G234,Depth_Lookup!$A$3:$J$561,10,FALSE))+(H234/100)</f>
        <v>95.25</v>
      </c>
      <c r="L234" s="82">
        <f>(VLOOKUP($G234,Depth_Lookup!$A$3:$J$561,10,FALSE))+(I234/100)</f>
        <v>96.15</v>
      </c>
      <c r="M234" s="174" t="s">
        <v>2030</v>
      </c>
      <c r="N234" s="174" t="s">
        <v>1489</v>
      </c>
      <c r="O234" s="59" t="s">
        <v>1811</v>
      </c>
      <c r="P234" s="59" t="s">
        <v>2129</v>
      </c>
      <c r="Q234" s="45"/>
      <c r="R234" s="42">
        <v>35</v>
      </c>
      <c r="T234" s="5">
        <v>65</v>
      </c>
      <c r="V234" s="8">
        <f t="shared" si="23"/>
        <v>100</v>
      </c>
      <c r="W234" s="4" t="s">
        <v>1796</v>
      </c>
      <c r="X234" s="5" t="s">
        <v>1764</v>
      </c>
      <c r="Y234" s="38">
        <v>15</v>
      </c>
      <c r="Z234" s="8" t="str">
        <f>VLOOKUP($Y234,definitions_list_lookup!$N$15:$P$20,2,TRUE)</f>
        <v>moderate</v>
      </c>
      <c r="AA234" s="8">
        <f>VLOOKUP($Y234,definitions_list_lookup!$N$15:$P$20,3,TRUE)</f>
        <v>2</v>
      </c>
      <c r="AB234" s="4"/>
      <c r="AC234" s="7">
        <v>30</v>
      </c>
      <c r="AD234" s="7">
        <v>20</v>
      </c>
      <c r="AE234" s="7">
        <v>50</v>
      </c>
      <c r="AF234" s="7"/>
      <c r="AG234" s="7"/>
      <c r="AH234" s="7"/>
      <c r="AI234" s="7"/>
      <c r="AJ234" s="7"/>
      <c r="AK234" s="7"/>
      <c r="AL234" s="7"/>
      <c r="AM234" s="7"/>
      <c r="AN234" s="7"/>
      <c r="AO234" s="7"/>
      <c r="AP234" s="7"/>
      <c r="AQ234" s="7"/>
      <c r="AR234" s="7"/>
      <c r="AS234" s="7"/>
      <c r="AT234" s="7"/>
      <c r="AU234" s="7"/>
      <c r="AV234" s="7"/>
      <c r="AW234" s="7"/>
      <c r="AX234" s="7"/>
      <c r="AY234" s="7"/>
      <c r="AZ234" s="7"/>
      <c r="BA234" s="8">
        <f t="shared" si="24"/>
        <v>100</v>
      </c>
      <c r="BB234" s="55"/>
      <c r="BC234" s="4"/>
      <c r="BD234" s="108"/>
      <c r="BE234" s="4"/>
      <c r="BG234" s="8" t="str">
        <f>VLOOKUP($BF234,definitions_list_lookup!$N$15:$P$20,2,TRUE)</f>
        <v>fresh</v>
      </c>
      <c r="BH234" s="8">
        <f>VLOOKUP($BF234,definitions_list_lookup!$N$15:$P$20,3,TRUE)</f>
        <v>0</v>
      </c>
      <c r="BI234" s="4"/>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8">
        <f t="shared" si="25"/>
        <v>0</v>
      </c>
      <c r="CI234" s="45"/>
      <c r="CJ234" s="7" t="s">
        <v>1777</v>
      </c>
      <c r="CK234" s="130" t="s">
        <v>1737</v>
      </c>
      <c r="CL234" s="5">
        <v>70</v>
      </c>
      <c r="CM234" s="8" t="str">
        <f>VLOOKUP($CL234,definitions_list_lookup!$N$15:$P$20,2,TRUE)</f>
        <v>very high</v>
      </c>
      <c r="CN234" s="8">
        <f>VLOOKUP($CL234,definitions_list_lookup!$N$15:$P$20,3,TRUE)</f>
        <v>4</v>
      </c>
      <c r="CO234" s="108"/>
      <c r="CP234" s="7"/>
      <c r="CQ234" s="7">
        <v>75</v>
      </c>
      <c r="CR234" s="7">
        <v>25</v>
      </c>
      <c r="CS234" s="7"/>
      <c r="CT234" s="7"/>
      <c r="CU234" s="7"/>
      <c r="CV234" s="7"/>
      <c r="CW234" s="7"/>
      <c r="CX234" s="7"/>
      <c r="CY234" s="7"/>
      <c r="CZ234" s="7"/>
      <c r="DA234" s="7"/>
      <c r="DB234" s="7"/>
      <c r="DC234" s="7"/>
      <c r="DD234" s="7"/>
      <c r="DE234" s="7"/>
      <c r="DF234" s="7"/>
      <c r="DG234" s="7"/>
      <c r="DH234" s="7"/>
      <c r="DI234" s="7"/>
      <c r="DJ234" s="7"/>
      <c r="DK234" s="7"/>
      <c r="DL234" s="7"/>
      <c r="DM234" s="7"/>
      <c r="DN234" s="8">
        <f t="shared" si="26"/>
        <v>100</v>
      </c>
      <c r="DO234" s="45"/>
      <c r="DP234" s="4"/>
      <c r="DR234" s="8" t="str">
        <f>VLOOKUP($DQ234,definitions_list_lookup!$N$15:$P$20,2,TRUE)</f>
        <v>fresh</v>
      </c>
      <c r="DS234" s="8">
        <f>VLOOKUP($DQ234,definitions_list_lookup!$N$15:$P$20,3,TRUE)</f>
        <v>0</v>
      </c>
      <c r="DT234" s="108"/>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8">
        <f t="shared" si="27"/>
        <v>0</v>
      </c>
      <c r="ET234" s="44"/>
      <c r="EU234" s="8">
        <f t="shared" si="21"/>
        <v>50.75</v>
      </c>
      <c r="EV234" s="8" t="str">
        <f>VLOOKUP($EU234,definitions_list_lookup!$N$15:$P$20,2,TRUE)</f>
        <v>high</v>
      </c>
      <c r="EW234" s="8">
        <f>VLOOKUP($EU234,definitions_list_lookup!$N$15:$P$20,3,TRUE)</f>
        <v>3</v>
      </c>
    </row>
    <row r="235" spans="1:153" s="5" customFormat="1" ht="140">
      <c r="A235" s="5" t="s">
        <v>1932</v>
      </c>
      <c r="B235" s="5" t="s">
        <v>2845</v>
      </c>
      <c r="C235" s="5" t="s">
        <v>1497</v>
      </c>
      <c r="D235" s="5" t="s">
        <v>1497</v>
      </c>
      <c r="E235" s="5">
        <v>39</v>
      </c>
      <c r="F235" s="5">
        <v>2</v>
      </c>
      <c r="G235" s="6" t="str">
        <f t="shared" si="22"/>
        <v>39-2</v>
      </c>
      <c r="H235" s="2">
        <v>0</v>
      </c>
      <c r="I235" s="2">
        <v>92</v>
      </c>
      <c r="J235" s="81" t="str">
        <f>IF(((VLOOKUP($G235,Depth_Lookup!$A$3:$J$561,9,FALSE))-(I235/100))&gt;=0,"Good","Too Long")</f>
        <v>Good</v>
      </c>
      <c r="K235" s="82">
        <f>(VLOOKUP($G235,Depth_Lookup!$A$3:$J$561,10,FALSE))+(H235/100)</f>
        <v>96.15</v>
      </c>
      <c r="L235" s="82">
        <f>(VLOOKUP($G235,Depth_Lookup!$A$3:$J$561,10,FALSE))+(I235/100)</f>
        <v>97.070000000000007</v>
      </c>
      <c r="M235" s="174" t="s">
        <v>2030</v>
      </c>
      <c r="N235" s="174" t="s">
        <v>1489</v>
      </c>
      <c r="O235" s="59" t="s">
        <v>1814</v>
      </c>
      <c r="P235" s="59" t="s">
        <v>2129</v>
      </c>
      <c r="Q235" s="45"/>
      <c r="R235" s="42">
        <v>95</v>
      </c>
      <c r="T235" s="5">
        <v>5</v>
      </c>
      <c r="V235" s="8">
        <f t="shared" si="23"/>
        <v>100</v>
      </c>
      <c r="W235" s="4" t="s">
        <v>2085</v>
      </c>
      <c r="X235" s="5" t="s">
        <v>1764</v>
      </c>
      <c r="Y235" s="38">
        <v>10</v>
      </c>
      <c r="Z235" s="8" t="str">
        <f>VLOOKUP($Y235,definitions_list_lookup!$N$15:$P$20,2,TRUE)</f>
        <v>slight</v>
      </c>
      <c r="AA235" s="8">
        <f>VLOOKUP($Y235,definitions_list_lookup!$N$15:$P$20,3,TRUE)</f>
        <v>1</v>
      </c>
      <c r="AB235" s="4"/>
      <c r="AC235" s="7">
        <v>10</v>
      </c>
      <c r="AD235" s="7">
        <v>10</v>
      </c>
      <c r="AE235" s="7">
        <v>30</v>
      </c>
      <c r="AF235" s="7"/>
      <c r="AG235" s="7"/>
      <c r="AH235" s="7"/>
      <c r="AI235" s="7"/>
      <c r="AJ235" s="7"/>
      <c r="AK235" s="7"/>
      <c r="AL235" s="7"/>
      <c r="AM235" s="7"/>
      <c r="AN235" s="7"/>
      <c r="AO235" s="7"/>
      <c r="AP235" s="7">
        <v>5</v>
      </c>
      <c r="AQ235" s="7"/>
      <c r="AR235" s="7"/>
      <c r="AS235" s="7">
        <v>45</v>
      </c>
      <c r="AT235" s="7"/>
      <c r="AU235" s="7"/>
      <c r="AV235" s="7"/>
      <c r="AW235" s="7"/>
      <c r="AX235" s="7"/>
      <c r="AY235" s="7"/>
      <c r="AZ235" s="7"/>
      <c r="BA235" s="8">
        <f t="shared" si="24"/>
        <v>100</v>
      </c>
      <c r="BB235" s="55"/>
      <c r="BC235" s="4"/>
      <c r="BD235" s="108"/>
      <c r="BE235" s="4"/>
      <c r="BG235" s="8" t="str">
        <f>VLOOKUP($BF235,definitions_list_lookup!$N$15:$P$20,2,TRUE)</f>
        <v>fresh</v>
      </c>
      <c r="BH235" s="8">
        <f>VLOOKUP($BF235,definitions_list_lookup!$N$15:$P$20,3,TRUE)</f>
        <v>0</v>
      </c>
      <c r="BI235" s="4"/>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8">
        <f t="shared" si="25"/>
        <v>0</v>
      </c>
      <c r="CI235" s="45"/>
      <c r="CJ235" s="7" t="s">
        <v>1777</v>
      </c>
      <c r="CK235" s="130" t="s">
        <v>1739</v>
      </c>
      <c r="CL235" s="5">
        <v>30</v>
      </c>
      <c r="CM235" s="8" t="str">
        <f>VLOOKUP($CL235,definitions_list_lookup!$N$15:$P$20,2,TRUE)</f>
        <v>moderate</v>
      </c>
      <c r="CN235" s="8">
        <f>VLOOKUP($CL235,definitions_list_lookup!$N$15:$P$20,3,TRUE)</f>
        <v>2</v>
      </c>
      <c r="CO235" s="108"/>
      <c r="CP235" s="7">
        <v>40</v>
      </c>
      <c r="CQ235" s="7">
        <v>50</v>
      </c>
      <c r="CR235" s="7">
        <v>10</v>
      </c>
      <c r="CS235" s="7"/>
      <c r="CT235" s="7"/>
      <c r="CU235" s="7"/>
      <c r="CV235" s="7"/>
      <c r="CW235" s="7"/>
      <c r="CX235" s="7"/>
      <c r="CY235" s="7"/>
      <c r="CZ235" s="7"/>
      <c r="DA235" s="7"/>
      <c r="DB235" s="7"/>
      <c r="DC235" s="7"/>
      <c r="DD235" s="7"/>
      <c r="DE235" s="7"/>
      <c r="DF235" s="7"/>
      <c r="DG235" s="7"/>
      <c r="DH235" s="7"/>
      <c r="DI235" s="7"/>
      <c r="DJ235" s="7"/>
      <c r="DK235" s="7"/>
      <c r="DL235" s="7"/>
      <c r="DM235" s="7"/>
      <c r="DN235" s="8">
        <f t="shared" si="26"/>
        <v>100</v>
      </c>
      <c r="DO235" s="45"/>
      <c r="DP235" s="4"/>
      <c r="DR235" s="8" t="str">
        <f>VLOOKUP($DQ235,definitions_list_lookup!$N$15:$P$20,2,TRUE)</f>
        <v>fresh</v>
      </c>
      <c r="DS235" s="8">
        <f>VLOOKUP($DQ235,definitions_list_lookup!$N$15:$P$20,3,TRUE)</f>
        <v>0</v>
      </c>
      <c r="DT235" s="108"/>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8">
        <f t="shared" si="27"/>
        <v>0</v>
      </c>
      <c r="ET235" s="44"/>
      <c r="EU235" s="8">
        <f t="shared" si="21"/>
        <v>11</v>
      </c>
      <c r="EV235" s="8" t="str">
        <f>VLOOKUP($EU235,definitions_list_lookup!$N$15:$P$20,2,TRUE)</f>
        <v>moderate</v>
      </c>
      <c r="EW235" s="8">
        <f>VLOOKUP($EU235,definitions_list_lookup!$N$15:$P$20,3,TRUE)</f>
        <v>2</v>
      </c>
    </row>
    <row r="236" spans="1:153" s="5" customFormat="1" ht="140">
      <c r="A236" s="5" t="s">
        <v>1932</v>
      </c>
      <c r="B236" s="5" t="s">
        <v>2845</v>
      </c>
      <c r="C236" s="5" t="s">
        <v>1497</v>
      </c>
      <c r="D236" s="5" t="s">
        <v>1497</v>
      </c>
      <c r="E236" s="5">
        <v>39</v>
      </c>
      <c r="F236" s="5">
        <v>3</v>
      </c>
      <c r="G236" s="6" t="str">
        <f t="shared" si="22"/>
        <v>39-3</v>
      </c>
      <c r="H236" s="2">
        <v>0</v>
      </c>
      <c r="I236" s="2">
        <v>20</v>
      </c>
      <c r="J236" s="81" t="str">
        <f>IF(((VLOOKUP($G236,Depth_Lookup!$A$3:$J$561,9,FALSE))-(I236/100))&gt;=0,"Good","Too Long")</f>
        <v>Good</v>
      </c>
      <c r="K236" s="82">
        <f>(VLOOKUP($G236,Depth_Lookup!$A$3:$J$561,10,FALSE))+(H236/100)</f>
        <v>97.07</v>
      </c>
      <c r="L236" s="82">
        <f>(VLOOKUP($G236,Depth_Lookup!$A$3:$J$561,10,FALSE))+(I236/100)</f>
        <v>97.27</v>
      </c>
      <c r="M236" s="174" t="s">
        <v>2030</v>
      </c>
      <c r="N236" s="174" t="s">
        <v>1489</v>
      </c>
      <c r="O236" s="59" t="s">
        <v>1811</v>
      </c>
      <c r="P236" s="59" t="s">
        <v>2129</v>
      </c>
      <c r="Q236" s="45"/>
      <c r="R236" s="42">
        <v>95</v>
      </c>
      <c r="T236" s="5">
        <v>5</v>
      </c>
      <c r="V236" s="8">
        <f t="shared" si="23"/>
        <v>100</v>
      </c>
      <c r="W236" s="4" t="s">
        <v>1742</v>
      </c>
      <c r="X236" s="5" t="s">
        <v>1764</v>
      </c>
      <c r="Y236" s="38">
        <v>15</v>
      </c>
      <c r="Z236" s="8" t="str">
        <f>VLOOKUP($Y236,definitions_list_lookup!$N$15:$P$20,2,TRUE)</f>
        <v>moderate</v>
      </c>
      <c r="AA236" s="8">
        <f>VLOOKUP($Y236,definitions_list_lookup!$N$15:$P$20,3,TRUE)</f>
        <v>2</v>
      </c>
      <c r="AB236" s="4"/>
      <c r="AC236" s="7">
        <v>10</v>
      </c>
      <c r="AD236" s="7">
        <v>10</v>
      </c>
      <c r="AE236" s="7">
        <v>20</v>
      </c>
      <c r="AF236" s="7"/>
      <c r="AG236" s="7"/>
      <c r="AH236" s="7"/>
      <c r="AI236" s="7"/>
      <c r="AJ236" s="7"/>
      <c r="AK236" s="7"/>
      <c r="AL236" s="7"/>
      <c r="AM236" s="7"/>
      <c r="AN236" s="7"/>
      <c r="AO236" s="7"/>
      <c r="AP236" s="7">
        <v>5</v>
      </c>
      <c r="AQ236" s="7"/>
      <c r="AR236" s="7"/>
      <c r="AS236" s="7">
        <v>55</v>
      </c>
      <c r="AT236" s="7"/>
      <c r="AU236" s="7"/>
      <c r="AV236" s="7"/>
      <c r="AW236" s="7"/>
      <c r="AX236" s="7"/>
      <c r="AY236" s="7"/>
      <c r="AZ236" s="7"/>
      <c r="BA236" s="8">
        <f t="shared" si="24"/>
        <v>100</v>
      </c>
      <c r="BB236" s="55"/>
      <c r="BC236" s="4"/>
      <c r="BD236" s="108"/>
      <c r="BE236" s="4"/>
      <c r="BG236" s="8" t="str">
        <f>VLOOKUP($BF236,definitions_list_lookup!$N$15:$P$20,2,TRUE)</f>
        <v>fresh</v>
      </c>
      <c r="BH236" s="8">
        <f>VLOOKUP($BF236,definitions_list_lookup!$N$15:$P$20,3,TRUE)</f>
        <v>0</v>
      </c>
      <c r="BI236" s="4"/>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8">
        <f t="shared" si="25"/>
        <v>0</v>
      </c>
      <c r="CI236" s="45"/>
      <c r="CJ236" s="7" t="s">
        <v>1777</v>
      </c>
      <c r="CK236" s="130" t="s">
        <v>1742</v>
      </c>
      <c r="CL236" s="5">
        <v>70</v>
      </c>
      <c r="CM236" s="8" t="str">
        <f>VLOOKUP($CL236,definitions_list_lookup!$N$15:$P$20,2,TRUE)</f>
        <v>very high</v>
      </c>
      <c r="CN236" s="8">
        <f>VLOOKUP($CL236,definitions_list_lookup!$N$15:$P$20,3,TRUE)</f>
        <v>4</v>
      </c>
      <c r="CO236" s="108"/>
      <c r="CP236" s="7"/>
      <c r="CQ236" s="7">
        <v>10</v>
      </c>
      <c r="CR236" s="7">
        <v>20</v>
      </c>
      <c r="CS236" s="7"/>
      <c r="CT236" s="7"/>
      <c r="CU236" s="7"/>
      <c r="CV236" s="7"/>
      <c r="CW236" s="7"/>
      <c r="CX236" s="7"/>
      <c r="CY236" s="7"/>
      <c r="CZ236" s="7"/>
      <c r="DA236" s="7"/>
      <c r="DB236" s="7"/>
      <c r="DC236" s="7">
        <v>5</v>
      </c>
      <c r="DD236" s="7"/>
      <c r="DE236" s="7"/>
      <c r="DF236" s="7">
        <v>65</v>
      </c>
      <c r="DG236" s="7"/>
      <c r="DH236" s="7"/>
      <c r="DI236" s="7"/>
      <c r="DJ236" s="7"/>
      <c r="DK236" s="7"/>
      <c r="DL236" s="7"/>
      <c r="DM236" s="7"/>
      <c r="DN236" s="8">
        <f t="shared" si="26"/>
        <v>100</v>
      </c>
      <c r="DO236" s="45"/>
      <c r="DP236" s="4"/>
      <c r="DR236" s="8" t="str">
        <f>VLOOKUP($DQ236,definitions_list_lookup!$N$15:$P$20,2,TRUE)</f>
        <v>fresh</v>
      </c>
      <c r="DS236" s="8">
        <f>VLOOKUP($DQ236,definitions_list_lookup!$N$15:$P$20,3,TRUE)</f>
        <v>0</v>
      </c>
      <c r="DT236" s="108"/>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8">
        <f t="shared" si="27"/>
        <v>0</v>
      </c>
      <c r="ET236" s="44"/>
      <c r="EU236" s="8">
        <f t="shared" ref="EU236:EU299" si="28">((R236/100)*Y236)+((S236/100)*BF236)+((T236/100)*CL236)+((U236/100)*DQ236)</f>
        <v>17.75</v>
      </c>
      <c r="EV236" s="8" t="str">
        <f>VLOOKUP($EU236,definitions_list_lookup!$N$15:$P$20,2,TRUE)</f>
        <v>moderate</v>
      </c>
      <c r="EW236" s="8">
        <f>VLOOKUP($EU236,definitions_list_lookup!$N$15:$P$20,3,TRUE)</f>
        <v>2</v>
      </c>
    </row>
    <row r="237" spans="1:153" s="5" customFormat="1" ht="56">
      <c r="A237" s="5" t="s">
        <v>1932</v>
      </c>
      <c r="B237" s="5" t="s">
        <v>2845</v>
      </c>
      <c r="C237" s="5" t="s">
        <v>1497</v>
      </c>
      <c r="D237" s="5" t="s">
        <v>1497</v>
      </c>
      <c r="E237" s="5">
        <v>39</v>
      </c>
      <c r="F237" s="5">
        <v>3</v>
      </c>
      <c r="G237" s="6" t="str">
        <f t="shared" si="22"/>
        <v>39-3</v>
      </c>
      <c r="H237" s="2">
        <v>20</v>
      </c>
      <c r="I237" s="2">
        <v>22</v>
      </c>
      <c r="J237" s="81" t="str">
        <f>IF(((VLOOKUP($G237,Depth_Lookup!$A$3:$J$561,9,FALSE))-(I237/100))&gt;=0,"Good","Too Long")</f>
        <v>Good</v>
      </c>
      <c r="K237" s="82">
        <f>(VLOOKUP($G237,Depth_Lookup!$A$3:$J$561,10,FALSE))+(H237/100)</f>
        <v>97.27</v>
      </c>
      <c r="L237" s="82">
        <f>(VLOOKUP($G237,Depth_Lookup!$A$3:$J$561,10,FALSE))+(I237/100)</f>
        <v>97.289999999999992</v>
      </c>
      <c r="M237" s="174" t="s">
        <v>2031</v>
      </c>
      <c r="N237" s="174" t="s">
        <v>11</v>
      </c>
      <c r="O237" s="59" t="s">
        <v>2084</v>
      </c>
      <c r="P237" s="59" t="s">
        <v>2130</v>
      </c>
      <c r="Q237" s="45"/>
      <c r="R237" s="42">
        <v>100</v>
      </c>
      <c r="V237" s="8">
        <f t="shared" si="23"/>
        <v>100</v>
      </c>
      <c r="W237" s="4" t="s">
        <v>2039</v>
      </c>
      <c r="X237" s="5" t="s">
        <v>1764</v>
      </c>
      <c r="Y237" s="38">
        <v>50</v>
      </c>
      <c r="Z237" s="8" t="str">
        <f>VLOOKUP($Y237,definitions_list_lookup!$N$15:$P$20,2,TRUE)</f>
        <v>high</v>
      </c>
      <c r="AA237" s="8">
        <f>VLOOKUP($Y237,definitions_list_lookup!$N$15:$P$20,3,TRUE)</f>
        <v>3</v>
      </c>
      <c r="AB237" s="4"/>
      <c r="AC237" s="7"/>
      <c r="AD237" s="7"/>
      <c r="AE237" s="7"/>
      <c r="AF237" s="7"/>
      <c r="AG237" s="7"/>
      <c r="AH237" s="7"/>
      <c r="AI237" s="7"/>
      <c r="AJ237" s="7"/>
      <c r="AK237" s="7"/>
      <c r="AL237" s="7"/>
      <c r="AM237" s="7"/>
      <c r="AN237" s="7"/>
      <c r="AO237" s="7"/>
      <c r="AP237" s="7">
        <v>10</v>
      </c>
      <c r="AQ237" s="7"/>
      <c r="AR237" s="7"/>
      <c r="AS237" s="7">
        <v>90</v>
      </c>
      <c r="AT237" s="7"/>
      <c r="AU237" s="7"/>
      <c r="AV237" s="7"/>
      <c r="AW237" s="7"/>
      <c r="AX237" s="7"/>
      <c r="AY237" s="7"/>
      <c r="AZ237" s="7"/>
      <c r="BA237" s="8">
        <f t="shared" si="24"/>
        <v>100</v>
      </c>
      <c r="BB237" s="55"/>
      <c r="BC237" s="4"/>
      <c r="BD237" s="108"/>
      <c r="BE237" s="4"/>
      <c r="BG237" s="8" t="str">
        <f>VLOOKUP($BF237,definitions_list_lookup!$N$15:$P$20,2,TRUE)</f>
        <v>fresh</v>
      </c>
      <c r="BH237" s="8">
        <f>VLOOKUP($BF237,definitions_list_lookup!$N$15:$P$20,3,TRUE)</f>
        <v>0</v>
      </c>
      <c r="BI237" s="4"/>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8">
        <f t="shared" si="25"/>
        <v>0</v>
      </c>
      <c r="CI237" s="45"/>
      <c r="CJ237" s="7"/>
      <c r="CK237" s="130"/>
      <c r="CM237" s="8" t="str">
        <f>VLOOKUP($CL237,definitions_list_lookup!$N$15:$P$20,2,TRUE)</f>
        <v>fresh</v>
      </c>
      <c r="CN237" s="8">
        <f>VLOOKUP($CL237,definitions_list_lookup!$N$15:$P$20,3,TRUE)</f>
        <v>0</v>
      </c>
      <c r="CO237" s="108"/>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8">
        <f t="shared" si="26"/>
        <v>0</v>
      </c>
      <c r="DO237" s="45"/>
      <c r="DP237" s="4"/>
      <c r="DR237" s="8" t="str">
        <f>VLOOKUP($DQ237,definitions_list_lookup!$N$15:$P$20,2,TRUE)</f>
        <v>fresh</v>
      </c>
      <c r="DS237" s="8">
        <f>VLOOKUP($DQ237,definitions_list_lookup!$N$15:$P$20,3,TRUE)</f>
        <v>0</v>
      </c>
      <c r="DT237" s="108"/>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8">
        <f t="shared" si="27"/>
        <v>0</v>
      </c>
      <c r="ET237" s="44"/>
      <c r="EU237" s="8">
        <f t="shared" si="28"/>
        <v>50</v>
      </c>
      <c r="EV237" s="8" t="str">
        <f>VLOOKUP($EU237,definitions_list_lookup!$N$15:$P$20,2,TRUE)</f>
        <v>high</v>
      </c>
      <c r="EW237" s="8">
        <f>VLOOKUP($EU237,definitions_list_lookup!$N$15:$P$20,3,TRUE)</f>
        <v>3</v>
      </c>
    </row>
    <row r="238" spans="1:153" s="5" customFormat="1" ht="112">
      <c r="A238" s="5" t="s">
        <v>1932</v>
      </c>
      <c r="B238" s="5" t="s">
        <v>2845</v>
      </c>
      <c r="C238" s="5" t="s">
        <v>1497</v>
      </c>
      <c r="D238" s="5" t="s">
        <v>1497</v>
      </c>
      <c r="E238" s="5">
        <v>39</v>
      </c>
      <c r="F238" s="5">
        <v>3</v>
      </c>
      <c r="G238" s="6" t="str">
        <f t="shared" si="22"/>
        <v>39-3</v>
      </c>
      <c r="H238" s="2">
        <v>22</v>
      </c>
      <c r="I238" s="2">
        <v>80</v>
      </c>
      <c r="J238" s="81" t="str">
        <f>IF(((VLOOKUP($G238,Depth_Lookup!$A$3:$J$561,9,FALSE))-(I238/100))&gt;=0,"Good","Too Long")</f>
        <v>Good</v>
      </c>
      <c r="K238" s="82">
        <f>(VLOOKUP($G238,Depth_Lookup!$A$3:$J$561,10,FALSE))+(H238/100)</f>
        <v>97.289999999999992</v>
      </c>
      <c r="L238" s="82">
        <f>(VLOOKUP($G238,Depth_Lookup!$A$3:$J$561,10,FALSE))+(I238/100)</f>
        <v>97.86999999999999</v>
      </c>
      <c r="M238" s="174" t="s">
        <v>2032</v>
      </c>
      <c r="N238" s="174" t="s">
        <v>1489</v>
      </c>
      <c r="O238" s="59" t="s">
        <v>2083</v>
      </c>
      <c r="P238" s="59" t="s">
        <v>2131</v>
      </c>
      <c r="Q238" s="45"/>
      <c r="R238" s="42">
        <v>75</v>
      </c>
      <c r="T238" s="5">
        <v>25</v>
      </c>
      <c r="V238" s="8">
        <f t="shared" si="23"/>
        <v>100</v>
      </c>
      <c r="W238" s="4" t="s">
        <v>1794</v>
      </c>
      <c r="X238" s="5" t="s">
        <v>1764</v>
      </c>
      <c r="Y238" s="38">
        <v>15</v>
      </c>
      <c r="Z238" s="8" t="str">
        <f>VLOOKUP($Y238,definitions_list_lookup!$N$15:$P$20,2,TRUE)</f>
        <v>moderate</v>
      </c>
      <c r="AA238" s="8">
        <f>VLOOKUP($Y238,definitions_list_lookup!$N$15:$P$20,3,TRUE)</f>
        <v>2</v>
      </c>
      <c r="AB238" s="4"/>
      <c r="AC238" s="7">
        <v>10</v>
      </c>
      <c r="AD238" s="7">
        <v>10</v>
      </c>
      <c r="AE238" s="7">
        <v>80</v>
      </c>
      <c r="AF238" s="7"/>
      <c r="AG238" s="7"/>
      <c r="AH238" s="7"/>
      <c r="AI238" s="7"/>
      <c r="AJ238" s="7"/>
      <c r="AK238" s="7"/>
      <c r="AL238" s="7"/>
      <c r="AM238" s="7"/>
      <c r="AN238" s="7"/>
      <c r="AO238" s="7"/>
      <c r="AP238" s="7"/>
      <c r="AQ238" s="7"/>
      <c r="AR238" s="7"/>
      <c r="AS238" s="7"/>
      <c r="AT238" s="7"/>
      <c r="AU238" s="7"/>
      <c r="AV238" s="7"/>
      <c r="AW238" s="7"/>
      <c r="AX238" s="7"/>
      <c r="AY238" s="7"/>
      <c r="AZ238" s="7"/>
      <c r="BA238" s="8">
        <f t="shared" si="24"/>
        <v>100</v>
      </c>
      <c r="BB238" s="55"/>
      <c r="BC238" s="4"/>
      <c r="BD238" s="108"/>
      <c r="BE238" s="4"/>
      <c r="BG238" s="8" t="str">
        <f>VLOOKUP($BF238,definitions_list_lookup!$N$15:$P$20,2,TRUE)</f>
        <v>fresh</v>
      </c>
      <c r="BH238" s="8">
        <f>VLOOKUP($BF238,definitions_list_lookup!$N$15:$P$20,3,TRUE)</f>
        <v>0</v>
      </c>
      <c r="BI238" s="4"/>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8">
        <f t="shared" si="25"/>
        <v>0</v>
      </c>
      <c r="CI238" s="45"/>
      <c r="CJ238" s="7" t="s">
        <v>1777</v>
      </c>
      <c r="CK238" s="130" t="s">
        <v>2082</v>
      </c>
      <c r="CL238" s="5">
        <v>65</v>
      </c>
      <c r="CM238" s="8" t="str">
        <f>VLOOKUP($CL238,definitions_list_lookup!$N$15:$P$20,2,TRUE)</f>
        <v>very high</v>
      </c>
      <c r="CN238" s="8">
        <f>VLOOKUP($CL238,definitions_list_lookup!$N$15:$P$20,3,TRUE)</f>
        <v>4</v>
      </c>
      <c r="CO238" s="108"/>
      <c r="CP238" s="7"/>
      <c r="CQ238" s="7">
        <v>80</v>
      </c>
      <c r="CR238" s="7">
        <v>20</v>
      </c>
      <c r="CS238" s="7"/>
      <c r="CT238" s="7"/>
      <c r="CU238" s="7"/>
      <c r="CV238" s="7"/>
      <c r="CW238" s="7"/>
      <c r="CX238" s="7"/>
      <c r="CY238" s="7"/>
      <c r="CZ238" s="7"/>
      <c r="DA238" s="7"/>
      <c r="DB238" s="7"/>
      <c r="DC238" s="7"/>
      <c r="DD238" s="7"/>
      <c r="DE238" s="7"/>
      <c r="DF238" s="7"/>
      <c r="DG238" s="7"/>
      <c r="DH238" s="7"/>
      <c r="DI238" s="7"/>
      <c r="DJ238" s="7"/>
      <c r="DK238" s="7"/>
      <c r="DL238" s="7"/>
      <c r="DM238" s="7"/>
      <c r="DN238" s="8">
        <f t="shared" si="26"/>
        <v>100</v>
      </c>
      <c r="DO238" s="45"/>
      <c r="DP238" s="4"/>
      <c r="DR238" s="8" t="str">
        <f>VLOOKUP($DQ238,definitions_list_lookup!$N$15:$P$20,2,TRUE)</f>
        <v>fresh</v>
      </c>
      <c r="DS238" s="8">
        <f>VLOOKUP($DQ238,definitions_list_lookup!$N$15:$P$20,3,TRUE)</f>
        <v>0</v>
      </c>
      <c r="DT238" s="108"/>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8">
        <f t="shared" si="27"/>
        <v>0</v>
      </c>
      <c r="ET238" s="44"/>
      <c r="EU238" s="8">
        <f t="shared" si="28"/>
        <v>27.5</v>
      </c>
      <c r="EV238" s="8" t="str">
        <f>VLOOKUP($EU238,definitions_list_lookup!$N$15:$P$20,2,TRUE)</f>
        <v>moderate</v>
      </c>
      <c r="EW238" s="8">
        <f>VLOOKUP($EU238,definitions_list_lookup!$N$15:$P$20,3,TRUE)</f>
        <v>2</v>
      </c>
    </row>
    <row r="239" spans="1:153" s="5" customFormat="1" ht="112">
      <c r="A239" s="5" t="s">
        <v>1932</v>
      </c>
      <c r="B239" s="5" t="s">
        <v>2845</v>
      </c>
      <c r="C239" s="5" t="s">
        <v>1497</v>
      </c>
      <c r="D239" s="5" t="s">
        <v>1497</v>
      </c>
      <c r="E239" s="5">
        <v>39</v>
      </c>
      <c r="F239" s="5">
        <v>4</v>
      </c>
      <c r="G239" s="6" t="str">
        <f t="shared" si="22"/>
        <v>39-4</v>
      </c>
      <c r="H239" s="2">
        <v>0</v>
      </c>
      <c r="I239" s="2">
        <v>52</v>
      </c>
      <c r="J239" s="81" t="str">
        <f>IF(((VLOOKUP($G239,Depth_Lookup!$A$3:$J$561,9,FALSE))-(I239/100))&gt;=0,"Good","Too Long")</f>
        <v>Good</v>
      </c>
      <c r="K239" s="82">
        <f>(VLOOKUP($G239,Depth_Lookup!$A$3:$J$561,10,FALSE))+(H239/100)</f>
        <v>97.87</v>
      </c>
      <c r="L239" s="82">
        <f>(VLOOKUP($G239,Depth_Lookup!$A$3:$J$561,10,FALSE))+(I239/100)</f>
        <v>98.39</v>
      </c>
      <c r="M239" s="174" t="s">
        <v>2032</v>
      </c>
      <c r="N239" s="174" t="s">
        <v>1489</v>
      </c>
      <c r="O239" s="59" t="s">
        <v>2081</v>
      </c>
      <c r="P239" s="59" t="s">
        <v>2131</v>
      </c>
      <c r="Q239" s="45"/>
      <c r="R239" s="42">
        <v>85</v>
      </c>
      <c r="T239" s="5">
        <v>15</v>
      </c>
      <c r="V239" s="8">
        <f t="shared" si="23"/>
        <v>100</v>
      </c>
      <c r="W239" s="4" t="s">
        <v>1794</v>
      </c>
      <c r="X239" s="5" t="s">
        <v>1764</v>
      </c>
      <c r="Y239" s="38">
        <v>5</v>
      </c>
      <c r="Z239" s="8" t="str">
        <f>VLOOKUP($Y239,definitions_list_lookup!$N$15:$P$20,2,TRUE)</f>
        <v>slight</v>
      </c>
      <c r="AA239" s="8">
        <f>VLOOKUP($Y239,definitions_list_lookup!$N$15:$P$20,3,TRUE)</f>
        <v>1</v>
      </c>
      <c r="AB239" s="4"/>
      <c r="AC239" s="7"/>
      <c r="AD239" s="7">
        <v>15</v>
      </c>
      <c r="AE239" s="7">
        <v>85</v>
      </c>
      <c r="AF239" s="7"/>
      <c r="AG239" s="7"/>
      <c r="AH239" s="7"/>
      <c r="AI239" s="7"/>
      <c r="AJ239" s="7"/>
      <c r="AK239" s="7"/>
      <c r="AL239" s="7"/>
      <c r="AM239" s="7"/>
      <c r="AN239" s="7"/>
      <c r="AO239" s="7"/>
      <c r="AP239" s="7"/>
      <c r="AQ239" s="7"/>
      <c r="AR239" s="7"/>
      <c r="AS239" s="7"/>
      <c r="AT239" s="7"/>
      <c r="AU239" s="7"/>
      <c r="AV239" s="7"/>
      <c r="AW239" s="7"/>
      <c r="AX239" s="7"/>
      <c r="AY239" s="7"/>
      <c r="AZ239" s="7"/>
      <c r="BA239" s="8">
        <f t="shared" si="24"/>
        <v>100</v>
      </c>
      <c r="BB239" s="55"/>
      <c r="BC239" s="4"/>
      <c r="BD239" s="108"/>
      <c r="BE239" s="4"/>
      <c r="BG239" s="8" t="str">
        <f>VLOOKUP($BF239,definitions_list_lookup!$N$15:$P$20,2,TRUE)</f>
        <v>fresh</v>
      </c>
      <c r="BH239" s="8">
        <f>VLOOKUP($BF239,definitions_list_lookup!$N$15:$P$20,3,TRUE)</f>
        <v>0</v>
      </c>
      <c r="BI239" s="4"/>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8">
        <f t="shared" si="25"/>
        <v>0</v>
      </c>
      <c r="CI239" s="45"/>
      <c r="CJ239" s="7" t="s">
        <v>295</v>
      </c>
      <c r="CK239" s="130" t="s">
        <v>1737</v>
      </c>
      <c r="CL239" s="5">
        <v>70</v>
      </c>
      <c r="CM239" s="8" t="str">
        <f>VLOOKUP($CL239,definitions_list_lookup!$N$15:$P$20,2,TRUE)</f>
        <v>very high</v>
      </c>
      <c r="CN239" s="8">
        <f>VLOOKUP($CL239,definitions_list_lookup!$N$15:$P$20,3,TRUE)</f>
        <v>4</v>
      </c>
      <c r="CO239" s="108"/>
      <c r="CP239" s="7"/>
      <c r="CQ239" s="7">
        <v>70</v>
      </c>
      <c r="CR239" s="7">
        <v>30</v>
      </c>
      <c r="CS239" s="7"/>
      <c r="CT239" s="7"/>
      <c r="CU239" s="7"/>
      <c r="CV239" s="7"/>
      <c r="CW239" s="7"/>
      <c r="CX239" s="7"/>
      <c r="CY239" s="7"/>
      <c r="CZ239" s="7"/>
      <c r="DA239" s="7"/>
      <c r="DB239" s="7"/>
      <c r="DC239" s="7"/>
      <c r="DD239" s="7"/>
      <c r="DE239" s="7"/>
      <c r="DF239" s="7"/>
      <c r="DG239" s="7"/>
      <c r="DH239" s="7"/>
      <c r="DI239" s="7"/>
      <c r="DJ239" s="7"/>
      <c r="DK239" s="7"/>
      <c r="DL239" s="7"/>
      <c r="DM239" s="7"/>
      <c r="DN239" s="8">
        <f t="shared" si="26"/>
        <v>100</v>
      </c>
      <c r="DO239" s="45"/>
      <c r="DP239" s="4"/>
      <c r="DR239" s="8" t="str">
        <f>VLOOKUP($DQ239,definitions_list_lookup!$N$15:$P$20,2,TRUE)</f>
        <v>fresh</v>
      </c>
      <c r="DS239" s="8">
        <f>VLOOKUP($DQ239,definitions_list_lookup!$N$15:$P$20,3,TRUE)</f>
        <v>0</v>
      </c>
      <c r="DT239" s="108"/>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8">
        <f t="shared" si="27"/>
        <v>0</v>
      </c>
      <c r="ET239" s="44"/>
      <c r="EU239" s="8">
        <f t="shared" si="28"/>
        <v>14.75</v>
      </c>
      <c r="EV239" s="8" t="str">
        <f>VLOOKUP($EU239,definitions_list_lookup!$N$15:$P$20,2,TRUE)</f>
        <v>moderate</v>
      </c>
      <c r="EW239" s="8">
        <f>VLOOKUP($EU239,definitions_list_lookup!$N$15:$P$20,3,TRUE)</f>
        <v>2</v>
      </c>
    </row>
    <row r="240" spans="1:153" s="5" customFormat="1" ht="112">
      <c r="A240" s="5" t="s">
        <v>1932</v>
      </c>
      <c r="B240" s="5" t="s">
        <v>2845</v>
      </c>
      <c r="C240" s="5" t="s">
        <v>1497</v>
      </c>
      <c r="D240" s="5" t="s">
        <v>1497</v>
      </c>
      <c r="E240" s="5">
        <v>40</v>
      </c>
      <c r="F240" s="5">
        <v>1</v>
      </c>
      <c r="G240" s="6" t="str">
        <f t="shared" si="22"/>
        <v>40-1</v>
      </c>
      <c r="H240" s="2">
        <v>0</v>
      </c>
      <c r="I240" s="2">
        <v>81</v>
      </c>
      <c r="J240" s="81" t="str">
        <f>IF(((VLOOKUP($G240,Depth_Lookup!$A$3:$J$561,9,FALSE))-(I240/100))&gt;=0,"Good","Too Long")</f>
        <v>Good</v>
      </c>
      <c r="K240" s="82">
        <f>(VLOOKUP($G240,Depth_Lookup!$A$3:$J$561,10,FALSE))+(H240/100)</f>
        <v>98.25</v>
      </c>
      <c r="L240" s="82">
        <f>(VLOOKUP($G240,Depth_Lookup!$A$3:$J$561,10,FALSE))+(I240/100)</f>
        <v>99.06</v>
      </c>
      <c r="M240" s="174" t="s">
        <v>2032</v>
      </c>
      <c r="N240" s="174" t="s">
        <v>1489</v>
      </c>
      <c r="O240" s="59" t="s">
        <v>1746</v>
      </c>
      <c r="P240" s="59" t="s">
        <v>2131</v>
      </c>
      <c r="Q240" s="45"/>
      <c r="R240" s="42">
        <v>70</v>
      </c>
      <c r="T240" s="5">
        <v>30</v>
      </c>
      <c r="V240" s="8">
        <f t="shared" si="23"/>
        <v>100</v>
      </c>
      <c r="W240" s="4" t="s">
        <v>1796</v>
      </c>
      <c r="X240" s="5" t="s">
        <v>1764</v>
      </c>
      <c r="Y240" s="38">
        <v>15</v>
      </c>
      <c r="Z240" s="8" t="str">
        <f>VLOOKUP($Y240,definitions_list_lookup!$N$15:$P$20,2,TRUE)</f>
        <v>moderate</v>
      </c>
      <c r="AA240" s="8">
        <f>VLOOKUP($Y240,definitions_list_lookup!$N$15:$P$20,3,TRUE)</f>
        <v>2</v>
      </c>
      <c r="AB240" s="4"/>
      <c r="AC240" s="7"/>
      <c r="AD240" s="7">
        <v>20</v>
      </c>
      <c r="AE240" s="7">
        <v>20</v>
      </c>
      <c r="AF240" s="7"/>
      <c r="AG240" s="7"/>
      <c r="AH240" s="7"/>
      <c r="AI240" s="7"/>
      <c r="AJ240" s="7"/>
      <c r="AK240" s="7"/>
      <c r="AL240" s="7"/>
      <c r="AM240" s="7"/>
      <c r="AN240" s="7"/>
      <c r="AO240" s="7"/>
      <c r="AP240" s="7">
        <v>5</v>
      </c>
      <c r="AQ240" s="7"/>
      <c r="AR240" s="7"/>
      <c r="AS240" s="7">
        <v>55</v>
      </c>
      <c r="AT240" s="7"/>
      <c r="AU240" s="7"/>
      <c r="AV240" s="7"/>
      <c r="AW240" s="7"/>
      <c r="AX240" s="7"/>
      <c r="AY240" s="7"/>
      <c r="AZ240" s="7"/>
      <c r="BA240" s="8">
        <f t="shared" si="24"/>
        <v>100</v>
      </c>
      <c r="BB240" s="55"/>
      <c r="BC240" s="4"/>
      <c r="BD240" s="108"/>
      <c r="BE240" s="4"/>
      <c r="BG240" s="8" t="str">
        <f>VLOOKUP($BF240,definitions_list_lookup!$N$15:$P$20,2,TRUE)</f>
        <v>fresh</v>
      </c>
      <c r="BH240" s="8">
        <f>VLOOKUP($BF240,definitions_list_lookup!$N$15:$P$20,3,TRUE)</f>
        <v>0</v>
      </c>
      <c r="BI240" s="4"/>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8">
        <f t="shared" si="25"/>
        <v>0</v>
      </c>
      <c r="CI240" s="45"/>
      <c r="CJ240" s="7" t="s">
        <v>1777</v>
      </c>
      <c r="CK240" s="130" t="s">
        <v>1733</v>
      </c>
      <c r="CL240" s="5">
        <v>70</v>
      </c>
      <c r="CM240" s="8" t="str">
        <f>VLOOKUP($CL240,definitions_list_lookup!$N$15:$P$20,2,TRUE)</f>
        <v>very high</v>
      </c>
      <c r="CN240" s="8">
        <f>VLOOKUP($CL240,definitions_list_lookup!$N$15:$P$20,3,TRUE)</f>
        <v>4</v>
      </c>
      <c r="CO240" s="108"/>
      <c r="CP240" s="7"/>
      <c r="CQ240" s="7">
        <v>70</v>
      </c>
      <c r="CR240" s="7">
        <v>30</v>
      </c>
      <c r="CS240" s="7"/>
      <c r="CT240" s="7"/>
      <c r="CU240" s="7"/>
      <c r="CV240" s="7"/>
      <c r="CW240" s="7"/>
      <c r="CX240" s="7"/>
      <c r="CY240" s="7"/>
      <c r="CZ240" s="7"/>
      <c r="DA240" s="7"/>
      <c r="DB240" s="7"/>
      <c r="DC240" s="7"/>
      <c r="DD240" s="7"/>
      <c r="DE240" s="7"/>
      <c r="DF240" s="7"/>
      <c r="DG240" s="7"/>
      <c r="DH240" s="7"/>
      <c r="DI240" s="7"/>
      <c r="DJ240" s="7"/>
      <c r="DK240" s="7"/>
      <c r="DL240" s="7"/>
      <c r="DM240" s="7"/>
      <c r="DN240" s="8">
        <f t="shared" si="26"/>
        <v>100</v>
      </c>
      <c r="DO240" s="45"/>
      <c r="DP240" s="4"/>
      <c r="DR240" s="8" t="str">
        <f>VLOOKUP($DQ240,definitions_list_lookup!$N$15:$P$20,2,TRUE)</f>
        <v>fresh</v>
      </c>
      <c r="DS240" s="8">
        <f>VLOOKUP($DQ240,definitions_list_lookup!$N$15:$P$20,3,TRUE)</f>
        <v>0</v>
      </c>
      <c r="DT240" s="108"/>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8">
        <f t="shared" si="27"/>
        <v>0</v>
      </c>
      <c r="ET240" s="44"/>
      <c r="EU240" s="8">
        <f t="shared" si="28"/>
        <v>31.5</v>
      </c>
      <c r="EV240" s="8" t="str">
        <f>VLOOKUP($EU240,definitions_list_lookup!$N$15:$P$20,2,TRUE)</f>
        <v>high</v>
      </c>
      <c r="EW240" s="8">
        <f>VLOOKUP($EU240,definitions_list_lookup!$N$15:$P$20,3,TRUE)</f>
        <v>3</v>
      </c>
    </row>
    <row r="241" spans="1:153" s="5" customFormat="1" ht="140">
      <c r="A241" s="5" t="s">
        <v>1932</v>
      </c>
      <c r="B241" s="5" t="s">
        <v>2845</v>
      </c>
      <c r="C241" s="5" t="s">
        <v>1497</v>
      </c>
      <c r="D241" s="5" t="s">
        <v>1497</v>
      </c>
      <c r="E241" s="5">
        <v>40</v>
      </c>
      <c r="F241" s="5">
        <v>1</v>
      </c>
      <c r="G241" s="6" t="str">
        <f t="shared" si="22"/>
        <v>40-1</v>
      </c>
      <c r="H241" s="2">
        <v>81</v>
      </c>
      <c r="I241" s="2">
        <v>90</v>
      </c>
      <c r="J241" s="81" t="str">
        <f>IF(((VLOOKUP($G241,Depth_Lookup!$A$3:$J$561,9,FALSE))-(I241/100))&gt;=0,"Good","Too Long")</f>
        <v>Good</v>
      </c>
      <c r="K241" s="82">
        <f>(VLOOKUP($G241,Depth_Lookup!$A$3:$J$561,10,FALSE))+(H241/100)</f>
        <v>99.06</v>
      </c>
      <c r="L241" s="82">
        <f>(VLOOKUP($G241,Depth_Lookup!$A$3:$J$561,10,FALSE))+(I241/100)</f>
        <v>99.15</v>
      </c>
      <c r="M241" s="174">
        <v>39</v>
      </c>
      <c r="N241" s="174" t="s">
        <v>1489</v>
      </c>
      <c r="O241" s="59" t="s">
        <v>2083</v>
      </c>
      <c r="P241" s="59" t="s">
        <v>2132</v>
      </c>
      <c r="Q241" s="45"/>
      <c r="R241" s="42">
        <v>95</v>
      </c>
      <c r="T241" s="5">
        <v>5</v>
      </c>
      <c r="V241" s="8">
        <f t="shared" si="23"/>
        <v>100</v>
      </c>
      <c r="W241" s="4" t="s">
        <v>2046</v>
      </c>
      <c r="X241" s="5" t="s">
        <v>1764</v>
      </c>
      <c r="Y241" s="38">
        <v>30</v>
      </c>
      <c r="Z241" s="8" t="str">
        <f>VLOOKUP($Y241,definitions_list_lookup!$N$15:$P$20,2,TRUE)</f>
        <v>moderate</v>
      </c>
      <c r="AA241" s="8">
        <f>VLOOKUP($Y241,definitions_list_lookup!$N$15:$P$20,3,TRUE)</f>
        <v>2</v>
      </c>
      <c r="AB241" s="4"/>
      <c r="AC241" s="7"/>
      <c r="AD241" s="7">
        <v>20</v>
      </c>
      <c r="AE241" s="7"/>
      <c r="AF241" s="7"/>
      <c r="AG241" s="7"/>
      <c r="AH241" s="7"/>
      <c r="AI241" s="7"/>
      <c r="AJ241" s="7"/>
      <c r="AK241" s="7"/>
      <c r="AL241" s="7"/>
      <c r="AM241" s="7"/>
      <c r="AN241" s="7"/>
      <c r="AO241" s="7"/>
      <c r="AP241" s="7">
        <v>5</v>
      </c>
      <c r="AQ241" s="7"/>
      <c r="AR241" s="7"/>
      <c r="AS241" s="7">
        <v>75</v>
      </c>
      <c r="AT241" s="7"/>
      <c r="AU241" s="7"/>
      <c r="AV241" s="7"/>
      <c r="AW241" s="7"/>
      <c r="AX241" s="7"/>
      <c r="AY241" s="7"/>
      <c r="AZ241" s="7"/>
      <c r="BA241" s="8">
        <f t="shared" si="24"/>
        <v>100</v>
      </c>
      <c r="BB241" s="55"/>
      <c r="BC241" s="4"/>
      <c r="BD241" s="108"/>
      <c r="BE241" s="4"/>
      <c r="BG241" s="8" t="str">
        <f>VLOOKUP($BF241,definitions_list_lookup!$N$15:$P$20,2,TRUE)</f>
        <v>fresh</v>
      </c>
      <c r="BH241" s="8">
        <f>VLOOKUP($BF241,definitions_list_lookup!$N$15:$P$20,3,TRUE)</f>
        <v>0</v>
      </c>
      <c r="BI241" s="4"/>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8">
        <f t="shared" si="25"/>
        <v>0</v>
      </c>
      <c r="CI241" s="45"/>
      <c r="CJ241" s="7" t="s">
        <v>1777</v>
      </c>
      <c r="CK241" s="130" t="s">
        <v>2104</v>
      </c>
      <c r="CL241" s="5">
        <v>70</v>
      </c>
      <c r="CM241" s="8" t="str">
        <f>VLOOKUP($CL241,definitions_list_lookup!$N$15:$P$20,2,TRUE)</f>
        <v>very high</v>
      </c>
      <c r="CN241" s="8">
        <f>VLOOKUP($CL241,definitions_list_lookup!$N$15:$P$20,3,TRUE)</f>
        <v>4</v>
      </c>
      <c r="CO241" s="108"/>
      <c r="CP241" s="7"/>
      <c r="CQ241" s="7">
        <v>30</v>
      </c>
      <c r="CR241" s="7"/>
      <c r="CS241" s="7"/>
      <c r="CT241" s="7"/>
      <c r="CU241" s="7"/>
      <c r="CV241" s="7"/>
      <c r="CW241" s="7"/>
      <c r="CX241" s="7"/>
      <c r="CY241" s="7"/>
      <c r="CZ241" s="7"/>
      <c r="DA241" s="7"/>
      <c r="DB241" s="7"/>
      <c r="DC241" s="7">
        <v>5</v>
      </c>
      <c r="DD241" s="7"/>
      <c r="DE241" s="7"/>
      <c r="DF241" s="7">
        <v>65</v>
      </c>
      <c r="DG241" s="7"/>
      <c r="DH241" s="7"/>
      <c r="DI241" s="7"/>
      <c r="DJ241" s="7"/>
      <c r="DK241" s="7"/>
      <c r="DL241" s="7"/>
      <c r="DM241" s="7"/>
      <c r="DN241" s="8">
        <f t="shared" si="26"/>
        <v>100</v>
      </c>
      <c r="DO241" s="45"/>
      <c r="DP241" s="4"/>
      <c r="DR241" s="8" t="str">
        <f>VLOOKUP($DQ241,definitions_list_lookup!$N$15:$P$20,2,TRUE)</f>
        <v>fresh</v>
      </c>
      <c r="DS241" s="8">
        <f>VLOOKUP($DQ241,definitions_list_lookup!$N$15:$P$20,3,TRUE)</f>
        <v>0</v>
      </c>
      <c r="DT241" s="108"/>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8">
        <f t="shared" si="27"/>
        <v>0</v>
      </c>
      <c r="ET241" s="44"/>
      <c r="EU241" s="8">
        <f t="shared" si="28"/>
        <v>32</v>
      </c>
      <c r="EV241" s="8" t="str">
        <f>VLOOKUP($EU241,definitions_list_lookup!$N$15:$P$20,2,TRUE)</f>
        <v>high</v>
      </c>
      <c r="EW241" s="8">
        <f>VLOOKUP($EU241,definitions_list_lookup!$N$15:$P$20,3,TRUE)</f>
        <v>3</v>
      </c>
    </row>
    <row r="242" spans="1:153" s="5" customFormat="1" ht="140">
      <c r="A242" s="5" t="s">
        <v>1932</v>
      </c>
      <c r="B242" s="5" t="s">
        <v>2845</v>
      </c>
      <c r="C242" s="5" t="s">
        <v>1497</v>
      </c>
      <c r="D242" s="5" t="s">
        <v>1497</v>
      </c>
      <c r="E242" s="5">
        <v>40</v>
      </c>
      <c r="F242" s="5">
        <v>2</v>
      </c>
      <c r="G242" s="6" t="str">
        <f t="shared" si="22"/>
        <v>40-2</v>
      </c>
      <c r="H242" s="2">
        <v>0</v>
      </c>
      <c r="I242" s="2">
        <v>18</v>
      </c>
      <c r="J242" s="81" t="str">
        <f>IF(((VLOOKUP($G242,Depth_Lookup!$A$3:$J$561,9,FALSE))-(I242/100))&gt;=0,"Good","Too Long")</f>
        <v>Good</v>
      </c>
      <c r="K242" s="82">
        <f>(VLOOKUP($G242,Depth_Lookup!$A$3:$J$561,10,FALSE))+(H242/100)</f>
        <v>99.15</v>
      </c>
      <c r="L242" s="82">
        <f>(VLOOKUP($G242,Depth_Lookup!$A$3:$J$561,10,FALSE))+(I242/100)</f>
        <v>99.330000000000013</v>
      </c>
      <c r="M242" s="174">
        <v>39</v>
      </c>
      <c r="N242" s="174" t="s">
        <v>1489</v>
      </c>
      <c r="O242" s="59" t="s">
        <v>2103</v>
      </c>
      <c r="P242" s="59" t="s">
        <v>2132</v>
      </c>
      <c r="Q242" s="45"/>
      <c r="R242" s="42">
        <v>90</v>
      </c>
      <c r="T242" s="5">
        <v>10</v>
      </c>
      <c r="V242" s="8">
        <f t="shared" si="23"/>
        <v>100</v>
      </c>
      <c r="W242" s="4" t="s">
        <v>2046</v>
      </c>
      <c r="X242" s="5" t="s">
        <v>1764</v>
      </c>
      <c r="Y242" s="38">
        <v>45</v>
      </c>
      <c r="Z242" s="8" t="str">
        <f>VLOOKUP($Y242,definitions_list_lookup!$N$15:$P$20,2,TRUE)</f>
        <v>high</v>
      </c>
      <c r="AA242" s="8">
        <f>VLOOKUP($Y242,definitions_list_lookup!$N$15:$P$20,3,TRUE)</f>
        <v>3</v>
      </c>
      <c r="AB242" s="4"/>
      <c r="AC242" s="7"/>
      <c r="AD242" s="7">
        <v>10</v>
      </c>
      <c r="AE242" s="7">
        <v>10</v>
      </c>
      <c r="AF242" s="7"/>
      <c r="AG242" s="7"/>
      <c r="AH242" s="7"/>
      <c r="AI242" s="7"/>
      <c r="AJ242" s="7"/>
      <c r="AK242" s="7"/>
      <c r="AL242" s="7"/>
      <c r="AM242" s="7"/>
      <c r="AN242" s="7"/>
      <c r="AO242" s="7"/>
      <c r="AP242" s="7">
        <v>5</v>
      </c>
      <c r="AQ242" s="7"/>
      <c r="AR242" s="7"/>
      <c r="AS242" s="7">
        <v>75</v>
      </c>
      <c r="AT242" s="7"/>
      <c r="AU242" s="7"/>
      <c r="AV242" s="7"/>
      <c r="AW242" s="7"/>
      <c r="AX242" s="7"/>
      <c r="AY242" s="7"/>
      <c r="AZ242" s="7"/>
      <c r="BA242" s="8">
        <f t="shared" si="24"/>
        <v>100</v>
      </c>
      <c r="BB242" s="55"/>
      <c r="BC242" s="4"/>
      <c r="BD242" s="108"/>
      <c r="BE242" s="4"/>
      <c r="BG242" s="8" t="str">
        <f>VLOOKUP($BF242,definitions_list_lookup!$N$15:$P$20,2,TRUE)</f>
        <v>fresh</v>
      </c>
      <c r="BH242" s="8">
        <f>VLOOKUP($BF242,definitions_list_lookup!$N$15:$P$20,3,TRUE)</f>
        <v>0</v>
      </c>
      <c r="BI242" s="4"/>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8">
        <f t="shared" si="25"/>
        <v>0</v>
      </c>
      <c r="CI242" s="45"/>
      <c r="CJ242" s="7" t="s">
        <v>1777</v>
      </c>
      <c r="CK242" s="130" t="s">
        <v>2104</v>
      </c>
      <c r="CL242" s="5">
        <v>90</v>
      </c>
      <c r="CM242" s="8" t="str">
        <f>VLOOKUP($CL242,definitions_list_lookup!$N$15:$P$20,2,TRUE)</f>
        <v>very high</v>
      </c>
      <c r="CN242" s="8">
        <f>VLOOKUP($CL242,definitions_list_lookup!$N$15:$P$20,3,TRUE)</f>
        <v>4</v>
      </c>
      <c r="CO242" s="108"/>
      <c r="CP242" s="7"/>
      <c r="CQ242" s="7">
        <v>15</v>
      </c>
      <c r="CR242" s="7"/>
      <c r="CS242" s="7"/>
      <c r="CT242" s="7"/>
      <c r="CU242" s="7"/>
      <c r="CV242" s="7"/>
      <c r="CW242" s="7"/>
      <c r="CX242" s="7"/>
      <c r="CY242" s="7"/>
      <c r="CZ242" s="7"/>
      <c r="DA242" s="7"/>
      <c r="DB242" s="7"/>
      <c r="DC242" s="7">
        <v>5</v>
      </c>
      <c r="DD242" s="7"/>
      <c r="DE242" s="7"/>
      <c r="DF242" s="7">
        <v>80</v>
      </c>
      <c r="DG242" s="7"/>
      <c r="DH242" s="7"/>
      <c r="DI242" s="7"/>
      <c r="DJ242" s="7"/>
      <c r="DK242" s="7"/>
      <c r="DL242" s="7"/>
      <c r="DM242" s="7"/>
      <c r="DN242" s="8">
        <f t="shared" si="26"/>
        <v>100</v>
      </c>
      <c r="DO242" s="45"/>
      <c r="DP242" s="4"/>
      <c r="DR242" s="8" t="str">
        <f>VLOOKUP($DQ242,definitions_list_lookup!$N$15:$P$20,2,TRUE)</f>
        <v>fresh</v>
      </c>
      <c r="DS242" s="8">
        <f>VLOOKUP($DQ242,definitions_list_lookup!$N$15:$P$20,3,TRUE)</f>
        <v>0</v>
      </c>
      <c r="DT242" s="108"/>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8">
        <f t="shared" si="27"/>
        <v>0</v>
      </c>
      <c r="ET242" s="44"/>
      <c r="EU242" s="8">
        <f t="shared" si="28"/>
        <v>49.5</v>
      </c>
      <c r="EV242" s="8" t="str">
        <f>VLOOKUP($EU242,definitions_list_lookup!$N$15:$P$20,2,TRUE)</f>
        <v>high</v>
      </c>
      <c r="EW242" s="8">
        <f>VLOOKUP($EU242,definitions_list_lookup!$N$15:$P$20,3,TRUE)</f>
        <v>3</v>
      </c>
    </row>
    <row r="243" spans="1:153" s="5" customFormat="1" ht="140">
      <c r="A243" s="5" t="s">
        <v>1932</v>
      </c>
      <c r="B243" s="5" t="s">
        <v>2845</v>
      </c>
      <c r="C243" s="5" t="s">
        <v>1497</v>
      </c>
      <c r="D243" s="5" t="s">
        <v>1497</v>
      </c>
      <c r="E243" s="5">
        <v>40</v>
      </c>
      <c r="F243" s="5">
        <v>2</v>
      </c>
      <c r="G243" s="6" t="str">
        <f t="shared" si="22"/>
        <v>40-2</v>
      </c>
      <c r="H243" s="2">
        <v>18</v>
      </c>
      <c r="I243" s="2">
        <v>75</v>
      </c>
      <c r="J243" s="81" t="str">
        <f>IF(((VLOOKUP($G243,Depth_Lookup!$A$3:$J$561,9,FALSE))-(I243/100))&gt;=0,"Good","Too Long")</f>
        <v>Good</v>
      </c>
      <c r="K243" s="82">
        <f>(VLOOKUP($G243,Depth_Lookup!$A$3:$J$561,10,FALSE))+(H243/100)</f>
        <v>99.330000000000013</v>
      </c>
      <c r="L243" s="82">
        <f>(VLOOKUP($G243,Depth_Lookup!$A$3:$J$561,10,FALSE))+(I243/100)</f>
        <v>99.9</v>
      </c>
      <c r="M243" s="174">
        <v>40</v>
      </c>
      <c r="N243" s="174" t="s">
        <v>1489</v>
      </c>
      <c r="O243" s="59" t="s">
        <v>2102</v>
      </c>
      <c r="P243" s="59" t="s">
        <v>2133</v>
      </c>
      <c r="Q243" s="45"/>
      <c r="R243" s="42">
        <v>75</v>
      </c>
      <c r="T243" s="5">
        <v>5</v>
      </c>
      <c r="U243" s="5">
        <v>20</v>
      </c>
      <c r="V243" s="8">
        <f t="shared" si="23"/>
        <v>100</v>
      </c>
      <c r="W243" s="4" t="s">
        <v>1794</v>
      </c>
      <c r="X243" s="5" t="s">
        <v>1764</v>
      </c>
      <c r="Y243" s="38">
        <v>10</v>
      </c>
      <c r="Z243" s="8" t="str">
        <f>VLOOKUP($Y243,definitions_list_lookup!$N$15:$P$20,2,TRUE)</f>
        <v>slight</v>
      </c>
      <c r="AA243" s="8">
        <f>VLOOKUP($Y243,definitions_list_lookup!$N$15:$P$20,3,TRUE)</f>
        <v>1</v>
      </c>
      <c r="AB243" s="4"/>
      <c r="AC243" s="7"/>
      <c r="AD243" s="7">
        <v>5</v>
      </c>
      <c r="AE243" s="7">
        <v>50</v>
      </c>
      <c r="AF243" s="7"/>
      <c r="AG243" s="7"/>
      <c r="AH243" s="7"/>
      <c r="AI243" s="7"/>
      <c r="AJ243" s="7"/>
      <c r="AK243" s="7"/>
      <c r="AL243" s="7"/>
      <c r="AM243" s="7"/>
      <c r="AN243" s="7"/>
      <c r="AO243" s="7"/>
      <c r="AP243" s="7">
        <v>5</v>
      </c>
      <c r="AQ243" s="7"/>
      <c r="AR243" s="7"/>
      <c r="AS243" s="7">
        <v>40</v>
      </c>
      <c r="AT243" s="7"/>
      <c r="AU243" s="7"/>
      <c r="AV243" s="7"/>
      <c r="AW243" s="7"/>
      <c r="AX243" s="7"/>
      <c r="AY243" s="7"/>
      <c r="AZ243" s="7"/>
      <c r="BA243" s="8">
        <f t="shared" si="24"/>
        <v>100</v>
      </c>
      <c r="BB243" s="55"/>
      <c r="BC243" s="4"/>
      <c r="BD243" s="108"/>
      <c r="BE243" s="4"/>
      <c r="BG243" s="8" t="str">
        <f>VLOOKUP($BF243,definitions_list_lookup!$N$15:$P$20,2,TRUE)</f>
        <v>fresh</v>
      </c>
      <c r="BH243" s="8">
        <f>VLOOKUP($BF243,definitions_list_lookup!$N$15:$P$20,3,TRUE)</f>
        <v>0</v>
      </c>
      <c r="BI243" s="4"/>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8">
        <f t="shared" si="25"/>
        <v>0</v>
      </c>
      <c r="CI243" s="45"/>
      <c r="CJ243" s="7" t="s">
        <v>1777</v>
      </c>
      <c r="CK243" s="130" t="s">
        <v>2094</v>
      </c>
      <c r="CL243" s="5">
        <v>35</v>
      </c>
      <c r="CM243" s="8" t="str">
        <f>VLOOKUP($CL243,definitions_list_lookup!$N$15:$P$20,2,TRUE)</f>
        <v>high</v>
      </c>
      <c r="CN243" s="8">
        <f>VLOOKUP($CL243,definitions_list_lookup!$N$15:$P$20,3,TRUE)</f>
        <v>3</v>
      </c>
      <c r="CO243" s="108"/>
      <c r="CP243" s="7">
        <v>20</v>
      </c>
      <c r="CQ243" s="7">
        <v>60</v>
      </c>
      <c r="CR243" s="7">
        <v>20</v>
      </c>
      <c r="CS243" s="7"/>
      <c r="CT243" s="7"/>
      <c r="CU243" s="7"/>
      <c r="CV243" s="7"/>
      <c r="CW243" s="7"/>
      <c r="CX243" s="7"/>
      <c r="CY243" s="7"/>
      <c r="CZ243" s="7"/>
      <c r="DA243" s="7"/>
      <c r="DB243" s="7"/>
      <c r="DC243" s="7"/>
      <c r="DD243" s="7"/>
      <c r="DE243" s="7"/>
      <c r="DF243" s="7"/>
      <c r="DG243" s="7"/>
      <c r="DH243" s="7"/>
      <c r="DI243" s="7"/>
      <c r="DJ243" s="7"/>
      <c r="DK243" s="7"/>
      <c r="DL243" s="7"/>
      <c r="DM243" s="7"/>
      <c r="DN243" s="8">
        <f t="shared" si="26"/>
        <v>100</v>
      </c>
      <c r="DO243" s="45"/>
      <c r="DP243" s="4" t="s">
        <v>1739</v>
      </c>
      <c r="DQ243" s="5">
        <v>90</v>
      </c>
      <c r="DR243" s="8" t="str">
        <f>VLOOKUP($DQ243,definitions_list_lookup!$N$15:$P$20,2,TRUE)</f>
        <v>very high</v>
      </c>
      <c r="DS243" s="8">
        <f>VLOOKUP($DQ243,definitions_list_lookup!$N$15:$P$20,3,TRUE)</f>
        <v>4</v>
      </c>
      <c r="DT243" s="108"/>
      <c r="DU243" s="7"/>
      <c r="DV243" s="7">
        <v>20</v>
      </c>
      <c r="DW243" s="7">
        <v>70</v>
      </c>
      <c r="DX243" s="7"/>
      <c r="DY243" s="7"/>
      <c r="DZ243" s="7">
        <v>10</v>
      </c>
      <c r="EA243" s="7"/>
      <c r="EB243" s="7"/>
      <c r="EC243" s="7"/>
      <c r="ED243" s="7"/>
      <c r="EE243" s="7"/>
      <c r="EF243" s="7"/>
      <c r="EG243" s="7"/>
      <c r="EH243" s="7"/>
      <c r="EI243" s="7"/>
      <c r="EJ243" s="7"/>
      <c r="EK243" s="7"/>
      <c r="EL243" s="7"/>
      <c r="EM243" s="7"/>
      <c r="EN243" s="7"/>
      <c r="EO243" s="7"/>
      <c r="EP243" s="7"/>
      <c r="EQ243" s="7"/>
      <c r="ER243" s="7"/>
      <c r="ES243" s="8">
        <f t="shared" si="27"/>
        <v>100</v>
      </c>
      <c r="ET243" s="44"/>
      <c r="EU243" s="8">
        <f t="shared" si="28"/>
        <v>27.25</v>
      </c>
      <c r="EV243" s="8" t="str">
        <f>VLOOKUP($EU243,definitions_list_lookup!$N$15:$P$20,2,TRUE)</f>
        <v>moderate</v>
      </c>
      <c r="EW243" s="8">
        <f>VLOOKUP($EU243,definitions_list_lookup!$N$15:$P$20,3,TRUE)</f>
        <v>2</v>
      </c>
    </row>
    <row r="244" spans="1:153" s="5" customFormat="1" ht="84">
      <c r="A244" s="5" t="s">
        <v>1932</v>
      </c>
      <c r="B244" s="5" t="s">
        <v>2845</v>
      </c>
      <c r="C244" s="5" t="s">
        <v>1497</v>
      </c>
      <c r="D244" s="5" t="s">
        <v>1497</v>
      </c>
      <c r="E244" s="5">
        <v>40</v>
      </c>
      <c r="F244" s="5">
        <v>3</v>
      </c>
      <c r="G244" s="6" t="str">
        <f t="shared" si="22"/>
        <v>40-3</v>
      </c>
      <c r="H244" s="2">
        <v>0</v>
      </c>
      <c r="I244" s="2">
        <v>79</v>
      </c>
      <c r="J244" s="81" t="str">
        <f>IF(((VLOOKUP($G244,Depth_Lookup!$A$3:$J$561,9,FALSE))-(I244/100))&gt;=0,"Good","Too Long")</f>
        <v>Good</v>
      </c>
      <c r="K244" s="82">
        <f>(VLOOKUP($G244,Depth_Lookup!$A$3:$J$561,10,FALSE))+(H244/100)</f>
        <v>99.9</v>
      </c>
      <c r="L244" s="82">
        <f>(VLOOKUP($G244,Depth_Lookup!$A$3:$J$561,10,FALSE))+(I244/100)</f>
        <v>100.69000000000001</v>
      </c>
      <c r="M244" s="174">
        <v>40</v>
      </c>
      <c r="N244" s="174" t="s">
        <v>1489</v>
      </c>
      <c r="O244" s="59" t="s">
        <v>2081</v>
      </c>
      <c r="P244" s="59" t="s">
        <v>2133</v>
      </c>
      <c r="Q244" s="45"/>
      <c r="R244" s="42">
        <v>90</v>
      </c>
      <c r="T244" s="5">
        <v>10</v>
      </c>
      <c r="V244" s="8">
        <f t="shared" si="23"/>
        <v>100</v>
      </c>
      <c r="W244" s="4" t="s">
        <v>1794</v>
      </c>
      <c r="X244" s="5" t="s">
        <v>1764</v>
      </c>
      <c r="Y244" s="38">
        <v>10</v>
      </c>
      <c r="Z244" s="8" t="str">
        <f>VLOOKUP($Y244,definitions_list_lookup!$N$15:$P$20,2,TRUE)</f>
        <v>slight</v>
      </c>
      <c r="AA244" s="8">
        <f>VLOOKUP($Y244,definitions_list_lookup!$N$15:$P$20,3,TRUE)</f>
        <v>1</v>
      </c>
      <c r="AB244" s="4"/>
      <c r="AC244" s="7"/>
      <c r="AD244" s="7">
        <v>10</v>
      </c>
      <c r="AE244" s="7">
        <v>40</v>
      </c>
      <c r="AF244" s="7"/>
      <c r="AG244" s="7"/>
      <c r="AH244" s="7"/>
      <c r="AI244" s="7"/>
      <c r="AJ244" s="7"/>
      <c r="AK244" s="7"/>
      <c r="AL244" s="7"/>
      <c r="AM244" s="7"/>
      <c r="AN244" s="7"/>
      <c r="AO244" s="7"/>
      <c r="AP244" s="7">
        <v>5</v>
      </c>
      <c r="AQ244" s="7"/>
      <c r="AR244" s="7"/>
      <c r="AS244" s="7">
        <v>45</v>
      </c>
      <c r="AT244" s="7"/>
      <c r="AU244" s="7"/>
      <c r="AV244" s="7"/>
      <c r="AW244" s="7"/>
      <c r="AX244" s="7"/>
      <c r="AY244" s="7"/>
      <c r="AZ244" s="7"/>
      <c r="BA244" s="8">
        <f t="shared" si="24"/>
        <v>100</v>
      </c>
      <c r="BB244" s="55"/>
      <c r="BC244" s="4"/>
      <c r="BD244" s="108"/>
      <c r="BE244" s="4"/>
      <c r="BG244" s="8" t="str">
        <f>VLOOKUP($BF244,definitions_list_lookup!$N$15:$P$20,2,TRUE)</f>
        <v>fresh</v>
      </c>
      <c r="BH244" s="8">
        <f>VLOOKUP($BF244,definitions_list_lookup!$N$15:$P$20,3,TRUE)</f>
        <v>0</v>
      </c>
      <c r="BI244" s="4"/>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8">
        <f t="shared" si="25"/>
        <v>0</v>
      </c>
      <c r="CI244" s="45"/>
      <c r="CJ244" s="7" t="s">
        <v>1777</v>
      </c>
      <c r="CK244" s="130" t="s">
        <v>1739</v>
      </c>
      <c r="CL244" s="5">
        <v>40</v>
      </c>
      <c r="CM244" s="8" t="str">
        <f>VLOOKUP($CL244,definitions_list_lookup!$N$15:$P$20,2,TRUE)</f>
        <v>high</v>
      </c>
      <c r="CN244" s="8">
        <f>VLOOKUP($CL244,definitions_list_lookup!$N$15:$P$20,3,TRUE)</f>
        <v>3</v>
      </c>
      <c r="CO244" s="108"/>
      <c r="CP244" s="7"/>
      <c r="CQ244" s="7">
        <v>50</v>
      </c>
      <c r="CR244" s="7">
        <v>50</v>
      </c>
      <c r="CS244" s="7"/>
      <c r="CT244" s="7"/>
      <c r="CU244" s="7"/>
      <c r="CV244" s="7"/>
      <c r="CW244" s="7"/>
      <c r="CX244" s="7"/>
      <c r="CY244" s="7"/>
      <c r="CZ244" s="7"/>
      <c r="DA244" s="7"/>
      <c r="DB244" s="7"/>
      <c r="DC244" s="7"/>
      <c r="DD244" s="7"/>
      <c r="DE244" s="7"/>
      <c r="DF244" s="7"/>
      <c r="DG244" s="7"/>
      <c r="DH244" s="7"/>
      <c r="DI244" s="7"/>
      <c r="DJ244" s="7"/>
      <c r="DK244" s="7"/>
      <c r="DL244" s="7"/>
      <c r="DM244" s="7"/>
      <c r="DN244" s="8">
        <f t="shared" si="26"/>
        <v>100</v>
      </c>
      <c r="DO244" s="45"/>
      <c r="DP244" s="4"/>
      <c r="DR244" s="8" t="str">
        <f>VLOOKUP($DQ244,definitions_list_lookup!$N$15:$P$20,2,TRUE)</f>
        <v>fresh</v>
      </c>
      <c r="DS244" s="8">
        <f>VLOOKUP($DQ244,definitions_list_lookup!$N$15:$P$20,3,TRUE)</f>
        <v>0</v>
      </c>
      <c r="DT244" s="108"/>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8">
        <f t="shared" si="27"/>
        <v>0</v>
      </c>
      <c r="ET244" s="44"/>
      <c r="EU244" s="8">
        <f t="shared" si="28"/>
        <v>13</v>
      </c>
      <c r="EV244" s="8" t="str">
        <f>VLOOKUP($EU244,definitions_list_lookup!$N$15:$P$20,2,TRUE)</f>
        <v>moderate</v>
      </c>
      <c r="EW244" s="8">
        <f>VLOOKUP($EU244,definitions_list_lookup!$N$15:$P$20,3,TRUE)</f>
        <v>2</v>
      </c>
    </row>
    <row r="245" spans="1:153" s="5" customFormat="1" ht="84">
      <c r="A245" s="5" t="s">
        <v>1932</v>
      </c>
      <c r="B245" s="5" t="s">
        <v>2845</v>
      </c>
      <c r="C245" s="5" t="s">
        <v>1497</v>
      </c>
      <c r="D245" s="5" t="s">
        <v>1497</v>
      </c>
      <c r="E245" s="5">
        <v>40</v>
      </c>
      <c r="F245" s="5">
        <v>4</v>
      </c>
      <c r="G245" s="6" t="str">
        <f t="shared" si="22"/>
        <v>40-4</v>
      </c>
      <c r="H245" s="2">
        <v>0</v>
      </c>
      <c r="I245" s="2">
        <v>69.5</v>
      </c>
      <c r="J245" s="81" t="str">
        <f>IF(((VLOOKUP($G245,Depth_Lookup!$A$3:$J$561,9,FALSE))-(I245/100))&gt;=0,"Good","Too Long")</f>
        <v>Good</v>
      </c>
      <c r="K245" s="82">
        <f>(VLOOKUP($G245,Depth_Lookup!$A$3:$J$561,10,FALSE))+(H245/100)</f>
        <v>100.69</v>
      </c>
      <c r="L245" s="82">
        <f>(VLOOKUP($G245,Depth_Lookup!$A$3:$J$561,10,FALSE))+(I245/100)</f>
        <v>101.38499999999999</v>
      </c>
      <c r="M245" s="174">
        <v>40</v>
      </c>
      <c r="N245" s="174" t="s">
        <v>1489</v>
      </c>
      <c r="O245" s="59" t="s">
        <v>2081</v>
      </c>
      <c r="P245" s="59" t="s">
        <v>2133</v>
      </c>
      <c r="Q245" s="45"/>
      <c r="R245" s="42">
        <v>90</v>
      </c>
      <c r="T245" s="5">
        <v>10</v>
      </c>
      <c r="V245" s="8">
        <f t="shared" si="23"/>
        <v>100</v>
      </c>
      <c r="W245" s="4" t="s">
        <v>1794</v>
      </c>
      <c r="X245" s="5" t="s">
        <v>1764</v>
      </c>
      <c r="Y245" s="38">
        <v>5</v>
      </c>
      <c r="Z245" s="8" t="str">
        <f>VLOOKUP($Y245,definitions_list_lookup!$N$15:$P$20,2,TRUE)</f>
        <v>slight</v>
      </c>
      <c r="AA245" s="8">
        <f>VLOOKUP($Y245,definitions_list_lookup!$N$15:$P$20,3,TRUE)</f>
        <v>1</v>
      </c>
      <c r="AB245" s="4"/>
      <c r="AC245" s="7"/>
      <c r="AD245" s="7">
        <v>10</v>
      </c>
      <c r="AE245" s="7">
        <v>80</v>
      </c>
      <c r="AF245" s="7"/>
      <c r="AG245" s="7"/>
      <c r="AH245" s="7"/>
      <c r="AI245" s="7"/>
      <c r="AJ245" s="7"/>
      <c r="AK245" s="7"/>
      <c r="AL245" s="7"/>
      <c r="AM245" s="7"/>
      <c r="AN245" s="7"/>
      <c r="AO245" s="7"/>
      <c r="AP245" s="7">
        <v>2</v>
      </c>
      <c r="AQ245" s="7"/>
      <c r="AR245" s="7"/>
      <c r="AS245" s="7">
        <v>8</v>
      </c>
      <c r="AT245" s="7"/>
      <c r="AU245" s="7"/>
      <c r="AV245" s="7"/>
      <c r="AW245" s="7"/>
      <c r="AX245" s="7"/>
      <c r="AY245" s="7"/>
      <c r="AZ245" s="7"/>
      <c r="BA245" s="8">
        <f t="shared" si="24"/>
        <v>100</v>
      </c>
      <c r="BB245" s="55"/>
      <c r="BC245" s="4"/>
      <c r="BD245" s="108"/>
      <c r="BE245" s="4"/>
      <c r="BG245" s="8" t="str">
        <f>VLOOKUP($BF245,definitions_list_lookup!$N$15:$P$20,2,TRUE)</f>
        <v>fresh</v>
      </c>
      <c r="BH245" s="8">
        <f>VLOOKUP($BF245,definitions_list_lookup!$N$15:$P$20,3,TRUE)</f>
        <v>0</v>
      </c>
      <c r="BI245" s="4"/>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8">
        <f t="shared" si="25"/>
        <v>0</v>
      </c>
      <c r="CI245" s="45"/>
      <c r="CJ245" s="7" t="s">
        <v>1777</v>
      </c>
      <c r="CK245" s="130" t="s">
        <v>1735</v>
      </c>
      <c r="CL245" s="5">
        <v>50</v>
      </c>
      <c r="CM245" s="8" t="str">
        <f>VLOOKUP($CL245,definitions_list_lookup!$N$15:$P$20,2,TRUE)</f>
        <v>high</v>
      </c>
      <c r="CN245" s="8">
        <f>VLOOKUP($CL245,definitions_list_lookup!$N$15:$P$20,3,TRUE)</f>
        <v>3</v>
      </c>
      <c r="CO245" s="108"/>
      <c r="CP245" s="7"/>
      <c r="CQ245" s="7">
        <v>60</v>
      </c>
      <c r="CR245" s="7">
        <v>40</v>
      </c>
      <c r="CS245" s="7"/>
      <c r="CT245" s="7"/>
      <c r="CU245" s="7"/>
      <c r="CV245" s="7"/>
      <c r="CW245" s="7"/>
      <c r="CX245" s="7"/>
      <c r="CY245" s="7"/>
      <c r="CZ245" s="7"/>
      <c r="DA245" s="7"/>
      <c r="DB245" s="7"/>
      <c r="DC245" s="7"/>
      <c r="DD245" s="7"/>
      <c r="DE245" s="7"/>
      <c r="DF245" s="7"/>
      <c r="DG245" s="7"/>
      <c r="DH245" s="7"/>
      <c r="DI245" s="7"/>
      <c r="DJ245" s="7"/>
      <c r="DK245" s="7"/>
      <c r="DL245" s="7"/>
      <c r="DM245" s="7"/>
      <c r="DN245" s="8">
        <f t="shared" si="26"/>
        <v>100</v>
      </c>
      <c r="DO245" s="45"/>
      <c r="DP245" s="4"/>
      <c r="DR245" s="8" t="str">
        <f>VLOOKUP($DQ245,definitions_list_lookup!$N$15:$P$20,2,TRUE)</f>
        <v>fresh</v>
      </c>
      <c r="DS245" s="8">
        <f>VLOOKUP($DQ245,definitions_list_lookup!$N$15:$P$20,3,TRUE)</f>
        <v>0</v>
      </c>
      <c r="DT245" s="108"/>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8">
        <f t="shared" si="27"/>
        <v>0</v>
      </c>
      <c r="ET245" s="44"/>
      <c r="EU245" s="8">
        <f t="shared" si="28"/>
        <v>9.5</v>
      </c>
      <c r="EV245" s="8" t="str">
        <f>VLOOKUP($EU245,definitions_list_lookup!$N$15:$P$20,2,TRUE)</f>
        <v>slight</v>
      </c>
      <c r="EW245" s="8">
        <f>VLOOKUP($EU245,definitions_list_lookup!$N$15:$P$20,3,TRUE)</f>
        <v>1</v>
      </c>
    </row>
    <row r="246" spans="1:153" s="5" customFormat="1" ht="84">
      <c r="A246" s="5" t="s">
        <v>1932</v>
      </c>
      <c r="B246" s="5" t="s">
        <v>2845</v>
      </c>
      <c r="C246" s="5" t="s">
        <v>1497</v>
      </c>
      <c r="D246" s="5" t="s">
        <v>1497</v>
      </c>
      <c r="E246" s="5">
        <v>41</v>
      </c>
      <c r="F246" s="5">
        <v>1</v>
      </c>
      <c r="G246" s="6" t="str">
        <f t="shared" si="22"/>
        <v>41-1</v>
      </c>
      <c r="H246" s="2">
        <v>0</v>
      </c>
      <c r="I246" s="2">
        <v>90.5</v>
      </c>
      <c r="J246" s="81" t="str">
        <f>IF(((VLOOKUP($G246,Depth_Lookup!$A$3:$J$561,9,FALSE))-(I246/100))&gt;=0,"Good","Too Long")</f>
        <v>Good</v>
      </c>
      <c r="K246" s="82">
        <f>(VLOOKUP($G246,Depth_Lookup!$A$3:$J$561,10,FALSE))+(H246/100)</f>
        <v>101.25</v>
      </c>
      <c r="L246" s="82">
        <f>(VLOOKUP($G246,Depth_Lookup!$A$3:$J$561,10,FALSE))+(I246/100)</f>
        <v>102.155</v>
      </c>
      <c r="M246" s="174">
        <v>40</v>
      </c>
      <c r="N246" s="174" t="s">
        <v>1489</v>
      </c>
      <c r="O246" s="59" t="s">
        <v>2081</v>
      </c>
      <c r="P246" s="59" t="s">
        <v>2133</v>
      </c>
      <c r="Q246" s="45"/>
      <c r="R246" s="42">
        <v>85</v>
      </c>
      <c r="T246" s="5">
        <v>15</v>
      </c>
      <c r="V246" s="8">
        <f t="shared" si="23"/>
        <v>100</v>
      </c>
      <c r="W246" s="4" t="s">
        <v>1794</v>
      </c>
      <c r="X246" s="5" t="s">
        <v>1764</v>
      </c>
      <c r="Y246" s="38">
        <v>10</v>
      </c>
      <c r="Z246" s="8" t="str">
        <f>VLOOKUP($Y246,definitions_list_lookup!$N$15:$P$20,2,TRUE)</f>
        <v>slight</v>
      </c>
      <c r="AA246" s="8">
        <f>VLOOKUP($Y246,definitions_list_lookup!$N$15:$P$20,3,TRUE)</f>
        <v>1</v>
      </c>
      <c r="AB246" s="4"/>
      <c r="AC246" s="7"/>
      <c r="AD246" s="7">
        <v>5</v>
      </c>
      <c r="AE246" s="7">
        <v>40</v>
      </c>
      <c r="AF246" s="7"/>
      <c r="AG246" s="7"/>
      <c r="AH246" s="7"/>
      <c r="AI246" s="7"/>
      <c r="AJ246" s="7"/>
      <c r="AK246" s="7"/>
      <c r="AL246" s="7"/>
      <c r="AM246" s="7"/>
      <c r="AN246" s="7"/>
      <c r="AO246" s="7"/>
      <c r="AP246" s="7">
        <v>5</v>
      </c>
      <c r="AQ246" s="7"/>
      <c r="AR246" s="7"/>
      <c r="AS246" s="7">
        <v>50</v>
      </c>
      <c r="AT246" s="7"/>
      <c r="AU246" s="7"/>
      <c r="AV246" s="7"/>
      <c r="AW246" s="7"/>
      <c r="AX246" s="7"/>
      <c r="AY246" s="7"/>
      <c r="AZ246" s="7"/>
      <c r="BA246" s="8">
        <f t="shared" si="24"/>
        <v>100</v>
      </c>
      <c r="BB246" s="55"/>
      <c r="BC246" s="4"/>
      <c r="BD246" s="108"/>
      <c r="BE246" s="4"/>
      <c r="BG246" s="8" t="str">
        <f>VLOOKUP($BF246,definitions_list_lookup!$N$15:$P$20,2,TRUE)</f>
        <v>fresh</v>
      </c>
      <c r="BH246" s="8">
        <f>VLOOKUP($BF246,definitions_list_lookup!$N$15:$P$20,3,TRUE)</f>
        <v>0</v>
      </c>
      <c r="BI246" s="4"/>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8">
        <f t="shared" si="25"/>
        <v>0</v>
      </c>
      <c r="CI246" s="45"/>
      <c r="CJ246" s="7" t="s">
        <v>1777</v>
      </c>
      <c r="CK246" s="130" t="s">
        <v>1735</v>
      </c>
      <c r="CL246" s="5">
        <v>65</v>
      </c>
      <c r="CM246" s="8" t="str">
        <f>VLOOKUP($CL246,definitions_list_lookup!$N$15:$P$20,2,TRUE)</f>
        <v>very high</v>
      </c>
      <c r="CN246" s="8">
        <f>VLOOKUP($CL246,definitions_list_lookup!$N$15:$P$20,3,TRUE)</f>
        <v>4</v>
      </c>
      <c r="CO246" s="108"/>
      <c r="CP246" s="7"/>
      <c r="CQ246" s="7">
        <v>70</v>
      </c>
      <c r="CR246" s="7">
        <v>30</v>
      </c>
      <c r="CS246" s="7"/>
      <c r="CT246" s="7"/>
      <c r="CU246" s="7"/>
      <c r="CV246" s="7"/>
      <c r="CW246" s="7"/>
      <c r="CX246" s="7"/>
      <c r="CY246" s="7"/>
      <c r="CZ246" s="7"/>
      <c r="DA246" s="7"/>
      <c r="DB246" s="7"/>
      <c r="DC246" s="7"/>
      <c r="DD246" s="7"/>
      <c r="DE246" s="7"/>
      <c r="DF246" s="7"/>
      <c r="DG246" s="7"/>
      <c r="DH246" s="7"/>
      <c r="DI246" s="7"/>
      <c r="DJ246" s="7"/>
      <c r="DK246" s="7"/>
      <c r="DL246" s="7"/>
      <c r="DM246" s="7"/>
      <c r="DN246" s="8">
        <f t="shared" si="26"/>
        <v>100</v>
      </c>
      <c r="DO246" s="45"/>
      <c r="DP246" s="4"/>
      <c r="DR246" s="8" t="str">
        <f>VLOOKUP($DQ246,definitions_list_lookup!$N$15:$P$20,2,TRUE)</f>
        <v>fresh</v>
      </c>
      <c r="DS246" s="8">
        <f>VLOOKUP($DQ246,definitions_list_lookup!$N$15:$P$20,3,TRUE)</f>
        <v>0</v>
      </c>
      <c r="DT246" s="108"/>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8">
        <f t="shared" si="27"/>
        <v>0</v>
      </c>
      <c r="ET246" s="44"/>
      <c r="EU246" s="8">
        <f t="shared" si="28"/>
        <v>18.25</v>
      </c>
      <c r="EV246" s="8" t="str">
        <f>VLOOKUP($EU246,definitions_list_lookup!$N$15:$P$20,2,TRUE)</f>
        <v>moderate</v>
      </c>
      <c r="EW246" s="8">
        <f>VLOOKUP($EU246,definitions_list_lookup!$N$15:$P$20,3,TRUE)</f>
        <v>2</v>
      </c>
    </row>
    <row r="247" spans="1:153" s="5" customFormat="1" ht="84">
      <c r="A247" s="5" t="s">
        <v>1932</v>
      </c>
      <c r="B247" s="5" t="s">
        <v>2845</v>
      </c>
      <c r="C247" s="5" t="s">
        <v>1497</v>
      </c>
      <c r="D247" s="5" t="s">
        <v>1497</v>
      </c>
      <c r="E247" s="5">
        <v>41</v>
      </c>
      <c r="F247" s="5">
        <v>2</v>
      </c>
      <c r="G247" s="6" t="str">
        <f t="shared" si="22"/>
        <v>41-2</v>
      </c>
      <c r="H247" s="2">
        <v>0</v>
      </c>
      <c r="I247" s="2">
        <v>81</v>
      </c>
      <c r="J247" s="81" t="str">
        <f>IF(((VLOOKUP($G247,Depth_Lookup!$A$3:$J$561,9,FALSE))-(I247/100))&gt;=0,"Good","Too Long")</f>
        <v>Good</v>
      </c>
      <c r="K247" s="82">
        <f>(VLOOKUP($G247,Depth_Lookup!$A$3:$J$561,10,FALSE))+(H247/100)</f>
        <v>102.155</v>
      </c>
      <c r="L247" s="82">
        <f>(VLOOKUP($G247,Depth_Lookup!$A$3:$J$561,10,FALSE))+(I247/100)</f>
        <v>102.965</v>
      </c>
      <c r="M247" s="174">
        <v>40</v>
      </c>
      <c r="N247" s="174" t="s">
        <v>1489</v>
      </c>
      <c r="O247" s="59" t="s">
        <v>2081</v>
      </c>
      <c r="P247" s="59" t="s">
        <v>2133</v>
      </c>
      <c r="Q247" s="45"/>
      <c r="R247" s="42">
        <v>95</v>
      </c>
      <c r="T247" s="5">
        <v>5</v>
      </c>
      <c r="V247" s="8">
        <f t="shared" si="23"/>
        <v>100</v>
      </c>
      <c r="W247" s="4" t="s">
        <v>1794</v>
      </c>
      <c r="X247" s="5" t="s">
        <v>1764</v>
      </c>
      <c r="Y247" s="38">
        <v>5</v>
      </c>
      <c r="Z247" s="8" t="str">
        <f>VLOOKUP($Y247,definitions_list_lookup!$N$15:$P$20,2,TRUE)</f>
        <v>slight</v>
      </c>
      <c r="AA247" s="8">
        <f>VLOOKUP($Y247,definitions_list_lookup!$N$15:$P$20,3,TRUE)</f>
        <v>1</v>
      </c>
      <c r="AB247" s="4"/>
      <c r="AC247" s="7"/>
      <c r="AD247" s="7">
        <v>25</v>
      </c>
      <c r="AE247" s="7">
        <v>20</v>
      </c>
      <c r="AF247" s="7"/>
      <c r="AG247" s="7"/>
      <c r="AH247" s="7"/>
      <c r="AI247" s="7"/>
      <c r="AJ247" s="7"/>
      <c r="AK247" s="7"/>
      <c r="AL247" s="7"/>
      <c r="AM247" s="7"/>
      <c r="AN247" s="7"/>
      <c r="AO247" s="7"/>
      <c r="AP247" s="7">
        <v>5</v>
      </c>
      <c r="AQ247" s="7"/>
      <c r="AR247" s="7"/>
      <c r="AS247" s="7">
        <v>50</v>
      </c>
      <c r="AT247" s="7"/>
      <c r="AU247" s="7"/>
      <c r="AV247" s="7"/>
      <c r="AW247" s="7"/>
      <c r="AX247" s="7"/>
      <c r="AY247" s="7"/>
      <c r="AZ247" s="7"/>
      <c r="BA247" s="8">
        <f t="shared" si="24"/>
        <v>100</v>
      </c>
      <c r="BB247" s="55"/>
      <c r="BC247" s="4"/>
      <c r="BD247" s="108"/>
      <c r="BE247" s="4"/>
      <c r="BG247" s="8" t="str">
        <f>VLOOKUP($BF247,definitions_list_lookup!$N$15:$P$20,2,TRUE)</f>
        <v>fresh</v>
      </c>
      <c r="BH247" s="8">
        <f>VLOOKUP($BF247,definitions_list_lookup!$N$15:$P$20,3,TRUE)</f>
        <v>0</v>
      </c>
      <c r="BI247" s="4"/>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8">
        <f t="shared" si="25"/>
        <v>0</v>
      </c>
      <c r="CI247" s="45"/>
      <c r="CJ247" s="7" t="s">
        <v>1777</v>
      </c>
      <c r="CK247" s="130" t="s">
        <v>1739</v>
      </c>
      <c r="CL247" s="5">
        <v>30</v>
      </c>
      <c r="CM247" s="8" t="str">
        <f>VLOOKUP($CL247,definitions_list_lookup!$N$15:$P$20,2,TRUE)</f>
        <v>moderate</v>
      </c>
      <c r="CN247" s="8">
        <f>VLOOKUP($CL247,definitions_list_lookup!$N$15:$P$20,3,TRUE)</f>
        <v>2</v>
      </c>
      <c r="CO247" s="108"/>
      <c r="CP247" s="7"/>
      <c r="CQ247" s="7">
        <v>70</v>
      </c>
      <c r="CR247" s="7">
        <v>30</v>
      </c>
      <c r="CS247" s="7"/>
      <c r="CT247" s="7"/>
      <c r="CU247" s="7"/>
      <c r="CV247" s="7"/>
      <c r="CW247" s="7"/>
      <c r="CX247" s="7"/>
      <c r="CY247" s="7"/>
      <c r="CZ247" s="7"/>
      <c r="DA247" s="7"/>
      <c r="DB247" s="7"/>
      <c r="DC247" s="7"/>
      <c r="DD247" s="7"/>
      <c r="DE247" s="7"/>
      <c r="DF247" s="7"/>
      <c r="DG247" s="7"/>
      <c r="DH247" s="7"/>
      <c r="DI247" s="7"/>
      <c r="DJ247" s="7"/>
      <c r="DK247" s="7"/>
      <c r="DL247" s="7"/>
      <c r="DM247" s="7"/>
      <c r="DN247" s="8">
        <f t="shared" si="26"/>
        <v>100</v>
      </c>
      <c r="DO247" s="45"/>
      <c r="DP247" s="4"/>
      <c r="DR247" s="8" t="str">
        <f>VLOOKUP($DQ247,definitions_list_lookup!$N$15:$P$20,2,TRUE)</f>
        <v>fresh</v>
      </c>
      <c r="DS247" s="8">
        <f>VLOOKUP($DQ247,definitions_list_lookup!$N$15:$P$20,3,TRUE)</f>
        <v>0</v>
      </c>
      <c r="DT247" s="108"/>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8">
        <f t="shared" si="27"/>
        <v>0</v>
      </c>
      <c r="ET247" s="44"/>
      <c r="EU247" s="8">
        <f t="shared" si="28"/>
        <v>6.25</v>
      </c>
      <c r="EV247" s="8" t="str">
        <f>VLOOKUP($EU247,definitions_list_lookup!$N$15:$P$20,2,TRUE)</f>
        <v>slight</v>
      </c>
      <c r="EW247" s="8">
        <f>VLOOKUP($EU247,definitions_list_lookup!$N$15:$P$20,3,TRUE)</f>
        <v>1</v>
      </c>
    </row>
    <row r="248" spans="1:153" s="5" customFormat="1" ht="84">
      <c r="A248" s="5" t="s">
        <v>1932</v>
      </c>
      <c r="B248" s="5" t="s">
        <v>2845</v>
      </c>
      <c r="C248" s="5" t="s">
        <v>1497</v>
      </c>
      <c r="D248" s="5" t="s">
        <v>1497</v>
      </c>
      <c r="E248" s="5">
        <v>41</v>
      </c>
      <c r="F248" s="5">
        <v>3</v>
      </c>
      <c r="G248" s="6" t="str">
        <f t="shared" si="22"/>
        <v>41-3</v>
      </c>
      <c r="H248" s="2">
        <v>0</v>
      </c>
      <c r="I248" s="2">
        <v>66</v>
      </c>
      <c r="J248" s="81" t="str">
        <f>IF(((VLOOKUP($G248,Depth_Lookup!$A$3:$J$561,9,FALSE))-(I248/100))&gt;=0,"Good","Too Long")</f>
        <v>Good</v>
      </c>
      <c r="K248" s="82">
        <f>(VLOOKUP($G248,Depth_Lookup!$A$3:$J$561,10,FALSE))+(H248/100)</f>
        <v>102.965</v>
      </c>
      <c r="L248" s="82">
        <f>(VLOOKUP($G248,Depth_Lookup!$A$3:$J$561,10,FALSE))+(I248/100)</f>
        <v>103.625</v>
      </c>
      <c r="M248" s="174">
        <v>40</v>
      </c>
      <c r="N248" s="174" t="s">
        <v>1489</v>
      </c>
      <c r="O248" s="59" t="s">
        <v>2081</v>
      </c>
      <c r="P248" s="59" t="s">
        <v>2133</v>
      </c>
      <c r="Q248" s="45"/>
      <c r="R248" s="42">
        <v>85</v>
      </c>
      <c r="T248" s="5">
        <v>15</v>
      </c>
      <c r="V248" s="8">
        <f t="shared" si="23"/>
        <v>100</v>
      </c>
      <c r="W248" s="4" t="s">
        <v>1794</v>
      </c>
      <c r="X248" s="5" t="s">
        <v>1764</v>
      </c>
      <c r="Y248" s="38">
        <v>5</v>
      </c>
      <c r="Z248" s="8" t="str">
        <f>VLOOKUP($Y248,definitions_list_lookup!$N$15:$P$20,2,TRUE)</f>
        <v>slight</v>
      </c>
      <c r="AA248" s="8">
        <f>VLOOKUP($Y248,definitions_list_lookup!$N$15:$P$20,3,TRUE)</f>
        <v>1</v>
      </c>
      <c r="AB248" s="4"/>
      <c r="AC248" s="7"/>
      <c r="AD248" s="7">
        <v>25</v>
      </c>
      <c r="AE248" s="7">
        <v>20</v>
      </c>
      <c r="AF248" s="7"/>
      <c r="AG248" s="7"/>
      <c r="AH248" s="7"/>
      <c r="AI248" s="7"/>
      <c r="AJ248" s="7"/>
      <c r="AK248" s="7"/>
      <c r="AL248" s="7"/>
      <c r="AM248" s="7"/>
      <c r="AN248" s="7"/>
      <c r="AO248" s="7"/>
      <c r="AP248" s="7">
        <v>5</v>
      </c>
      <c r="AQ248" s="7"/>
      <c r="AR248" s="7"/>
      <c r="AS248" s="7">
        <v>50</v>
      </c>
      <c r="AT248" s="7"/>
      <c r="AU248" s="7"/>
      <c r="AV248" s="7"/>
      <c r="AW248" s="7"/>
      <c r="AX248" s="7"/>
      <c r="AY248" s="7"/>
      <c r="AZ248" s="7"/>
      <c r="BA248" s="8">
        <f t="shared" si="24"/>
        <v>100</v>
      </c>
      <c r="BB248" s="55"/>
      <c r="BC248" s="4"/>
      <c r="BD248" s="108"/>
      <c r="BE248" s="4"/>
      <c r="BG248" s="8" t="str">
        <f>VLOOKUP($BF248,definitions_list_lookup!$N$15:$P$20,2,TRUE)</f>
        <v>fresh</v>
      </c>
      <c r="BH248" s="8">
        <f>VLOOKUP($BF248,definitions_list_lookup!$N$15:$P$20,3,TRUE)</f>
        <v>0</v>
      </c>
      <c r="BI248" s="4"/>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8">
        <f t="shared" si="25"/>
        <v>0</v>
      </c>
      <c r="CI248" s="45"/>
      <c r="CJ248" s="7" t="s">
        <v>1777</v>
      </c>
      <c r="CK248" s="130" t="s">
        <v>1739</v>
      </c>
      <c r="CL248" s="5">
        <v>70</v>
      </c>
      <c r="CM248" s="8" t="str">
        <f>VLOOKUP($CL248,definitions_list_lookup!$N$15:$P$20,2,TRUE)</f>
        <v>very high</v>
      </c>
      <c r="CN248" s="8">
        <f>VLOOKUP($CL248,definitions_list_lookup!$N$15:$P$20,3,TRUE)</f>
        <v>4</v>
      </c>
      <c r="CO248" s="108"/>
      <c r="CP248" s="7"/>
      <c r="CQ248" s="7">
        <v>70</v>
      </c>
      <c r="CR248" s="7">
        <v>30</v>
      </c>
      <c r="CS248" s="7"/>
      <c r="CT248" s="7"/>
      <c r="CU248" s="7"/>
      <c r="CV248" s="7"/>
      <c r="CW248" s="7"/>
      <c r="CX248" s="7"/>
      <c r="CY248" s="7"/>
      <c r="CZ248" s="7"/>
      <c r="DA248" s="7"/>
      <c r="DB248" s="7"/>
      <c r="DC248" s="7"/>
      <c r="DD248" s="7"/>
      <c r="DE248" s="7"/>
      <c r="DF248" s="7"/>
      <c r="DG248" s="7"/>
      <c r="DH248" s="7"/>
      <c r="DI248" s="7"/>
      <c r="DJ248" s="7"/>
      <c r="DK248" s="7"/>
      <c r="DL248" s="7"/>
      <c r="DM248" s="7"/>
      <c r="DN248" s="8">
        <f t="shared" si="26"/>
        <v>100</v>
      </c>
      <c r="DO248" s="45"/>
      <c r="DP248" s="4"/>
      <c r="DR248" s="8" t="str">
        <f>VLOOKUP($DQ248,definitions_list_lookup!$N$15:$P$20,2,TRUE)</f>
        <v>fresh</v>
      </c>
      <c r="DS248" s="8">
        <f>VLOOKUP($DQ248,definitions_list_lookup!$N$15:$P$20,3,TRUE)</f>
        <v>0</v>
      </c>
      <c r="DT248" s="108"/>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8">
        <f t="shared" si="27"/>
        <v>0</v>
      </c>
      <c r="ET248" s="44"/>
      <c r="EU248" s="8">
        <f t="shared" si="28"/>
        <v>14.75</v>
      </c>
      <c r="EV248" s="8" t="str">
        <f>VLOOKUP($EU248,definitions_list_lookup!$N$15:$P$20,2,TRUE)</f>
        <v>moderate</v>
      </c>
      <c r="EW248" s="8">
        <f>VLOOKUP($EU248,definitions_list_lookup!$N$15:$P$20,3,TRUE)</f>
        <v>2</v>
      </c>
    </row>
    <row r="249" spans="1:153" s="100" customFormat="1" ht="98">
      <c r="A249" s="100" t="s">
        <v>1932</v>
      </c>
      <c r="B249" s="100" t="s">
        <v>2845</v>
      </c>
      <c r="C249" s="100" t="s">
        <v>1497</v>
      </c>
      <c r="D249" s="100" t="s">
        <v>1497</v>
      </c>
      <c r="E249" s="100">
        <v>41</v>
      </c>
      <c r="F249" s="100">
        <v>4</v>
      </c>
      <c r="G249" s="101" t="str">
        <f t="shared" si="22"/>
        <v>41-4</v>
      </c>
      <c r="H249" s="102">
        <v>0</v>
      </c>
      <c r="I249" s="102">
        <v>70.5</v>
      </c>
      <c r="J249" s="81" t="str">
        <f>IF(((VLOOKUP($G249,Depth_Lookup!$A$3:$J$561,9,FALSE))-(I249/100))&gt;=0,"Good","Too Long")</f>
        <v>Good</v>
      </c>
      <c r="K249" s="82">
        <f>(VLOOKUP($G249,Depth_Lookup!$A$3:$J$561,10,FALSE))+(H249/100)</f>
        <v>103.625</v>
      </c>
      <c r="L249" s="82">
        <f>(VLOOKUP($G249,Depth_Lookup!$A$3:$J$561,10,FALSE))+(I249/100)</f>
        <v>104.33</v>
      </c>
      <c r="M249" s="175">
        <v>40</v>
      </c>
      <c r="N249" s="175" t="s">
        <v>1489</v>
      </c>
      <c r="O249" s="136" t="s">
        <v>2226</v>
      </c>
      <c r="P249" s="136" t="s">
        <v>2133</v>
      </c>
      <c r="Q249" s="137"/>
      <c r="R249" s="124">
        <v>95</v>
      </c>
      <c r="T249" s="100">
        <v>5</v>
      </c>
      <c r="V249" s="177">
        <f t="shared" si="23"/>
        <v>100</v>
      </c>
      <c r="W249" s="125" t="s">
        <v>1794</v>
      </c>
      <c r="X249" s="100" t="s">
        <v>1764</v>
      </c>
      <c r="Y249" s="126">
        <v>5</v>
      </c>
      <c r="Z249" s="177" t="str">
        <f>VLOOKUP($Y249,definitions_list_lookup!$N$15:$P$20,2,TRUE)</f>
        <v>slight</v>
      </c>
      <c r="AA249" s="177">
        <f>VLOOKUP($Y249,definitions_list_lookup!$N$15:$P$20,3,TRUE)</f>
        <v>1</v>
      </c>
      <c r="AB249" s="125"/>
      <c r="AC249" s="106"/>
      <c r="AD249" s="106">
        <v>25</v>
      </c>
      <c r="AE249" s="106">
        <v>20</v>
      </c>
      <c r="AF249" s="106"/>
      <c r="AG249" s="106"/>
      <c r="AH249" s="106"/>
      <c r="AI249" s="106"/>
      <c r="AJ249" s="106"/>
      <c r="AK249" s="106"/>
      <c r="AL249" s="106"/>
      <c r="AM249" s="106"/>
      <c r="AN249" s="106"/>
      <c r="AO249" s="106"/>
      <c r="AP249" s="106">
        <v>5</v>
      </c>
      <c r="AQ249" s="106"/>
      <c r="AR249" s="106"/>
      <c r="AS249" s="106">
        <v>50</v>
      </c>
      <c r="AT249" s="106"/>
      <c r="AU249" s="106"/>
      <c r="AV249" s="106"/>
      <c r="AW249" s="106"/>
      <c r="AX249" s="106"/>
      <c r="AY249" s="106"/>
      <c r="AZ249" s="106"/>
      <c r="BA249" s="177">
        <f t="shared" si="24"/>
        <v>100</v>
      </c>
      <c r="BB249" s="172"/>
      <c r="BC249" s="125"/>
      <c r="BD249" s="109"/>
      <c r="BE249" s="125"/>
      <c r="BG249" s="177" t="str">
        <f>VLOOKUP($BF249,definitions_list_lookup!$N$15:$P$20,2,TRUE)</f>
        <v>fresh</v>
      </c>
      <c r="BH249" s="177">
        <f>VLOOKUP($BF249,definitions_list_lookup!$N$15:$P$20,3,TRUE)</f>
        <v>0</v>
      </c>
      <c r="BI249" s="125"/>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77">
        <f t="shared" si="25"/>
        <v>0</v>
      </c>
      <c r="CI249" s="137"/>
      <c r="CJ249" s="106" t="s">
        <v>1777</v>
      </c>
      <c r="CK249" s="138" t="s">
        <v>2089</v>
      </c>
      <c r="CL249" s="100">
        <v>50</v>
      </c>
      <c r="CM249" s="177" t="str">
        <f>VLOOKUP($CL249,definitions_list_lookup!$N$15:$P$20,2,TRUE)</f>
        <v>high</v>
      </c>
      <c r="CN249" s="177">
        <f>VLOOKUP($CL249,definitions_list_lookup!$N$15:$P$20,3,TRUE)</f>
        <v>3</v>
      </c>
      <c r="CO249" s="109"/>
      <c r="CP249" s="106"/>
      <c r="CQ249" s="106">
        <v>70</v>
      </c>
      <c r="CR249" s="106">
        <v>30</v>
      </c>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77">
        <f t="shared" si="26"/>
        <v>100</v>
      </c>
      <c r="DO249" s="137"/>
      <c r="DP249" s="125"/>
      <c r="DR249" s="177" t="str">
        <f>VLOOKUP($DQ249,definitions_list_lookup!$N$15:$P$20,2,TRUE)</f>
        <v>fresh</v>
      </c>
      <c r="DS249" s="177">
        <f>VLOOKUP($DQ249,definitions_list_lookup!$N$15:$P$20,3,TRUE)</f>
        <v>0</v>
      </c>
      <c r="DT249" s="109"/>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77">
        <f t="shared" si="27"/>
        <v>0</v>
      </c>
      <c r="ET249" s="105"/>
      <c r="EU249" s="177">
        <f t="shared" si="28"/>
        <v>7.25</v>
      </c>
      <c r="EV249" s="177" t="str">
        <f>VLOOKUP($EU249,definitions_list_lookup!$N$15:$P$20,2,TRUE)</f>
        <v>slight</v>
      </c>
      <c r="EW249" s="177">
        <f>VLOOKUP($EU249,definitions_list_lookup!$N$15:$P$20,3,TRUE)</f>
        <v>1</v>
      </c>
    </row>
    <row r="250" spans="1:153" s="5" customFormat="1" ht="84">
      <c r="A250" s="5" t="s">
        <v>2224</v>
      </c>
      <c r="B250" s="5" t="s">
        <v>2845</v>
      </c>
      <c r="C250" s="5" t="s">
        <v>1497</v>
      </c>
      <c r="D250" s="5" t="s">
        <v>1497</v>
      </c>
      <c r="E250" s="5">
        <v>42</v>
      </c>
      <c r="F250" s="5">
        <v>1</v>
      </c>
      <c r="G250" s="6" t="str">
        <f t="shared" si="22"/>
        <v>42-1</v>
      </c>
      <c r="H250" s="2">
        <v>0</v>
      </c>
      <c r="I250" s="2">
        <v>89</v>
      </c>
      <c r="J250" s="81" t="str">
        <f>IF(((VLOOKUP($G250,Depth_Lookup!$A$3:$J$561,9,FALSE))-(I250/100))&gt;=0,"Good","Too Long")</f>
        <v>Good</v>
      </c>
      <c r="K250" s="82">
        <f>(VLOOKUP($G250,Depth_Lookup!$A$3:$J$561,10,FALSE))+(H250/100)</f>
        <v>104.25</v>
      </c>
      <c r="L250" s="82">
        <f>(VLOOKUP($G250,Depth_Lookup!$A$3:$J$561,10,FALSE))+(I250/100)</f>
        <v>105.14</v>
      </c>
      <c r="M250" s="174">
        <v>40</v>
      </c>
      <c r="N250" s="174" t="s">
        <v>1489</v>
      </c>
      <c r="O250" s="59" t="s">
        <v>2225</v>
      </c>
      <c r="P250" s="59" t="s">
        <v>2339</v>
      </c>
      <c r="Q250" s="45"/>
      <c r="R250" s="42">
        <v>95</v>
      </c>
      <c r="T250" s="5">
        <v>5</v>
      </c>
      <c r="V250" s="8">
        <f t="shared" si="23"/>
        <v>100</v>
      </c>
      <c r="W250" s="4" t="s">
        <v>1794</v>
      </c>
      <c r="X250" s="5" t="s">
        <v>1764</v>
      </c>
      <c r="Y250" s="38">
        <v>5</v>
      </c>
      <c r="Z250" s="8" t="str">
        <f>VLOOKUP($Y250,definitions_list_lookup!$N$15:$P$20,2,TRUE)</f>
        <v>slight</v>
      </c>
      <c r="AA250" s="8">
        <f>VLOOKUP($Y250,definitions_list_lookup!$N$15:$P$20,3,TRUE)</f>
        <v>1</v>
      </c>
      <c r="AB250" s="4"/>
      <c r="AC250" s="7"/>
      <c r="AD250" s="7">
        <v>60</v>
      </c>
      <c r="AE250" s="7">
        <v>30</v>
      </c>
      <c r="AF250" s="7"/>
      <c r="AG250" s="7"/>
      <c r="AH250" s="7"/>
      <c r="AI250" s="7"/>
      <c r="AJ250" s="7"/>
      <c r="AK250" s="7"/>
      <c r="AL250" s="7"/>
      <c r="AM250" s="7"/>
      <c r="AN250" s="7"/>
      <c r="AO250" s="7"/>
      <c r="AP250" s="7">
        <v>2</v>
      </c>
      <c r="AQ250" s="7"/>
      <c r="AR250" s="7"/>
      <c r="AS250" s="7">
        <v>8</v>
      </c>
      <c r="AT250" s="7"/>
      <c r="AU250" s="7"/>
      <c r="AV250" s="7"/>
      <c r="AW250" s="7"/>
      <c r="AX250" s="7"/>
      <c r="AY250" s="7"/>
      <c r="AZ250" s="7"/>
      <c r="BA250" s="8">
        <f t="shared" si="24"/>
        <v>100</v>
      </c>
      <c r="BB250" s="55"/>
      <c r="BC250" s="4"/>
      <c r="BD250" s="108"/>
      <c r="BE250" s="4"/>
      <c r="BG250" s="8" t="str">
        <f>VLOOKUP($BF250,definitions_list_lookup!$N$15:$P$20,2,TRUE)</f>
        <v>fresh</v>
      </c>
      <c r="BH250" s="8">
        <f>VLOOKUP($BF250,definitions_list_lookup!$N$15:$P$20,3,TRUE)</f>
        <v>0</v>
      </c>
      <c r="BI250" s="4"/>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8">
        <f t="shared" si="25"/>
        <v>0</v>
      </c>
      <c r="CI250" s="45"/>
      <c r="CJ250" s="7" t="s">
        <v>1777</v>
      </c>
      <c r="CK250" s="130" t="s">
        <v>1739</v>
      </c>
      <c r="CL250" s="5">
        <v>60</v>
      </c>
      <c r="CM250" s="8" t="str">
        <f>VLOOKUP($CL250,definitions_list_lookup!$N$15:$P$20,2,TRUE)</f>
        <v>high</v>
      </c>
      <c r="CN250" s="8">
        <f>VLOOKUP($CL250,definitions_list_lookup!$N$15:$P$20,3,TRUE)</f>
        <v>3</v>
      </c>
      <c r="CO250" s="108"/>
      <c r="CP250" s="7"/>
      <c r="CQ250" s="7">
        <v>80</v>
      </c>
      <c r="CR250" s="7">
        <v>20</v>
      </c>
      <c r="CS250" s="7"/>
      <c r="CT250" s="7"/>
      <c r="CU250" s="7"/>
      <c r="CV250" s="7"/>
      <c r="CW250" s="7"/>
      <c r="CX250" s="7"/>
      <c r="CY250" s="7"/>
      <c r="CZ250" s="7"/>
      <c r="DA250" s="7"/>
      <c r="DB250" s="7"/>
      <c r="DC250" s="7"/>
      <c r="DD250" s="7"/>
      <c r="DE250" s="7"/>
      <c r="DF250" s="7"/>
      <c r="DG250" s="7"/>
      <c r="DH250" s="7"/>
      <c r="DI250" s="7"/>
      <c r="DJ250" s="7"/>
      <c r="DK250" s="7"/>
      <c r="DL250" s="7"/>
      <c r="DM250" s="7"/>
      <c r="DN250" s="8">
        <f t="shared" si="26"/>
        <v>100</v>
      </c>
      <c r="DO250" s="45"/>
      <c r="DP250" s="4"/>
      <c r="DR250" s="8" t="str">
        <f>VLOOKUP($DQ250,definitions_list_lookup!$N$15:$P$20,2,TRUE)</f>
        <v>fresh</v>
      </c>
      <c r="DS250" s="8">
        <f>VLOOKUP($DQ250,definitions_list_lookup!$N$15:$P$20,3,TRUE)</f>
        <v>0</v>
      </c>
      <c r="DT250" s="108"/>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8">
        <f t="shared" si="27"/>
        <v>0</v>
      </c>
      <c r="ET250" s="44"/>
      <c r="EU250" s="8">
        <f t="shared" si="28"/>
        <v>7.75</v>
      </c>
      <c r="EV250" s="8" t="str">
        <f>VLOOKUP($EU250,definitions_list_lookup!$N$15:$P$20,2,TRUE)</f>
        <v>slight</v>
      </c>
      <c r="EW250" s="8">
        <f>VLOOKUP($EU250,definitions_list_lookup!$N$15:$P$20,3,TRUE)</f>
        <v>1</v>
      </c>
    </row>
    <row r="251" spans="1:153" s="5" customFormat="1" ht="84">
      <c r="A251" s="5" t="s">
        <v>2134</v>
      </c>
      <c r="B251" s="5" t="s">
        <v>2845</v>
      </c>
      <c r="C251" s="5" t="s">
        <v>1497</v>
      </c>
      <c r="D251" s="5" t="s">
        <v>1497</v>
      </c>
      <c r="E251" s="5">
        <v>42</v>
      </c>
      <c r="F251" s="5">
        <v>2</v>
      </c>
      <c r="G251" s="6" t="str">
        <f t="shared" si="22"/>
        <v>42-2</v>
      </c>
      <c r="H251" s="2">
        <v>0</v>
      </c>
      <c r="I251" s="2">
        <v>84</v>
      </c>
      <c r="J251" s="81" t="str">
        <f>IF(((VLOOKUP($G251,Depth_Lookup!$A$3:$J$561,9,FALSE))-(I251/100))&gt;=0,"Good","Too Long")</f>
        <v>Good</v>
      </c>
      <c r="K251" s="82">
        <f>(VLOOKUP($G251,Depth_Lookup!$A$3:$J$561,10,FALSE))+(H251/100)</f>
        <v>105.14</v>
      </c>
      <c r="L251" s="82">
        <f>(VLOOKUP($G251,Depth_Lookup!$A$3:$J$561,10,FALSE))+(I251/100)</f>
        <v>105.98</v>
      </c>
      <c r="M251" s="174">
        <v>40</v>
      </c>
      <c r="N251" s="174" t="s">
        <v>1489</v>
      </c>
      <c r="O251" s="59" t="s">
        <v>2225</v>
      </c>
      <c r="P251" s="59" t="s">
        <v>2339</v>
      </c>
      <c r="Q251" s="45"/>
      <c r="R251" s="42">
        <v>95</v>
      </c>
      <c r="T251" s="5">
        <v>5</v>
      </c>
      <c r="V251" s="8">
        <f t="shared" si="23"/>
        <v>100</v>
      </c>
      <c r="W251" s="4" t="s">
        <v>1794</v>
      </c>
      <c r="X251" s="5" t="s">
        <v>1764</v>
      </c>
      <c r="Y251" s="38">
        <v>10</v>
      </c>
      <c r="Z251" s="8" t="str">
        <f>VLOOKUP($Y251,definitions_list_lookup!$N$15:$P$20,2,TRUE)</f>
        <v>slight</v>
      </c>
      <c r="AA251" s="8">
        <f>VLOOKUP($Y251,definitions_list_lookup!$N$15:$P$20,3,TRUE)</f>
        <v>1</v>
      </c>
      <c r="AB251" s="4"/>
      <c r="AC251" s="7"/>
      <c r="AD251" s="7">
        <v>80</v>
      </c>
      <c r="AE251" s="7">
        <v>10</v>
      </c>
      <c r="AF251" s="7"/>
      <c r="AG251" s="7"/>
      <c r="AH251" s="7"/>
      <c r="AI251" s="7"/>
      <c r="AJ251" s="7"/>
      <c r="AK251" s="7"/>
      <c r="AL251" s="7"/>
      <c r="AM251" s="7"/>
      <c r="AN251" s="7"/>
      <c r="AO251" s="7"/>
      <c r="AP251" s="7">
        <v>2</v>
      </c>
      <c r="AQ251" s="7"/>
      <c r="AR251" s="7"/>
      <c r="AS251" s="7">
        <v>8</v>
      </c>
      <c r="AT251" s="7"/>
      <c r="AU251" s="7"/>
      <c r="AV251" s="7"/>
      <c r="AW251" s="7"/>
      <c r="AX251" s="7"/>
      <c r="AY251" s="7"/>
      <c r="AZ251" s="7"/>
      <c r="BA251" s="8">
        <f t="shared" si="24"/>
        <v>100</v>
      </c>
      <c r="BB251" s="55"/>
      <c r="BC251" s="4"/>
      <c r="BD251" s="108"/>
      <c r="BE251" s="4"/>
      <c r="BG251" s="8" t="str">
        <f>VLOOKUP($BF251,definitions_list_lookup!$N$15:$P$20,2,TRUE)</f>
        <v>fresh</v>
      </c>
      <c r="BH251" s="8">
        <f>VLOOKUP($BF251,definitions_list_lookup!$N$15:$P$20,3,TRUE)</f>
        <v>0</v>
      </c>
      <c r="BI251" s="4"/>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8">
        <f t="shared" si="25"/>
        <v>0</v>
      </c>
      <c r="CI251" s="45"/>
      <c r="CJ251" s="7" t="s">
        <v>1777</v>
      </c>
      <c r="CK251" s="130" t="s">
        <v>1739</v>
      </c>
      <c r="CL251" s="5">
        <v>30</v>
      </c>
      <c r="CM251" s="8" t="str">
        <f>VLOOKUP($CL251,definitions_list_lookup!$N$15:$P$20,2,TRUE)</f>
        <v>moderate</v>
      </c>
      <c r="CN251" s="8">
        <f>VLOOKUP($CL251,definitions_list_lookup!$N$15:$P$20,3,TRUE)</f>
        <v>2</v>
      </c>
      <c r="CO251" s="108"/>
      <c r="CP251" s="7"/>
      <c r="CQ251" s="7">
        <v>90</v>
      </c>
      <c r="CR251" s="7">
        <v>10</v>
      </c>
      <c r="CS251" s="7"/>
      <c r="CT251" s="7"/>
      <c r="CU251" s="7"/>
      <c r="CV251" s="7"/>
      <c r="CW251" s="7"/>
      <c r="CX251" s="7"/>
      <c r="CY251" s="7"/>
      <c r="CZ251" s="7"/>
      <c r="DA251" s="7"/>
      <c r="DB251" s="7"/>
      <c r="DC251" s="7"/>
      <c r="DD251" s="7"/>
      <c r="DE251" s="7"/>
      <c r="DF251" s="7"/>
      <c r="DG251" s="7"/>
      <c r="DH251" s="7"/>
      <c r="DI251" s="7"/>
      <c r="DJ251" s="7"/>
      <c r="DK251" s="7"/>
      <c r="DL251" s="7"/>
      <c r="DM251" s="7"/>
      <c r="DN251" s="8">
        <f t="shared" si="26"/>
        <v>100</v>
      </c>
      <c r="DO251" s="45"/>
      <c r="DP251" s="4"/>
      <c r="DR251" s="8" t="str">
        <f>VLOOKUP($DQ251,definitions_list_lookup!$N$15:$P$20,2,TRUE)</f>
        <v>fresh</v>
      </c>
      <c r="DS251" s="8">
        <f>VLOOKUP($DQ251,definitions_list_lookup!$N$15:$P$20,3,TRUE)</f>
        <v>0</v>
      </c>
      <c r="DT251" s="108"/>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f t="shared" si="27"/>
        <v>0</v>
      </c>
      <c r="ET251" s="44"/>
      <c r="EU251" s="8">
        <f t="shared" si="28"/>
        <v>11</v>
      </c>
      <c r="EV251" s="8" t="str">
        <f>VLOOKUP($EU251,definitions_list_lookup!$N$15:$P$20,2,TRUE)</f>
        <v>moderate</v>
      </c>
      <c r="EW251" s="8">
        <f>VLOOKUP($EU251,definitions_list_lookup!$N$15:$P$20,3,TRUE)</f>
        <v>2</v>
      </c>
    </row>
    <row r="252" spans="1:153" s="5" customFormat="1" ht="126">
      <c r="A252" s="5" t="s">
        <v>2134</v>
      </c>
      <c r="B252" s="5" t="s">
        <v>2845</v>
      </c>
      <c r="C252" s="5" t="s">
        <v>1497</v>
      </c>
      <c r="D252" s="5" t="s">
        <v>1497</v>
      </c>
      <c r="E252" s="5">
        <v>42</v>
      </c>
      <c r="F252" s="5">
        <v>3</v>
      </c>
      <c r="G252" s="6" t="str">
        <f t="shared" si="22"/>
        <v>42-3</v>
      </c>
      <c r="H252" s="2">
        <v>0</v>
      </c>
      <c r="I252" s="2">
        <v>56</v>
      </c>
      <c r="J252" s="81" t="str">
        <f>IF(((VLOOKUP($G252,Depth_Lookup!$A$3:$J$561,9,FALSE))-(I252/100))&gt;=0,"Good","Too Long")</f>
        <v>Good</v>
      </c>
      <c r="K252" s="82">
        <f>(VLOOKUP($G252,Depth_Lookup!$A$3:$J$561,10,FALSE))+(H252/100)</f>
        <v>105.98</v>
      </c>
      <c r="L252" s="82">
        <f>(VLOOKUP($G252,Depth_Lookup!$A$3:$J$561,10,FALSE))+(I252/100)</f>
        <v>106.54</v>
      </c>
      <c r="M252" s="174">
        <v>40</v>
      </c>
      <c r="N252" s="174" t="s">
        <v>1489</v>
      </c>
      <c r="O252" s="59" t="s">
        <v>2227</v>
      </c>
      <c r="P252" s="59" t="s">
        <v>2339</v>
      </c>
      <c r="Q252" s="45"/>
      <c r="R252" s="42">
        <v>60</v>
      </c>
      <c r="T252" s="5">
        <v>5</v>
      </c>
      <c r="U252" s="5">
        <v>35</v>
      </c>
      <c r="V252" s="8">
        <f t="shared" si="23"/>
        <v>100</v>
      </c>
      <c r="W252" s="4" t="s">
        <v>1794</v>
      </c>
      <c r="X252" s="5" t="s">
        <v>1764</v>
      </c>
      <c r="Y252" s="38">
        <v>10</v>
      </c>
      <c r="Z252" s="8" t="str">
        <f>VLOOKUP($Y252,definitions_list_lookup!$N$15:$P$20,2,TRUE)</f>
        <v>slight</v>
      </c>
      <c r="AA252" s="8">
        <f>VLOOKUP($Y252,definitions_list_lookup!$N$15:$P$20,3,TRUE)</f>
        <v>1</v>
      </c>
      <c r="AB252" s="4"/>
      <c r="AC252" s="7"/>
      <c r="AD252" s="7">
        <v>30</v>
      </c>
      <c r="AE252" s="7">
        <v>60</v>
      </c>
      <c r="AF252" s="7"/>
      <c r="AG252" s="7"/>
      <c r="AH252" s="7"/>
      <c r="AI252" s="7"/>
      <c r="AJ252" s="7"/>
      <c r="AK252" s="7"/>
      <c r="AL252" s="7"/>
      <c r="AM252" s="7"/>
      <c r="AN252" s="7"/>
      <c r="AO252" s="7"/>
      <c r="AP252" s="7">
        <v>2</v>
      </c>
      <c r="AQ252" s="7"/>
      <c r="AR252" s="7"/>
      <c r="AS252" s="7">
        <v>8</v>
      </c>
      <c r="AT252" s="7"/>
      <c r="AU252" s="7"/>
      <c r="AV252" s="7"/>
      <c r="AW252" s="7"/>
      <c r="AX252" s="7"/>
      <c r="AY252" s="7"/>
      <c r="AZ252" s="7"/>
      <c r="BA252" s="8">
        <f t="shared" si="24"/>
        <v>100</v>
      </c>
      <c r="BB252" s="55"/>
      <c r="BC252" s="4"/>
      <c r="BD252" s="108"/>
      <c r="BE252" s="4"/>
      <c r="BG252" s="8" t="str">
        <f>VLOOKUP($BF252,definitions_list_lookup!$N$15:$P$20,2,TRUE)</f>
        <v>fresh</v>
      </c>
      <c r="BH252" s="8">
        <f>VLOOKUP($BF252,definitions_list_lookup!$N$15:$P$20,3,TRUE)</f>
        <v>0</v>
      </c>
      <c r="BI252" s="4"/>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8">
        <f t="shared" si="25"/>
        <v>0</v>
      </c>
      <c r="CI252" s="45"/>
      <c r="CJ252" s="7" t="s">
        <v>1777</v>
      </c>
      <c r="CK252" s="130" t="s">
        <v>1747</v>
      </c>
      <c r="CL252" s="5">
        <v>40</v>
      </c>
      <c r="CM252" s="8" t="str">
        <f>VLOOKUP($CL252,definitions_list_lookup!$N$15:$P$20,2,TRUE)</f>
        <v>high</v>
      </c>
      <c r="CN252" s="8">
        <f>VLOOKUP($CL252,definitions_list_lookup!$N$15:$P$20,3,TRUE)</f>
        <v>3</v>
      </c>
      <c r="CO252" s="108"/>
      <c r="CP252" s="7"/>
      <c r="CQ252" s="7">
        <v>60</v>
      </c>
      <c r="CR252" s="7">
        <v>40</v>
      </c>
      <c r="CS252" s="7"/>
      <c r="CT252" s="7"/>
      <c r="CU252" s="7"/>
      <c r="CV252" s="7"/>
      <c r="CW252" s="7"/>
      <c r="CX252" s="7"/>
      <c r="CY252" s="7"/>
      <c r="CZ252" s="7"/>
      <c r="DA252" s="7"/>
      <c r="DB252" s="7"/>
      <c r="DC252" s="7"/>
      <c r="DD252" s="7"/>
      <c r="DE252" s="7"/>
      <c r="DF252" s="7"/>
      <c r="DG252" s="7"/>
      <c r="DH252" s="7"/>
      <c r="DI252" s="7"/>
      <c r="DJ252" s="7"/>
      <c r="DK252" s="7"/>
      <c r="DL252" s="7"/>
      <c r="DM252" s="7"/>
      <c r="DN252" s="8">
        <f t="shared" si="26"/>
        <v>100</v>
      </c>
      <c r="DO252" s="45"/>
      <c r="DP252" s="4" t="s">
        <v>1737</v>
      </c>
      <c r="DQ252" s="5">
        <v>60</v>
      </c>
      <c r="DR252" s="8" t="str">
        <f>VLOOKUP($DQ252,definitions_list_lookup!$N$15:$P$20,2,TRUE)</f>
        <v>high</v>
      </c>
      <c r="DS252" s="8">
        <f>VLOOKUP($DQ252,definitions_list_lookup!$N$15:$P$20,3,TRUE)</f>
        <v>3</v>
      </c>
      <c r="DT252" s="108"/>
      <c r="DU252" s="7"/>
      <c r="DV252" s="7">
        <v>70</v>
      </c>
      <c r="DW252" s="7">
        <v>30</v>
      </c>
      <c r="DX252" s="7"/>
      <c r="DY252" s="7"/>
      <c r="DZ252" s="7"/>
      <c r="EA252" s="7"/>
      <c r="EB252" s="7"/>
      <c r="EC252" s="7"/>
      <c r="ED252" s="7"/>
      <c r="EE252" s="7"/>
      <c r="EF252" s="7"/>
      <c r="EG252" s="7"/>
      <c r="EH252" s="7"/>
      <c r="EI252" s="7"/>
      <c r="EJ252" s="7"/>
      <c r="EK252" s="7"/>
      <c r="EL252" s="7"/>
      <c r="EM252" s="7"/>
      <c r="EN252" s="7"/>
      <c r="EO252" s="7"/>
      <c r="EP252" s="7"/>
      <c r="EQ252" s="7"/>
      <c r="ER252" s="7"/>
      <c r="ES252" s="8">
        <f t="shared" si="27"/>
        <v>100</v>
      </c>
      <c r="ET252" s="44"/>
      <c r="EU252" s="8">
        <f t="shared" si="28"/>
        <v>29</v>
      </c>
      <c r="EV252" s="8" t="str">
        <f>VLOOKUP($EU252,definitions_list_lookup!$N$15:$P$20,2,TRUE)</f>
        <v>moderate</v>
      </c>
      <c r="EW252" s="8">
        <f>VLOOKUP($EU252,definitions_list_lookup!$N$15:$P$20,3,TRUE)</f>
        <v>2</v>
      </c>
    </row>
    <row r="253" spans="1:153" s="5" customFormat="1" ht="70">
      <c r="A253" s="5" t="s">
        <v>2134</v>
      </c>
      <c r="B253" s="5" t="s">
        <v>2845</v>
      </c>
      <c r="C253" s="5" t="s">
        <v>1497</v>
      </c>
      <c r="D253" s="5" t="s">
        <v>1497</v>
      </c>
      <c r="E253" s="5">
        <v>42</v>
      </c>
      <c r="F253" s="5">
        <v>3</v>
      </c>
      <c r="G253" s="6" t="str">
        <f t="shared" si="22"/>
        <v>42-3</v>
      </c>
      <c r="H253" s="2">
        <v>56</v>
      </c>
      <c r="I253" s="2">
        <v>72</v>
      </c>
      <c r="J253" s="81" t="str">
        <f>IF(((VLOOKUP($G253,Depth_Lookup!$A$3:$J$561,9,FALSE))-(I253/100))&gt;=0,"Good","Too Long")</f>
        <v>Good</v>
      </c>
      <c r="K253" s="82">
        <f>(VLOOKUP($G253,Depth_Lookup!$A$3:$J$561,10,FALSE))+(H253/100)</f>
        <v>106.54</v>
      </c>
      <c r="L253" s="82">
        <f>(VLOOKUP($G253,Depth_Lookup!$A$3:$J$561,10,FALSE))+(I253/100)</f>
        <v>106.7</v>
      </c>
      <c r="M253" s="174">
        <v>41</v>
      </c>
      <c r="N253" s="174" t="s">
        <v>1489</v>
      </c>
      <c r="O253" s="59" t="s">
        <v>2228</v>
      </c>
      <c r="P253" s="59" t="s">
        <v>2340</v>
      </c>
      <c r="Q253" s="45"/>
      <c r="R253" s="42"/>
      <c r="U253" s="5">
        <v>100</v>
      </c>
      <c r="V253" s="8">
        <f t="shared" si="23"/>
        <v>100</v>
      </c>
      <c r="W253" s="4"/>
      <c r="Y253" s="38"/>
      <c r="Z253" s="8" t="str">
        <f>VLOOKUP($Y253,definitions_list_lookup!$N$15:$P$20,2,TRUE)</f>
        <v>fresh</v>
      </c>
      <c r="AA253" s="8">
        <f>VLOOKUP($Y253,definitions_list_lookup!$N$15:$P$20,3,TRUE)</f>
        <v>0</v>
      </c>
      <c r="AB253" s="4"/>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8">
        <f t="shared" si="24"/>
        <v>0</v>
      </c>
      <c r="BB253" s="55"/>
      <c r="BC253" s="4"/>
      <c r="BD253" s="108"/>
      <c r="BE253" s="4"/>
      <c r="BG253" s="8" t="str">
        <f>VLOOKUP($BF253,definitions_list_lookup!$N$15:$P$20,2,TRUE)</f>
        <v>fresh</v>
      </c>
      <c r="BH253" s="8">
        <f>VLOOKUP($BF253,definitions_list_lookup!$N$15:$P$20,3,TRUE)</f>
        <v>0</v>
      </c>
      <c r="BI253" s="4"/>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8">
        <f t="shared" si="25"/>
        <v>0</v>
      </c>
      <c r="CI253" s="45"/>
      <c r="CJ253" s="7"/>
      <c r="CK253" s="130"/>
      <c r="CM253" s="8" t="str">
        <f>VLOOKUP($CL253,definitions_list_lookup!$N$15:$P$20,2,TRUE)</f>
        <v>fresh</v>
      </c>
      <c r="CN253" s="8">
        <f>VLOOKUP($CL253,definitions_list_lookup!$N$15:$P$20,3,TRUE)</f>
        <v>0</v>
      </c>
      <c r="CO253" s="108"/>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8">
        <f t="shared" si="26"/>
        <v>0</v>
      </c>
      <c r="DO253" s="45"/>
      <c r="DP253" s="4" t="s">
        <v>1737</v>
      </c>
      <c r="DQ253" s="5">
        <v>60</v>
      </c>
      <c r="DR253" s="8" t="str">
        <f>VLOOKUP($DQ253,definitions_list_lookup!$N$15:$P$20,2,TRUE)</f>
        <v>high</v>
      </c>
      <c r="DS253" s="8">
        <f>VLOOKUP($DQ253,definitions_list_lookup!$N$15:$P$20,3,TRUE)</f>
        <v>3</v>
      </c>
      <c r="DT253" s="108"/>
      <c r="DU253" s="7"/>
      <c r="DV253" s="7">
        <v>70</v>
      </c>
      <c r="DW253" s="7">
        <v>30</v>
      </c>
      <c r="DX253" s="7"/>
      <c r="DY253" s="7"/>
      <c r="DZ253" s="7"/>
      <c r="EA253" s="7"/>
      <c r="EB253" s="7"/>
      <c r="EC253" s="7"/>
      <c r="ED253" s="7"/>
      <c r="EE253" s="7"/>
      <c r="EF253" s="7"/>
      <c r="EG253" s="7"/>
      <c r="EH253" s="7"/>
      <c r="EI253" s="7"/>
      <c r="EJ253" s="7"/>
      <c r="EK253" s="7"/>
      <c r="EL253" s="7"/>
      <c r="EM253" s="7"/>
      <c r="EN253" s="7"/>
      <c r="EO253" s="7"/>
      <c r="EP253" s="7"/>
      <c r="EQ253" s="7"/>
      <c r="ER253" s="7"/>
      <c r="ES253" s="8">
        <f t="shared" si="27"/>
        <v>100</v>
      </c>
      <c r="ET253" s="44"/>
      <c r="EU253" s="8">
        <f t="shared" si="28"/>
        <v>60</v>
      </c>
      <c r="EV253" s="8" t="str">
        <f>VLOOKUP($EU253,definitions_list_lookup!$N$15:$P$20,2,TRUE)</f>
        <v>high</v>
      </c>
      <c r="EW253" s="8">
        <f>VLOOKUP($EU253,definitions_list_lookup!$N$15:$P$20,3,TRUE)</f>
        <v>3</v>
      </c>
    </row>
    <row r="254" spans="1:153" s="5" customFormat="1" ht="70">
      <c r="A254" s="5" t="s">
        <v>2134</v>
      </c>
      <c r="B254" s="5" t="s">
        <v>2845</v>
      </c>
      <c r="C254" s="5" t="s">
        <v>1497</v>
      </c>
      <c r="D254" s="5" t="s">
        <v>1497</v>
      </c>
      <c r="E254" s="5">
        <v>42</v>
      </c>
      <c r="F254" s="5">
        <v>4</v>
      </c>
      <c r="G254" s="6" t="str">
        <f t="shared" si="22"/>
        <v>42-4</v>
      </c>
      <c r="H254" s="2">
        <v>0</v>
      </c>
      <c r="I254" s="2">
        <v>80</v>
      </c>
      <c r="J254" s="81" t="str">
        <f>IF(((VLOOKUP($G254,Depth_Lookup!$A$3:$J$561,9,FALSE))-(I254/100))&gt;=0,"Good","Too Long")</f>
        <v>Good</v>
      </c>
      <c r="K254" s="82">
        <f>(VLOOKUP($G254,Depth_Lookup!$A$3:$J$561,10,FALSE))+(H254/100)</f>
        <v>106.7</v>
      </c>
      <c r="L254" s="82">
        <f>(VLOOKUP($G254,Depth_Lookup!$A$3:$J$561,10,FALSE))+(I254/100)</f>
        <v>107.5</v>
      </c>
      <c r="M254" s="174">
        <v>41</v>
      </c>
      <c r="N254" s="174" t="s">
        <v>1489</v>
      </c>
      <c r="O254" s="59" t="s">
        <v>2230</v>
      </c>
      <c r="P254" s="59" t="s">
        <v>2340</v>
      </c>
      <c r="Q254" s="45"/>
      <c r="R254" s="42"/>
      <c r="U254" s="5">
        <v>100</v>
      </c>
      <c r="V254" s="8">
        <f t="shared" si="23"/>
        <v>100</v>
      </c>
      <c r="W254" s="4"/>
      <c r="Y254" s="38"/>
      <c r="Z254" s="8" t="str">
        <f>VLOOKUP($Y254,definitions_list_lookup!$N$15:$P$20,2,TRUE)</f>
        <v>fresh</v>
      </c>
      <c r="AA254" s="8">
        <f>VLOOKUP($Y254,definitions_list_lookup!$N$15:$P$20,3,TRUE)</f>
        <v>0</v>
      </c>
      <c r="AB254" s="4"/>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8">
        <f t="shared" si="24"/>
        <v>0</v>
      </c>
      <c r="BB254" s="55"/>
      <c r="BC254" s="4"/>
      <c r="BD254" s="108"/>
      <c r="BE254" s="4"/>
      <c r="BG254" s="8" t="str">
        <f>VLOOKUP($BF254,definitions_list_lookup!$N$15:$P$20,2,TRUE)</f>
        <v>fresh</v>
      </c>
      <c r="BH254" s="8">
        <f>VLOOKUP($BF254,definitions_list_lookup!$N$15:$P$20,3,TRUE)</f>
        <v>0</v>
      </c>
      <c r="BI254" s="4"/>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8">
        <f t="shared" si="25"/>
        <v>0</v>
      </c>
      <c r="CI254" s="45"/>
      <c r="CJ254" s="7"/>
      <c r="CK254" s="130"/>
      <c r="CM254" s="8" t="str">
        <f>VLOOKUP($CL254,definitions_list_lookup!$N$15:$P$20,2,TRUE)</f>
        <v>fresh</v>
      </c>
      <c r="CN254" s="8">
        <f>VLOOKUP($CL254,definitions_list_lookup!$N$15:$P$20,3,TRUE)</f>
        <v>0</v>
      </c>
      <c r="CO254" s="108"/>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8">
        <f t="shared" si="26"/>
        <v>0</v>
      </c>
      <c r="DO254" s="45"/>
      <c r="DP254" s="4" t="s">
        <v>2229</v>
      </c>
      <c r="DQ254" s="5">
        <v>90</v>
      </c>
      <c r="DR254" s="8" t="str">
        <f>VLOOKUP($DQ254,definitions_list_lookup!$N$15:$P$20,2,TRUE)</f>
        <v>very high</v>
      </c>
      <c r="DS254" s="8">
        <f>VLOOKUP($DQ254,definitions_list_lookup!$N$15:$P$20,3,TRUE)</f>
        <v>4</v>
      </c>
      <c r="DT254" s="108"/>
      <c r="DU254" s="7"/>
      <c r="DV254" s="7">
        <v>50</v>
      </c>
      <c r="DW254" s="7">
        <v>50</v>
      </c>
      <c r="DX254" s="7"/>
      <c r="DY254" s="7"/>
      <c r="DZ254" s="7"/>
      <c r="EA254" s="7"/>
      <c r="EB254" s="7"/>
      <c r="EC254" s="7"/>
      <c r="ED254" s="7"/>
      <c r="EE254" s="7"/>
      <c r="EF254" s="7"/>
      <c r="EG254" s="7"/>
      <c r="EH254" s="7"/>
      <c r="EI254" s="7"/>
      <c r="EJ254" s="7"/>
      <c r="EK254" s="7"/>
      <c r="EL254" s="7"/>
      <c r="EM254" s="7"/>
      <c r="EN254" s="7"/>
      <c r="EO254" s="7"/>
      <c r="EP254" s="7"/>
      <c r="EQ254" s="7"/>
      <c r="ER254" s="7"/>
      <c r="ES254" s="8">
        <f t="shared" si="27"/>
        <v>100</v>
      </c>
      <c r="ET254" s="44"/>
      <c r="EU254" s="8">
        <f t="shared" si="28"/>
        <v>90</v>
      </c>
      <c r="EV254" s="8" t="str">
        <f>VLOOKUP($EU254,definitions_list_lookup!$N$15:$P$20,2,TRUE)</f>
        <v>very high</v>
      </c>
      <c r="EW254" s="8">
        <f>VLOOKUP($EU254,definitions_list_lookup!$N$15:$P$20,3,TRUE)</f>
        <v>4</v>
      </c>
    </row>
    <row r="255" spans="1:153" s="5" customFormat="1" ht="168">
      <c r="A255" s="5" t="s">
        <v>2134</v>
      </c>
      <c r="B255" s="5" t="s">
        <v>2845</v>
      </c>
      <c r="C255" s="5" t="s">
        <v>1497</v>
      </c>
      <c r="D255" s="5" t="s">
        <v>1497</v>
      </c>
      <c r="E255" s="5">
        <v>43</v>
      </c>
      <c r="F255" s="5">
        <v>1</v>
      </c>
      <c r="G255" s="6" t="str">
        <f t="shared" si="22"/>
        <v>43-1</v>
      </c>
      <c r="H255" s="2">
        <v>0</v>
      </c>
      <c r="I255" s="2">
        <v>47.5</v>
      </c>
      <c r="J255" s="81" t="str">
        <f>IF(((VLOOKUP($G255,Depth_Lookup!$A$3:$J$561,9,FALSE))-(I255/100))&gt;=0,"Good","Too Long")</f>
        <v>Good</v>
      </c>
      <c r="K255" s="82">
        <f>(VLOOKUP($G255,Depth_Lookup!$A$3:$J$561,10,FALSE))+(H255/100)</f>
        <v>107.25</v>
      </c>
      <c r="L255" s="82">
        <f>(VLOOKUP($G255,Depth_Lookup!$A$3:$J$561,10,FALSE))+(I255/100)</f>
        <v>107.72499999999999</v>
      </c>
      <c r="M255" s="174">
        <v>42</v>
      </c>
      <c r="N255" s="174" t="s">
        <v>1489</v>
      </c>
      <c r="O255" s="59" t="s">
        <v>2231</v>
      </c>
      <c r="P255" s="59" t="s">
        <v>2341</v>
      </c>
      <c r="Q255" s="45"/>
      <c r="R255" s="42">
        <v>90</v>
      </c>
      <c r="T255" s="5">
        <v>5</v>
      </c>
      <c r="U255" s="5">
        <v>5</v>
      </c>
      <c r="V255" s="8">
        <f t="shared" si="23"/>
        <v>100</v>
      </c>
      <c r="W255" s="4" t="s">
        <v>1794</v>
      </c>
      <c r="X255" s="5" t="s">
        <v>1764</v>
      </c>
      <c r="Y255" s="38">
        <v>25</v>
      </c>
      <c r="Z255" s="8" t="str">
        <f>VLOOKUP($Y255,definitions_list_lookup!$N$15:$P$20,2,TRUE)</f>
        <v>moderate</v>
      </c>
      <c r="AA255" s="8">
        <f>VLOOKUP($Y255,definitions_list_lookup!$N$15:$P$20,3,TRUE)</f>
        <v>2</v>
      </c>
      <c r="AB255" s="4"/>
      <c r="AC255" s="7">
        <v>10</v>
      </c>
      <c r="AD255" s="7">
        <v>25</v>
      </c>
      <c r="AE255" s="7">
        <v>10</v>
      </c>
      <c r="AF255" s="7"/>
      <c r="AG255" s="7"/>
      <c r="AH255" s="7"/>
      <c r="AI255" s="7"/>
      <c r="AJ255" s="7"/>
      <c r="AK255" s="7"/>
      <c r="AL255" s="7"/>
      <c r="AM255" s="7"/>
      <c r="AN255" s="7"/>
      <c r="AO255" s="7"/>
      <c r="AP255" s="7">
        <v>5</v>
      </c>
      <c r="AQ255" s="7"/>
      <c r="AR255" s="7"/>
      <c r="AS255" s="7">
        <v>50</v>
      </c>
      <c r="AT255" s="7"/>
      <c r="AU255" s="7"/>
      <c r="AV255" s="7"/>
      <c r="AW255" s="7"/>
      <c r="AX255" s="7"/>
      <c r="AY255" s="7"/>
      <c r="AZ255" s="7"/>
      <c r="BA255" s="8">
        <f t="shared" si="24"/>
        <v>100</v>
      </c>
      <c r="BB255" s="55"/>
      <c r="BC255" s="4"/>
      <c r="BD255" s="108"/>
      <c r="BE255" s="4"/>
      <c r="BG255" s="8" t="str">
        <f>VLOOKUP($BF255,definitions_list_lookup!$N$15:$P$20,2,TRUE)</f>
        <v>fresh</v>
      </c>
      <c r="BH255" s="8">
        <f>VLOOKUP($BF255,definitions_list_lookup!$N$15:$P$20,3,TRUE)</f>
        <v>0</v>
      </c>
      <c r="BI255" s="4"/>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8">
        <f t="shared" si="25"/>
        <v>0</v>
      </c>
      <c r="CI255" s="45"/>
      <c r="CJ255" s="7" t="s">
        <v>1777</v>
      </c>
      <c r="CK255" s="130" t="s">
        <v>1739</v>
      </c>
      <c r="CL255" s="5">
        <v>30</v>
      </c>
      <c r="CM255" s="8" t="str">
        <f>VLOOKUP($CL255,definitions_list_lookup!$N$15:$P$20,2,TRUE)</f>
        <v>moderate</v>
      </c>
      <c r="CN255" s="8">
        <f>VLOOKUP($CL255,definitions_list_lookup!$N$15:$P$20,3,TRUE)</f>
        <v>2</v>
      </c>
      <c r="CO255" s="108"/>
      <c r="CP255" s="7"/>
      <c r="CQ255" s="7">
        <v>70</v>
      </c>
      <c r="CR255" s="7">
        <v>30</v>
      </c>
      <c r="CS255" s="7"/>
      <c r="CT255" s="7"/>
      <c r="CU255" s="7"/>
      <c r="CV255" s="7"/>
      <c r="CW255" s="7"/>
      <c r="CX255" s="7"/>
      <c r="CY255" s="7"/>
      <c r="CZ255" s="7"/>
      <c r="DA255" s="7"/>
      <c r="DB255" s="7"/>
      <c r="DC255" s="7"/>
      <c r="DD255" s="7"/>
      <c r="DE255" s="7"/>
      <c r="DF255" s="7"/>
      <c r="DG255" s="7"/>
      <c r="DH255" s="7"/>
      <c r="DI255" s="7"/>
      <c r="DJ255" s="7"/>
      <c r="DK255" s="7"/>
      <c r="DL255" s="7"/>
      <c r="DM255" s="7"/>
      <c r="DN255" s="8">
        <f t="shared" si="26"/>
        <v>100</v>
      </c>
      <c r="DO255" s="45"/>
      <c r="DP255" s="4" t="s">
        <v>1737</v>
      </c>
      <c r="DQ255" s="5">
        <v>50</v>
      </c>
      <c r="DR255" s="8" t="str">
        <f>VLOOKUP($DQ255,definitions_list_lookup!$N$15:$P$20,2,TRUE)</f>
        <v>high</v>
      </c>
      <c r="DS255" s="8">
        <f>VLOOKUP($DQ255,definitions_list_lookup!$N$15:$P$20,3,TRUE)</f>
        <v>3</v>
      </c>
      <c r="DT255" s="108"/>
      <c r="DU255" s="7"/>
      <c r="DV255" s="7">
        <v>40</v>
      </c>
      <c r="DW255" s="7">
        <v>60</v>
      </c>
      <c r="DX255" s="7"/>
      <c r="DY255" s="7"/>
      <c r="DZ255" s="7"/>
      <c r="EA255" s="7"/>
      <c r="EB255" s="7"/>
      <c r="EC255" s="7"/>
      <c r="ED255" s="7"/>
      <c r="EE255" s="7"/>
      <c r="EF255" s="7"/>
      <c r="EG255" s="7"/>
      <c r="EH255" s="7"/>
      <c r="EI255" s="7"/>
      <c r="EJ255" s="7"/>
      <c r="EK255" s="7"/>
      <c r="EL255" s="7"/>
      <c r="EM255" s="7"/>
      <c r="EN255" s="7"/>
      <c r="EO255" s="7"/>
      <c r="EP255" s="7"/>
      <c r="EQ255" s="7"/>
      <c r="ER255" s="7"/>
      <c r="ES255" s="8">
        <f t="shared" si="27"/>
        <v>100</v>
      </c>
      <c r="ET255" s="44"/>
      <c r="EU255" s="8">
        <f t="shared" si="28"/>
        <v>26.5</v>
      </c>
      <c r="EV255" s="8" t="str">
        <f>VLOOKUP($EU255,definitions_list_lookup!$N$15:$P$20,2,TRUE)</f>
        <v>moderate</v>
      </c>
      <c r="EW255" s="8">
        <f>VLOOKUP($EU255,definitions_list_lookup!$N$15:$P$20,3,TRUE)</f>
        <v>2</v>
      </c>
    </row>
    <row r="256" spans="1:153" s="5" customFormat="1" ht="42">
      <c r="A256" s="5" t="s">
        <v>2134</v>
      </c>
      <c r="B256" s="5" t="s">
        <v>2845</v>
      </c>
      <c r="C256" s="5" t="s">
        <v>1497</v>
      </c>
      <c r="D256" s="5" t="s">
        <v>1497</v>
      </c>
      <c r="E256" s="5">
        <v>43</v>
      </c>
      <c r="F256" s="5">
        <v>1</v>
      </c>
      <c r="G256" s="6" t="str">
        <f t="shared" si="22"/>
        <v>43-1</v>
      </c>
      <c r="H256" s="2">
        <v>47.5</v>
      </c>
      <c r="I256" s="2">
        <v>80.5</v>
      </c>
      <c r="J256" s="81" t="str">
        <f>IF(((VLOOKUP($G256,Depth_Lookup!$A$3:$J$561,9,FALSE))-(I256/100))&gt;=0,"Good","Too Long")</f>
        <v>Good</v>
      </c>
      <c r="K256" s="82">
        <f>(VLOOKUP($G256,Depth_Lookup!$A$3:$J$561,10,FALSE))+(H256/100)</f>
        <v>107.72499999999999</v>
      </c>
      <c r="L256" s="82">
        <f>(VLOOKUP($G256,Depth_Lookup!$A$3:$J$561,10,FALSE))+(I256/100)</f>
        <v>108.05500000000001</v>
      </c>
      <c r="M256" s="174">
        <v>43</v>
      </c>
      <c r="N256" s="174" t="s">
        <v>224</v>
      </c>
      <c r="O256" s="59" t="s">
        <v>2232</v>
      </c>
      <c r="P256" s="59" t="s">
        <v>2108</v>
      </c>
      <c r="Q256" s="45"/>
      <c r="R256" s="42">
        <v>100</v>
      </c>
      <c r="V256" s="8">
        <f t="shared" si="23"/>
        <v>100</v>
      </c>
      <c r="W256" s="4" t="s">
        <v>1628</v>
      </c>
      <c r="X256" s="5" t="s">
        <v>1</v>
      </c>
      <c r="Y256" s="38">
        <v>50</v>
      </c>
      <c r="Z256" s="8" t="str">
        <f>VLOOKUP($Y256,definitions_list_lookup!$N$15:$P$20,2,TRUE)</f>
        <v>high</v>
      </c>
      <c r="AA256" s="8">
        <f>VLOOKUP($Y256,definitions_list_lookup!$N$15:$P$20,3,TRUE)</f>
        <v>3</v>
      </c>
      <c r="AB256" s="108"/>
      <c r="AC256" s="7"/>
      <c r="AD256" s="7">
        <v>40</v>
      </c>
      <c r="AE256" s="7"/>
      <c r="AF256" s="7"/>
      <c r="AG256" s="7"/>
      <c r="AH256" s="7"/>
      <c r="AI256" s="7"/>
      <c r="AJ256" s="7"/>
      <c r="AK256" s="7"/>
      <c r="AL256" s="7"/>
      <c r="AM256" s="7"/>
      <c r="AN256" s="7"/>
      <c r="AO256" s="7"/>
      <c r="AP256" s="7">
        <v>5</v>
      </c>
      <c r="AQ256" s="7"/>
      <c r="AR256" s="7"/>
      <c r="AS256" s="7">
        <v>55</v>
      </c>
      <c r="AT256" s="7"/>
      <c r="AU256" s="7"/>
      <c r="AV256" s="7"/>
      <c r="AW256" s="7"/>
      <c r="AX256" s="7"/>
      <c r="AY256" s="7"/>
      <c r="AZ256" s="7"/>
      <c r="BA256" s="8">
        <f t="shared" si="24"/>
        <v>100</v>
      </c>
      <c r="BB256" s="55"/>
      <c r="BC256" s="4"/>
      <c r="BD256" s="108"/>
      <c r="BE256" s="4"/>
      <c r="BG256" s="8" t="str">
        <f>VLOOKUP($BF256,definitions_list_lookup!$N$15:$P$20,2,TRUE)</f>
        <v>fresh</v>
      </c>
      <c r="BH256" s="8">
        <f>VLOOKUP($BF256,definitions_list_lookup!$N$15:$P$20,3,TRUE)</f>
        <v>0</v>
      </c>
      <c r="BI256" s="4"/>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8">
        <f t="shared" si="25"/>
        <v>0</v>
      </c>
      <c r="CI256" s="45"/>
      <c r="CJ256" s="7"/>
      <c r="CK256" s="130"/>
      <c r="CM256" s="8" t="str">
        <f>VLOOKUP($CL256,definitions_list_lookup!$N$15:$P$20,2,TRUE)</f>
        <v>fresh</v>
      </c>
      <c r="CN256" s="8">
        <f>VLOOKUP($CL256,definitions_list_lookup!$N$15:$P$20,3,TRUE)</f>
        <v>0</v>
      </c>
      <c r="CO256" s="108"/>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8">
        <f t="shared" si="26"/>
        <v>0</v>
      </c>
      <c r="DO256" s="45"/>
      <c r="DP256" s="4"/>
      <c r="DR256" s="8" t="str">
        <f>VLOOKUP($DQ256,definitions_list_lookup!$N$15:$P$20,2,TRUE)</f>
        <v>fresh</v>
      </c>
      <c r="DS256" s="8">
        <f>VLOOKUP($DQ256,definitions_list_lookup!$N$15:$P$20,3,TRUE)</f>
        <v>0</v>
      </c>
      <c r="DT256" s="108"/>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8">
        <f t="shared" si="27"/>
        <v>0</v>
      </c>
      <c r="ET256" s="44"/>
      <c r="EU256" s="8">
        <f t="shared" si="28"/>
        <v>50</v>
      </c>
      <c r="EV256" s="8" t="str">
        <f>VLOOKUP($EU256,definitions_list_lookup!$N$15:$P$20,2,TRUE)</f>
        <v>high</v>
      </c>
      <c r="EW256" s="8">
        <f>VLOOKUP($EU256,definitions_list_lookup!$N$15:$P$20,3,TRUE)</f>
        <v>3</v>
      </c>
    </row>
    <row r="257" spans="1:153" s="5" customFormat="1" ht="126">
      <c r="A257" s="5" t="s">
        <v>2134</v>
      </c>
      <c r="B257" s="5" t="s">
        <v>2845</v>
      </c>
      <c r="C257" s="5" t="s">
        <v>1497</v>
      </c>
      <c r="D257" s="5" t="s">
        <v>1497</v>
      </c>
      <c r="E257" s="5">
        <v>43</v>
      </c>
      <c r="F257" s="5">
        <v>2</v>
      </c>
      <c r="G257" s="6" t="str">
        <f t="shared" si="22"/>
        <v>43-2</v>
      </c>
      <c r="H257" s="2">
        <v>0</v>
      </c>
      <c r="I257" s="2">
        <v>87.5</v>
      </c>
      <c r="J257" s="81" t="str">
        <f>IF(((VLOOKUP($G257,Depth_Lookup!$A$3:$J$561,9,FALSE))-(I257/100))&gt;=0,"Good","Too Long")</f>
        <v>Good</v>
      </c>
      <c r="K257" s="82">
        <f>(VLOOKUP($G257,Depth_Lookup!$A$3:$J$561,10,FALSE))+(H257/100)</f>
        <v>108.05500000000001</v>
      </c>
      <c r="L257" s="82">
        <f>(VLOOKUP($G257,Depth_Lookup!$A$3:$J$561,10,FALSE))+(I257/100)</f>
        <v>108.93</v>
      </c>
      <c r="M257" s="174">
        <v>44</v>
      </c>
      <c r="N257" s="174" t="s">
        <v>1489</v>
      </c>
      <c r="O257" s="59" t="s">
        <v>2239</v>
      </c>
      <c r="P257" s="59" t="s">
        <v>2342</v>
      </c>
      <c r="Q257" s="45"/>
      <c r="R257" s="42">
        <v>40</v>
      </c>
      <c r="T257" s="5">
        <v>10</v>
      </c>
      <c r="U257" s="5">
        <v>50</v>
      </c>
      <c r="V257" s="8">
        <f t="shared" si="23"/>
        <v>100</v>
      </c>
      <c r="W257" s="4" t="s">
        <v>1794</v>
      </c>
      <c r="X257" s="5" t="s">
        <v>1764</v>
      </c>
      <c r="Y257" s="38">
        <v>10</v>
      </c>
      <c r="Z257" s="8" t="str">
        <f>VLOOKUP($Y257,definitions_list_lookup!$N$15:$P$20,2,TRUE)</f>
        <v>slight</v>
      </c>
      <c r="AA257" s="8">
        <f>VLOOKUP($Y257,definitions_list_lookup!$N$15:$P$20,3,TRUE)</f>
        <v>1</v>
      </c>
      <c r="AB257" s="4"/>
      <c r="AC257" s="7"/>
      <c r="AD257" s="7">
        <v>15</v>
      </c>
      <c r="AE257" s="7">
        <v>60</v>
      </c>
      <c r="AF257" s="7"/>
      <c r="AG257" s="7"/>
      <c r="AH257" s="7"/>
      <c r="AI257" s="7"/>
      <c r="AJ257" s="7"/>
      <c r="AK257" s="7"/>
      <c r="AL257" s="7"/>
      <c r="AM257" s="7"/>
      <c r="AN257" s="7"/>
      <c r="AO257" s="7"/>
      <c r="AP257" s="7">
        <v>5</v>
      </c>
      <c r="AQ257" s="7"/>
      <c r="AR257" s="7"/>
      <c r="AS257" s="7">
        <v>20</v>
      </c>
      <c r="AT257" s="7"/>
      <c r="AU257" s="7"/>
      <c r="AV257" s="7"/>
      <c r="AW257" s="7"/>
      <c r="AX257" s="7"/>
      <c r="AY257" s="7"/>
      <c r="AZ257" s="7"/>
      <c r="BA257" s="8">
        <f t="shared" si="24"/>
        <v>100</v>
      </c>
      <c r="BB257" s="55"/>
      <c r="BC257" s="4"/>
      <c r="BD257" s="108"/>
      <c r="BE257" s="4"/>
      <c r="BG257" s="8" t="str">
        <f>VLOOKUP($BF257,definitions_list_lookup!$N$15:$P$20,2,TRUE)</f>
        <v>fresh</v>
      </c>
      <c r="BH257" s="8">
        <f>VLOOKUP($BF257,definitions_list_lookup!$N$15:$P$20,3,TRUE)</f>
        <v>0</v>
      </c>
      <c r="BI257" s="4"/>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8">
        <f t="shared" si="25"/>
        <v>0</v>
      </c>
      <c r="CI257" s="45"/>
      <c r="CJ257" s="7" t="s">
        <v>1777</v>
      </c>
      <c r="CK257" s="130" t="s">
        <v>1737</v>
      </c>
      <c r="CL257" s="5">
        <v>60</v>
      </c>
      <c r="CM257" s="8" t="str">
        <f>VLOOKUP($CL257,definitions_list_lookup!$N$15:$P$20,2,TRUE)</f>
        <v>high</v>
      </c>
      <c r="CN257" s="8">
        <f>VLOOKUP($CL257,definitions_list_lookup!$N$15:$P$20,3,TRUE)</f>
        <v>3</v>
      </c>
      <c r="CO257" s="108"/>
      <c r="CP257" s="7"/>
      <c r="CQ257" s="7">
        <v>60</v>
      </c>
      <c r="CR257" s="7">
        <v>40</v>
      </c>
      <c r="CS257" s="7"/>
      <c r="CT257" s="7"/>
      <c r="CU257" s="7"/>
      <c r="CV257" s="7"/>
      <c r="CW257" s="7"/>
      <c r="CX257" s="7"/>
      <c r="CY257" s="7"/>
      <c r="CZ257" s="7"/>
      <c r="DA257" s="7"/>
      <c r="DB257" s="7"/>
      <c r="DC257" s="7"/>
      <c r="DD257" s="7"/>
      <c r="DE257" s="7"/>
      <c r="DF257" s="7"/>
      <c r="DG257" s="7"/>
      <c r="DH257" s="7"/>
      <c r="DI257" s="7"/>
      <c r="DJ257" s="7"/>
      <c r="DK257" s="7"/>
      <c r="DL257" s="7"/>
      <c r="DM257" s="7"/>
      <c r="DN257" s="8">
        <f t="shared" si="26"/>
        <v>100</v>
      </c>
      <c r="DO257" s="45"/>
      <c r="DP257" s="4" t="s">
        <v>1770</v>
      </c>
      <c r="DQ257" s="5">
        <v>50</v>
      </c>
      <c r="DR257" s="8" t="str">
        <f>VLOOKUP($DQ257,definitions_list_lookup!$N$15:$P$20,2,TRUE)</f>
        <v>high</v>
      </c>
      <c r="DS257" s="8">
        <f>VLOOKUP($DQ257,definitions_list_lookup!$N$15:$P$20,3,TRUE)</f>
        <v>3</v>
      </c>
      <c r="DT257" s="108"/>
      <c r="DU257" s="7"/>
      <c r="DV257" s="7">
        <v>50</v>
      </c>
      <c r="DW257" s="7">
        <v>50</v>
      </c>
      <c r="DX257" s="7"/>
      <c r="DY257" s="7"/>
      <c r="DZ257" s="7"/>
      <c r="EA257" s="7"/>
      <c r="EB257" s="7"/>
      <c r="EC257" s="7"/>
      <c r="ED257" s="7"/>
      <c r="EE257" s="7"/>
      <c r="EF257" s="7"/>
      <c r="EG257" s="7"/>
      <c r="EH257" s="7"/>
      <c r="EI257" s="7"/>
      <c r="EJ257" s="7"/>
      <c r="EK257" s="7"/>
      <c r="EL257" s="7"/>
      <c r="EM257" s="7"/>
      <c r="EN257" s="7"/>
      <c r="EO257" s="7"/>
      <c r="EP257" s="7"/>
      <c r="EQ257" s="7"/>
      <c r="ER257" s="7"/>
      <c r="ES257" s="8">
        <f t="shared" si="27"/>
        <v>100</v>
      </c>
      <c r="ET257" s="44"/>
      <c r="EU257" s="8">
        <f t="shared" si="28"/>
        <v>35</v>
      </c>
      <c r="EV257" s="8" t="str">
        <f>VLOOKUP($EU257,definitions_list_lookup!$N$15:$P$20,2,TRUE)</f>
        <v>high</v>
      </c>
      <c r="EW257" s="8">
        <f>VLOOKUP($EU257,definitions_list_lookup!$N$15:$P$20,3,TRUE)</f>
        <v>3</v>
      </c>
    </row>
    <row r="258" spans="1:153" s="5" customFormat="1" ht="126">
      <c r="A258" s="5" t="s">
        <v>2134</v>
      </c>
      <c r="B258" s="5" t="s">
        <v>2845</v>
      </c>
      <c r="C258" s="5" t="s">
        <v>1497</v>
      </c>
      <c r="D258" s="5" t="s">
        <v>1497</v>
      </c>
      <c r="E258" s="5">
        <v>43</v>
      </c>
      <c r="F258" s="5">
        <v>3</v>
      </c>
      <c r="G258" s="6" t="str">
        <f t="shared" si="22"/>
        <v>43-3</v>
      </c>
      <c r="H258" s="2">
        <v>0</v>
      </c>
      <c r="I258" s="2">
        <v>22</v>
      </c>
      <c r="J258" s="81" t="str">
        <f>IF(((VLOOKUP($G258,Depth_Lookup!$A$3:$J$561,9,FALSE))-(I258/100))&gt;=0,"Good","Too Long")</f>
        <v>Good</v>
      </c>
      <c r="K258" s="82">
        <f>(VLOOKUP($G258,Depth_Lookup!$A$3:$J$561,10,FALSE))+(H258/100)</f>
        <v>108.93</v>
      </c>
      <c r="L258" s="82">
        <f>(VLOOKUP($G258,Depth_Lookup!$A$3:$J$561,10,FALSE))+(I258/100)</f>
        <v>109.15</v>
      </c>
      <c r="M258" s="174">
        <v>44</v>
      </c>
      <c r="N258" s="174" t="s">
        <v>1489</v>
      </c>
      <c r="O258" s="59" t="s">
        <v>2240</v>
      </c>
      <c r="P258" s="59" t="s">
        <v>2342</v>
      </c>
      <c r="Q258" s="45"/>
      <c r="R258" s="42"/>
      <c r="U258" s="5">
        <v>100</v>
      </c>
      <c r="V258" s="8">
        <f t="shared" si="23"/>
        <v>100</v>
      </c>
      <c r="W258" s="4"/>
      <c r="Y258" s="38"/>
      <c r="Z258" s="8" t="str">
        <f>VLOOKUP($Y258,definitions_list_lookup!$N$15:$P$20,2,TRUE)</f>
        <v>fresh</v>
      </c>
      <c r="AA258" s="8">
        <f>VLOOKUP($Y258,definitions_list_lookup!$N$15:$P$20,3,TRUE)</f>
        <v>0</v>
      </c>
      <c r="AB258" s="4"/>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8">
        <f t="shared" si="24"/>
        <v>0</v>
      </c>
      <c r="BB258" s="55"/>
      <c r="BC258" s="4"/>
      <c r="BD258" s="108"/>
      <c r="BE258" s="4"/>
      <c r="BG258" s="8" t="str">
        <f>VLOOKUP($BF258,definitions_list_lookup!$N$15:$P$20,2,TRUE)</f>
        <v>fresh</v>
      </c>
      <c r="BH258" s="8">
        <f>VLOOKUP($BF258,definitions_list_lookup!$N$15:$P$20,3,TRUE)</f>
        <v>0</v>
      </c>
      <c r="BI258" s="4"/>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8">
        <f t="shared" si="25"/>
        <v>0</v>
      </c>
      <c r="CI258" s="45"/>
      <c r="CJ258" s="7"/>
      <c r="CK258" s="130"/>
      <c r="CM258" s="8" t="str">
        <f>VLOOKUP($CL258,definitions_list_lookup!$N$15:$P$20,2,TRUE)</f>
        <v>fresh</v>
      </c>
      <c r="CN258" s="8">
        <f>VLOOKUP($CL258,definitions_list_lookup!$N$15:$P$20,3,TRUE)</f>
        <v>0</v>
      </c>
      <c r="CO258" s="108"/>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8">
        <f t="shared" si="26"/>
        <v>0</v>
      </c>
      <c r="DO258" s="45"/>
      <c r="DP258" s="4" t="s">
        <v>1770</v>
      </c>
      <c r="DQ258" s="5">
        <v>50</v>
      </c>
      <c r="DR258" s="8" t="str">
        <f>VLOOKUP($DQ258,definitions_list_lookup!$N$15:$P$20,2,TRUE)</f>
        <v>high</v>
      </c>
      <c r="DS258" s="8">
        <f>VLOOKUP($DQ258,definitions_list_lookup!$N$15:$P$20,3,TRUE)</f>
        <v>3</v>
      </c>
      <c r="DT258" s="108"/>
      <c r="DU258" s="7"/>
      <c r="DV258" s="7">
        <v>50</v>
      </c>
      <c r="DW258" s="7">
        <v>50</v>
      </c>
      <c r="DX258" s="7"/>
      <c r="DY258" s="7"/>
      <c r="DZ258" s="7"/>
      <c r="EA258" s="7"/>
      <c r="EB258" s="7"/>
      <c r="EC258" s="7"/>
      <c r="ED258" s="7"/>
      <c r="EE258" s="7"/>
      <c r="EF258" s="7"/>
      <c r="EG258" s="7"/>
      <c r="EH258" s="7"/>
      <c r="EI258" s="7"/>
      <c r="EJ258" s="7"/>
      <c r="EK258" s="7"/>
      <c r="EL258" s="7"/>
      <c r="EM258" s="7"/>
      <c r="EN258" s="7"/>
      <c r="EO258" s="7"/>
      <c r="EP258" s="7"/>
      <c r="EQ258" s="7"/>
      <c r="ER258" s="7"/>
      <c r="ES258" s="8">
        <f t="shared" si="27"/>
        <v>100</v>
      </c>
      <c r="ET258" s="44"/>
      <c r="EU258" s="8">
        <f t="shared" si="28"/>
        <v>50</v>
      </c>
      <c r="EV258" s="8" t="str">
        <f>VLOOKUP($EU258,definitions_list_lookup!$N$15:$P$20,2,TRUE)</f>
        <v>high</v>
      </c>
      <c r="EW258" s="8">
        <f>VLOOKUP($EU258,definitions_list_lookup!$N$15:$P$20,3,TRUE)</f>
        <v>3</v>
      </c>
    </row>
    <row r="259" spans="1:153" s="5" customFormat="1" ht="56">
      <c r="A259" s="5" t="s">
        <v>2134</v>
      </c>
      <c r="B259" s="5" t="s">
        <v>2845</v>
      </c>
      <c r="C259" s="5" t="s">
        <v>1497</v>
      </c>
      <c r="D259" s="5" t="s">
        <v>1497</v>
      </c>
      <c r="E259" s="5">
        <v>43</v>
      </c>
      <c r="F259" s="5">
        <v>3</v>
      </c>
      <c r="G259" s="6" t="str">
        <f t="shared" si="22"/>
        <v>43-3</v>
      </c>
      <c r="H259" s="2">
        <v>22</v>
      </c>
      <c r="I259" s="2">
        <v>80</v>
      </c>
      <c r="J259" s="81" t="str">
        <f>IF(((VLOOKUP($G259,Depth_Lookup!$A$3:$J$561,9,FALSE))-(I259/100))&gt;=0,"Good","Too Long")</f>
        <v>Good</v>
      </c>
      <c r="K259" s="82">
        <f>(VLOOKUP($G259,Depth_Lookup!$A$3:$J$561,10,FALSE))+(H259/100)</f>
        <v>109.15</v>
      </c>
      <c r="L259" s="82">
        <f>(VLOOKUP($G259,Depth_Lookup!$A$3:$J$561,10,FALSE))+(I259/100)</f>
        <v>109.73</v>
      </c>
      <c r="M259" s="174">
        <v>45</v>
      </c>
      <c r="N259" s="174" t="s">
        <v>1489</v>
      </c>
      <c r="O259" s="59" t="s">
        <v>2230</v>
      </c>
      <c r="P259" s="59" t="s">
        <v>2343</v>
      </c>
      <c r="Q259" s="45"/>
      <c r="R259" s="42"/>
      <c r="U259" s="5">
        <v>100</v>
      </c>
      <c r="V259" s="8">
        <f t="shared" si="23"/>
        <v>100</v>
      </c>
      <c r="W259" s="4"/>
      <c r="Y259" s="38"/>
      <c r="Z259" s="8" t="str">
        <f>VLOOKUP($Y259,definitions_list_lookup!$N$15:$P$20,2,TRUE)</f>
        <v>fresh</v>
      </c>
      <c r="AA259" s="8">
        <f>VLOOKUP($Y259,definitions_list_lookup!$N$15:$P$20,3,TRUE)</f>
        <v>0</v>
      </c>
      <c r="AB259" s="4"/>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8">
        <f t="shared" si="24"/>
        <v>0</v>
      </c>
      <c r="BB259" s="55"/>
      <c r="BC259" s="4"/>
      <c r="BD259" s="108"/>
      <c r="BE259" s="4"/>
      <c r="BG259" s="8" t="str">
        <f>VLOOKUP($BF259,definitions_list_lookup!$N$15:$P$20,2,TRUE)</f>
        <v>fresh</v>
      </c>
      <c r="BH259" s="8">
        <f>VLOOKUP($BF259,definitions_list_lookup!$N$15:$P$20,3,TRUE)</f>
        <v>0</v>
      </c>
      <c r="BI259" s="4"/>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8">
        <f t="shared" si="25"/>
        <v>0</v>
      </c>
      <c r="CI259" s="45"/>
      <c r="CJ259" s="7"/>
      <c r="CK259" s="130"/>
      <c r="CM259" s="8" t="str">
        <f>VLOOKUP($CL259,definitions_list_lookup!$N$15:$P$20,2,TRUE)</f>
        <v>fresh</v>
      </c>
      <c r="CN259" s="8">
        <f>VLOOKUP($CL259,definitions_list_lookup!$N$15:$P$20,3,TRUE)</f>
        <v>0</v>
      </c>
      <c r="CO259" s="108"/>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8">
        <f t="shared" si="26"/>
        <v>0</v>
      </c>
      <c r="DO259" s="45"/>
      <c r="DP259" s="4" t="s">
        <v>1747</v>
      </c>
      <c r="DQ259" s="5">
        <v>80</v>
      </c>
      <c r="DR259" s="8" t="str">
        <f>VLOOKUP($DQ259,definitions_list_lookup!$N$15:$P$20,2,TRUE)</f>
        <v>very high</v>
      </c>
      <c r="DS259" s="8">
        <f>VLOOKUP($DQ259,definitions_list_lookup!$N$15:$P$20,3,TRUE)</f>
        <v>4</v>
      </c>
      <c r="DT259" s="108"/>
      <c r="DU259" s="7"/>
      <c r="DV259" s="7">
        <v>50</v>
      </c>
      <c r="DW259" s="7">
        <v>45</v>
      </c>
      <c r="DX259" s="7"/>
      <c r="DY259" s="7"/>
      <c r="DZ259" s="7"/>
      <c r="EA259" s="7"/>
      <c r="EB259" s="7"/>
      <c r="EC259" s="7">
        <v>5</v>
      </c>
      <c r="ED259" s="7"/>
      <c r="EE259" s="7"/>
      <c r="EF259" s="7"/>
      <c r="EG259" s="7"/>
      <c r="EH259" s="7"/>
      <c r="EI259" s="7"/>
      <c r="EJ259" s="7"/>
      <c r="EK259" s="7"/>
      <c r="EL259" s="7"/>
      <c r="EM259" s="7"/>
      <c r="EN259" s="7"/>
      <c r="EO259" s="7"/>
      <c r="EP259" s="7"/>
      <c r="EQ259" s="7"/>
      <c r="ER259" s="7"/>
      <c r="ES259" s="8">
        <f t="shared" si="27"/>
        <v>100</v>
      </c>
      <c r="ET259" s="44"/>
      <c r="EU259" s="8">
        <f t="shared" si="28"/>
        <v>80</v>
      </c>
      <c r="EV259" s="8" t="str">
        <f>VLOOKUP($EU259,definitions_list_lookup!$N$15:$P$20,2,TRUE)</f>
        <v>very high</v>
      </c>
      <c r="EW259" s="8">
        <f>VLOOKUP($EU259,definitions_list_lookup!$N$15:$P$20,3,TRUE)</f>
        <v>4</v>
      </c>
    </row>
    <row r="260" spans="1:153" s="5" customFormat="1" ht="56">
      <c r="A260" s="5" t="s">
        <v>2134</v>
      </c>
      <c r="B260" s="5" t="s">
        <v>2845</v>
      </c>
      <c r="C260" s="5" t="s">
        <v>1497</v>
      </c>
      <c r="D260" s="5" t="s">
        <v>1497</v>
      </c>
      <c r="E260" s="5">
        <v>43</v>
      </c>
      <c r="F260" s="5">
        <v>4</v>
      </c>
      <c r="G260" s="6" t="str">
        <f t="shared" ref="G260:G323" si="29">E260&amp;"-"&amp;F260</f>
        <v>43-4</v>
      </c>
      <c r="H260" s="2">
        <v>0</v>
      </c>
      <c r="I260" s="2">
        <v>3</v>
      </c>
      <c r="J260" s="81" t="str">
        <f>IF(((VLOOKUP($G260,Depth_Lookup!$A$3:$J$561,9,FALSE))-(I260/100))&gt;=0,"Good","Too Long")</f>
        <v>Good</v>
      </c>
      <c r="K260" s="82">
        <f>(VLOOKUP($G260,Depth_Lookup!$A$3:$J$561,10,FALSE))+(H260/100)</f>
        <v>109.73</v>
      </c>
      <c r="L260" s="82">
        <f>(VLOOKUP($G260,Depth_Lookup!$A$3:$J$561,10,FALSE))+(I260/100)</f>
        <v>109.76</v>
      </c>
      <c r="M260" s="174">
        <v>45</v>
      </c>
      <c r="N260" s="174" t="s">
        <v>1489</v>
      </c>
      <c r="O260" s="59" t="s">
        <v>2230</v>
      </c>
      <c r="P260" s="59" t="s">
        <v>2343</v>
      </c>
      <c r="Q260" s="45"/>
      <c r="R260" s="42"/>
      <c r="U260" s="5">
        <v>100</v>
      </c>
      <c r="V260" s="8">
        <f t="shared" ref="V260:V323" si="30">SUM(R260:U260)</f>
        <v>100</v>
      </c>
      <c r="W260" s="4"/>
      <c r="Y260" s="38"/>
      <c r="Z260" s="8" t="str">
        <f>VLOOKUP($Y260,definitions_list_lookup!$N$15:$P$20,2,TRUE)</f>
        <v>fresh</v>
      </c>
      <c r="AA260" s="8">
        <f>VLOOKUP($Y260,definitions_list_lookup!$N$15:$P$20,3,TRUE)</f>
        <v>0</v>
      </c>
      <c r="AB260" s="4"/>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8">
        <f t="shared" ref="BA260:BA323" si="31">SUM(AC260:AZ260)</f>
        <v>0</v>
      </c>
      <c r="BB260" s="55"/>
      <c r="BC260" s="4"/>
      <c r="BD260" s="108"/>
      <c r="BE260" s="4"/>
      <c r="BG260" s="8" t="str">
        <f>VLOOKUP($BF260,definitions_list_lookup!$N$15:$P$20,2,TRUE)</f>
        <v>fresh</v>
      </c>
      <c r="BH260" s="8">
        <f>VLOOKUP($BF260,definitions_list_lookup!$N$15:$P$20,3,TRUE)</f>
        <v>0</v>
      </c>
      <c r="BI260" s="4"/>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8">
        <f t="shared" ref="CH260:CH323" si="32">SUM(BJ260:CG260)</f>
        <v>0</v>
      </c>
      <c r="CI260" s="45"/>
      <c r="CJ260" s="7"/>
      <c r="CK260" s="130"/>
      <c r="CM260" s="8" t="str">
        <f>VLOOKUP($CL260,definitions_list_lookup!$N$15:$P$20,2,TRUE)</f>
        <v>fresh</v>
      </c>
      <c r="CN260" s="8">
        <f>VLOOKUP($CL260,definitions_list_lookup!$N$15:$P$20,3,TRUE)</f>
        <v>0</v>
      </c>
      <c r="CO260" s="108"/>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8">
        <f t="shared" ref="DN260:DN323" si="33">SUM(CP260:DM260)</f>
        <v>0</v>
      </c>
      <c r="DO260" s="45"/>
      <c r="DP260" s="4" t="s">
        <v>1747</v>
      </c>
      <c r="DQ260" s="5">
        <v>80</v>
      </c>
      <c r="DR260" s="8" t="str">
        <f>VLOOKUP($DQ260,definitions_list_lookup!$N$15:$P$20,2,TRUE)</f>
        <v>very high</v>
      </c>
      <c r="DS260" s="8">
        <f>VLOOKUP($DQ260,definitions_list_lookup!$N$15:$P$20,3,TRUE)</f>
        <v>4</v>
      </c>
      <c r="DT260" s="108"/>
      <c r="DU260" s="7"/>
      <c r="DV260" s="7">
        <v>50</v>
      </c>
      <c r="DW260" s="7">
        <v>45</v>
      </c>
      <c r="DX260" s="7"/>
      <c r="DY260" s="7"/>
      <c r="DZ260" s="7"/>
      <c r="EA260" s="7"/>
      <c r="EB260" s="7"/>
      <c r="EC260" s="7">
        <v>5</v>
      </c>
      <c r="ED260" s="7"/>
      <c r="EE260" s="7"/>
      <c r="EF260" s="7"/>
      <c r="EG260" s="7"/>
      <c r="EH260" s="7"/>
      <c r="EI260" s="7"/>
      <c r="EJ260" s="7"/>
      <c r="EK260" s="7"/>
      <c r="EL260" s="7"/>
      <c r="EM260" s="7"/>
      <c r="EN260" s="7"/>
      <c r="EO260" s="7"/>
      <c r="EP260" s="7"/>
      <c r="EQ260" s="7"/>
      <c r="ER260" s="7"/>
      <c r="ES260" s="8">
        <f t="shared" ref="ES260:ES323" si="34">SUM(DU260:ER260)</f>
        <v>100</v>
      </c>
      <c r="ET260" s="44"/>
      <c r="EU260" s="8">
        <f t="shared" si="28"/>
        <v>80</v>
      </c>
      <c r="EV260" s="8" t="str">
        <f>VLOOKUP($EU260,definitions_list_lookup!$N$15:$P$20,2,TRUE)</f>
        <v>very high</v>
      </c>
      <c r="EW260" s="8">
        <f>VLOOKUP($EU260,definitions_list_lookup!$N$15:$P$20,3,TRUE)</f>
        <v>4</v>
      </c>
    </row>
    <row r="261" spans="1:153" s="5" customFormat="1" ht="154">
      <c r="A261" s="5" t="s">
        <v>2134</v>
      </c>
      <c r="B261" s="5" t="s">
        <v>2845</v>
      </c>
      <c r="C261" s="5" t="s">
        <v>1497</v>
      </c>
      <c r="D261" s="5" t="s">
        <v>1497</v>
      </c>
      <c r="E261" s="5">
        <v>43</v>
      </c>
      <c r="F261" s="5">
        <v>4</v>
      </c>
      <c r="G261" s="6" t="str">
        <f t="shared" si="29"/>
        <v>43-4</v>
      </c>
      <c r="H261" s="2">
        <v>3</v>
      </c>
      <c r="I261" s="2">
        <v>45</v>
      </c>
      <c r="J261" s="81" t="str">
        <f>IF(((VLOOKUP($G261,Depth_Lookup!$A$3:$J$561,9,FALSE))-(I261/100))&gt;=0,"Good","Too Long")</f>
        <v>Good</v>
      </c>
      <c r="K261" s="82">
        <f>(VLOOKUP($G261,Depth_Lookup!$A$3:$J$561,10,FALSE))+(H261/100)</f>
        <v>109.76</v>
      </c>
      <c r="L261" s="82">
        <f>(VLOOKUP($G261,Depth_Lookup!$A$3:$J$561,10,FALSE))+(I261/100)</f>
        <v>110.18</v>
      </c>
      <c r="M261" s="174" t="s">
        <v>2143</v>
      </c>
      <c r="N261" s="174" t="s">
        <v>1489</v>
      </c>
      <c r="O261" s="59" t="s">
        <v>2241</v>
      </c>
      <c r="P261" s="59" t="s">
        <v>2344</v>
      </c>
      <c r="Q261" s="45"/>
      <c r="R261" s="42">
        <v>80</v>
      </c>
      <c r="S261" s="5">
        <v>10</v>
      </c>
      <c r="U261" s="5">
        <v>10</v>
      </c>
      <c r="V261" s="8">
        <f t="shared" si="30"/>
        <v>100</v>
      </c>
      <c r="W261" s="4" t="s">
        <v>1742</v>
      </c>
      <c r="X261" s="5" t="s">
        <v>1</v>
      </c>
      <c r="Y261" s="38">
        <v>10</v>
      </c>
      <c r="Z261" s="8" t="str">
        <f>VLOOKUP($Y261,definitions_list_lookup!$N$15:$P$20,2,TRUE)</f>
        <v>slight</v>
      </c>
      <c r="AA261" s="8">
        <f>VLOOKUP($Y261,definitions_list_lookup!$N$15:$P$20,3,TRUE)</f>
        <v>1</v>
      </c>
      <c r="AB261" s="4"/>
      <c r="AC261" s="7">
        <v>50</v>
      </c>
      <c r="AD261" s="7">
        <v>30</v>
      </c>
      <c r="AE261" s="7">
        <v>10</v>
      </c>
      <c r="AF261" s="7"/>
      <c r="AG261" s="7"/>
      <c r="AH261" s="7"/>
      <c r="AI261" s="7"/>
      <c r="AJ261" s="7"/>
      <c r="AK261" s="7"/>
      <c r="AL261" s="7"/>
      <c r="AM261" s="7"/>
      <c r="AN261" s="7"/>
      <c r="AO261" s="7"/>
      <c r="AP261" s="7">
        <v>2</v>
      </c>
      <c r="AQ261" s="7"/>
      <c r="AR261" s="7"/>
      <c r="AS261" s="7">
        <v>8</v>
      </c>
      <c r="AT261" s="7"/>
      <c r="AU261" s="7"/>
      <c r="AV261" s="7"/>
      <c r="AW261" s="7"/>
      <c r="AX261" s="7"/>
      <c r="AY261" s="7"/>
      <c r="AZ261" s="7"/>
      <c r="BA261" s="8">
        <f t="shared" si="31"/>
        <v>100</v>
      </c>
      <c r="BB261" s="55"/>
      <c r="BC261" s="4" t="s">
        <v>1756</v>
      </c>
      <c r="BD261" s="108" t="s">
        <v>215</v>
      </c>
      <c r="BE261" s="108" t="s">
        <v>230</v>
      </c>
      <c r="BF261" s="7">
        <v>85</v>
      </c>
      <c r="BG261" s="8" t="str">
        <f>VLOOKUP($BF261,definitions_list_lookup!$N$15:$P$20,2,TRUE)</f>
        <v>very high</v>
      </c>
      <c r="BH261" s="8">
        <f>VLOOKUP($BF261,definitions_list_lookup!$N$15:$P$20,3,TRUE)</f>
        <v>4</v>
      </c>
      <c r="BI261" s="4"/>
      <c r="BJ261" s="7"/>
      <c r="BK261" s="7">
        <v>80</v>
      </c>
      <c r="BL261" s="7">
        <v>20</v>
      </c>
      <c r="BM261" s="7"/>
      <c r="BN261" s="7"/>
      <c r="BO261" s="7"/>
      <c r="BP261" s="7"/>
      <c r="BQ261" s="7"/>
      <c r="BR261" s="7"/>
      <c r="BS261" s="7"/>
      <c r="BT261" s="7"/>
      <c r="BU261" s="7"/>
      <c r="BV261" s="7"/>
      <c r="BW261" s="7"/>
      <c r="BX261" s="7"/>
      <c r="BY261" s="7"/>
      <c r="BZ261" s="7"/>
      <c r="CA261" s="7"/>
      <c r="CB261" s="7"/>
      <c r="CC261" s="7"/>
      <c r="CD261" s="7"/>
      <c r="CE261" s="7"/>
      <c r="CF261" s="7"/>
      <c r="CG261" s="7"/>
      <c r="CH261" s="8">
        <f t="shared" si="32"/>
        <v>100</v>
      </c>
      <c r="CI261" s="45"/>
      <c r="CJ261" s="7"/>
      <c r="CK261" s="130"/>
      <c r="CM261" s="8" t="str">
        <f>VLOOKUP($CL261,definitions_list_lookup!$N$15:$P$20,2,TRUE)</f>
        <v>fresh</v>
      </c>
      <c r="CN261" s="8">
        <f>VLOOKUP($CL261,definitions_list_lookup!$N$15:$P$20,3,TRUE)</f>
        <v>0</v>
      </c>
      <c r="CO261" s="108"/>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8">
        <f t="shared" si="33"/>
        <v>0</v>
      </c>
      <c r="DO261" s="45"/>
      <c r="DP261" s="4" t="s">
        <v>1747</v>
      </c>
      <c r="DQ261" s="5">
        <v>80</v>
      </c>
      <c r="DR261" s="8" t="str">
        <f>VLOOKUP($DQ261,definitions_list_lookup!$N$15:$P$20,2,TRUE)</f>
        <v>very high</v>
      </c>
      <c r="DS261" s="8">
        <f>VLOOKUP($DQ261,definitions_list_lookup!$N$15:$P$20,3,TRUE)</f>
        <v>4</v>
      </c>
      <c r="DT261" s="108"/>
      <c r="DU261" s="7"/>
      <c r="DV261" s="7">
        <v>50</v>
      </c>
      <c r="DW261" s="7">
        <v>45</v>
      </c>
      <c r="DX261" s="7"/>
      <c r="DY261" s="7"/>
      <c r="DZ261" s="7"/>
      <c r="EA261" s="7"/>
      <c r="EB261" s="7"/>
      <c r="EC261" s="7">
        <v>5</v>
      </c>
      <c r="ED261" s="7"/>
      <c r="EE261" s="7"/>
      <c r="EF261" s="7"/>
      <c r="EG261" s="7"/>
      <c r="EH261" s="7"/>
      <c r="EI261" s="7"/>
      <c r="EJ261" s="7"/>
      <c r="EK261" s="7"/>
      <c r="EL261" s="7"/>
      <c r="EM261" s="7"/>
      <c r="EN261" s="7"/>
      <c r="EO261" s="7"/>
      <c r="EP261" s="7"/>
      <c r="EQ261" s="7"/>
      <c r="ER261" s="7"/>
      <c r="ES261" s="8">
        <f t="shared" si="34"/>
        <v>100</v>
      </c>
      <c r="ET261" s="44"/>
      <c r="EU261" s="8">
        <f t="shared" si="28"/>
        <v>24.5</v>
      </c>
      <c r="EV261" s="8" t="str">
        <f>VLOOKUP($EU261,definitions_list_lookup!$N$15:$P$20,2,TRUE)</f>
        <v>moderate</v>
      </c>
      <c r="EW261" s="8">
        <f>VLOOKUP($EU261,definitions_list_lookup!$N$15:$P$20,3,TRUE)</f>
        <v>2</v>
      </c>
    </row>
    <row r="262" spans="1:153" s="5" customFormat="1" ht="126">
      <c r="A262" s="5" t="s">
        <v>2134</v>
      </c>
      <c r="B262" s="5" t="s">
        <v>2845</v>
      </c>
      <c r="C262" s="5" t="s">
        <v>1497</v>
      </c>
      <c r="D262" s="5" t="s">
        <v>1497</v>
      </c>
      <c r="E262" s="5">
        <v>44</v>
      </c>
      <c r="F262" s="5">
        <v>1</v>
      </c>
      <c r="G262" s="6" t="str">
        <f t="shared" si="29"/>
        <v>44-1</v>
      </c>
      <c r="H262" s="2">
        <v>0</v>
      </c>
      <c r="I262" s="2">
        <v>44.5</v>
      </c>
      <c r="J262" s="81" t="str">
        <f>IF(((VLOOKUP($G262,Depth_Lookup!$A$3:$J$561,9,FALSE))-(I262/100))&gt;=0,"Good","Too Long")</f>
        <v>Good</v>
      </c>
      <c r="K262" s="82">
        <f>(VLOOKUP($G262,Depth_Lookup!$A$3:$J$561,10,FALSE))+(H262/100)</f>
        <v>109.75</v>
      </c>
      <c r="L262" s="82">
        <f>(VLOOKUP($G262,Depth_Lookup!$A$3:$J$561,10,FALSE))+(I262/100)</f>
        <v>110.19499999999999</v>
      </c>
      <c r="M262" s="174" t="s">
        <v>2143</v>
      </c>
      <c r="N262" s="174" t="s">
        <v>1489</v>
      </c>
      <c r="O262" s="59" t="s">
        <v>2247</v>
      </c>
      <c r="P262" s="59" t="s">
        <v>2344</v>
      </c>
      <c r="Q262" s="45"/>
      <c r="R262" s="42">
        <v>95</v>
      </c>
      <c r="T262" s="5">
        <v>5</v>
      </c>
      <c r="V262" s="8">
        <f t="shared" si="30"/>
        <v>100</v>
      </c>
      <c r="W262" s="4" t="s">
        <v>1794</v>
      </c>
      <c r="X262" s="5" t="s">
        <v>1764</v>
      </c>
      <c r="Y262" s="38">
        <v>10</v>
      </c>
      <c r="Z262" s="8" t="str">
        <f>VLOOKUP($Y262,definitions_list_lookup!$N$15:$P$20,2,TRUE)</f>
        <v>slight</v>
      </c>
      <c r="AA262" s="8">
        <f>VLOOKUP($Y262,definitions_list_lookup!$N$15:$P$20,3,TRUE)</f>
        <v>1</v>
      </c>
      <c r="AB262" s="4"/>
      <c r="AC262" s="7">
        <v>5</v>
      </c>
      <c r="AD262" s="7">
        <v>50</v>
      </c>
      <c r="AE262" s="7"/>
      <c r="AF262" s="7"/>
      <c r="AG262" s="7"/>
      <c r="AH262" s="7"/>
      <c r="AI262" s="7"/>
      <c r="AJ262" s="7"/>
      <c r="AK262" s="7"/>
      <c r="AL262" s="7"/>
      <c r="AM262" s="7"/>
      <c r="AN262" s="7"/>
      <c r="AO262" s="7"/>
      <c r="AP262" s="7">
        <v>5</v>
      </c>
      <c r="AQ262" s="7"/>
      <c r="AR262" s="7"/>
      <c r="AS262" s="7">
        <v>40</v>
      </c>
      <c r="AT262" s="7"/>
      <c r="AU262" s="7"/>
      <c r="AV262" s="7"/>
      <c r="AW262" s="7"/>
      <c r="AX262" s="7"/>
      <c r="AY262" s="7"/>
      <c r="AZ262" s="7"/>
      <c r="BA262" s="8">
        <f t="shared" si="31"/>
        <v>100</v>
      </c>
      <c r="BB262" s="55"/>
      <c r="BC262" s="4"/>
      <c r="BD262" s="108"/>
      <c r="BE262" s="108"/>
      <c r="BF262" s="7"/>
      <c r="BG262" s="8" t="str">
        <f>VLOOKUP($BF262,definitions_list_lookup!$N$15:$P$20,2,TRUE)</f>
        <v>fresh</v>
      </c>
      <c r="BH262" s="8">
        <f>VLOOKUP($BF262,definitions_list_lookup!$N$15:$P$20,3,TRUE)</f>
        <v>0</v>
      </c>
      <c r="BI262" s="4"/>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8">
        <f t="shared" si="32"/>
        <v>0</v>
      </c>
      <c r="CI262" s="45"/>
      <c r="CJ262" s="7" t="s">
        <v>295</v>
      </c>
      <c r="CK262" s="130" t="s">
        <v>1735</v>
      </c>
      <c r="CL262" s="5">
        <v>40</v>
      </c>
      <c r="CM262" s="8" t="str">
        <f>VLOOKUP($CL262,definitions_list_lookup!$N$15:$P$20,2,TRUE)</f>
        <v>high</v>
      </c>
      <c r="CN262" s="8">
        <f>VLOOKUP($CL262,definitions_list_lookup!$N$15:$P$20,3,TRUE)</f>
        <v>3</v>
      </c>
      <c r="CO262" s="108"/>
      <c r="CP262" s="7"/>
      <c r="CQ262" s="7">
        <v>90</v>
      </c>
      <c r="CR262" s="7">
        <v>10</v>
      </c>
      <c r="CS262" s="7"/>
      <c r="CT262" s="7"/>
      <c r="CU262" s="7"/>
      <c r="CV262" s="7"/>
      <c r="CW262" s="7"/>
      <c r="CX262" s="7"/>
      <c r="CY262" s="7"/>
      <c r="CZ262" s="7"/>
      <c r="DA262" s="7"/>
      <c r="DB262" s="7"/>
      <c r="DC262" s="7"/>
      <c r="DD262" s="7"/>
      <c r="DE262" s="7"/>
      <c r="DF262" s="7"/>
      <c r="DG262" s="7"/>
      <c r="DH262" s="7"/>
      <c r="DI262" s="7"/>
      <c r="DJ262" s="7"/>
      <c r="DK262" s="7"/>
      <c r="DL262" s="7"/>
      <c r="DM262" s="7"/>
      <c r="DN262" s="8">
        <f t="shared" si="33"/>
        <v>100</v>
      </c>
      <c r="DO262" s="45"/>
      <c r="DP262" s="4"/>
      <c r="DR262" s="8" t="str">
        <f>VLOOKUP($DQ262,definitions_list_lookup!$N$15:$P$20,2,TRUE)</f>
        <v>fresh</v>
      </c>
      <c r="DS262" s="8">
        <f>VLOOKUP($DQ262,definitions_list_lookup!$N$15:$P$20,3,TRUE)</f>
        <v>0</v>
      </c>
      <c r="DT262" s="108"/>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8">
        <f t="shared" si="34"/>
        <v>0</v>
      </c>
      <c r="ET262" s="44"/>
      <c r="EU262" s="8">
        <f t="shared" si="28"/>
        <v>11.5</v>
      </c>
      <c r="EV262" s="8" t="str">
        <f>VLOOKUP($EU262,definitions_list_lookup!$N$15:$P$20,2,TRUE)</f>
        <v>moderate</v>
      </c>
      <c r="EW262" s="8">
        <f>VLOOKUP($EU262,definitions_list_lookup!$N$15:$P$20,3,TRUE)</f>
        <v>2</v>
      </c>
    </row>
    <row r="263" spans="1:153" s="5" customFormat="1" ht="126">
      <c r="A263" s="5" t="s">
        <v>2134</v>
      </c>
      <c r="B263" s="5" t="s">
        <v>2845</v>
      </c>
      <c r="C263" s="5" t="s">
        <v>1497</v>
      </c>
      <c r="D263" s="5" t="s">
        <v>1497</v>
      </c>
      <c r="E263" s="5">
        <v>45</v>
      </c>
      <c r="F263" s="5">
        <v>1</v>
      </c>
      <c r="G263" s="6" t="str">
        <f t="shared" si="29"/>
        <v>45-1</v>
      </c>
      <c r="H263" s="2">
        <v>0</v>
      </c>
      <c r="I263" s="2">
        <v>95</v>
      </c>
      <c r="J263" s="81" t="str">
        <f>IF(((VLOOKUP($G263,Depth_Lookup!$A$3:$J$561,9,FALSE))-(I263/100))&gt;=0,"Good","Too Long")</f>
        <v>Good</v>
      </c>
      <c r="K263" s="82">
        <f>(VLOOKUP($G263,Depth_Lookup!$A$3:$J$561,10,FALSE))+(H263/100)</f>
        <v>110.25</v>
      </c>
      <c r="L263" s="82">
        <f>(VLOOKUP($G263,Depth_Lookup!$A$3:$J$561,10,FALSE))+(I263/100)</f>
        <v>111.2</v>
      </c>
      <c r="M263" s="174" t="s">
        <v>2143</v>
      </c>
      <c r="N263" s="174" t="s">
        <v>1489</v>
      </c>
      <c r="O263" s="59" t="s">
        <v>2247</v>
      </c>
      <c r="P263" s="59" t="s">
        <v>2344</v>
      </c>
      <c r="Q263" s="45"/>
      <c r="R263" s="42">
        <v>95</v>
      </c>
      <c r="T263" s="5">
        <v>5</v>
      </c>
      <c r="V263" s="8">
        <f t="shared" si="30"/>
        <v>100</v>
      </c>
      <c r="W263" s="4" t="s">
        <v>1794</v>
      </c>
      <c r="X263" s="5" t="s">
        <v>1764</v>
      </c>
      <c r="Y263" s="38">
        <v>10</v>
      </c>
      <c r="Z263" s="8" t="str">
        <f>VLOOKUP($Y263,definitions_list_lookup!$N$15:$P$20,2,TRUE)</f>
        <v>slight</v>
      </c>
      <c r="AA263" s="8">
        <f>VLOOKUP($Y263,definitions_list_lookup!$N$15:$P$20,3,TRUE)</f>
        <v>1</v>
      </c>
      <c r="AB263" s="4"/>
      <c r="AC263" s="7">
        <v>30</v>
      </c>
      <c r="AD263" s="7">
        <v>50</v>
      </c>
      <c r="AE263" s="7">
        <v>20</v>
      </c>
      <c r="AF263" s="7"/>
      <c r="AG263" s="7"/>
      <c r="AH263" s="7"/>
      <c r="AI263" s="7"/>
      <c r="AJ263" s="7"/>
      <c r="AK263" s="7"/>
      <c r="AL263" s="7"/>
      <c r="AM263" s="7"/>
      <c r="AN263" s="7"/>
      <c r="AO263" s="7"/>
      <c r="AP263" s="7"/>
      <c r="AQ263" s="7"/>
      <c r="AR263" s="7"/>
      <c r="AS263" s="7"/>
      <c r="AT263" s="7"/>
      <c r="AU263" s="7"/>
      <c r="AV263" s="7"/>
      <c r="AW263" s="7"/>
      <c r="AX263" s="7"/>
      <c r="AY263" s="7"/>
      <c r="AZ263" s="7"/>
      <c r="BA263" s="8">
        <f t="shared" si="31"/>
        <v>100</v>
      </c>
      <c r="BB263" s="55"/>
      <c r="BC263" s="4"/>
      <c r="BD263" s="108"/>
      <c r="BE263" s="108"/>
      <c r="BF263" s="7"/>
      <c r="BG263" s="8" t="str">
        <f>VLOOKUP($BF263,definitions_list_lookup!$N$15:$P$20,2,TRUE)</f>
        <v>fresh</v>
      </c>
      <c r="BH263" s="8">
        <f>VLOOKUP($BF263,definitions_list_lookup!$N$15:$P$20,3,TRUE)</f>
        <v>0</v>
      </c>
      <c r="BI263" s="4"/>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8">
        <f t="shared" si="32"/>
        <v>0</v>
      </c>
      <c r="CI263" s="45"/>
      <c r="CJ263" s="7" t="s">
        <v>295</v>
      </c>
      <c r="CK263" s="130" t="s">
        <v>1737</v>
      </c>
      <c r="CL263" s="5">
        <v>40</v>
      </c>
      <c r="CM263" s="8" t="str">
        <f>VLOOKUP($CL263,definitions_list_lookup!$N$15:$P$20,2,TRUE)</f>
        <v>high</v>
      </c>
      <c r="CN263" s="8">
        <f>VLOOKUP($CL263,definitions_list_lookup!$N$15:$P$20,3,TRUE)</f>
        <v>3</v>
      </c>
      <c r="CO263" s="108"/>
      <c r="CP263" s="7"/>
      <c r="CQ263" s="7">
        <v>60</v>
      </c>
      <c r="CR263" s="7">
        <v>40</v>
      </c>
      <c r="CS263" s="7"/>
      <c r="CT263" s="7"/>
      <c r="CU263" s="7"/>
      <c r="CV263" s="7"/>
      <c r="CW263" s="7"/>
      <c r="CX263" s="7"/>
      <c r="CY263" s="7"/>
      <c r="CZ263" s="7"/>
      <c r="DA263" s="7"/>
      <c r="DB263" s="7"/>
      <c r="DC263" s="7"/>
      <c r="DD263" s="7"/>
      <c r="DE263" s="7"/>
      <c r="DF263" s="7"/>
      <c r="DG263" s="7"/>
      <c r="DH263" s="7"/>
      <c r="DI263" s="7"/>
      <c r="DJ263" s="7"/>
      <c r="DK263" s="7"/>
      <c r="DL263" s="7"/>
      <c r="DM263" s="7"/>
      <c r="DN263" s="8">
        <f t="shared" si="33"/>
        <v>100</v>
      </c>
      <c r="DO263" s="45"/>
      <c r="DP263" s="4"/>
      <c r="DR263" s="8" t="str">
        <f>VLOOKUP($DQ263,definitions_list_lookup!$N$15:$P$20,2,TRUE)</f>
        <v>fresh</v>
      </c>
      <c r="DS263" s="8">
        <f>VLOOKUP($DQ263,definitions_list_lookup!$N$15:$P$20,3,TRUE)</f>
        <v>0</v>
      </c>
      <c r="DT263" s="108"/>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8">
        <f t="shared" si="34"/>
        <v>0</v>
      </c>
      <c r="ET263" s="44"/>
      <c r="EU263" s="8">
        <f t="shared" si="28"/>
        <v>11.5</v>
      </c>
      <c r="EV263" s="8" t="str">
        <f>VLOOKUP($EU263,definitions_list_lookup!$N$15:$P$20,2,TRUE)</f>
        <v>moderate</v>
      </c>
      <c r="EW263" s="8">
        <f>VLOOKUP($EU263,definitions_list_lookup!$N$15:$P$20,3,TRUE)</f>
        <v>2</v>
      </c>
    </row>
    <row r="264" spans="1:153" s="5" customFormat="1" ht="126">
      <c r="A264" s="5" t="s">
        <v>2134</v>
      </c>
      <c r="B264" s="5" t="s">
        <v>2845</v>
      </c>
      <c r="C264" s="5" t="s">
        <v>1497</v>
      </c>
      <c r="D264" s="5" t="s">
        <v>1497</v>
      </c>
      <c r="E264" s="5">
        <v>45</v>
      </c>
      <c r="F264" s="5">
        <v>2</v>
      </c>
      <c r="G264" s="6" t="str">
        <f t="shared" si="29"/>
        <v>45-2</v>
      </c>
      <c r="H264" s="2">
        <v>0</v>
      </c>
      <c r="I264" s="2">
        <v>74</v>
      </c>
      <c r="J264" s="81" t="str">
        <f>IF(((VLOOKUP($G264,Depth_Lookup!$A$3:$J$561,9,FALSE))-(I264/100))&gt;=0,"Good","Too Long")</f>
        <v>Good</v>
      </c>
      <c r="K264" s="82">
        <f>(VLOOKUP($G264,Depth_Lookup!$A$3:$J$561,10,FALSE))+(H264/100)</f>
        <v>111.2</v>
      </c>
      <c r="L264" s="82">
        <f>(VLOOKUP($G264,Depth_Lookup!$A$3:$J$561,10,FALSE))+(I264/100)</f>
        <v>111.94</v>
      </c>
      <c r="M264" s="174" t="s">
        <v>2143</v>
      </c>
      <c r="N264" s="174" t="s">
        <v>1489</v>
      </c>
      <c r="O264" s="59" t="s">
        <v>2248</v>
      </c>
      <c r="P264" s="59" t="s">
        <v>2344</v>
      </c>
      <c r="Q264" s="45"/>
      <c r="R264" s="42">
        <v>95</v>
      </c>
      <c r="T264" s="5">
        <v>5</v>
      </c>
      <c r="V264" s="8">
        <f t="shared" si="30"/>
        <v>100</v>
      </c>
      <c r="W264" s="4" t="s">
        <v>1794</v>
      </c>
      <c r="X264" s="5" t="s">
        <v>1764</v>
      </c>
      <c r="Y264" s="38">
        <v>15</v>
      </c>
      <c r="Z264" s="8" t="str">
        <f>VLOOKUP($Y264,definitions_list_lookup!$N$15:$P$20,2,TRUE)</f>
        <v>moderate</v>
      </c>
      <c r="AA264" s="8">
        <f>VLOOKUP($Y264,definitions_list_lookup!$N$15:$P$20,3,TRUE)</f>
        <v>2</v>
      </c>
      <c r="AB264" s="4"/>
      <c r="AC264" s="7">
        <v>10</v>
      </c>
      <c r="AD264" s="7">
        <v>30</v>
      </c>
      <c r="AE264" s="7">
        <v>25</v>
      </c>
      <c r="AF264" s="7"/>
      <c r="AG264" s="7"/>
      <c r="AH264" s="7"/>
      <c r="AI264" s="7"/>
      <c r="AJ264" s="7"/>
      <c r="AK264" s="7"/>
      <c r="AL264" s="7"/>
      <c r="AM264" s="7"/>
      <c r="AN264" s="7"/>
      <c r="AO264" s="7"/>
      <c r="AP264" s="7">
        <v>5</v>
      </c>
      <c r="AQ264" s="7"/>
      <c r="AR264" s="7"/>
      <c r="AS264" s="7">
        <v>30</v>
      </c>
      <c r="AT264" s="7"/>
      <c r="AU264" s="7"/>
      <c r="AV264" s="7"/>
      <c r="AW264" s="7"/>
      <c r="AX264" s="7"/>
      <c r="AY264" s="7"/>
      <c r="AZ264" s="7"/>
      <c r="BA264" s="8">
        <f t="shared" si="31"/>
        <v>100</v>
      </c>
      <c r="BB264" s="55"/>
      <c r="BC264" s="4"/>
      <c r="BD264" s="108"/>
      <c r="BE264" s="108"/>
      <c r="BF264" s="7"/>
      <c r="BG264" s="8" t="str">
        <f>VLOOKUP($BF264,definitions_list_lookup!$N$15:$P$20,2,TRUE)</f>
        <v>fresh</v>
      </c>
      <c r="BH264" s="8">
        <f>VLOOKUP($BF264,definitions_list_lookup!$N$15:$P$20,3,TRUE)</f>
        <v>0</v>
      </c>
      <c r="BI264" s="4"/>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8">
        <f t="shared" si="32"/>
        <v>0</v>
      </c>
      <c r="CI264" s="45"/>
      <c r="CJ264" s="7" t="s">
        <v>1777</v>
      </c>
      <c r="CK264" s="130" t="s">
        <v>1739</v>
      </c>
      <c r="CL264" s="5">
        <v>40</v>
      </c>
      <c r="CM264" s="8" t="str">
        <f>VLOOKUP($CL264,definitions_list_lookup!$N$15:$P$20,2,TRUE)</f>
        <v>high</v>
      </c>
      <c r="CN264" s="8">
        <f>VLOOKUP($CL264,definitions_list_lookup!$N$15:$P$20,3,TRUE)</f>
        <v>3</v>
      </c>
      <c r="CO264" s="108"/>
      <c r="CP264" s="7"/>
      <c r="CQ264" s="7">
        <v>75</v>
      </c>
      <c r="CR264" s="7">
        <v>25</v>
      </c>
      <c r="CS264" s="7"/>
      <c r="CT264" s="7"/>
      <c r="CU264" s="7"/>
      <c r="CV264" s="7"/>
      <c r="CW264" s="7"/>
      <c r="CX264" s="7"/>
      <c r="CY264" s="7"/>
      <c r="CZ264" s="7"/>
      <c r="DA264" s="7"/>
      <c r="DB264" s="7"/>
      <c r="DC264" s="7"/>
      <c r="DD264" s="7"/>
      <c r="DE264" s="7"/>
      <c r="DF264" s="7"/>
      <c r="DG264" s="7"/>
      <c r="DH264" s="7"/>
      <c r="DI264" s="7"/>
      <c r="DJ264" s="7"/>
      <c r="DK264" s="7"/>
      <c r="DL264" s="7"/>
      <c r="DM264" s="7"/>
      <c r="DN264" s="8">
        <f t="shared" si="33"/>
        <v>100</v>
      </c>
      <c r="DO264" s="45"/>
      <c r="DP264" s="4"/>
      <c r="DR264" s="8" t="str">
        <f>VLOOKUP($DQ264,definitions_list_lookup!$N$15:$P$20,2,TRUE)</f>
        <v>fresh</v>
      </c>
      <c r="DS264" s="8">
        <f>VLOOKUP($DQ264,definitions_list_lookup!$N$15:$P$20,3,TRUE)</f>
        <v>0</v>
      </c>
      <c r="DT264" s="108"/>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8">
        <f t="shared" si="34"/>
        <v>0</v>
      </c>
      <c r="ET264" s="44"/>
      <c r="EU264" s="8">
        <f t="shared" si="28"/>
        <v>16.25</v>
      </c>
      <c r="EV264" s="8" t="str">
        <f>VLOOKUP($EU264,definitions_list_lookup!$N$15:$P$20,2,TRUE)</f>
        <v>moderate</v>
      </c>
      <c r="EW264" s="8">
        <f>VLOOKUP($EU264,definitions_list_lookup!$N$15:$P$20,3,TRUE)</f>
        <v>2</v>
      </c>
    </row>
    <row r="265" spans="1:153" s="5" customFormat="1" ht="126">
      <c r="A265" s="5" t="s">
        <v>2134</v>
      </c>
      <c r="B265" s="5" t="s">
        <v>2845</v>
      </c>
      <c r="C265" s="5" t="s">
        <v>1497</v>
      </c>
      <c r="D265" s="5" t="s">
        <v>1497</v>
      </c>
      <c r="E265" s="5">
        <v>45</v>
      </c>
      <c r="F265" s="5">
        <v>3</v>
      </c>
      <c r="G265" s="6" t="str">
        <f t="shared" si="29"/>
        <v>45-3</v>
      </c>
      <c r="H265" s="2">
        <v>0</v>
      </c>
      <c r="I265" s="2">
        <v>64</v>
      </c>
      <c r="J265" s="81" t="str">
        <f>IF(((VLOOKUP($G265,Depth_Lookup!$A$3:$J$561,9,FALSE))-(I265/100))&gt;=0,"Good","Too Long")</f>
        <v>Good</v>
      </c>
      <c r="K265" s="82">
        <f>(VLOOKUP($G265,Depth_Lookup!$A$3:$J$561,10,FALSE))+(H265/100)</f>
        <v>111.94</v>
      </c>
      <c r="L265" s="82">
        <f>(VLOOKUP($G265,Depth_Lookup!$A$3:$J$561,10,FALSE))+(I265/100)</f>
        <v>112.58</v>
      </c>
      <c r="M265" s="174" t="s">
        <v>2143</v>
      </c>
      <c r="N265" s="174" t="s">
        <v>1489</v>
      </c>
      <c r="O265" s="59" t="s">
        <v>2247</v>
      </c>
      <c r="P265" s="59" t="s">
        <v>2344</v>
      </c>
      <c r="Q265" s="45"/>
      <c r="R265" s="42">
        <v>95</v>
      </c>
      <c r="T265" s="5">
        <v>5</v>
      </c>
      <c r="V265" s="8">
        <f t="shared" si="30"/>
        <v>100</v>
      </c>
      <c r="W265" s="4" t="s">
        <v>1794</v>
      </c>
      <c r="X265" s="5" t="s">
        <v>1764</v>
      </c>
      <c r="Y265" s="38">
        <v>10</v>
      </c>
      <c r="Z265" s="8" t="str">
        <f>VLOOKUP($Y265,definitions_list_lookup!$N$15:$P$20,2,TRUE)</f>
        <v>slight</v>
      </c>
      <c r="AA265" s="8">
        <f>VLOOKUP($Y265,definitions_list_lookup!$N$15:$P$20,3,TRUE)</f>
        <v>1</v>
      </c>
      <c r="AB265" s="4"/>
      <c r="AC265" s="7"/>
      <c r="AD265" s="7">
        <v>30</v>
      </c>
      <c r="AE265" s="7">
        <v>20</v>
      </c>
      <c r="AF265" s="7"/>
      <c r="AG265" s="7"/>
      <c r="AH265" s="7"/>
      <c r="AI265" s="7"/>
      <c r="AJ265" s="7"/>
      <c r="AK265" s="7"/>
      <c r="AL265" s="7"/>
      <c r="AM265" s="7"/>
      <c r="AN265" s="7"/>
      <c r="AO265" s="7"/>
      <c r="AP265" s="7">
        <v>5</v>
      </c>
      <c r="AQ265" s="7"/>
      <c r="AR265" s="7"/>
      <c r="AS265" s="7">
        <v>45</v>
      </c>
      <c r="AT265" s="7"/>
      <c r="AU265" s="7"/>
      <c r="AV265" s="7"/>
      <c r="AW265" s="7"/>
      <c r="AX265" s="7"/>
      <c r="AY265" s="7"/>
      <c r="AZ265" s="7"/>
      <c r="BA265" s="8">
        <f t="shared" si="31"/>
        <v>100</v>
      </c>
      <c r="BB265" s="55"/>
      <c r="BC265" s="4"/>
      <c r="BD265" s="108"/>
      <c r="BE265" s="108"/>
      <c r="BF265" s="7"/>
      <c r="BG265" s="8" t="str">
        <f>VLOOKUP($BF265,definitions_list_lookup!$N$15:$P$20,2,TRUE)</f>
        <v>fresh</v>
      </c>
      <c r="BH265" s="8">
        <f>VLOOKUP($BF265,definitions_list_lookup!$N$15:$P$20,3,TRUE)</f>
        <v>0</v>
      </c>
      <c r="BI265" s="4"/>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8">
        <f t="shared" si="32"/>
        <v>0</v>
      </c>
      <c r="CI265" s="45"/>
      <c r="CJ265" s="7" t="s">
        <v>1777</v>
      </c>
      <c r="CK265" s="130" t="s">
        <v>1739</v>
      </c>
      <c r="CL265" s="5">
        <v>30</v>
      </c>
      <c r="CM265" s="8" t="str">
        <f>VLOOKUP($CL265,definitions_list_lookup!$N$15:$P$20,2,TRUE)</f>
        <v>moderate</v>
      </c>
      <c r="CN265" s="8">
        <f>VLOOKUP($CL265,definitions_list_lookup!$N$15:$P$20,3,TRUE)</f>
        <v>2</v>
      </c>
      <c r="CO265" s="108"/>
      <c r="CP265" s="7"/>
      <c r="CQ265" s="7">
        <v>90</v>
      </c>
      <c r="CR265" s="7">
        <v>10</v>
      </c>
      <c r="CS265" s="7"/>
      <c r="CT265" s="7"/>
      <c r="CU265" s="7"/>
      <c r="CV265" s="7"/>
      <c r="CW265" s="7"/>
      <c r="CX265" s="7"/>
      <c r="CY265" s="7"/>
      <c r="CZ265" s="7"/>
      <c r="DA265" s="7"/>
      <c r="DB265" s="7"/>
      <c r="DC265" s="7"/>
      <c r="DD265" s="7"/>
      <c r="DE265" s="7"/>
      <c r="DF265" s="7"/>
      <c r="DG265" s="7"/>
      <c r="DH265" s="7"/>
      <c r="DI265" s="7"/>
      <c r="DJ265" s="7"/>
      <c r="DK265" s="7"/>
      <c r="DL265" s="7"/>
      <c r="DM265" s="7"/>
      <c r="DN265" s="8">
        <f t="shared" si="33"/>
        <v>100</v>
      </c>
      <c r="DO265" s="45"/>
      <c r="DP265" s="4"/>
      <c r="DR265" s="8" t="str">
        <f>VLOOKUP($DQ265,definitions_list_lookup!$N$15:$P$20,2,TRUE)</f>
        <v>fresh</v>
      </c>
      <c r="DS265" s="8">
        <f>VLOOKUP($DQ265,definitions_list_lookup!$N$15:$P$20,3,TRUE)</f>
        <v>0</v>
      </c>
      <c r="DT265" s="108"/>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8">
        <f t="shared" si="34"/>
        <v>0</v>
      </c>
      <c r="ET265" s="44"/>
      <c r="EU265" s="8">
        <f t="shared" si="28"/>
        <v>11</v>
      </c>
      <c r="EV265" s="8" t="str">
        <f>VLOOKUP($EU265,definitions_list_lookup!$N$15:$P$20,2,TRUE)</f>
        <v>moderate</v>
      </c>
      <c r="EW265" s="8">
        <f>VLOOKUP($EU265,definitions_list_lookup!$N$15:$P$20,3,TRUE)</f>
        <v>2</v>
      </c>
    </row>
    <row r="266" spans="1:153" s="5" customFormat="1" ht="126">
      <c r="A266" s="5" t="s">
        <v>2134</v>
      </c>
      <c r="B266" s="5" t="s">
        <v>2845</v>
      </c>
      <c r="C266" s="5" t="s">
        <v>1497</v>
      </c>
      <c r="D266" s="5" t="s">
        <v>1497</v>
      </c>
      <c r="E266" s="5">
        <v>45</v>
      </c>
      <c r="F266" s="5">
        <v>4</v>
      </c>
      <c r="G266" s="6" t="str">
        <f t="shared" si="29"/>
        <v>45-4</v>
      </c>
      <c r="H266" s="2">
        <v>0</v>
      </c>
      <c r="I266" s="2">
        <v>71.5</v>
      </c>
      <c r="J266" s="81" t="str">
        <f>IF(((VLOOKUP($G266,Depth_Lookup!$A$3:$J$561,9,FALSE))-(I266/100))&gt;=0,"Good","Too Long")</f>
        <v>Good</v>
      </c>
      <c r="K266" s="82">
        <f>(VLOOKUP($G266,Depth_Lookup!$A$3:$J$561,10,FALSE))+(H266/100)</f>
        <v>112.58</v>
      </c>
      <c r="L266" s="82">
        <f>(VLOOKUP($G266,Depth_Lookup!$A$3:$J$561,10,FALSE))+(I266/100)</f>
        <v>113.295</v>
      </c>
      <c r="M266" s="174" t="s">
        <v>2143</v>
      </c>
      <c r="N266" s="174" t="s">
        <v>1489</v>
      </c>
      <c r="O266" s="59" t="s">
        <v>2248</v>
      </c>
      <c r="P266" s="59" t="s">
        <v>2344</v>
      </c>
      <c r="Q266" s="45"/>
      <c r="R266" s="42">
        <v>95</v>
      </c>
      <c r="T266" s="5">
        <v>5</v>
      </c>
      <c r="V266" s="8">
        <f t="shared" si="30"/>
        <v>100</v>
      </c>
      <c r="W266" s="4" t="s">
        <v>1794</v>
      </c>
      <c r="X266" s="5" t="s">
        <v>2249</v>
      </c>
      <c r="Y266" s="38">
        <v>25</v>
      </c>
      <c r="Z266" s="8" t="str">
        <f>VLOOKUP($Y266,definitions_list_lookup!$N$15:$P$20,2,TRUE)</f>
        <v>moderate</v>
      </c>
      <c r="AA266" s="8">
        <f>VLOOKUP($Y266,definitions_list_lookup!$N$15:$P$20,3,TRUE)</f>
        <v>2</v>
      </c>
      <c r="AB266" s="4"/>
      <c r="AC266" s="7">
        <v>10</v>
      </c>
      <c r="AD266" s="7">
        <v>40</v>
      </c>
      <c r="AE266" s="7">
        <v>20</v>
      </c>
      <c r="AF266" s="7"/>
      <c r="AG266" s="7"/>
      <c r="AH266" s="7"/>
      <c r="AI266" s="7"/>
      <c r="AJ266" s="7"/>
      <c r="AK266" s="7"/>
      <c r="AL266" s="7"/>
      <c r="AM266" s="7"/>
      <c r="AN266" s="7"/>
      <c r="AO266" s="7"/>
      <c r="AP266" s="7">
        <v>5</v>
      </c>
      <c r="AQ266" s="7"/>
      <c r="AR266" s="7"/>
      <c r="AS266" s="7">
        <v>25</v>
      </c>
      <c r="AT266" s="7"/>
      <c r="AU266" s="7"/>
      <c r="AV266" s="7"/>
      <c r="AW266" s="7"/>
      <c r="AX266" s="7"/>
      <c r="AY266" s="7"/>
      <c r="AZ266" s="7"/>
      <c r="BA266" s="8">
        <f t="shared" si="31"/>
        <v>100</v>
      </c>
      <c r="BB266" s="55"/>
      <c r="BC266" s="4"/>
      <c r="BD266" s="108"/>
      <c r="BE266" s="108"/>
      <c r="BF266" s="7"/>
      <c r="BG266" s="8" t="str">
        <f>VLOOKUP($BF266,definitions_list_lookup!$N$15:$P$20,2,TRUE)</f>
        <v>fresh</v>
      </c>
      <c r="BH266" s="8">
        <f>VLOOKUP($BF266,definitions_list_lookup!$N$15:$P$20,3,TRUE)</f>
        <v>0</v>
      </c>
      <c r="BI266" s="4"/>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8">
        <f t="shared" si="32"/>
        <v>0</v>
      </c>
      <c r="CI266" s="45"/>
      <c r="CJ266" s="7" t="s">
        <v>1777</v>
      </c>
      <c r="CK266" s="130" t="s">
        <v>1796</v>
      </c>
      <c r="CL266" s="5">
        <v>70</v>
      </c>
      <c r="CM266" s="8" t="str">
        <f>VLOOKUP($CL266,definitions_list_lookup!$N$15:$P$20,2,TRUE)</f>
        <v>very high</v>
      </c>
      <c r="CN266" s="8">
        <f>VLOOKUP($CL266,definitions_list_lookup!$N$15:$P$20,3,TRUE)</f>
        <v>4</v>
      </c>
      <c r="CO266" s="108"/>
      <c r="CP266" s="7">
        <v>5</v>
      </c>
      <c r="CQ266" s="7">
        <v>85</v>
      </c>
      <c r="CR266" s="7">
        <v>10</v>
      </c>
      <c r="CS266" s="7"/>
      <c r="CT266" s="7"/>
      <c r="CU266" s="7"/>
      <c r="CV266" s="7"/>
      <c r="CW266" s="7"/>
      <c r="CX266" s="7"/>
      <c r="CY266" s="7"/>
      <c r="CZ266" s="7"/>
      <c r="DA266" s="7"/>
      <c r="DB266" s="7"/>
      <c r="DC266" s="7"/>
      <c r="DD266" s="7"/>
      <c r="DE266" s="7"/>
      <c r="DF266" s="7"/>
      <c r="DG266" s="7"/>
      <c r="DH266" s="7"/>
      <c r="DI266" s="7"/>
      <c r="DJ266" s="7"/>
      <c r="DK266" s="7"/>
      <c r="DL266" s="7"/>
      <c r="DM266" s="7"/>
      <c r="DN266" s="8">
        <f t="shared" si="33"/>
        <v>100</v>
      </c>
      <c r="DO266" s="45"/>
      <c r="DP266" s="4"/>
      <c r="DR266" s="8" t="str">
        <f>VLOOKUP($DQ266,definitions_list_lookup!$N$15:$P$20,2,TRUE)</f>
        <v>fresh</v>
      </c>
      <c r="DS266" s="8">
        <f>VLOOKUP($DQ266,definitions_list_lookup!$N$15:$P$20,3,TRUE)</f>
        <v>0</v>
      </c>
      <c r="DT266" s="108"/>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8">
        <f t="shared" si="34"/>
        <v>0</v>
      </c>
      <c r="ET266" s="44"/>
      <c r="EU266" s="8">
        <f t="shared" si="28"/>
        <v>27.25</v>
      </c>
      <c r="EV266" s="8" t="str">
        <f>VLOOKUP($EU266,definitions_list_lookup!$N$15:$P$20,2,TRUE)</f>
        <v>moderate</v>
      </c>
      <c r="EW266" s="8">
        <f>VLOOKUP($EU266,definitions_list_lookup!$N$15:$P$20,3,TRUE)</f>
        <v>2</v>
      </c>
    </row>
    <row r="267" spans="1:153" s="5" customFormat="1" ht="126">
      <c r="A267" s="5" t="s">
        <v>2134</v>
      </c>
      <c r="B267" s="5" t="s">
        <v>2845</v>
      </c>
      <c r="C267" s="5" t="s">
        <v>1497</v>
      </c>
      <c r="D267" s="5" t="s">
        <v>1497</v>
      </c>
      <c r="E267" s="5">
        <v>46</v>
      </c>
      <c r="F267" s="5">
        <v>1</v>
      </c>
      <c r="G267" s="6" t="str">
        <f t="shared" si="29"/>
        <v>46-1</v>
      </c>
      <c r="H267" s="2">
        <v>0</v>
      </c>
      <c r="I267" s="2">
        <v>68</v>
      </c>
      <c r="J267" s="81" t="str">
        <f>IF(((VLOOKUP($G267,Depth_Lookup!$A$3:$J$561,9,FALSE))-(I267/100))&gt;=0,"Good","Too Long")</f>
        <v>Good</v>
      </c>
      <c r="K267" s="82">
        <f>(VLOOKUP($G267,Depth_Lookup!$A$3:$J$561,10,FALSE))+(H267/100)</f>
        <v>113.25</v>
      </c>
      <c r="L267" s="82">
        <f>(VLOOKUP($G267,Depth_Lookup!$A$3:$J$561,10,FALSE))+(I267/100)</f>
        <v>113.93</v>
      </c>
      <c r="M267" s="174" t="s">
        <v>2143</v>
      </c>
      <c r="N267" s="174" t="s">
        <v>1489</v>
      </c>
      <c r="O267" s="59" t="s">
        <v>2248</v>
      </c>
      <c r="P267" s="59" t="s">
        <v>2344</v>
      </c>
      <c r="Q267" s="45"/>
      <c r="R267" s="42">
        <v>80</v>
      </c>
      <c r="T267" s="5">
        <v>20</v>
      </c>
      <c r="V267" s="8">
        <f t="shared" si="30"/>
        <v>100</v>
      </c>
      <c r="W267" s="4" t="s">
        <v>1739</v>
      </c>
      <c r="X267" s="5" t="s">
        <v>1764</v>
      </c>
      <c r="Y267" s="38">
        <v>20</v>
      </c>
      <c r="Z267" s="8" t="str">
        <f>VLOOKUP($Y267,definitions_list_lookup!$N$15:$P$20,2,TRUE)</f>
        <v>moderate</v>
      </c>
      <c r="AA267" s="8">
        <f>VLOOKUP($Y267,definitions_list_lookup!$N$15:$P$20,3,TRUE)</f>
        <v>2</v>
      </c>
      <c r="AB267" s="4"/>
      <c r="AC267" s="7">
        <v>10</v>
      </c>
      <c r="AD267" s="7">
        <v>45</v>
      </c>
      <c r="AE267" s="7">
        <v>35</v>
      </c>
      <c r="AF267" s="7"/>
      <c r="AG267" s="7"/>
      <c r="AH267" s="7"/>
      <c r="AI267" s="7"/>
      <c r="AJ267" s="7"/>
      <c r="AK267" s="7"/>
      <c r="AL267" s="7"/>
      <c r="AM267" s="7"/>
      <c r="AN267" s="7"/>
      <c r="AO267" s="7"/>
      <c r="AP267" s="7">
        <v>2</v>
      </c>
      <c r="AQ267" s="7"/>
      <c r="AR267" s="7"/>
      <c r="AS267" s="7">
        <v>8</v>
      </c>
      <c r="AT267" s="7"/>
      <c r="AU267" s="7"/>
      <c r="AV267" s="7"/>
      <c r="AW267" s="7"/>
      <c r="AX267" s="7"/>
      <c r="AY267" s="7"/>
      <c r="AZ267" s="7"/>
      <c r="BA267" s="8">
        <f t="shared" si="31"/>
        <v>100</v>
      </c>
      <c r="BB267" s="55"/>
      <c r="BC267" s="4"/>
      <c r="BD267" s="108"/>
      <c r="BE267" s="108"/>
      <c r="BF267" s="7"/>
      <c r="BG267" s="8" t="str">
        <f>VLOOKUP($BF267,definitions_list_lookup!$N$15:$P$20,2,TRUE)</f>
        <v>fresh</v>
      </c>
      <c r="BH267" s="8">
        <f>VLOOKUP($BF267,definitions_list_lookup!$N$15:$P$20,3,TRUE)</f>
        <v>0</v>
      </c>
      <c r="BI267" s="4"/>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8">
        <f t="shared" si="32"/>
        <v>0</v>
      </c>
      <c r="CI267" s="45"/>
      <c r="CJ267" s="7" t="s">
        <v>1777</v>
      </c>
      <c r="CK267" s="130" t="s">
        <v>1796</v>
      </c>
      <c r="CL267" s="5">
        <v>70</v>
      </c>
      <c r="CM267" s="8" t="str">
        <f>VLOOKUP($CL267,definitions_list_lookup!$N$15:$P$20,2,TRUE)</f>
        <v>very high</v>
      </c>
      <c r="CN267" s="8">
        <f>VLOOKUP($CL267,definitions_list_lookup!$N$15:$P$20,3,TRUE)</f>
        <v>4</v>
      </c>
      <c r="CO267" s="108"/>
      <c r="CP267" s="7"/>
      <c r="CQ267" s="7">
        <v>80</v>
      </c>
      <c r="CR267" s="7">
        <v>20</v>
      </c>
      <c r="CS267" s="7"/>
      <c r="CT267" s="7"/>
      <c r="CU267" s="7"/>
      <c r="CV267" s="7"/>
      <c r="CW267" s="7"/>
      <c r="CX267" s="7"/>
      <c r="CY267" s="7"/>
      <c r="CZ267" s="7"/>
      <c r="DA267" s="7"/>
      <c r="DB267" s="7"/>
      <c r="DC267" s="7"/>
      <c r="DD267" s="7"/>
      <c r="DE267" s="7"/>
      <c r="DF267" s="7"/>
      <c r="DG267" s="7"/>
      <c r="DH267" s="7"/>
      <c r="DI267" s="7"/>
      <c r="DJ267" s="7"/>
      <c r="DK267" s="7"/>
      <c r="DL267" s="7"/>
      <c r="DM267" s="7"/>
      <c r="DN267" s="8">
        <f t="shared" si="33"/>
        <v>100</v>
      </c>
      <c r="DO267" s="45"/>
      <c r="DP267" s="4"/>
      <c r="DR267" s="8" t="str">
        <f>VLOOKUP($DQ267,definitions_list_lookup!$N$15:$P$20,2,TRUE)</f>
        <v>fresh</v>
      </c>
      <c r="DS267" s="8">
        <f>VLOOKUP($DQ267,definitions_list_lookup!$N$15:$P$20,3,TRUE)</f>
        <v>0</v>
      </c>
      <c r="DT267" s="108"/>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8">
        <f t="shared" si="34"/>
        <v>0</v>
      </c>
      <c r="ET267" s="44"/>
      <c r="EU267" s="8">
        <f t="shared" si="28"/>
        <v>30</v>
      </c>
      <c r="EV267" s="8" t="str">
        <f>VLOOKUP($EU267,definitions_list_lookup!$N$15:$P$20,2,TRUE)</f>
        <v>moderate</v>
      </c>
      <c r="EW267" s="8">
        <f>VLOOKUP($EU267,definitions_list_lookup!$N$15:$P$20,3,TRUE)</f>
        <v>2</v>
      </c>
    </row>
    <row r="268" spans="1:153" s="5" customFormat="1" ht="126">
      <c r="A268" s="5" t="s">
        <v>2134</v>
      </c>
      <c r="B268" s="5" t="s">
        <v>2845</v>
      </c>
      <c r="C268" s="5" t="s">
        <v>1497</v>
      </c>
      <c r="D268" s="5" t="s">
        <v>1497</v>
      </c>
      <c r="E268" s="5">
        <v>46</v>
      </c>
      <c r="F268" s="5">
        <v>2</v>
      </c>
      <c r="G268" s="6" t="str">
        <f t="shared" si="29"/>
        <v>46-2</v>
      </c>
      <c r="H268" s="2">
        <v>0</v>
      </c>
      <c r="I268" s="2">
        <v>76</v>
      </c>
      <c r="J268" s="81" t="str">
        <f>IF(((VLOOKUP($G268,Depth_Lookup!$A$3:$J$561,9,FALSE))-(I268/100))&gt;=0,"Good","Too Long")</f>
        <v>Good</v>
      </c>
      <c r="K268" s="82">
        <f>(VLOOKUP($G268,Depth_Lookup!$A$3:$J$561,10,FALSE))+(H268/100)</f>
        <v>113.93</v>
      </c>
      <c r="L268" s="82">
        <f>(VLOOKUP($G268,Depth_Lookup!$A$3:$J$561,10,FALSE))+(I268/100)</f>
        <v>114.69000000000001</v>
      </c>
      <c r="M268" s="174" t="s">
        <v>2143</v>
      </c>
      <c r="N268" s="174" t="s">
        <v>1489</v>
      </c>
      <c r="O268" s="59" t="s">
        <v>2248</v>
      </c>
      <c r="P268" s="59" t="s">
        <v>2344</v>
      </c>
      <c r="Q268" s="45"/>
      <c r="R268" s="42">
        <v>90</v>
      </c>
      <c r="T268" s="5">
        <v>10</v>
      </c>
      <c r="V268" s="8">
        <f t="shared" si="30"/>
        <v>100</v>
      </c>
      <c r="W268" s="4" t="s">
        <v>1794</v>
      </c>
      <c r="X268" s="5" t="s">
        <v>1764</v>
      </c>
      <c r="Y268" s="38">
        <v>15</v>
      </c>
      <c r="Z268" s="8" t="str">
        <f>VLOOKUP($Y268,definitions_list_lookup!$N$15:$P$20,2,TRUE)</f>
        <v>moderate</v>
      </c>
      <c r="AA268" s="8">
        <f>VLOOKUP($Y268,definitions_list_lookup!$N$15:$P$20,3,TRUE)</f>
        <v>2</v>
      </c>
      <c r="AB268" s="4"/>
      <c r="AC268" s="7"/>
      <c r="AD268" s="7">
        <v>20</v>
      </c>
      <c r="AE268" s="7">
        <v>20</v>
      </c>
      <c r="AF268" s="7"/>
      <c r="AG268" s="7"/>
      <c r="AH268" s="7"/>
      <c r="AI268" s="7"/>
      <c r="AJ268" s="7"/>
      <c r="AK268" s="7"/>
      <c r="AL268" s="7"/>
      <c r="AM268" s="7"/>
      <c r="AN268" s="7"/>
      <c r="AO268" s="7"/>
      <c r="AP268" s="7">
        <v>5</v>
      </c>
      <c r="AQ268" s="7"/>
      <c r="AR268" s="7"/>
      <c r="AS268" s="7">
        <v>55</v>
      </c>
      <c r="AT268" s="7"/>
      <c r="AU268" s="7"/>
      <c r="AV268" s="7"/>
      <c r="AW268" s="7"/>
      <c r="AX268" s="7"/>
      <c r="AY268" s="7"/>
      <c r="AZ268" s="7"/>
      <c r="BA268" s="8">
        <f t="shared" si="31"/>
        <v>100</v>
      </c>
      <c r="BB268" s="55"/>
      <c r="BC268" s="4"/>
      <c r="BD268" s="108"/>
      <c r="BE268" s="108"/>
      <c r="BF268" s="7"/>
      <c r="BG268" s="8" t="str">
        <f>VLOOKUP($BF268,definitions_list_lookup!$N$15:$P$20,2,TRUE)</f>
        <v>fresh</v>
      </c>
      <c r="BH268" s="8">
        <f>VLOOKUP($BF268,definitions_list_lookup!$N$15:$P$20,3,TRUE)</f>
        <v>0</v>
      </c>
      <c r="BI268" s="4"/>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8">
        <f t="shared" si="32"/>
        <v>0</v>
      </c>
      <c r="CI268" s="45"/>
      <c r="CJ268" s="7" t="s">
        <v>1777</v>
      </c>
      <c r="CK268" s="130" t="s">
        <v>1739</v>
      </c>
      <c r="CL268" s="5">
        <v>40</v>
      </c>
      <c r="CM268" s="8" t="str">
        <f>VLOOKUP($CL268,definitions_list_lookup!$N$15:$P$20,2,TRUE)</f>
        <v>high</v>
      </c>
      <c r="CN268" s="8">
        <f>VLOOKUP($CL268,definitions_list_lookup!$N$15:$P$20,3,TRUE)</f>
        <v>3</v>
      </c>
      <c r="CO268" s="108"/>
      <c r="CP268" s="7">
        <v>30</v>
      </c>
      <c r="CQ268" s="7">
        <v>60</v>
      </c>
      <c r="CR268" s="7">
        <v>10</v>
      </c>
      <c r="CS268" s="7"/>
      <c r="CT268" s="7"/>
      <c r="CU268" s="7"/>
      <c r="CV268" s="7"/>
      <c r="CW268" s="7"/>
      <c r="CX268" s="7"/>
      <c r="CY268" s="7"/>
      <c r="CZ268" s="7"/>
      <c r="DA268" s="7"/>
      <c r="DB268" s="7"/>
      <c r="DC268" s="7"/>
      <c r="DD268" s="7"/>
      <c r="DE268" s="7"/>
      <c r="DF268" s="7"/>
      <c r="DG268" s="7"/>
      <c r="DH268" s="7"/>
      <c r="DI268" s="7"/>
      <c r="DJ268" s="7"/>
      <c r="DK268" s="7"/>
      <c r="DL268" s="7"/>
      <c r="DM268" s="7"/>
      <c r="DN268" s="8">
        <f t="shared" si="33"/>
        <v>100</v>
      </c>
      <c r="DO268" s="45"/>
      <c r="DP268" s="4"/>
      <c r="DR268" s="8" t="str">
        <f>VLOOKUP($DQ268,definitions_list_lookup!$N$15:$P$20,2,TRUE)</f>
        <v>fresh</v>
      </c>
      <c r="DS268" s="8">
        <f>VLOOKUP($DQ268,definitions_list_lookup!$N$15:$P$20,3,TRUE)</f>
        <v>0</v>
      </c>
      <c r="DT268" s="108"/>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8">
        <f t="shared" si="34"/>
        <v>0</v>
      </c>
      <c r="ET268" s="44"/>
      <c r="EU268" s="8">
        <f t="shared" si="28"/>
        <v>17.5</v>
      </c>
      <c r="EV268" s="8" t="str">
        <f>VLOOKUP($EU268,definitions_list_lookup!$N$15:$P$20,2,TRUE)</f>
        <v>moderate</v>
      </c>
      <c r="EW268" s="8">
        <f>VLOOKUP($EU268,definitions_list_lookup!$N$15:$P$20,3,TRUE)</f>
        <v>2</v>
      </c>
    </row>
    <row r="269" spans="1:153" s="5" customFormat="1" ht="126">
      <c r="A269" s="5" t="s">
        <v>2134</v>
      </c>
      <c r="B269" s="5" t="s">
        <v>2845</v>
      </c>
      <c r="C269" s="5" t="s">
        <v>1497</v>
      </c>
      <c r="D269" s="5" t="s">
        <v>1497</v>
      </c>
      <c r="E269" s="5">
        <v>46</v>
      </c>
      <c r="F269" s="5">
        <v>3</v>
      </c>
      <c r="G269" s="6" t="str">
        <f t="shared" si="29"/>
        <v>46-3</v>
      </c>
      <c r="H269" s="2">
        <v>0</v>
      </c>
      <c r="I269" s="2">
        <v>77</v>
      </c>
      <c r="J269" s="81" t="str">
        <f>IF(((VLOOKUP($G269,Depth_Lookup!$A$3:$J$561,9,FALSE))-(I269/100))&gt;=0,"Good","Too Long")</f>
        <v>Good</v>
      </c>
      <c r="K269" s="82">
        <f>(VLOOKUP($G269,Depth_Lookup!$A$3:$J$561,10,FALSE))+(H269/100)</f>
        <v>114.69</v>
      </c>
      <c r="L269" s="82">
        <f>(VLOOKUP($G269,Depth_Lookup!$A$3:$J$561,10,FALSE))+(I269/100)</f>
        <v>115.46</v>
      </c>
      <c r="M269" s="174" t="s">
        <v>2143</v>
      </c>
      <c r="N269" s="174" t="s">
        <v>1489</v>
      </c>
      <c r="O269" s="59" t="s">
        <v>2248</v>
      </c>
      <c r="P269" s="59" t="s">
        <v>2344</v>
      </c>
      <c r="Q269" s="45"/>
      <c r="R269" s="42">
        <v>95</v>
      </c>
      <c r="T269" s="5">
        <v>5</v>
      </c>
      <c r="V269" s="8">
        <f t="shared" si="30"/>
        <v>100</v>
      </c>
      <c r="W269" s="4" t="s">
        <v>1794</v>
      </c>
      <c r="X269" s="5" t="s">
        <v>1764</v>
      </c>
      <c r="Y269" s="38">
        <v>15</v>
      </c>
      <c r="Z269" s="8" t="str">
        <f>VLOOKUP($Y269,definitions_list_lookup!$N$15:$P$20,2,TRUE)</f>
        <v>moderate</v>
      </c>
      <c r="AA269" s="8">
        <f>VLOOKUP($Y269,definitions_list_lookup!$N$15:$P$20,3,TRUE)</f>
        <v>2</v>
      </c>
      <c r="AB269" s="4"/>
      <c r="AC269" s="7"/>
      <c r="AD269" s="7">
        <v>30</v>
      </c>
      <c r="AE269" s="7">
        <v>10</v>
      </c>
      <c r="AF269" s="7"/>
      <c r="AG269" s="7"/>
      <c r="AH269" s="7"/>
      <c r="AI269" s="7"/>
      <c r="AJ269" s="7"/>
      <c r="AK269" s="7"/>
      <c r="AL269" s="7"/>
      <c r="AM269" s="7"/>
      <c r="AN269" s="7"/>
      <c r="AO269" s="7"/>
      <c r="AP269" s="7">
        <v>5</v>
      </c>
      <c r="AQ269" s="7"/>
      <c r="AR269" s="7"/>
      <c r="AS269" s="7">
        <v>55</v>
      </c>
      <c r="AT269" s="7"/>
      <c r="AU269" s="7"/>
      <c r="AV269" s="7"/>
      <c r="AW269" s="7"/>
      <c r="AX269" s="7"/>
      <c r="AY269" s="7"/>
      <c r="AZ269" s="7"/>
      <c r="BA269" s="8">
        <f t="shared" si="31"/>
        <v>100</v>
      </c>
      <c r="BB269" s="55"/>
      <c r="BC269" s="4"/>
      <c r="BD269" s="108"/>
      <c r="BE269" s="108"/>
      <c r="BF269" s="7"/>
      <c r="BG269" s="8" t="str">
        <f>VLOOKUP($BF269,definitions_list_lookup!$N$15:$P$20,2,TRUE)</f>
        <v>fresh</v>
      </c>
      <c r="BH269" s="8">
        <f>VLOOKUP($BF269,definitions_list_lookup!$N$15:$P$20,3,TRUE)</f>
        <v>0</v>
      </c>
      <c r="BI269" s="4"/>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8">
        <f t="shared" si="32"/>
        <v>0</v>
      </c>
      <c r="CI269" s="45"/>
      <c r="CJ269" s="7" t="s">
        <v>1777</v>
      </c>
      <c r="CK269" s="130" t="s">
        <v>1796</v>
      </c>
      <c r="CL269" s="5">
        <v>35</v>
      </c>
      <c r="CM269" s="8" t="str">
        <f>VLOOKUP($CL269,definitions_list_lookup!$N$15:$P$20,2,TRUE)</f>
        <v>high</v>
      </c>
      <c r="CN269" s="8">
        <f>VLOOKUP($CL269,definitions_list_lookup!$N$15:$P$20,3,TRUE)</f>
        <v>3</v>
      </c>
      <c r="CO269" s="108"/>
      <c r="CP269" s="7">
        <v>25</v>
      </c>
      <c r="CQ269" s="7">
        <v>75</v>
      </c>
      <c r="CR269" s="7"/>
      <c r="CS269" s="7"/>
      <c r="CT269" s="7"/>
      <c r="CU269" s="7"/>
      <c r="CV269" s="7"/>
      <c r="CW269" s="7"/>
      <c r="CX269" s="7"/>
      <c r="CY269" s="7"/>
      <c r="CZ269" s="7"/>
      <c r="DA269" s="7"/>
      <c r="DB269" s="7"/>
      <c r="DC269" s="7"/>
      <c r="DD269" s="7"/>
      <c r="DE269" s="7"/>
      <c r="DF269" s="7"/>
      <c r="DG269" s="7"/>
      <c r="DH269" s="7"/>
      <c r="DI269" s="7"/>
      <c r="DJ269" s="7"/>
      <c r="DK269" s="7"/>
      <c r="DL269" s="7"/>
      <c r="DM269" s="7"/>
      <c r="DN269" s="8">
        <f t="shared" si="33"/>
        <v>100</v>
      </c>
      <c r="DO269" s="45"/>
      <c r="DP269" s="4"/>
      <c r="DR269" s="8" t="str">
        <f>VLOOKUP($DQ269,definitions_list_lookup!$N$15:$P$20,2,TRUE)</f>
        <v>fresh</v>
      </c>
      <c r="DS269" s="8">
        <f>VLOOKUP($DQ269,definitions_list_lookup!$N$15:$P$20,3,TRUE)</f>
        <v>0</v>
      </c>
      <c r="DT269" s="108"/>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8">
        <f t="shared" si="34"/>
        <v>0</v>
      </c>
      <c r="ET269" s="44"/>
      <c r="EU269" s="8">
        <f t="shared" si="28"/>
        <v>16</v>
      </c>
      <c r="EV269" s="8" t="str">
        <f>VLOOKUP($EU269,definitions_list_lookup!$N$15:$P$20,2,TRUE)</f>
        <v>moderate</v>
      </c>
      <c r="EW269" s="8">
        <f>VLOOKUP($EU269,definitions_list_lookup!$N$15:$P$20,3,TRUE)</f>
        <v>2</v>
      </c>
    </row>
    <row r="270" spans="1:153" s="5" customFormat="1" ht="126">
      <c r="A270" s="5" t="s">
        <v>2134</v>
      </c>
      <c r="B270" s="5" t="s">
        <v>2845</v>
      </c>
      <c r="C270" s="5" t="s">
        <v>1497</v>
      </c>
      <c r="D270" s="5" t="s">
        <v>1497</v>
      </c>
      <c r="E270" s="5">
        <v>46</v>
      </c>
      <c r="F270" s="5">
        <v>4</v>
      </c>
      <c r="G270" s="6" t="str">
        <f t="shared" si="29"/>
        <v>46-4</v>
      </c>
      <c r="H270" s="2">
        <v>0</v>
      </c>
      <c r="I270" s="2">
        <v>94</v>
      </c>
      <c r="J270" s="81" t="str">
        <f>IF(((VLOOKUP($G270,Depth_Lookup!$A$3:$J$561,9,FALSE))-(I270/100))&gt;=0,"Good","Too Long")</f>
        <v>Good</v>
      </c>
      <c r="K270" s="82">
        <f>(VLOOKUP($G270,Depth_Lookup!$A$3:$J$561,10,FALSE))+(H270/100)</f>
        <v>115.46</v>
      </c>
      <c r="L270" s="82">
        <f>(VLOOKUP($G270,Depth_Lookup!$A$3:$J$561,10,FALSE))+(I270/100)</f>
        <v>116.39999999999999</v>
      </c>
      <c r="M270" s="174" t="s">
        <v>2143</v>
      </c>
      <c r="N270" s="174" t="s">
        <v>1489</v>
      </c>
      <c r="O270" s="59" t="s">
        <v>2248</v>
      </c>
      <c r="P270" s="59" t="s">
        <v>2344</v>
      </c>
      <c r="Q270" s="45"/>
      <c r="R270" s="42">
        <v>90</v>
      </c>
      <c r="T270" s="5">
        <v>10</v>
      </c>
      <c r="V270" s="8">
        <f t="shared" si="30"/>
        <v>100</v>
      </c>
      <c r="W270" s="4" t="s">
        <v>1794</v>
      </c>
      <c r="X270" s="5" t="s">
        <v>1764</v>
      </c>
      <c r="Y270" s="38">
        <v>15</v>
      </c>
      <c r="Z270" s="8" t="str">
        <f>VLOOKUP($Y270,definitions_list_lookup!$N$15:$P$20,2,TRUE)</f>
        <v>moderate</v>
      </c>
      <c r="AA270" s="8">
        <f>VLOOKUP($Y270,definitions_list_lookup!$N$15:$P$20,3,TRUE)</f>
        <v>2</v>
      </c>
      <c r="AB270" s="4" t="s">
        <v>2257</v>
      </c>
      <c r="AC270" s="7"/>
      <c r="AD270" s="7">
        <v>20</v>
      </c>
      <c r="AE270" s="7">
        <v>10</v>
      </c>
      <c r="AF270" s="7"/>
      <c r="AG270" s="7"/>
      <c r="AH270" s="7"/>
      <c r="AI270" s="7"/>
      <c r="AJ270" s="7"/>
      <c r="AK270" s="7"/>
      <c r="AL270" s="7"/>
      <c r="AM270" s="7"/>
      <c r="AN270" s="7"/>
      <c r="AO270" s="7"/>
      <c r="AP270" s="7">
        <v>5</v>
      </c>
      <c r="AQ270" s="7"/>
      <c r="AR270" s="7"/>
      <c r="AS270" s="7">
        <v>65</v>
      </c>
      <c r="AT270" s="7"/>
      <c r="AU270" s="7"/>
      <c r="AV270" s="7"/>
      <c r="AW270" s="7"/>
      <c r="AX270" s="7"/>
      <c r="AY270" s="7"/>
      <c r="AZ270" s="7"/>
      <c r="BA270" s="8">
        <f t="shared" si="31"/>
        <v>100</v>
      </c>
      <c r="BB270" s="55"/>
      <c r="BC270" s="4"/>
      <c r="BD270" s="108"/>
      <c r="BE270" s="108"/>
      <c r="BF270" s="7"/>
      <c r="BG270" s="8" t="str">
        <f>VLOOKUP($BF270,definitions_list_lookup!$N$15:$P$20,2,TRUE)</f>
        <v>fresh</v>
      </c>
      <c r="BH270" s="8">
        <f>VLOOKUP($BF270,definitions_list_lookup!$N$15:$P$20,3,TRUE)</f>
        <v>0</v>
      </c>
      <c r="BI270" s="4"/>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8">
        <f t="shared" si="32"/>
        <v>0</v>
      </c>
      <c r="CI270" s="45"/>
      <c r="CJ270" s="7" t="s">
        <v>1777</v>
      </c>
      <c r="CK270" s="130" t="s">
        <v>1739</v>
      </c>
      <c r="CL270" s="5">
        <v>30</v>
      </c>
      <c r="CM270" s="8" t="str">
        <f>VLOOKUP($CL270,definitions_list_lookup!$N$15:$P$20,2,TRUE)</f>
        <v>moderate</v>
      </c>
      <c r="CN270" s="8">
        <f>VLOOKUP($CL270,definitions_list_lookup!$N$15:$P$20,3,TRUE)</f>
        <v>2</v>
      </c>
      <c r="CO270" s="108"/>
      <c r="CP270" s="7">
        <v>40</v>
      </c>
      <c r="CQ270" s="7">
        <v>30</v>
      </c>
      <c r="CR270" s="7">
        <v>20</v>
      </c>
      <c r="CS270" s="7"/>
      <c r="CT270" s="7"/>
      <c r="CU270" s="7"/>
      <c r="CV270" s="7"/>
      <c r="CW270" s="7"/>
      <c r="CX270" s="7"/>
      <c r="CY270" s="7"/>
      <c r="CZ270" s="7"/>
      <c r="DA270" s="7"/>
      <c r="DB270" s="7"/>
      <c r="DC270" s="7">
        <v>2</v>
      </c>
      <c r="DD270" s="7"/>
      <c r="DE270" s="7"/>
      <c r="DF270" s="7">
        <v>8</v>
      </c>
      <c r="DG270" s="7"/>
      <c r="DH270" s="7"/>
      <c r="DI270" s="7"/>
      <c r="DJ270" s="7"/>
      <c r="DK270" s="7"/>
      <c r="DL270" s="7"/>
      <c r="DM270" s="7"/>
      <c r="DN270" s="8">
        <f t="shared" si="33"/>
        <v>100</v>
      </c>
      <c r="DO270" s="45"/>
      <c r="DP270" s="4"/>
      <c r="DR270" s="8" t="str">
        <f>VLOOKUP($DQ270,definitions_list_lookup!$N$15:$P$20,2,TRUE)</f>
        <v>fresh</v>
      </c>
      <c r="DS270" s="8">
        <f>VLOOKUP($DQ270,definitions_list_lookup!$N$15:$P$20,3,TRUE)</f>
        <v>0</v>
      </c>
      <c r="DT270" s="108"/>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8">
        <f t="shared" si="34"/>
        <v>0</v>
      </c>
      <c r="ET270" s="44"/>
      <c r="EU270" s="8">
        <f t="shared" si="28"/>
        <v>16.5</v>
      </c>
      <c r="EV270" s="8" t="str">
        <f>VLOOKUP($EU270,definitions_list_lookup!$N$15:$P$20,2,TRUE)</f>
        <v>moderate</v>
      </c>
      <c r="EW270" s="8">
        <f>VLOOKUP($EU270,definitions_list_lookup!$N$15:$P$20,3,TRUE)</f>
        <v>2</v>
      </c>
    </row>
    <row r="271" spans="1:153" s="5" customFormat="1" ht="126">
      <c r="A271" s="5" t="s">
        <v>2134</v>
      </c>
      <c r="B271" s="5" t="s">
        <v>2845</v>
      </c>
      <c r="C271" s="5" t="s">
        <v>1497</v>
      </c>
      <c r="D271" s="5" t="s">
        <v>1497</v>
      </c>
      <c r="E271" s="5">
        <v>47</v>
      </c>
      <c r="F271" s="5">
        <v>1</v>
      </c>
      <c r="G271" s="6" t="str">
        <f t="shared" si="29"/>
        <v>47-1</v>
      </c>
      <c r="H271" s="2">
        <v>0</v>
      </c>
      <c r="I271" s="2">
        <v>88</v>
      </c>
      <c r="J271" s="81" t="str">
        <f>IF(((VLOOKUP($G271,Depth_Lookup!$A$3:$J$561,9,FALSE))-(I271/100))&gt;=0,"Good","Too Long")</f>
        <v>Good</v>
      </c>
      <c r="K271" s="82">
        <f>(VLOOKUP($G271,Depth_Lookup!$A$3:$J$561,10,FALSE))+(H271/100)</f>
        <v>116.25</v>
      </c>
      <c r="L271" s="82">
        <f>(VLOOKUP($G271,Depth_Lookup!$A$3:$J$561,10,FALSE))+(I271/100)</f>
        <v>117.13</v>
      </c>
      <c r="M271" s="174" t="s">
        <v>2143</v>
      </c>
      <c r="N271" s="174" t="s">
        <v>1489</v>
      </c>
      <c r="O271" s="59" t="s">
        <v>2248</v>
      </c>
      <c r="P271" s="59" t="s">
        <v>2344</v>
      </c>
      <c r="Q271" s="45"/>
      <c r="R271" s="42">
        <v>90</v>
      </c>
      <c r="T271" s="5">
        <v>10</v>
      </c>
      <c r="V271" s="8">
        <f t="shared" si="30"/>
        <v>100</v>
      </c>
      <c r="W271" s="4" t="s">
        <v>1794</v>
      </c>
      <c r="X271" s="5" t="s">
        <v>1764</v>
      </c>
      <c r="Y271" s="38">
        <v>15</v>
      </c>
      <c r="Z271" s="8" t="str">
        <f>VLOOKUP($Y271,definitions_list_lookup!$N$15:$P$20,2,TRUE)</f>
        <v>moderate</v>
      </c>
      <c r="AA271" s="8">
        <f>VLOOKUP($Y271,definitions_list_lookup!$N$15:$P$20,3,TRUE)</f>
        <v>2</v>
      </c>
      <c r="AB271" s="4"/>
      <c r="AC271" s="7"/>
      <c r="AD271" s="7">
        <v>20</v>
      </c>
      <c r="AE271" s="7">
        <v>10</v>
      </c>
      <c r="AF271" s="7"/>
      <c r="AG271" s="7"/>
      <c r="AH271" s="7"/>
      <c r="AI271" s="7"/>
      <c r="AJ271" s="7"/>
      <c r="AK271" s="7"/>
      <c r="AL271" s="7"/>
      <c r="AM271" s="7"/>
      <c r="AN271" s="7"/>
      <c r="AO271" s="7"/>
      <c r="AP271" s="7">
        <v>5</v>
      </c>
      <c r="AQ271" s="7"/>
      <c r="AR271" s="7"/>
      <c r="AS271" s="7">
        <v>65</v>
      </c>
      <c r="AT271" s="7"/>
      <c r="AU271" s="7"/>
      <c r="AV271" s="7"/>
      <c r="AW271" s="7"/>
      <c r="AX271" s="7"/>
      <c r="AY271" s="7"/>
      <c r="AZ271" s="7"/>
      <c r="BA271" s="8">
        <f t="shared" si="31"/>
        <v>100</v>
      </c>
      <c r="BB271" s="55"/>
      <c r="BC271" s="4"/>
      <c r="BD271" s="108"/>
      <c r="BE271" s="108"/>
      <c r="BF271" s="7"/>
      <c r="BG271" s="8" t="str">
        <f>VLOOKUP($BF271,definitions_list_lookup!$N$15:$P$20,2,TRUE)</f>
        <v>fresh</v>
      </c>
      <c r="BH271" s="8">
        <f>VLOOKUP($BF271,definitions_list_lookup!$N$15:$P$20,3,TRUE)</f>
        <v>0</v>
      </c>
      <c r="BI271" s="4"/>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8">
        <f t="shared" si="32"/>
        <v>0</v>
      </c>
      <c r="CI271" s="45"/>
      <c r="CJ271" s="7" t="s">
        <v>1777</v>
      </c>
      <c r="CK271" s="130" t="s">
        <v>1737</v>
      </c>
      <c r="CL271" s="5">
        <v>50</v>
      </c>
      <c r="CM271" s="8" t="str">
        <f>VLOOKUP($CL271,definitions_list_lookup!$N$15:$P$20,2,TRUE)</f>
        <v>high</v>
      </c>
      <c r="CN271" s="8">
        <f>VLOOKUP($CL271,definitions_list_lookup!$N$15:$P$20,3,TRUE)</f>
        <v>3</v>
      </c>
      <c r="CO271" s="108"/>
      <c r="CP271" s="7">
        <v>10</v>
      </c>
      <c r="CQ271" s="7">
        <v>60</v>
      </c>
      <c r="CR271" s="7">
        <v>30</v>
      </c>
      <c r="CS271" s="7"/>
      <c r="CT271" s="7"/>
      <c r="CU271" s="7"/>
      <c r="CV271" s="7"/>
      <c r="CW271" s="7"/>
      <c r="CX271" s="7"/>
      <c r="CY271" s="7"/>
      <c r="CZ271" s="7"/>
      <c r="DA271" s="7"/>
      <c r="DB271" s="7"/>
      <c r="DC271" s="7"/>
      <c r="DD271" s="7"/>
      <c r="DE271" s="7"/>
      <c r="DF271" s="7"/>
      <c r="DG271" s="7"/>
      <c r="DH271" s="7"/>
      <c r="DI271" s="7"/>
      <c r="DJ271" s="7"/>
      <c r="DK271" s="7"/>
      <c r="DL271" s="7"/>
      <c r="DM271" s="7"/>
      <c r="DN271" s="8">
        <f t="shared" si="33"/>
        <v>100</v>
      </c>
      <c r="DO271" s="45"/>
      <c r="DP271" s="4"/>
      <c r="DR271" s="8" t="str">
        <f>VLOOKUP($DQ271,definitions_list_lookup!$N$15:$P$20,2,TRUE)</f>
        <v>fresh</v>
      </c>
      <c r="DS271" s="8">
        <f>VLOOKUP($DQ271,definitions_list_lookup!$N$15:$P$20,3,TRUE)</f>
        <v>0</v>
      </c>
      <c r="DT271" s="108"/>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8">
        <f t="shared" si="34"/>
        <v>0</v>
      </c>
      <c r="ET271" s="44"/>
      <c r="EU271" s="8">
        <f t="shared" si="28"/>
        <v>18.5</v>
      </c>
      <c r="EV271" s="8" t="str">
        <f>VLOOKUP($EU271,definitions_list_lookup!$N$15:$P$20,2,TRUE)</f>
        <v>moderate</v>
      </c>
      <c r="EW271" s="8">
        <f>VLOOKUP($EU271,definitions_list_lookup!$N$15:$P$20,3,TRUE)</f>
        <v>2</v>
      </c>
    </row>
    <row r="272" spans="1:153" s="5" customFormat="1" ht="126">
      <c r="A272" s="5" t="s">
        <v>2134</v>
      </c>
      <c r="B272" s="5" t="s">
        <v>2845</v>
      </c>
      <c r="C272" s="5" t="s">
        <v>1497</v>
      </c>
      <c r="D272" s="5" t="s">
        <v>1497</v>
      </c>
      <c r="E272" s="5">
        <v>47</v>
      </c>
      <c r="F272" s="5">
        <v>2</v>
      </c>
      <c r="G272" s="6" t="str">
        <f t="shared" si="29"/>
        <v>47-2</v>
      </c>
      <c r="H272" s="2">
        <v>0</v>
      </c>
      <c r="I272" s="2">
        <v>76</v>
      </c>
      <c r="J272" s="81" t="str">
        <f>IF(((VLOOKUP($G272,Depth_Lookup!$A$3:$J$561,9,FALSE))-(I272/100))&gt;=0,"Good","Too Long")</f>
        <v>Good</v>
      </c>
      <c r="K272" s="82">
        <f>(VLOOKUP($G272,Depth_Lookup!$A$3:$J$561,10,FALSE))+(H272/100)</f>
        <v>117.13</v>
      </c>
      <c r="L272" s="82">
        <f>(VLOOKUP($G272,Depth_Lookup!$A$3:$J$561,10,FALSE))+(I272/100)</f>
        <v>117.89</v>
      </c>
      <c r="M272" s="174" t="s">
        <v>2143</v>
      </c>
      <c r="N272" s="174" t="s">
        <v>1489</v>
      </c>
      <c r="O272" s="59" t="s">
        <v>2248</v>
      </c>
      <c r="P272" s="59" t="s">
        <v>2344</v>
      </c>
      <c r="Q272" s="45"/>
      <c r="R272" s="42">
        <v>95</v>
      </c>
      <c r="T272" s="5">
        <v>5</v>
      </c>
      <c r="V272" s="8">
        <f t="shared" si="30"/>
        <v>100</v>
      </c>
      <c r="W272" s="4" t="s">
        <v>1735</v>
      </c>
      <c r="X272" s="5" t="s">
        <v>1764</v>
      </c>
      <c r="Y272" s="38">
        <v>15</v>
      </c>
      <c r="Z272" s="8" t="str">
        <f>VLOOKUP($Y272,definitions_list_lookup!$N$15:$P$20,2,TRUE)</f>
        <v>moderate</v>
      </c>
      <c r="AA272" s="8">
        <f>VLOOKUP($Y272,definitions_list_lookup!$N$15:$P$20,3,TRUE)</f>
        <v>2</v>
      </c>
      <c r="AB272" s="4" t="s">
        <v>2258</v>
      </c>
      <c r="AC272" s="7"/>
      <c r="AD272" s="7">
        <v>5</v>
      </c>
      <c r="AE272" s="7">
        <v>10</v>
      </c>
      <c r="AF272" s="7"/>
      <c r="AG272" s="7"/>
      <c r="AH272" s="7"/>
      <c r="AI272" s="7"/>
      <c r="AJ272" s="7"/>
      <c r="AK272" s="7"/>
      <c r="AL272" s="7"/>
      <c r="AM272" s="7"/>
      <c r="AN272" s="7"/>
      <c r="AO272" s="7"/>
      <c r="AP272" s="7">
        <v>5</v>
      </c>
      <c r="AQ272" s="7"/>
      <c r="AR272" s="7"/>
      <c r="AS272" s="7">
        <v>80</v>
      </c>
      <c r="AT272" s="7"/>
      <c r="AU272" s="7"/>
      <c r="AV272" s="7"/>
      <c r="AW272" s="7"/>
      <c r="AX272" s="7"/>
      <c r="AY272" s="7"/>
      <c r="AZ272" s="7"/>
      <c r="BA272" s="8">
        <f t="shared" si="31"/>
        <v>100</v>
      </c>
      <c r="BB272" s="55"/>
      <c r="BC272" s="4"/>
      <c r="BD272" s="108"/>
      <c r="BE272" s="108"/>
      <c r="BF272" s="7"/>
      <c r="BG272" s="8" t="str">
        <f>VLOOKUP($BF272,definitions_list_lookup!$N$15:$P$20,2,TRUE)</f>
        <v>fresh</v>
      </c>
      <c r="BH272" s="8">
        <f>VLOOKUP($BF272,definitions_list_lookup!$N$15:$P$20,3,TRUE)</f>
        <v>0</v>
      </c>
      <c r="BI272" s="4"/>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8">
        <f t="shared" si="32"/>
        <v>0</v>
      </c>
      <c r="CI272" s="45"/>
      <c r="CJ272" s="7" t="s">
        <v>1777</v>
      </c>
      <c r="CK272" s="130" t="s">
        <v>1737</v>
      </c>
      <c r="CL272" s="5">
        <v>30</v>
      </c>
      <c r="CM272" s="8" t="str">
        <f>VLOOKUP($CL272,definitions_list_lookup!$N$15:$P$20,2,TRUE)</f>
        <v>moderate</v>
      </c>
      <c r="CN272" s="8">
        <f>VLOOKUP($CL272,definitions_list_lookup!$N$15:$P$20,3,TRUE)</f>
        <v>2</v>
      </c>
      <c r="CO272" s="108"/>
      <c r="CP272" s="7"/>
      <c r="CQ272" s="7">
        <v>40</v>
      </c>
      <c r="CR272" s="7">
        <v>60</v>
      </c>
      <c r="CS272" s="7"/>
      <c r="CT272" s="7"/>
      <c r="CU272" s="7"/>
      <c r="CV272" s="7"/>
      <c r="CW272" s="7"/>
      <c r="CX272" s="7"/>
      <c r="CY272" s="7"/>
      <c r="CZ272" s="7"/>
      <c r="DA272" s="7"/>
      <c r="DB272" s="7"/>
      <c r="DC272" s="7"/>
      <c r="DD272" s="7"/>
      <c r="DE272" s="7"/>
      <c r="DF272" s="7"/>
      <c r="DG272" s="7"/>
      <c r="DH272" s="7"/>
      <c r="DI272" s="7"/>
      <c r="DJ272" s="7"/>
      <c r="DK272" s="7"/>
      <c r="DL272" s="7"/>
      <c r="DM272" s="7"/>
      <c r="DN272" s="8">
        <f t="shared" si="33"/>
        <v>100</v>
      </c>
      <c r="DO272" s="45"/>
      <c r="DP272" s="4"/>
      <c r="DR272" s="8" t="str">
        <f>VLOOKUP($DQ272,definitions_list_lookup!$N$15:$P$20,2,TRUE)</f>
        <v>fresh</v>
      </c>
      <c r="DS272" s="8">
        <f>VLOOKUP($DQ272,definitions_list_lookup!$N$15:$P$20,3,TRUE)</f>
        <v>0</v>
      </c>
      <c r="DT272" s="108"/>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8">
        <f t="shared" si="34"/>
        <v>0</v>
      </c>
      <c r="ET272" s="44"/>
      <c r="EU272" s="8">
        <f t="shared" si="28"/>
        <v>15.75</v>
      </c>
      <c r="EV272" s="8" t="str">
        <f>VLOOKUP($EU272,definitions_list_lookup!$N$15:$P$20,2,TRUE)</f>
        <v>moderate</v>
      </c>
      <c r="EW272" s="8">
        <f>VLOOKUP($EU272,definitions_list_lookup!$N$15:$P$20,3,TRUE)</f>
        <v>2</v>
      </c>
    </row>
    <row r="273" spans="1:153" s="5" customFormat="1" ht="42">
      <c r="A273" s="5" t="s">
        <v>2134</v>
      </c>
      <c r="B273" s="5" t="s">
        <v>2845</v>
      </c>
      <c r="C273" s="5" t="s">
        <v>1497</v>
      </c>
      <c r="D273" s="5" t="s">
        <v>1497</v>
      </c>
      <c r="E273" s="5">
        <v>47</v>
      </c>
      <c r="F273" s="5">
        <v>2</v>
      </c>
      <c r="G273" s="6" t="str">
        <f t="shared" si="29"/>
        <v>47-2</v>
      </c>
      <c r="H273" s="2">
        <v>76</v>
      </c>
      <c r="I273" s="2">
        <v>85</v>
      </c>
      <c r="J273" s="81" t="str">
        <f>IF(((VLOOKUP($G273,Depth_Lookup!$A$3:$J$561,9,FALSE))-(I273/100))&gt;=0,"Good","Too Long")</f>
        <v>Good</v>
      </c>
      <c r="K273" s="82">
        <f>(VLOOKUP($G273,Depth_Lookup!$A$3:$J$561,10,FALSE))+(H273/100)</f>
        <v>117.89</v>
      </c>
      <c r="L273" s="82">
        <f>(VLOOKUP($G273,Depth_Lookup!$A$3:$J$561,10,FALSE))+(I273/100)</f>
        <v>117.97999999999999</v>
      </c>
      <c r="M273" s="174" t="s">
        <v>2149</v>
      </c>
      <c r="N273" s="174" t="s">
        <v>1615</v>
      </c>
      <c r="O273" s="59" t="s">
        <v>2259</v>
      </c>
      <c r="P273" s="59" t="s">
        <v>1918</v>
      </c>
      <c r="Q273" s="45"/>
      <c r="R273" s="42">
        <v>100</v>
      </c>
      <c r="V273" s="8">
        <f t="shared" si="30"/>
        <v>100</v>
      </c>
      <c r="W273" s="4" t="s">
        <v>2046</v>
      </c>
      <c r="X273" s="5" t="s">
        <v>1764</v>
      </c>
      <c r="Y273" s="38">
        <v>90</v>
      </c>
      <c r="Z273" s="8" t="str">
        <f>VLOOKUP($Y273,definitions_list_lookup!$N$15:$P$20,2,TRUE)</f>
        <v>very high</v>
      </c>
      <c r="AA273" s="8">
        <f>VLOOKUP($Y273,definitions_list_lookup!$N$15:$P$20,3,TRUE)</f>
        <v>4</v>
      </c>
      <c r="AB273" s="4"/>
      <c r="AC273" s="7"/>
      <c r="AD273" s="7"/>
      <c r="AE273" s="7"/>
      <c r="AF273" s="7"/>
      <c r="AG273" s="7"/>
      <c r="AH273" s="7"/>
      <c r="AI273" s="7"/>
      <c r="AJ273" s="7"/>
      <c r="AK273" s="7"/>
      <c r="AL273" s="7"/>
      <c r="AM273" s="7"/>
      <c r="AN273" s="7"/>
      <c r="AO273" s="7"/>
      <c r="AP273" s="7">
        <v>10</v>
      </c>
      <c r="AQ273" s="7"/>
      <c r="AR273" s="7"/>
      <c r="AS273" s="7">
        <v>90</v>
      </c>
      <c r="AT273" s="7"/>
      <c r="AU273" s="7"/>
      <c r="AV273" s="7"/>
      <c r="AW273" s="7"/>
      <c r="AX273" s="7"/>
      <c r="AY273" s="7"/>
      <c r="AZ273" s="7"/>
      <c r="BA273" s="8">
        <f t="shared" si="31"/>
        <v>100</v>
      </c>
      <c r="BB273" s="55"/>
      <c r="BC273" s="4"/>
      <c r="BD273" s="108"/>
      <c r="BE273" s="108"/>
      <c r="BF273" s="7"/>
      <c r="BG273" s="8" t="str">
        <f>VLOOKUP($BF273,definitions_list_lookup!$N$15:$P$20,2,TRUE)</f>
        <v>fresh</v>
      </c>
      <c r="BH273" s="8">
        <f>VLOOKUP($BF273,definitions_list_lookup!$N$15:$P$20,3,TRUE)</f>
        <v>0</v>
      </c>
      <c r="BI273" s="4"/>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8">
        <f t="shared" si="32"/>
        <v>0</v>
      </c>
      <c r="CI273" s="45"/>
      <c r="CJ273" s="7"/>
      <c r="CK273" s="130"/>
      <c r="CM273" s="8" t="str">
        <f>VLOOKUP($CL273,definitions_list_lookup!$N$15:$P$20,2,TRUE)</f>
        <v>fresh</v>
      </c>
      <c r="CN273" s="8">
        <f>VLOOKUP($CL273,definitions_list_lookup!$N$15:$P$20,3,TRUE)</f>
        <v>0</v>
      </c>
      <c r="CO273" s="108"/>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8">
        <f t="shared" si="33"/>
        <v>0</v>
      </c>
      <c r="DO273" s="45"/>
      <c r="DP273" s="4"/>
      <c r="DR273" s="8" t="str">
        <f>VLOOKUP($DQ273,definitions_list_lookup!$N$15:$P$20,2,TRUE)</f>
        <v>fresh</v>
      </c>
      <c r="DS273" s="8">
        <f>VLOOKUP($DQ273,definitions_list_lookup!$N$15:$P$20,3,TRUE)</f>
        <v>0</v>
      </c>
      <c r="DT273" s="108"/>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8">
        <f t="shared" si="34"/>
        <v>0</v>
      </c>
      <c r="ET273" s="44"/>
      <c r="EU273" s="8">
        <f t="shared" si="28"/>
        <v>90</v>
      </c>
      <c r="EV273" s="8" t="str">
        <f>VLOOKUP($EU273,definitions_list_lookup!$N$15:$P$20,2,TRUE)</f>
        <v>very high</v>
      </c>
      <c r="EW273" s="8">
        <f>VLOOKUP($EU273,definitions_list_lookup!$N$15:$P$20,3,TRUE)</f>
        <v>4</v>
      </c>
    </row>
    <row r="274" spans="1:153" s="5" customFormat="1" ht="42">
      <c r="A274" s="5" t="s">
        <v>2134</v>
      </c>
      <c r="B274" s="5" t="s">
        <v>2845</v>
      </c>
      <c r="C274" s="5" t="s">
        <v>1497</v>
      </c>
      <c r="D274" s="5" t="s">
        <v>1497</v>
      </c>
      <c r="E274" s="5">
        <v>47</v>
      </c>
      <c r="F274" s="5">
        <v>3</v>
      </c>
      <c r="G274" s="6" t="str">
        <f t="shared" si="29"/>
        <v>47-3</v>
      </c>
      <c r="H274" s="2">
        <v>0</v>
      </c>
      <c r="I274" s="2">
        <v>2</v>
      </c>
      <c r="J274" s="81" t="str">
        <f>IF(((VLOOKUP($G274,Depth_Lookup!$A$3:$J$561,9,FALSE))-(I274/100))&gt;=0,"Good","Too Long")</f>
        <v>Good</v>
      </c>
      <c r="K274" s="82">
        <f>(VLOOKUP($G274,Depth_Lookup!$A$3:$J$561,10,FALSE))+(H274/100)</f>
        <v>117.98</v>
      </c>
      <c r="L274" s="82">
        <f>(VLOOKUP($G274,Depth_Lookup!$A$3:$J$561,10,FALSE))+(I274/100)</f>
        <v>118</v>
      </c>
      <c r="M274" s="174" t="s">
        <v>2149</v>
      </c>
      <c r="N274" s="174" t="s">
        <v>1615</v>
      </c>
      <c r="O274" s="59" t="s">
        <v>2259</v>
      </c>
      <c r="P274" s="59" t="s">
        <v>1918</v>
      </c>
      <c r="Q274" s="45"/>
      <c r="R274" s="42">
        <v>100</v>
      </c>
      <c r="V274" s="8">
        <f t="shared" si="30"/>
        <v>100</v>
      </c>
      <c r="W274" s="4" t="s">
        <v>2046</v>
      </c>
      <c r="X274" s="5" t="s">
        <v>1764</v>
      </c>
      <c r="Y274" s="38">
        <v>90</v>
      </c>
      <c r="Z274" s="8" t="str">
        <f>VLOOKUP($Y274,definitions_list_lookup!$N$15:$P$20,2,TRUE)</f>
        <v>very high</v>
      </c>
      <c r="AA274" s="8">
        <f>VLOOKUP($Y274,definitions_list_lookup!$N$15:$P$20,3,TRUE)</f>
        <v>4</v>
      </c>
      <c r="AB274" s="4"/>
      <c r="AC274" s="7"/>
      <c r="AD274" s="7"/>
      <c r="AE274" s="7"/>
      <c r="AF274" s="7"/>
      <c r="AG274" s="7"/>
      <c r="AH274" s="7"/>
      <c r="AI274" s="7"/>
      <c r="AJ274" s="7"/>
      <c r="AK274" s="7"/>
      <c r="AL274" s="7"/>
      <c r="AM274" s="7"/>
      <c r="AN274" s="7"/>
      <c r="AO274" s="7"/>
      <c r="AP274" s="7">
        <v>10</v>
      </c>
      <c r="AQ274" s="7"/>
      <c r="AR274" s="7"/>
      <c r="AS274" s="7">
        <v>90</v>
      </c>
      <c r="AT274" s="7"/>
      <c r="AU274" s="7"/>
      <c r="AV274" s="7"/>
      <c r="AW274" s="7"/>
      <c r="AX274" s="7"/>
      <c r="AY274" s="7"/>
      <c r="AZ274" s="7"/>
      <c r="BA274" s="8">
        <f t="shared" si="31"/>
        <v>100</v>
      </c>
      <c r="BB274" s="55"/>
      <c r="BC274" s="4"/>
      <c r="BD274" s="108"/>
      <c r="BE274" s="108"/>
      <c r="BF274" s="7"/>
      <c r="BG274" s="8" t="str">
        <f>VLOOKUP($BF274,definitions_list_lookup!$N$15:$P$20,2,TRUE)</f>
        <v>fresh</v>
      </c>
      <c r="BH274" s="8">
        <f>VLOOKUP($BF274,definitions_list_lookup!$N$15:$P$20,3,TRUE)</f>
        <v>0</v>
      </c>
      <c r="BI274" s="4"/>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8">
        <f t="shared" si="32"/>
        <v>0</v>
      </c>
      <c r="CI274" s="45"/>
      <c r="CJ274" s="7"/>
      <c r="CK274" s="130"/>
      <c r="CM274" s="8" t="str">
        <f>VLOOKUP($CL274,definitions_list_lookup!$N$15:$P$20,2,TRUE)</f>
        <v>fresh</v>
      </c>
      <c r="CN274" s="8">
        <f>VLOOKUP($CL274,definitions_list_lookup!$N$15:$P$20,3,TRUE)</f>
        <v>0</v>
      </c>
      <c r="CO274" s="108"/>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8">
        <f t="shared" si="33"/>
        <v>0</v>
      </c>
      <c r="DO274" s="45"/>
      <c r="DP274" s="4"/>
      <c r="DR274" s="8" t="str">
        <f>VLOOKUP($DQ274,definitions_list_lookup!$N$15:$P$20,2,TRUE)</f>
        <v>fresh</v>
      </c>
      <c r="DS274" s="8">
        <f>VLOOKUP($DQ274,definitions_list_lookup!$N$15:$P$20,3,TRUE)</f>
        <v>0</v>
      </c>
      <c r="DT274" s="108"/>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8">
        <f t="shared" si="34"/>
        <v>0</v>
      </c>
      <c r="ET274" s="44"/>
      <c r="EU274" s="8">
        <f t="shared" si="28"/>
        <v>90</v>
      </c>
      <c r="EV274" s="8" t="str">
        <f>VLOOKUP($EU274,definitions_list_lookup!$N$15:$P$20,2,TRUE)</f>
        <v>very high</v>
      </c>
      <c r="EW274" s="8">
        <f>VLOOKUP($EU274,definitions_list_lookup!$N$15:$P$20,3,TRUE)</f>
        <v>4</v>
      </c>
    </row>
    <row r="275" spans="1:153" s="5" customFormat="1" ht="98">
      <c r="A275" s="5" t="s">
        <v>2134</v>
      </c>
      <c r="B275" s="5" t="s">
        <v>2845</v>
      </c>
      <c r="C275" s="5" t="s">
        <v>1497</v>
      </c>
      <c r="D275" s="5" t="s">
        <v>1497</v>
      </c>
      <c r="E275" s="5">
        <v>47</v>
      </c>
      <c r="F275" s="5">
        <v>3</v>
      </c>
      <c r="G275" s="6" t="str">
        <f t="shared" si="29"/>
        <v>47-3</v>
      </c>
      <c r="H275" s="2">
        <v>2</v>
      </c>
      <c r="I275" s="2">
        <v>78</v>
      </c>
      <c r="J275" s="81" t="str">
        <f>IF(((VLOOKUP($G275,Depth_Lookup!$A$3:$J$561,9,FALSE))-(I275/100))&gt;=0,"Good","Too Long")</f>
        <v>Good</v>
      </c>
      <c r="K275" s="82">
        <f>(VLOOKUP($G275,Depth_Lookup!$A$3:$J$561,10,FALSE))+(H275/100)</f>
        <v>118</v>
      </c>
      <c r="L275" s="82">
        <f>(VLOOKUP($G275,Depth_Lookup!$A$3:$J$561,10,FALSE))+(I275/100)</f>
        <v>118.76</v>
      </c>
      <c r="M275" s="174" t="s">
        <v>2154</v>
      </c>
      <c r="N275" s="174" t="s">
        <v>1489</v>
      </c>
      <c r="O275" s="59" t="s">
        <v>1842</v>
      </c>
      <c r="P275" s="59" t="s">
        <v>2345</v>
      </c>
      <c r="Q275" s="45"/>
      <c r="R275" s="42">
        <v>85</v>
      </c>
      <c r="T275" s="5">
        <v>15</v>
      </c>
      <c r="V275" s="8">
        <f t="shared" si="30"/>
        <v>100</v>
      </c>
      <c r="W275" s="4" t="s">
        <v>1737</v>
      </c>
      <c r="X275" s="5" t="s">
        <v>1</v>
      </c>
      <c r="Y275" s="38">
        <v>20</v>
      </c>
      <c r="Z275" s="8" t="str">
        <f>VLOOKUP($Y275,definitions_list_lookup!$N$15:$P$20,2,TRUE)</f>
        <v>moderate</v>
      </c>
      <c r="AA275" s="8">
        <f>VLOOKUP($Y275,definitions_list_lookup!$N$15:$P$20,3,TRUE)</f>
        <v>2</v>
      </c>
      <c r="AB275" s="4"/>
      <c r="AC275" s="7"/>
      <c r="AD275" s="7">
        <v>40</v>
      </c>
      <c r="AE275" s="7">
        <v>50</v>
      </c>
      <c r="AF275" s="7"/>
      <c r="AG275" s="7"/>
      <c r="AH275" s="7"/>
      <c r="AI275" s="7"/>
      <c r="AJ275" s="7"/>
      <c r="AK275" s="7"/>
      <c r="AL275" s="7"/>
      <c r="AM275" s="7"/>
      <c r="AN275" s="7"/>
      <c r="AO275" s="7"/>
      <c r="AP275" s="7">
        <v>2</v>
      </c>
      <c r="AQ275" s="7"/>
      <c r="AR275" s="7"/>
      <c r="AS275" s="7">
        <v>8</v>
      </c>
      <c r="AT275" s="7"/>
      <c r="AU275" s="7"/>
      <c r="AV275" s="7"/>
      <c r="AW275" s="7"/>
      <c r="AX275" s="7"/>
      <c r="AY275" s="7"/>
      <c r="AZ275" s="7"/>
      <c r="BA275" s="8">
        <f t="shared" si="31"/>
        <v>100</v>
      </c>
      <c r="BB275" s="55"/>
      <c r="BC275" s="4"/>
      <c r="BD275" s="108"/>
      <c r="BE275" s="108"/>
      <c r="BF275" s="7"/>
      <c r="BG275" s="8" t="str">
        <f>VLOOKUP($BF275,definitions_list_lookup!$N$15:$P$20,2,TRUE)</f>
        <v>fresh</v>
      </c>
      <c r="BH275" s="8">
        <f>VLOOKUP($BF275,definitions_list_lookup!$N$15:$P$20,3,TRUE)</f>
        <v>0</v>
      </c>
      <c r="BI275" s="4"/>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8">
        <f t="shared" si="32"/>
        <v>0</v>
      </c>
      <c r="CI275" s="45"/>
      <c r="CJ275" s="7" t="s">
        <v>1777</v>
      </c>
      <c r="CK275" s="130" t="s">
        <v>1737</v>
      </c>
      <c r="CL275" s="5">
        <v>60</v>
      </c>
      <c r="CM275" s="8" t="str">
        <f>VLOOKUP($CL275,definitions_list_lookup!$N$15:$P$20,2,TRUE)</f>
        <v>high</v>
      </c>
      <c r="CN275" s="8">
        <f>VLOOKUP($CL275,definitions_list_lookup!$N$15:$P$20,3,TRUE)</f>
        <v>3</v>
      </c>
      <c r="CO275" s="108"/>
      <c r="CP275" s="7"/>
      <c r="CQ275" s="7">
        <v>70</v>
      </c>
      <c r="CR275" s="7">
        <v>30</v>
      </c>
      <c r="CS275" s="7"/>
      <c r="CT275" s="7"/>
      <c r="CU275" s="7"/>
      <c r="CV275" s="7"/>
      <c r="CW275" s="7"/>
      <c r="CX275" s="7"/>
      <c r="CY275" s="7"/>
      <c r="CZ275" s="7"/>
      <c r="DA275" s="7"/>
      <c r="DB275" s="7"/>
      <c r="DC275" s="7"/>
      <c r="DD275" s="7"/>
      <c r="DE275" s="7"/>
      <c r="DF275" s="7"/>
      <c r="DG275" s="7"/>
      <c r="DH275" s="7"/>
      <c r="DI275" s="7"/>
      <c r="DJ275" s="7"/>
      <c r="DK275" s="7"/>
      <c r="DL275" s="7"/>
      <c r="DM275" s="7"/>
      <c r="DN275" s="8">
        <f t="shared" si="33"/>
        <v>100</v>
      </c>
      <c r="DO275" s="45"/>
      <c r="DP275" s="4"/>
      <c r="DR275" s="8" t="str">
        <f>VLOOKUP($DQ275,definitions_list_lookup!$N$15:$P$20,2,TRUE)</f>
        <v>fresh</v>
      </c>
      <c r="DS275" s="8">
        <f>VLOOKUP($DQ275,definitions_list_lookup!$N$15:$P$20,3,TRUE)</f>
        <v>0</v>
      </c>
      <c r="DT275" s="108"/>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8">
        <f t="shared" si="34"/>
        <v>0</v>
      </c>
      <c r="ET275" s="44"/>
      <c r="EU275" s="8">
        <f t="shared" si="28"/>
        <v>26</v>
      </c>
      <c r="EV275" s="8" t="str">
        <f>VLOOKUP($EU275,definitions_list_lookup!$N$15:$P$20,2,TRUE)</f>
        <v>moderate</v>
      </c>
      <c r="EW275" s="8">
        <f>VLOOKUP($EU275,definitions_list_lookup!$N$15:$P$20,3,TRUE)</f>
        <v>2</v>
      </c>
    </row>
    <row r="276" spans="1:153" s="5" customFormat="1" ht="98">
      <c r="A276" s="5" t="s">
        <v>2134</v>
      </c>
      <c r="B276" s="5" t="s">
        <v>2845</v>
      </c>
      <c r="C276" s="5" t="s">
        <v>1497</v>
      </c>
      <c r="D276" s="5" t="s">
        <v>1497</v>
      </c>
      <c r="E276" s="5">
        <v>47</v>
      </c>
      <c r="F276" s="5">
        <v>4</v>
      </c>
      <c r="G276" s="6" t="str">
        <f t="shared" si="29"/>
        <v>47-4</v>
      </c>
      <c r="H276" s="2">
        <v>0</v>
      </c>
      <c r="I276" s="2">
        <v>58.5</v>
      </c>
      <c r="J276" s="81" t="str">
        <f>IF(((VLOOKUP($G276,Depth_Lookup!$A$3:$J$561,9,FALSE))-(I276/100))&gt;=0,"Good","Too Long")</f>
        <v>Good</v>
      </c>
      <c r="K276" s="82">
        <f>(VLOOKUP($G276,Depth_Lookup!$A$3:$J$561,10,FALSE))+(H276/100)</f>
        <v>118.76</v>
      </c>
      <c r="L276" s="82">
        <f>(VLOOKUP($G276,Depth_Lookup!$A$3:$J$561,10,FALSE))+(I276/100)</f>
        <v>119.345</v>
      </c>
      <c r="M276" s="174" t="s">
        <v>2154</v>
      </c>
      <c r="N276" s="174" t="s">
        <v>1489</v>
      </c>
      <c r="O276" s="59" t="s">
        <v>1842</v>
      </c>
      <c r="P276" s="59" t="s">
        <v>2345</v>
      </c>
      <c r="Q276" s="45"/>
      <c r="R276" s="42">
        <v>55</v>
      </c>
      <c r="T276" s="5">
        <v>45</v>
      </c>
      <c r="V276" s="8">
        <f t="shared" si="30"/>
        <v>100</v>
      </c>
      <c r="W276" s="4" t="s">
        <v>1794</v>
      </c>
      <c r="X276" s="5" t="s">
        <v>1</v>
      </c>
      <c r="Y276" s="38">
        <v>15</v>
      </c>
      <c r="Z276" s="8" t="str">
        <f>VLOOKUP($Y276,definitions_list_lookup!$N$15:$P$20,2,TRUE)</f>
        <v>moderate</v>
      </c>
      <c r="AA276" s="8">
        <f>VLOOKUP($Y276,definitions_list_lookup!$N$15:$P$20,3,TRUE)</f>
        <v>2</v>
      </c>
      <c r="AB276" s="4"/>
      <c r="AC276" s="7">
        <v>15</v>
      </c>
      <c r="AD276" s="7">
        <v>10</v>
      </c>
      <c r="AE276" s="7">
        <v>75</v>
      </c>
      <c r="AF276" s="7"/>
      <c r="AG276" s="7"/>
      <c r="AH276" s="7"/>
      <c r="AI276" s="7"/>
      <c r="AJ276" s="7"/>
      <c r="AK276" s="7"/>
      <c r="AL276" s="7"/>
      <c r="AM276" s="7"/>
      <c r="AN276" s="7"/>
      <c r="AO276" s="7"/>
      <c r="AP276" s="7"/>
      <c r="AQ276" s="7"/>
      <c r="AR276" s="7"/>
      <c r="AS276" s="7"/>
      <c r="AT276" s="7"/>
      <c r="AU276" s="7"/>
      <c r="AV276" s="7"/>
      <c r="AW276" s="7"/>
      <c r="AX276" s="7"/>
      <c r="AY276" s="7"/>
      <c r="AZ276" s="7"/>
      <c r="BA276" s="8">
        <f t="shared" si="31"/>
        <v>100</v>
      </c>
      <c r="BB276" s="55"/>
      <c r="BC276" s="4"/>
      <c r="BD276" s="108"/>
      <c r="BE276" s="108"/>
      <c r="BF276" s="7"/>
      <c r="BG276" s="8" t="str">
        <f>VLOOKUP($BF276,definitions_list_lookup!$N$15:$P$20,2,TRUE)</f>
        <v>fresh</v>
      </c>
      <c r="BH276" s="8">
        <f>VLOOKUP($BF276,definitions_list_lookup!$N$15:$P$20,3,TRUE)</f>
        <v>0</v>
      </c>
      <c r="BI276" s="4"/>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8">
        <f t="shared" si="32"/>
        <v>0</v>
      </c>
      <c r="CI276" s="45"/>
      <c r="CJ276" s="7" t="s">
        <v>295</v>
      </c>
      <c r="CK276" s="130" t="s">
        <v>1739</v>
      </c>
      <c r="CL276" s="5">
        <v>65</v>
      </c>
      <c r="CM276" s="8" t="str">
        <f>VLOOKUP($CL276,definitions_list_lookup!$N$15:$P$20,2,TRUE)</f>
        <v>very high</v>
      </c>
      <c r="CN276" s="8">
        <f>VLOOKUP($CL276,definitions_list_lookup!$N$15:$P$20,3,TRUE)</f>
        <v>4</v>
      </c>
      <c r="CO276" s="108"/>
      <c r="CP276" s="7">
        <v>10</v>
      </c>
      <c r="CQ276" s="7">
        <v>60</v>
      </c>
      <c r="CR276" s="7">
        <v>30</v>
      </c>
      <c r="CS276" s="7"/>
      <c r="CT276" s="7"/>
      <c r="CU276" s="7"/>
      <c r="CV276" s="7"/>
      <c r="CW276" s="7"/>
      <c r="CX276" s="7"/>
      <c r="CY276" s="7"/>
      <c r="CZ276" s="7"/>
      <c r="DA276" s="7"/>
      <c r="DB276" s="7"/>
      <c r="DC276" s="7"/>
      <c r="DD276" s="7"/>
      <c r="DE276" s="7"/>
      <c r="DF276" s="7"/>
      <c r="DG276" s="7"/>
      <c r="DH276" s="7"/>
      <c r="DI276" s="7"/>
      <c r="DJ276" s="7"/>
      <c r="DK276" s="7"/>
      <c r="DL276" s="7"/>
      <c r="DM276" s="7"/>
      <c r="DN276" s="8">
        <f t="shared" si="33"/>
        <v>100</v>
      </c>
      <c r="DO276" s="45"/>
      <c r="DP276" s="4"/>
      <c r="DR276" s="8" t="str">
        <f>VLOOKUP($DQ276,definitions_list_lookup!$N$15:$P$20,2,TRUE)</f>
        <v>fresh</v>
      </c>
      <c r="DS276" s="8">
        <f>VLOOKUP($DQ276,definitions_list_lookup!$N$15:$P$20,3,TRUE)</f>
        <v>0</v>
      </c>
      <c r="DT276" s="108"/>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8">
        <f t="shared" si="34"/>
        <v>0</v>
      </c>
      <c r="ET276" s="44"/>
      <c r="EU276" s="8">
        <f t="shared" si="28"/>
        <v>37.5</v>
      </c>
      <c r="EV276" s="8" t="str">
        <f>VLOOKUP($EU276,definitions_list_lookup!$N$15:$P$20,2,TRUE)</f>
        <v>high</v>
      </c>
      <c r="EW276" s="8">
        <f>VLOOKUP($EU276,definitions_list_lookup!$N$15:$P$20,3,TRUE)</f>
        <v>3</v>
      </c>
    </row>
    <row r="277" spans="1:153" s="5" customFormat="1" ht="98">
      <c r="A277" s="5" t="s">
        <v>2134</v>
      </c>
      <c r="B277" s="5" t="s">
        <v>2845</v>
      </c>
      <c r="C277" s="5" t="s">
        <v>1497</v>
      </c>
      <c r="D277" s="5" t="s">
        <v>1497</v>
      </c>
      <c r="E277" s="5">
        <v>48</v>
      </c>
      <c r="F277" s="5">
        <v>1</v>
      </c>
      <c r="G277" s="6" t="str">
        <f t="shared" si="29"/>
        <v>48-1</v>
      </c>
      <c r="H277" s="2">
        <v>0</v>
      </c>
      <c r="I277" s="2">
        <v>59</v>
      </c>
      <c r="J277" s="81" t="str">
        <f>IF(((VLOOKUP($G277,Depth_Lookup!$A$3:$J$561,9,FALSE))-(I277/100))&gt;=0,"Good","Too Long")</f>
        <v>Good</v>
      </c>
      <c r="K277" s="82">
        <f>(VLOOKUP($G277,Depth_Lookup!$A$3:$J$561,10,FALSE))+(H277/100)</f>
        <v>119.25</v>
      </c>
      <c r="L277" s="82">
        <f>(VLOOKUP($G277,Depth_Lookup!$A$3:$J$561,10,FALSE))+(I277/100)</f>
        <v>119.84</v>
      </c>
      <c r="M277" s="174" t="s">
        <v>2154</v>
      </c>
      <c r="N277" s="174" t="s">
        <v>1489</v>
      </c>
      <c r="O277" s="59" t="s">
        <v>1842</v>
      </c>
      <c r="P277" s="59" t="s">
        <v>2345</v>
      </c>
      <c r="Q277" s="45"/>
      <c r="R277" s="42">
        <v>55</v>
      </c>
      <c r="T277" s="5">
        <v>45</v>
      </c>
      <c r="V277" s="8">
        <f t="shared" si="30"/>
        <v>100</v>
      </c>
      <c r="W277" s="4" t="s">
        <v>1742</v>
      </c>
      <c r="X277" s="5" t="s">
        <v>1</v>
      </c>
      <c r="Y277" s="38">
        <v>20</v>
      </c>
      <c r="Z277" s="8" t="str">
        <f>VLOOKUP($Y277,definitions_list_lookup!$N$15:$P$20,2,TRUE)</f>
        <v>moderate</v>
      </c>
      <c r="AA277" s="8">
        <f>VLOOKUP($Y277,definitions_list_lookup!$N$15:$P$20,3,TRUE)</f>
        <v>2</v>
      </c>
      <c r="AB277" s="4"/>
      <c r="AC277" s="7">
        <v>10</v>
      </c>
      <c r="AD277" s="7">
        <v>20</v>
      </c>
      <c r="AE277" s="7">
        <v>70</v>
      </c>
      <c r="AF277" s="7"/>
      <c r="AG277" s="7"/>
      <c r="AH277" s="7"/>
      <c r="AI277" s="7"/>
      <c r="AJ277" s="7"/>
      <c r="AK277" s="7"/>
      <c r="AL277" s="7"/>
      <c r="AM277" s="7"/>
      <c r="AN277" s="7"/>
      <c r="AO277" s="7"/>
      <c r="AP277" s="7"/>
      <c r="AQ277" s="7"/>
      <c r="AR277" s="7"/>
      <c r="AS277" s="7"/>
      <c r="AT277" s="7"/>
      <c r="AU277" s="7"/>
      <c r="AV277" s="7"/>
      <c r="AW277" s="7"/>
      <c r="AX277" s="7"/>
      <c r="AY277" s="7"/>
      <c r="AZ277" s="7"/>
      <c r="BA277" s="8">
        <f t="shared" si="31"/>
        <v>100</v>
      </c>
      <c r="BB277" s="55"/>
      <c r="BC277" s="4"/>
      <c r="BD277" s="108"/>
      <c r="BE277" s="108"/>
      <c r="BF277" s="7"/>
      <c r="BG277" s="8" t="str">
        <f>VLOOKUP($BF277,definitions_list_lookup!$N$15:$P$20,2,TRUE)</f>
        <v>fresh</v>
      </c>
      <c r="BH277" s="8">
        <f>VLOOKUP($BF277,definitions_list_lookup!$N$15:$P$20,3,TRUE)</f>
        <v>0</v>
      </c>
      <c r="BI277" s="4"/>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8">
        <f t="shared" si="32"/>
        <v>0</v>
      </c>
      <c r="CI277" s="45"/>
      <c r="CJ277" s="7" t="s">
        <v>1777</v>
      </c>
      <c r="CK277" s="130" t="s">
        <v>1739</v>
      </c>
      <c r="CL277" s="5">
        <v>60</v>
      </c>
      <c r="CM277" s="8" t="str">
        <f>VLOOKUP($CL277,definitions_list_lookup!$N$15:$P$20,2,TRUE)</f>
        <v>high</v>
      </c>
      <c r="CN277" s="8">
        <f>VLOOKUP($CL277,definitions_list_lookup!$N$15:$P$20,3,TRUE)</f>
        <v>3</v>
      </c>
      <c r="CO277" s="108"/>
      <c r="CP277" s="7">
        <v>5</v>
      </c>
      <c r="CQ277" s="7">
        <v>65</v>
      </c>
      <c r="CR277" s="7">
        <v>30</v>
      </c>
      <c r="CS277" s="7"/>
      <c r="CT277" s="7"/>
      <c r="CU277" s="7"/>
      <c r="CV277" s="7"/>
      <c r="CW277" s="7"/>
      <c r="CX277" s="7"/>
      <c r="CY277" s="7"/>
      <c r="CZ277" s="7"/>
      <c r="DA277" s="7"/>
      <c r="DB277" s="7"/>
      <c r="DC277" s="7"/>
      <c r="DD277" s="7"/>
      <c r="DE277" s="7"/>
      <c r="DF277" s="7"/>
      <c r="DG277" s="7"/>
      <c r="DH277" s="7"/>
      <c r="DI277" s="7"/>
      <c r="DJ277" s="7"/>
      <c r="DK277" s="7"/>
      <c r="DL277" s="7"/>
      <c r="DM277" s="7"/>
      <c r="DN277" s="8">
        <f t="shared" si="33"/>
        <v>100</v>
      </c>
      <c r="DO277" s="45"/>
      <c r="DP277" s="4"/>
      <c r="DR277" s="8" t="str">
        <f>VLOOKUP($DQ277,definitions_list_lookup!$N$15:$P$20,2,TRUE)</f>
        <v>fresh</v>
      </c>
      <c r="DS277" s="8">
        <f>VLOOKUP($DQ277,definitions_list_lookup!$N$15:$P$20,3,TRUE)</f>
        <v>0</v>
      </c>
      <c r="DT277" s="108"/>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8">
        <f t="shared" si="34"/>
        <v>0</v>
      </c>
      <c r="ET277" s="44"/>
      <c r="EU277" s="8">
        <f t="shared" si="28"/>
        <v>38</v>
      </c>
      <c r="EV277" s="8" t="str">
        <f>VLOOKUP($EU277,definitions_list_lookup!$N$15:$P$20,2,TRUE)</f>
        <v>high</v>
      </c>
      <c r="EW277" s="8">
        <f>VLOOKUP($EU277,definitions_list_lookup!$N$15:$P$20,3,TRUE)</f>
        <v>3</v>
      </c>
    </row>
    <row r="278" spans="1:153" s="5" customFormat="1" ht="98">
      <c r="A278" s="5" t="s">
        <v>2134</v>
      </c>
      <c r="B278" s="5" t="s">
        <v>2845</v>
      </c>
      <c r="C278" s="5" t="s">
        <v>1497</v>
      </c>
      <c r="D278" s="5" t="s">
        <v>1497</v>
      </c>
      <c r="E278" s="5">
        <v>48</v>
      </c>
      <c r="F278" s="5">
        <v>2</v>
      </c>
      <c r="G278" s="6" t="str">
        <f t="shared" si="29"/>
        <v>48-2</v>
      </c>
      <c r="H278" s="2">
        <v>0</v>
      </c>
      <c r="I278" s="2">
        <v>57</v>
      </c>
      <c r="J278" s="81" t="str">
        <f>IF(((VLOOKUP($G278,Depth_Lookup!$A$3:$J$561,9,FALSE))-(I278/100))&gt;=0,"Good","Too Long")</f>
        <v>Good</v>
      </c>
      <c r="K278" s="82">
        <f>(VLOOKUP($G278,Depth_Lookup!$A$3:$J$561,10,FALSE))+(H278/100)</f>
        <v>119.84</v>
      </c>
      <c r="L278" s="82">
        <f>(VLOOKUP($G278,Depth_Lookup!$A$3:$J$561,10,FALSE))+(I278/100)</f>
        <v>120.41</v>
      </c>
      <c r="M278" s="174" t="s">
        <v>2154</v>
      </c>
      <c r="N278" s="174" t="s">
        <v>1489</v>
      </c>
      <c r="O278" s="59" t="s">
        <v>1842</v>
      </c>
      <c r="P278" s="59" t="s">
        <v>2345</v>
      </c>
      <c r="Q278" s="45"/>
      <c r="R278" s="42">
        <v>95</v>
      </c>
      <c r="T278" s="5">
        <v>5</v>
      </c>
      <c r="V278" s="8">
        <f t="shared" si="30"/>
        <v>100</v>
      </c>
      <c r="W278" s="4" t="s">
        <v>1794</v>
      </c>
      <c r="X278" s="5" t="s">
        <v>1764</v>
      </c>
      <c r="Y278" s="38">
        <v>25</v>
      </c>
      <c r="Z278" s="8" t="str">
        <f>VLOOKUP($Y278,definitions_list_lookup!$N$15:$P$20,2,TRUE)</f>
        <v>moderate</v>
      </c>
      <c r="AA278" s="8">
        <f>VLOOKUP($Y278,definitions_list_lookup!$N$15:$P$20,3,TRUE)</f>
        <v>2</v>
      </c>
      <c r="AB278" s="4"/>
      <c r="AC278" s="7">
        <v>5</v>
      </c>
      <c r="AD278" s="7">
        <v>50</v>
      </c>
      <c r="AE278" s="7">
        <v>5</v>
      </c>
      <c r="AF278" s="7"/>
      <c r="AG278" s="7"/>
      <c r="AH278" s="7"/>
      <c r="AI278" s="7"/>
      <c r="AJ278" s="7"/>
      <c r="AK278" s="7"/>
      <c r="AL278" s="7"/>
      <c r="AM278" s="7"/>
      <c r="AN278" s="7"/>
      <c r="AO278" s="7"/>
      <c r="AP278" s="7">
        <v>5</v>
      </c>
      <c r="AQ278" s="7"/>
      <c r="AR278" s="7"/>
      <c r="AS278" s="7">
        <v>35</v>
      </c>
      <c r="AT278" s="7"/>
      <c r="AU278" s="7"/>
      <c r="AV278" s="7"/>
      <c r="AW278" s="7"/>
      <c r="AX278" s="7"/>
      <c r="AY278" s="7"/>
      <c r="AZ278" s="7"/>
      <c r="BA278" s="8">
        <f t="shared" si="31"/>
        <v>100</v>
      </c>
      <c r="BB278" s="55"/>
      <c r="BC278" s="4"/>
      <c r="BD278" s="108"/>
      <c r="BE278" s="108"/>
      <c r="BF278" s="7"/>
      <c r="BG278" s="8" t="str">
        <f>VLOOKUP($BF278,definitions_list_lookup!$N$15:$P$20,2,TRUE)</f>
        <v>fresh</v>
      </c>
      <c r="BH278" s="8">
        <f>VLOOKUP($BF278,definitions_list_lookup!$N$15:$P$20,3,TRUE)</f>
        <v>0</v>
      </c>
      <c r="BI278" s="4"/>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8">
        <f t="shared" si="32"/>
        <v>0</v>
      </c>
      <c r="CI278" s="45"/>
      <c r="CJ278" s="7" t="s">
        <v>1777</v>
      </c>
      <c r="CK278" s="130" t="s">
        <v>1739</v>
      </c>
      <c r="CL278" s="5">
        <v>50</v>
      </c>
      <c r="CM278" s="8" t="str">
        <f>VLOOKUP($CL278,definitions_list_lookup!$N$15:$P$20,2,TRUE)</f>
        <v>high</v>
      </c>
      <c r="CN278" s="8">
        <f>VLOOKUP($CL278,definitions_list_lookup!$N$15:$P$20,3,TRUE)</f>
        <v>3</v>
      </c>
      <c r="CO278" s="108"/>
      <c r="CP278" s="7">
        <v>15</v>
      </c>
      <c r="CQ278" s="7">
        <v>50</v>
      </c>
      <c r="CR278" s="7">
        <v>35</v>
      </c>
      <c r="CS278" s="7"/>
      <c r="CT278" s="7"/>
      <c r="CU278" s="7"/>
      <c r="CV278" s="7"/>
      <c r="CW278" s="7"/>
      <c r="CX278" s="7"/>
      <c r="CY278" s="7"/>
      <c r="CZ278" s="7"/>
      <c r="DA278" s="7"/>
      <c r="DB278" s="7"/>
      <c r="DC278" s="7"/>
      <c r="DD278" s="7"/>
      <c r="DE278" s="7"/>
      <c r="DF278" s="7"/>
      <c r="DG278" s="7"/>
      <c r="DH278" s="7"/>
      <c r="DI278" s="7"/>
      <c r="DJ278" s="7"/>
      <c r="DK278" s="7"/>
      <c r="DL278" s="7"/>
      <c r="DM278" s="7"/>
      <c r="DN278" s="8">
        <f t="shared" si="33"/>
        <v>100</v>
      </c>
      <c r="DO278" s="45"/>
      <c r="DP278" s="4"/>
      <c r="DR278" s="8" t="str">
        <f>VLOOKUP($DQ278,definitions_list_lookup!$N$15:$P$20,2,TRUE)</f>
        <v>fresh</v>
      </c>
      <c r="DS278" s="8">
        <f>VLOOKUP($DQ278,definitions_list_lookup!$N$15:$P$20,3,TRUE)</f>
        <v>0</v>
      </c>
      <c r="DT278" s="108"/>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8">
        <f t="shared" si="34"/>
        <v>0</v>
      </c>
      <c r="ET278" s="44"/>
      <c r="EU278" s="8">
        <f t="shared" si="28"/>
        <v>26.25</v>
      </c>
      <c r="EV278" s="8" t="str">
        <f>VLOOKUP($EU278,definitions_list_lookup!$N$15:$P$20,2,TRUE)</f>
        <v>moderate</v>
      </c>
      <c r="EW278" s="8">
        <f>VLOOKUP($EU278,definitions_list_lookup!$N$15:$P$20,3,TRUE)</f>
        <v>2</v>
      </c>
    </row>
    <row r="279" spans="1:153" s="5" customFormat="1" ht="126">
      <c r="A279" s="5" t="s">
        <v>2134</v>
      </c>
      <c r="B279" s="5" t="s">
        <v>2845</v>
      </c>
      <c r="C279" s="5" t="s">
        <v>1497</v>
      </c>
      <c r="D279" s="5" t="s">
        <v>1497</v>
      </c>
      <c r="E279" s="5">
        <v>48</v>
      </c>
      <c r="F279" s="5">
        <v>3</v>
      </c>
      <c r="G279" s="6" t="str">
        <f t="shared" si="29"/>
        <v>48-3</v>
      </c>
      <c r="H279" s="2">
        <v>0</v>
      </c>
      <c r="I279" s="2">
        <v>7</v>
      </c>
      <c r="J279" s="81" t="str">
        <f>IF(((VLOOKUP($G279,Depth_Lookup!$A$3:$J$561,9,FALSE))-(I279/100))&gt;=0,"Good","Too Long")</f>
        <v>Good</v>
      </c>
      <c r="K279" s="82">
        <f>(VLOOKUP($G279,Depth_Lookup!$A$3:$J$561,10,FALSE))+(H279/100)</f>
        <v>120.41</v>
      </c>
      <c r="L279" s="82">
        <f>(VLOOKUP($G279,Depth_Lookup!$A$3:$J$561,10,FALSE))+(I279/100)</f>
        <v>120.47999999999999</v>
      </c>
      <c r="M279" s="174" t="s">
        <v>2154</v>
      </c>
      <c r="N279" s="174" t="s">
        <v>1489</v>
      </c>
      <c r="O279" s="59" t="s">
        <v>2233</v>
      </c>
      <c r="P279" s="59" t="s">
        <v>2346</v>
      </c>
      <c r="Q279" s="45"/>
      <c r="R279" s="42">
        <v>100</v>
      </c>
      <c r="V279" s="8">
        <f t="shared" si="30"/>
        <v>100</v>
      </c>
      <c r="W279" s="4" t="s">
        <v>1794</v>
      </c>
      <c r="X279" s="5" t="s">
        <v>1764</v>
      </c>
      <c r="Y279" s="38">
        <v>60</v>
      </c>
      <c r="Z279" s="8" t="str">
        <f>VLOOKUP($Y279,definitions_list_lookup!$N$15:$P$20,2,TRUE)</f>
        <v>high</v>
      </c>
      <c r="AA279" s="8">
        <f>VLOOKUP($Y279,definitions_list_lookup!$N$15:$P$20,3,TRUE)</f>
        <v>3</v>
      </c>
      <c r="AB279" s="4"/>
      <c r="AC279" s="7">
        <v>5</v>
      </c>
      <c r="AD279" s="7">
        <v>15</v>
      </c>
      <c r="AE279" s="7">
        <v>40</v>
      </c>
      <c r="AF279" s="7"/>
      <c r="AG279" s="7"/>
      <c r="AH279" s="7"/>
      <c r="AI279" s="7"/>
      <c r="AJ279" s="7"/>
      <c r="AK279" s="7"/>
      <c r="AL279" s="7"/>
      <c r="AM279" s="7"/>
      <c r="AN279" s="7"/>
      <c r="AO279" s="7"/>
      <c r="AP279" s="7">
        <v>5</v>
      </c>
      <c r="AQ279" s="7"/>
      <c r="AR279" s="7"/>
      <c r="AS279" s="7">
        <v>35</v>
      </c>
      <c r="AT279" s="7"/>
      <c r="AU279" s="7"/>
      <c r="AV279" s="7"/>
      <c r="AW279" s="7"/>
      <c r="AX279" s="7"/>
      <c r="AY279" s="7"/>
      <c r="AZ279" s="7"/>
      <c r="BA279" s="8">
        <f t="shared" si="31"/>
        <v>100</v>
      </c>
      <c r="BB279" s="55"/>
      <c r="BC279" s="4"/>
      <c r="BD279" s="108"/>
      <c r="BE279" s="108"/>
      <c r="BF279" s="7"/>
      <c r="BG279" s="8" t="str">
        <f>VLOOKUP($BF279,definitions_list_lookup!$N$15:$P$20,2,TRUE)</f>
        <v>fresh</v>
      </c>
      <c r="BH279" s="8">
        <f>VLOOKUP($BF279,definitions_list_lookup!$N$15:$P$20,3,TRUE)</f>
        <v>0</v>
      </c>
      <c r="BI279" s="4"/>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8">
        <f t="shared" si="32"/>
        <v>0</v>
      </c>
      <c r="CI279" s="45"/>
      <c r="CJ279" s="7"/>
      <c r="CK279" s="130"/>
      <c r="CM279" s="8" t="str">
        <f>VLOOKUP($CL279,definitions_list_lookup!$N$15:$P$20,2,TRUE)</f>
        <v>fresh</v>
      </c>
      <c r="CN279" s="8">
        <f>VLOOKUP($CL279,definitions_list_lookup!$N$15:$P$20,3,TRUE)</f>
        <v>0</v>
      </c>
      <c r="CO279" s="108"/>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8">
        <f t="shared" si="33"/>
        <v>0</v>
      </c>
      <c r="DO279" s="45"/>
      <c r="DP279" s="4"/>
      <c r="DR279" s="8" t="str">
        <f>VLOOKUP($DQ279,definitions_list_lookup!$N$15:$P$20,2,TRUE)</f>
        <v>fresh</v>
      </c>
      <c r="DS279" s="8">
        <f>VLOOKUP($DQ279,definitions_list_lookup!$N$15:$P$20,3,TRUE)</f>
        <v>0</v>
      </c>
      <c r="DT279" s="108"/>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8">
        <f t="shared" si="34"/>
        <v>0</v>
      </c>
      <c r="ET279" s="44"/>
      <c r="EU279" s="8">
        <f t="shared" si="28"/>
        <v>60</v>
      </c>
      <c r="EV279" s="8" t="str">
        <f>VLOOKUP($EU279,definitions_list_lookup!$N$15:$P$20,2,TRUE)</f>
        <v>high</v>
      </c>
      <c r="EW279" s="8">
        <f>VLOOKUP($EU279,definitions_list_lookup!$N$15:$P$20,3,TRUE)</f>
        <v>3</v>
      </c>
    </row>
    <row r="280" spans="1:153" s="5" customFormat="1" ht="112">
      <c r="A280" s="5" t="s">
        <v>2134</v>
      </c>
      <c r="B280" s="5" t="s">
        <v>2845</v>
      </c>
      <c r="C280" s="5" t="s">
        <v>1497</v>
      </c>
      <c r="D280" s="5" t="s">
        <v>1497</v>
      </c>
      <c r="E280" s="5">
        <v>48</v>
      </c>
      <c r="F280" s="5">
        <v>3</v>
      </c>
      <c r="G280" s="6" t="str">
        <f t="shared" si="29"/>
        <v>48-3</v>
      </c>
      <c r="H280" s="2">
        <v>7</v>
      </c>
      <c r="I280" s="2">
        <v>72</v>
      </c>
      <c r="J280" s="81" t="str">
        <f>IF(((VLOOKUP($G280,Depth_Lookup!$A$3:$J$561,9,FALSE))-(I280/100))&gt;=0,"Good","Too Long")</f>
        <v>Good</v>
      </c>
      <c r="K280" s="82">
        <f>(VLOOKUP($G280,Depth_Lookup!$A$3:$J$561,10,FALSE))+(H280/100)</f>
        <v>120.47999999999999</v>
      </c>
      <c r="L280" s="82">
        <f>(VLOOKUP($G280,Depth_Lookup!$A$3:$J$561,10,FALSE))+(I280/100)</f>
        <v>121.13</v>
      </c>
      <c r="M280" s="174">
        <v>47</v>
      </c>
      <c r="N280" s="174" t="s">
        <v>1489</v>
      </c>
      <c r="O280" s="59" t="s">
        <v>1789</v>
      </c>
      <c r="P280" s="59" t="s">
        <v>2347</v>
      </c>
      <c r="Q280" s="45"/>
      <c r="R280" s="42">
        <v>95</v>
      </c>
      <c r="T280" s="5">
        <v>5</v>
      </c>
      <c r="V280" s="8">
        <f t="shared" si="30"/>
        <v>100</v>
      </c>
      <c r="W280" s="4" t="s">
        <v>1794</v>
      </c>
      <c r="X280" s="5" t="s">
        <v>1764</v>
      </c>
      <c r="Y280" s="38">
        <v>15</v>
      </c>
      <c r="Z280" s="8" t="str">
        <f>VLOOKUP($Y280,definitions_list_lookup!$N$15:$P$20,2,TRUE)</f>
        <v>moderate</v>
      </c>
      <c r="AA280" s="8">
        <f>VLOOKUP($Y280,definitions_list_lookup!$N$15:$P$20,3,TRUE)</f>
        <v>2</v>
      </c>
      <c r="AB280" s="4"/>
      <c r="AC280" s="7"/>
      <c r="AD280" s="7">
        <v>35</v>
      </c>
      <c r="AE280" s="7">
        <v>40</v>
      </c>
      <c r="AF280" s="7"/>
      <c r="AG280" s="7"/>
      <c r="AH280" s="7"/>
      <c r="AI280" s="7"/>
      <c r="AJ280" s="7"/>
      <c r="AK280" s="7"/>
      <c r="AL280" s="7"/>
      <c r="AM280" s="7"/>
      <c r="AN280" s="7"/>
      <c r="AO280" s="7"/>
      <c r="AP280" s="7">
        <v>5</v>
      </c>
      <c r="AQ280" s="7"/>
      <c r="AR280" s="7"/>
      <c r="AS280" s="7">
        <v>20</v>
      </c>
      <c r="AT280" s="7"/>
      <c r="AU280" s="7"/>
      <c r="AV280" s="7"/>
      <c r="AW280" s="7"/>
      <c r="AX280" s="7"/>
      <c r="AY280" s="7"/>
      <c r="AZ280" s="7"/>
      <c r="BA280" s="8">
        <f t="shared" si="31"/>
        <v>100</v>
      </c>
      <c r="BB280" s="55"/>
      <c r="BC280" s="4"/>
      <c r="BD280" s="108"/>
      <c r="BE280" s="108"/>
      <c r="BF280" s="7"/>
      <c r="BG280" s="8" t="str">
        <f>VLOOKUP($BF280,definitions_list_lookup!$N$15:$P$20,2,TRUE)</f>
        <v>fresh</v>
      </c>
      <c r="BH280" s="8">
        <f>VLOOKUP($BF280,definitions_list_lookup!$N$15:$P$20,3,TRUE)</f>
        <v>0</v>
      </c>
      <c r="BI280" s="4"/>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8">
        <f t="shared" si="32"/>
        <v>0</v>
      </c>
      <c r="CI280" s="45"/>
      <c r="CJ280" s="7" t="s">
        <v>1777</v>
      </c>
      <c r="CK280" s="130" t="s">
        <v>1739</v>
      </c>
      <c r="CL280" s="5">
        <v>60</v>
      </c>
      <c r="CM280" s="8" t="str">
        <f>VLOOKUP($CL280,definitions_list_lookup!$N$15:$P$20,2,TRUE)</f>
        <v>high</v>
      </c>
      <c r="CN280" s="8">
        <f>VLOOKUP($CL280,definitions_list_lookup!$N$15:$P$20,3,TRUE)</f>
        <v>3</v>
      </c>
      <c r="CO280" s="108"/>
      <c r="CP280" s="7"/>
      <c r="CQ280" s="7">
        <v>75</v>
      </c>
      <c r="CR280" s="7">
        <v>25</v>
      </c>
      <c r="CS280" s="7"/>
      <c r="CT280" s="7"/>
      <c r="CU280" s="7"/>
      <c r="CV280" s="7"/>
      <c r="CW280" s="7"/>
      <c r="CX280" s="7"/>
      <c r="CY280" s="7"/>
      <c r="CZ280" s="7"/>
      <c r="DA280" s="7"/>
      <c r="DB280" s="7"/>
      <c r="DC280" s="7"/>
      <c r="DD280" s="7"/>
      <c r="DE280" s="7"/>
      <c r="DF280" s="7"/>
      <c r="DG280" s="7"/>
      <c r="DH280" s="7"/>
      <c r="DI280" s="7"/>
      <c r="DJ280" s="7"/>
      <c r="DK280" s="7"/>
      <c r="DL280" s="7"/>
      <c r="DM280" s="7"/>
      <c r="DN280" s="8">
        <f t="shared" si="33"/>
        <v>100</v>
      </c>
      <c r="DO280" s="45"/>
      <c r="DP280" s="4"/>
      <c r="DR280" s="8" t="str">
        <f>VLOOKUP($DQ280,definitions_list_lookup!$N$15:$P$20,2,TRUE)</f>
        <v>fresh</v>
      </c>
      <c r="DS280" s="8">
        <f>VLOOKUP($DQ280,definitions_list_lookup!$N$15:$P$20,3,TRUE)</f>
        <v>0</v>
      </c>
      <c r="DT280" s="108"/>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8">
        <f t="shared" si="34"/>
        <v>0</v>
      </c>
      <c r="ET280" s="44"/>
      <c r="EU280" s="8">
        <f t="shared" si="28"/>
        <v>17.25</v>
      </c>
      <c r="EV280" s="8" t="str">
        <f>VLOOKUP($EU280,definitions_list_lookup!$N$15:$P$20,2,TRUE)</f>
        <v>moderate</v>
      </c>
      <c r="EW280" s="8">
        <f>VLOOKUP($EU280,definitions_list_lookup!$N$15:$P$20,3,TRUE)</f>
        <v>2</v>
      </c>
    </row>
    <row r="281" spans="1:153" s="5" customFormat="1" ht="98">
      <c r="A281" s="5" t="s">
        <v>2134</v>
      </c>
      <c r="B281" s="5" t="s">
        <v>2845</v>
      </c>
      <c r="C281" s="5" t="s">
        <v>1497</v>
      </c>
      <c r="D281" s="5" t="s">
        <v>1497</v>
      </c>
      <c r="E281" s="5">
        <v>49</v>
      </c>
      <c r="F281" s="5">
        <v>1</v>
      </c>
      <c r="G281" s="6" t="str">
        <f t="shared" si="29"/>
        <v>49-1</v>
      </c>
      <c r="H281" s="2">
        <v>0</v>
      </c>
      <c r="I281" s="2">
        <v>89.5</v>
      </c>
      <c r="J281" s="81" t="str">
        <f>IF(((VLOOKUP($G281,Depth_Lookup!$A$3:$J$561,9,FALSE))-(I281/100))&gt;=0,"Good","Too Long")</f>
        <v>Good</v>
      </c>
      <c r="K281" s="82">
        <f>(VLOOKUP($G281,Depth_Lookup!$A$3:$J$561,10,FALSE))+(H281/100)</f>
        <v>121</v>
      </c>
      <c r="L281" s="82">
        <f>(VLOOKUP($G281,Depth_Lookup!$A$3:$J$561,10,FALSE))+(I281/100)</f>
        <v>121.895</v>
      </c>
      <c r="M281" s="174">
        <v>47</v>
      </c>
      <c r="N281" s="174" t="s">
        <v>1489</v>
      </c>
      <c r="O281" s="59" t="s">
        <v>1792</v>
      </c>
      <c r="P281" s="59" t="s">
        <v>2347</v>
      </c>
      <c r="Q281" s="45"/>
      <c r="R281" s="42">
        <v>95</v>
      </c>
      <c r="T281" s="5">
        <v>5</v>
      </c>
      <c r="V281" s="8">
        <f t="shared" si="30"/>
        <v>100</v>
      </c>
      <c r="W281" s="4" t="s">
        <v>1742</v>
      </c>
      <c r="X281" s="5" t="s">
        <v>1764</v>
      </c>
      <c r="Y281" s="38">
        <v>10</v>
      </c>
      <c r="Z281" s="8" t="str">
        <f>VLOOKUP($Y281,definitions_list_lookup!$N$15:$P$20,2,TRUE)</f>
        <v>slight</v>
      </c>
      <c r="AA281" s="8">
        <f>VLOOKUP($Y281,definitions_list_lookup!$N$15:$P$20,3,TRUE)</f>
        <v>1</v>
      </c>
      <c r="AB281" s="4"/>
      <c r="AC281" s="7"/>
      <c r="AD281" s="7">
        <v>50</v>
      </c>
      <c r="AE281" s="7">
        <v>15</v>
      </c>
      <c r="AF281" s="7"/>
      <c r="AG281" s="7"/>
      <c r="AH281" s="7"/>
      <c r="AI281" s="7"/>
      <c r="AJ281" s="7"/>
      <c r="AK281" s="7"/>
      <c r="AL281" s="7"/>
      <c r="AM281" s="7"/>
      <c r="AN281" s="7"/>
      <c r="AO281" s="7"/>
      <c r="AP281" s="7">
        <v>5</v>
      </c>
      <c r="AQ281" s="7"/>
      <c r="AR281" s="7"/>
      <c r="AS281" s="7">
        <v>30</v>
      </c>
      <c r="AT281" s="7"/>
      <c r="AU281" s="7"/>
      <c r="AV281" s="7"/>
      <c r="AW281" s="7"/>
      <c r="AX281" s="7"/>
      <c r="AY281" s="7"/>
      <c r="AZ281" s="7"/>
      <c r="BA281" s="8">
        <f t="shared" si="31"/>
        <v>100</v>
      </c>
      <c r="BB281" s="55"/>
      <c r="BC281" s="4"/>
      <c r="BD281" s="108"/>
      <c r="BE281" s="108"/>
      <c r="BF281" s="7"/>
      <c r="BG281" s="8" t="str">
        <f>VLOOKUP($BF281,definitions_list_lookup!$N$15:$P$20,2,TRUE)</f>
        <v>fresh</v>
      </c>
      <c r="BH281" s="8">
        <f>VLOOKUP($BF281,definitions_list_lookup!$N$15:$P$20,3,TRUE)</f>
        <v>0</v>
      </c>
      <c r="BI281" s="4"/>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8">
        <f t="shared" si="32"/>
        <v>0</v>
      </c>
      <c r="CI281" s="45"/>
      <c r="CJ281" s="7" t="s">
        <v>1777</v>
      </c>
      <c r="CK281" s="130" t="s">
        <v>2094</v>
      </c>
      <c r="CL281" s="5">
        <v>60</v>
      </c>
      <c r="CM281" s="8" t="str">
        <f>VLOOKUP($CL281,definitions_list_lookup!$N$15:$P$20,2,TRUE)</f>
        <v>high</v>
      </c>
      <c r="CN281" s="8">
        <f>VLOOKUP($CL281,definitions_list_lookup!$N$15:$P$20,3,TRUE)</f>
        <v>3</v>
      </c>
      <c r="CO281" s="108"/>
      <c r="CP281" s="7"/>
      <c r="CQ281" s="7">
        <v>60</v>
      </c>
      <c r="CR281" s="7">
        <v>40</v>
      </c>
      <c r="CS281" s="7"/>
      <c r="CT281" s="7"/>
      <c r="CU281" s="7"/>
      <c r="CV281" s="7"/>
      <c r="CW281" s="7"/>
      <c r="CX281" s="7"/>
      <c r="CY281" s="7"/>
      <c r="CZ281" s="7"/>
      <c r="DA281" s="7"/>
      <c r="DB281" s="7"/>
      <c r="DC281" s="7"/>
      <c r="DD281" s="7"/>
      <c r="DE281" s="7"/>
      <c r="DF281" s="7"/>
      <c r="DG281" s="7"/>
      <c r="DH281" s="7"/>
      <c r="DI281" s="7"/>
      <c r="DJ281" s="7"/>
      <c r="DK281" s="7"/>
      <c r="DL281" s="7"/>
      <c r="DM281" s="7"/>
      <c r="DN281" s="8">
        <f t="shared" si="33"/>
        <v>100</v>
      </c>
      <c r="DO281" s="45"/>
      <c r="DP281" s="4"/>
      <c r="DR281" s="8" t="str">
        <f>VLOOKUP($DQ281,definitions_list_lookup!$N$15:$P$20,2,TRUE)</f>
        <v>fresh</v>
      </c>
      <c r="DS281" s="8">
        <f>VLOOKUP($DQ281,definitions_list_lookup!$N$15:$P$20,3,TRUE)</f>
        <v>0</v>
      </c>
      <c r="DT281" s="108"/>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8">
        <f t="shared" si="34"/>
        <v>0</v>
      </c>
      <c r="ET281" s="44"/>
      <c r="EU281" s="8">
        <f t="shared" si="28"/>
        <v>12.5</v>
      </c>
      <c r="EV281" s="8" t="str">
        <f>VLOOKUP($EU281,definitions_list_lookup!$N$15:$P$20,2,TRUE)</f>
        <v>moderate</v>
      </c>
      <c r="EW281" s="8">
        <f>VLOOKUP($EU281,definitions_list_lookup!$N$15:$P$20,3,TRUE)</f>
        <v>2</v>
      </c>
    </row>
    <row r="282" spans="1:153" s="5" customFormat="1" ht="112">
      <c r="A282" s="5" t="s">
        <v>2134</v>
      </c>
      <c r="B282" s="5" t="s">
        <v>2845</v>
      </c>
      <c r="C282" s="5" t="s">
        <v>1497</v>
      </c>
      <c r="D282" s="5" t="s">
        <v>1497</v>
      </c>
      <c r="E282" s="5">
        <v>49</v>
      </c>
      <c r="F282" s="5">
        <v>2</v>
      </c>
      <c r="G282" s="6" t="str">
        <f t="shared" si="29"/>
        <v>49-2</v>
      </c>
      <c r="H282" s="2">
        <v>0</v>
      </c>
      <c r="I282" s="2">
        <v>39</v>
      </c>
      <c r="J282" s="81" t="str">
        <f>IF(((VLOOKUP($G282,Depth_Lookup!$A$3:$J$561,9,FALSE))-(I282/100))&gt;=0,"Good","Too Long")</f>
        <v>Good</v>
      </c>
      <c r="K282" s="82">
        <f>(VLOOKUP($G282,Depth_Lookup!$A$3:$J$561,10,FALSE))+(H282/100)</f>
        <v>121.895</v>
      </c>
      <c r="L282" s="82">
        <f>(VLOOKUP($G282,Depth_Lookup!$A$3:$J$561,10,FALSE))+(I282/100)</f>
        <v>122.285</v>
      </c>
      <c r="M282" s="174">
        <v>47</v>
      </c>
      <c r="N282" s="174" t="s">
        <v>1489</v>
      </c>
      <c r="O282" s="59" t="s">
        <v>1811</v>
      </c>
      <c r="P282" s="59" t="s">
        <v>2347</v>
      </c>
      <c r="Q282" s="45"/>
      <c r="R282" s="42">
        <v>95</v>
      </c>
      <c r="T282" s="5">
        <v>5</v>
      </c>
      <c r="V282" s="8">
        <f t="shared" si="30"/>
        <v>100</v>
      </c>
      <c r="W282" s="4" t="s">
        <v>1742</v>
      </c>
      <c r="X282" s="5" t="s">
        <v>1764</v>
      </c>
      <c r="Y282" s="38">
        <v>20</v>
      </c>
      <c r="Z282" s="8" t="str">
        <f>VLOOKUP($Y282,definitions_list_lookup!$N$15:$P$20,2,TRUE)</f>
        <v>moderate</v>
      </c>
      <c r="AA282" s="8">
        <f>VLOOKUP($Y282,definitions_list_lookup!$N$15:$P$20,3,TRUE)</f>
        <v>2</v>
      </c>
      <c r="AB282" s="4"/>
      <c r="AC282" s="7"/>
      <c r="AD282" s="7">
        <v>20</v>
      </c>
      <c r="AE282" s="7">
        <v>55</v>
      </c>
      <c r="AF282" s="7"/>
      <c r="AG282" s="7"/>
      <c r="AH282" s="7"/>
      <c r="AI282" s="7"/>
      <c r="AJ282" s="7"/>
      <c r="AK282" s="7"/>
      <c r="AL282" s="7"/>
      <c r="AM282" s="7"/>
      <c r="AN282" s="7"/>
      <c r="AO282" s="7"/>
      <c r="AP282" s="7">
        <v>5</v>
      </c>
      <c r="AQ282" s="7"/>
      <c r="AR282" s="7"/>
      <c r="AS282" s="7">
        <v>20</v>
      </c>
      <c r="AT282" s="7"/>
      <c r="AU282" s="7"/>
      <c r="AV282" s="7"/>
      <c r="AW282" s="7"/>
      <c r="AX282" s="7"/>
      <c r="AY282" s="7"/>
      <c r="AZ282" s="7"/>
      <c r="BA282" s="8">
        <f t="shared" si="31"/>
        <v>100</v>
      </c>
      <c r="BB282" s="55"/>
      <c r="BC282" s="4"/>
      <c r="BD282" s="108"/>
      <c r="BE282" s="108"/>
      <c r="BF282" s="7"/>
      <c r="BG282" s="8" t="str">
        <f>VLOOKUP($BF282,definitions_list_lookup!$N$15:$P$20,2,TRUE)</f>
        <v>fresh</v>
      </c>
      <c r="BH282" s="8">
        <f>VLOOKUP($BF282,definitions_list_lookup!$N$15:$P$20,3,TRUE)</f>
        <v>0</v>
      </c>
      <c r="BI282" s="4"/>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8">
        <f t="shared" si="32"/>
        <v>0</v>
      </c>
      <c r="CI282" s="45"/>
      <c r="CJ282" s="7" t="s">
        <v>1777</v>
      </c>
      <c r="CK282" s="130" t="s">
        <v>1739</v>
      </c>
      <c r="CL282" s="5">
        <v>30</v>
      </c>
      <c r="CM282" s="8" t="str">
        <f>VLOOKUP($CL282,definitions_list_lookup!$N$15:$P$20,2,TRUE)</f>
        <v>moderate</v>
      </c>
      <c r="CN282" s="8">
        <f>VLOOKUP($CL282,definitions_list_lookup!$N$15:$P$20,3,TRUE)</f>
        <v>2</v>
      </c>
      <c r="CO282" s="108"/>
      <c r="CP282" s="7"/>
      <c r="CQ282" s="7">
        <v>70</v>
      </c>
      <c r="CR282" s="7">
        <v>30</v>
      </c>
      <c r="CS282" s="7"/>
      <c r="CT282" s="7"/>
      <c r="CU282" s="7"/>
      <c r="CV282" s="7"/>
      <c r="CW282" s="7"/>
      <c r="CX282" s="7"/>
      <c r="CY282" s="7"/>
      <c r="CZ282" s="7"/>
      <c r="DA282" s="7"/>
      <c r="DB282" s="7"/>
      <c r="DC282" s="7"/>
      <c r="DD282" s="7"/>
      <c r="DE282" s="7"/>
      <c r="DF282" s="7"/>
      <c r="DG282" s="7"/>
      <c r="DH282" s="7"/>
      <c r="DI282" s="7"/>
      <c r="DJ282" s="7"/>
      <c r="DK282" s="7"/>
      <c r="DL282" s="7"/>
      <c r="DM282" s="7"/>
      <c r="DN282" s="8">
        <f t="shared" si="33"/>
        <v>100</v>
      </c>
      <c r="DO282" s="45"/>
      <c r="DP282" s="4"/>
      <c r="DR282" s="8" t="str">
        <f>VLOOKUP($DQ282,definitions_list_lookup!$N$15:$P$20,2,TRUE)</f>
        <v>fresh</v>
      </c>
      <c r="DS282" s="8">
        <f>VLOOKUP($DQ282,definitions_list_lookup!$N$15:$P$20,3,TRUE)</f>
        <v>0</v>
      </c>
      <c r="DT282" s="108"/>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8">
        <f t="shared" si="34"/>
        <v>0</v>
      </c>
      <c r="ET282" s="44"/>
      <c r="EU282" s="8">
        <f t="shared" si="28"/>
        <v>20.5</v>
      </c>
      <c r="EV282" s="8" t="str">
        <f>VLOOKUP($EU282,definitions_list_lookup!$N$15:$P$20,2,TRUE)</f>
        <v>moderate</v>
      </c>
      <c r="EW282" s="8">
        <f>VLOOKUP($EU282,definitions_list_lookup!$N$15:$P$20,3,TRUE)</f>
        <v>2</v>
      </c>
    </row>
    <row r="283" spans="1:153" s="5" customFormat="1" ht="70">
      <c r="A283" s="5" t="s">
        <v>2134</v>
      </c>
      <c r="B283" s="5" t="s">
        <v>2845</v>
      </c>
      <c r="C283" s="5" t="s">
        <v>1497</v>
      </c>
      <c r="D283" s="5" t="s">
        <v>1497</v>
      </c>
      <c r="E283" s="5">
        <v>50</v>
      </c>
      <c r="F283" s="5">
        <v>1</v>
      </c>
      <c r="G283" s="6" t="str">
        <f t="shared" si="29"/>
        <v>50-1</v>
      </c>
      <c r="H283" s="2">
        <v>0</v>
      </c>
      <c r="I283" s="2">
        <v>4</v>
      </c>
      <c r="J283" s="81" t="str">
        <f>IF(((VLOOKUP($G283,Depth_Lookup!$A$3:$J$561,9,FALSE))-(I283/100))&gt;=0,"Good","Too Long")</f>
        <v>Good</v>
      </c>
      <c r="K283" s="82">
        <f>(VLOOKUP($G283,Depth_Lookup!$A$3:$J$561,10,FALSE))+(H283/100)</f>
        <v>122.25</v>
      </c>
      <c r="L283" s="82">
        <f>(VLOOKUP($G283,Depth_Lookup!$A$3:$J$561,10,FALSE))+(I283/100)</f>
        <v>122.29</v>
      </c>
      <c r="M283" s="174">
        <v>47</v>
      </c>
      <c r="N283" s="174" t="s">
        <v>1489</v>
      </c>
      <c r="O283" s="59" t="s">
        <v>1746</v>
      </c>
      <c r="P283" s="59" t="s">
        <v>2347</v>
      </c>
      <c r="Q283" s="45"/>
      <c r="R283" s="42">
        <v>100</v>
      </c>
      <c r="V283" s="8">
        <f t="shared" si="30"/>
        <v>100</v>
      </c>
      <c r="W283" s="4" t="s">
        <v>1742</v>
      </c>
      <c r="X283" s="5" t="s">
        <v>1764</v>
      </c>
      <c r="Y283" s="38">
        <v>20</v>
      </c>
      <c r="Z283" s="8" t="str">
        <f>VLOOKUP($Y283,definitions_list_lookup!$N$15:$P$20,2,TRUE)</f>
        <v>moderate</v>
      </c>
      <c r="AA283" s="8">
        <f>VLOOKUP($Y283,definitions_list_lookup!$N$15:$P$20,3,TRUE)</f>
        <v>2</v>
      </c>
      <c r="AB283" s="4"/>
      <c r="AC283" s="7"/>
      <c r="AD283" s="7">
        <v>20</v>
      </c>
      <c r="AE283" s="7">
        <v>55</v>
      </c>
      <c r="AF283" s="7"/>
      <c r="AG283" s="7"/>
      <c r="AH283" s="7"/>
      <c r="AI283" s="7"/>
      <c r="AJ283" s="7"/>
      <c r="AK283" s="7"/>
      <c r="AL283" s="7"/>
      <c r="AM283" s="7"/>
      <c r="AN283" s="7"/>
      <c r="AO283" s="7"/>
      <c r="AP283" s="7">
        <v>5</v>
      </c>
      <c r="AQ283" s="7"/>
      <c r="AR283" s="7"/>
      <c r="AS283" s="7">
        <v>20</v>
      </c>
      <c r="AT283" s="7"/>
      <c r="AU283" s="7"/>
      <c r="AV283" s="7"/>
      <c r="AW283" s="7"/>
      <c r="AX283" s="7"/>
      <c r="AY283" s="7"/>
      <c r="AZ283" s="7"/>
      <c r="BA283" s="8">
        <f t="shared" si="31"/>
        <v>100</v>
      </c>
      <c r="BB283" s="55"/>
      <c r="BC283" s="4"/>
      <c r="BD283" s="108"/>
      <c r="BE283" s="108"/>
      <c r="BF283" s="7"/>
      <c r="BG283" s="8" t="str">
        <f>VLOOKUP($BF283,definitions_list_lookup!$N$15:$P$20,2,TRUE)</f>
        <v>fresh</v>
      </c>
      <c r="BH283" s="8">
        <f>VLOOKUP($BF283,definitions_list_lookup!$N$15:$P$20,3,TRUE)</f>
        <v>0</v>
      </c>
      <c r="BI283" s="4"/>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8">
        <f t="shared" si="32"/>
        <v>0</v>
      </c>
      <c r="CI283" s="45"/>
      <c r="CJ283" s="7"/>
      <c r="CK283" s="130"/>
      <c r="CM283" s="8" t="str">
        <f>VLOOKUP($CL283,definitions_list_lookup!$N$15:$P$20,2,TRUE)</f>
        <v>fresh</v>
      </c>
      <c r="CN283" s="8">
        <f>VLOOKUP($CL283,definitions_list_lookup!$N$15:$P$20,3,TRUE)</f>
        <v>0</v>
      </c>
      <c r="CO283" s="108"/>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8">
        <f t="shared" si="33"/>
        <v>0</v>
      </c>
      <c r="DO283" s="45"/>
      <c r="DP283" s="4"/>
      <c r="DR283" s="8" t="str">
        <f>VLOOKUP($DQ283,definitions_list_lookup!$N$15:$P$20,2,TRUE)</f>
        <v>fresh</v>
      </c>
      <c r="DS283" s="8">
        <f>VLOOKUP($DQ283,definitions_list_lookup!$N$15:$P$20,3,TRUE)</f>
        <v>0</v>
      </c>
      <c r="DT283" s="108"/>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8">
        <f t="shared" si="34"/>
        <v>0</v>
      </c>
      <c r="ET283" s="44"/>
      <c r="EU283" s="8">
        <f t="shared" si="28"/>
        <v>20</v>
      </c>
      <c r="EV283" s="8" t="str">
        <f>VLOOKUP($EU283,definitions_list_lookup!$N$15:$P$20,2,TRUE)</f>
        <v>moderate</v>
      </c>
      <c r="EW283" s="8">
        <f>VLOOKUP($EU283,definitions_list_lookup!$N$15:$P$20,3,TRUE)</f>
        <v>2</v>
      </c>
    </row>
    <row r="284" spans="1:153" s="5" customFormat="1" ht="56">
      <c r="A284" s="5" t="s">
        <v>2134</v>
      </c>
      <c r="B284" s="5" t="s">
        <v>2845</v>
      </c>
      <c r="C284" s="5" t="s">
        <v>1497</v>
      </c>
      <c r="D284" s="5" t="s">
        <v>1497</v>
      </c>
      <c r="E284" s="5">
        <v>50</v>
      </c>
      <c r="F284" s="5">
        <v>1</v>
      </c>
      <c r="G284" s="6" t="str">
        <f t="shared" si="29"/>
        <v>50-1</v>
      </c>
      <c r="H284" s="2">
        <v>4</v>
      </c>
      <c r="I284" s="2">
        <v>49</v>
      </c>
      <c r="J284" s="81" t="str">
        <f>IF(((VLOOKUP($G284,Depth_Lookup!$A$3:$J$561,9,FALSE))-(I284/100))&gt;=0,"Good","Too Long")</f>
        <v>Good</v>
      </c>
      <c r="K284" s="82">
        <f>(VLOOKUP($G284,Depth_Lookup!$A$3:$J$561,10,FALSE))+(H284/100)</f>
        <v>122.29</v>
      </c>
      <c r="L284" s="82">
        <f>(VLOOKUP($G284,Depth_Lookup!$A$3:$J$561,10,FALSE))+(I284/100)</f>
        <v>122.74</v>
      </c>
      <c r="M284" s="174">
        <v>48</v>
      </c>
      <c r="N284" s="174" t="s">
        <v>2520</v>
      </c>
      <c r="O284" s="59" t="s">
        <v>1746</v>
      </c>
      <c r="P284" s="59" t="s">
        <v>2110</v>
      </c>
      <c r="Q284" s="45"/>
      <c r="R284" s="42">
        <v>90</v>
      </c>
      <c r="T284" s="5">
        <v>10</v>
      </c>
      <c r="V284" s="8">
        <f t="shared" si="30"/>
        <v>100</v>
      </c>
      <c r="W284" s="4" t="s">
        <v>1750</v>
      </c>
      <c r="X284" s="5" t="s">
        <v>1764</v>
      </c>
      <c r="Y284" s="38">
        <v>30</v>
      </c>
      <c r="Z284" s="8" t="str">
        <f>VLOOKUP($Y284,definitions_list_lookup!$N$15:$P$20,2,TRUE)</f>
        <v>moderate</v>
      </c>
      <c r="AA284" s="8">
        <f>VLOOKUP($Y284,definitions_list_lookup!$N$15:$P$20,3,TRUE)</f>
        <v>2</v>
      </c>
      <c r="AB284" s="4" t="s">
        <v>2234</v>
      </c>
      <c r="AC284" s="7"/>
      <c r="AD284" s="7">
        <v>35</v>
      </c>
      <c r="AE284" s="7">
        <v>55</v>
      </c>
      <c r="AF284" s="7"/>
      <c r="AG284" s="7"/>
      <c r="AH284" s="7"/>
      <c r="AI284" s="7"/>
      <c r="AJ284" s="7"/>
      <c r="AK284" s="7"/>
      <c r="AL284" s="7"/>
      <c r="AM284" s="7"/>
      <c r="AN284" s="7"/>
      <c r="AO284" s="7"/>
      <c r="AP284" s="7">
        <v>2</v>
      </c>
      <c r="AQ284" s="7"/>
      <c r="AR284" s="7"/>
      <c r="AS284" s="7">
        <v>8</v>
      </c>
      <c r="AT284" s="7"/>
      <c r="AU284" s="7"/>
      <c r="AV284" s="7"/>
      <c r="AW284" s="7"/>
      <c r="AX284" s="7"/>
      <c r="AY284" s="7"/>
      <c r="AZ284" s="7"/>
      <c r="BA284" s="8">
        <f t="shared" si="31"/>
        <v>100</v>
      </c>
      <c r="BB284" s="55"/>
      <c r="BC284" s="4"/>
      <c r="BD284" s="108"/>
      <c r="BE284" s="108"/>
      <c r="BF284" s="7"/>
      <c r="BG284" s="8" t="str">
        <f>VLOOKUP($BF284,definitions_list_lookup!$N$15:$P$20,2,TRUE)</f>
        <v>fresh</v>
      </c>
      <c r="BH284" s="8">
        <f>VLOOKUP($BF284,definitions_list_lookup!$N$15:$P$20,3,TRUE)</f>
        <v>0</v>
      </c>
      <c r="BI284" s="4"/>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8">
        <f t="shared" si="32"/>
        <v>0</v>
      </c>
      <c r="CI284" s="45"/>
      <c r="CJ284" s="7" t="s">
        <v>1777</v>
      </c>
      <c r="CK284" s="130" t="s">
        <v>1737</v>
      </c>
      <c r="CL284" s="5">
        <v>45</v>
      </c>
      <c r="CM284" s="8" t="str">
        <f>VLOOKUP($CL284,definitions_list_lookup!$N$15:$P$20,2,TRUE)</f>
        <v>high</v>
      </c>
      <c r="CN284" s="8">
        <f>VLOOKUP($CL284,definitions_list_lookup!$N$15:$P$20,3,TRUE)</f>
        <v>3</v>
      </c>
      <c r="CO284" s="108"/>
      <c r="CP284" s="7"/>
      <c r="CQ284" s="7">
        <v>70</v>
      </c>
      <c r="CR284" s="7">
        <v>30</v>
      </c>
      <c r="CS284" s="7"/>
      <c r="CT284" s="7"/>
      <c r="CU284" s="7"/>
      <c r="CV284" s="7"/>
      <c r="CW284" s="7"/>
      <c r="CX284" s="7"/>
      <c r="CY284" s="7"/>
      <c r="CZ284" s="7"/>
      <c r="DA284" s="7"/>
      <c r="DB284" s="7"/>
      <c r="DC284" s="7"/>
      <c r="DD284" s="7"/>
      <c r="DE284" s="7"/>
      <c r="DF284" s="7"/>
      <c r="DG284" s="7"/>
      <c r="DH284" s="7"/>
      <c r="DI284" s="7"/>
      <c r="DJ284" s="7"/>
      <c r="DK284" s="7"/>
      <c r="DL284" s="7"/>
      <c r="DM284" s="7"/>
      <c r="DN284" s="8">
        <f t="shared" si="33"/>
        <v>100</v>
      </c>
      <c r="DO284" s="45"/>
      <c r="DP284" s="4"/>
      <c r="DR284" s="8" t="str">
        <f>VLOOKUP($DQ284,definitions_list_lookup!$N$15:$P$20,2,TRUE)</f>
        <v>fresh</v>
      </c>
      <c r="DS284" s="8">
        <f>VLOOKUP($DQ284,definitions_list_lookup!$N$15:$P$20,3,TRUE)</f>
        <v>0</v>
      </c>
      <c r="DT284" s="108"/>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8">
        <f t="shared" si="34"/>
        <v>0</v>
      </c>
      <c r="ET284" s="44"/>
      <c r="EU284" s="8">
        <f t="shared" si="28"/>
        <v>31.5</v>
      </c>
      <c r="EV284" s="8" t="str">
        <f>VLOOKUP($EU284,definitions_list_lookup!$N$15:$P$20,2,TRUE)</f>
        <v>high</v>
      </c>
      <c r="EW284" s="8">
        <f>VLOOKUP($EU284,definitions_list_lookup!$N$15:$P$20,3,TRUE)</f>
        <v>3</v>
      </c>
    </row>
    <row r="285" spans="1:153" s="5" customFormat="1" ht="112">
      <c r="A285" s="5" t="s">
        <v>2134</v>
      </c>
      <c r="B285" s="5" t="s">
        <v>2845</v>
      </c>
      <c r="C285" s="5" t="s">
        <v>1497</v>
      </c>
      <c r="D285" s="5" t="s">
        <v>1497</v>
      </c>
      <c r="E285" s="5">
        <v>50</v>
      </c>
      <c r="F285" s="5">
        <v>2</v>
      </c>
      <c r="G285" s="6" t="str">
        <f t="shared" si="29"/>
        <v>50-2</v>
      </c>
      <c r="H285" s="2">
        <v>0</v>
      </c>
      <c r="I285" s="2">
        <v>13</v>
      </c>
      <c r="J285" s="81" t="str">
        <f>IF(((VLOOKUP($G285,Depth_Lookup!$A$3:$J$561,9,FALSE))-(I285/100))&gt;=0,"Good","Too Long")</f>
        <v>Good</v>
      </c>
      <c r="K285" s="82">
        <f>(VLOOKUP($G285,Depth_Lookup!$A$3:$J$561,10,FALSE))+(H285/100)</f>
        <v>122.74</v>
      </c>
      <c r="L285" s="82">
        <f>(VLOOKUP($G285,Depth_Lookup!$A$3:$J$561,10,FALSE))+(I285/100)</f>
        <v>122.86999999999999</v>
      </c>
      <c r="M285" s="174">
        <v>48</v>
      </c>
      <c r="N285" s="174" t="s">
        <v>2520</v>
      </c>
      <c r="O285" s="59" t="s">
        <v>1811</v>
      </c>
      <c r="P285" s="59" t="s">
        <v>2110</v>
      </c>
      <c r="Q285" s="45"/>
      <c r="R285" s="42">
        <v>95</v>
      </c>
      <c r="T285" s="5">
        <v>5</v>
      </c>
      <c r="V285" s="8">
        <f t="shared" si="30"/>
        <v>100</v>
      </c>
      <c r="W285" s="4" t="s">
        <v>1750</v>
      </c>
      <c r="X285" s="5" t="s">
        <v>1764</v>
      </c>
      <c r="Y285" s="38">
        <v>30</v>
      </c>
      <c r="Z285" s="8" t="str">
        <f>VLOOKUP($Y285,definitions_list_lookup!$N$15:$P$20,2,TRUE)</f>
        <v>moderate</v>
      </c>
      <c r="AA285" s="8">
        <f>VLOOKUP($Y285,definitions_list_lookup!$N$15:$P$20,3,TRUE)</f>
        <v>2</v>
      </c>
      <c r="AB285" s="4" t="s">
        <v>2234</v>
      </c>
      <c r="AC285" s="7"/>
      <c r="AD285" s="7">
        <v>25</v>
      </c>
      <c r="AE285" s="7">
        <v>70</v>
      </c>
      <c r="AF285" s="7"/>
      <c r="AG285" s="7"/>
      <c r="AH285" s="7"/>
      <c r="AI285" s="7"/>
      <c r="AJ285" s="7"/>
      <c r="AK285" s="7"/>
      <c r="AL285" s="7"/>
      <c r="AM285" s="7"/>
      <c r="AN285" s="7"/>
      <c r="AO285" s="7"/>
      <c r="AP285" s="7">
        <v>1</v>
      </c>
      <c r="AQ285" s="7"/>
      <c r="AR285" s="7"/>
      <c r="AS285" s="7">
        <v>4</v>
      </c>
      <c r="AT285" s="7"/>
      <c r="AU285" s="7"/>
      <c r="AV285" s="7"/>
      <c r="AW285" s="7"/>
      <c r="AX285" s="7"/>
      <c r="AY285" s="7"/>
      <c r="AZ285" s="7"/>
      <c r="BA285" s="8">
        <f t="shared" si="31"/>
        <v>100</v>
      </c>
      <c r="BB285" s="55"/>
      <c r="BC285" s="4"/>
      <c r="BD285" s="108"/>
      <c r="BE285" s="108"/>
      <c r="BF285" s="7"/>
      <c r="BG285" s="8" t="str">
        <f>VLOOKUP($BF285,definitions_list_lookup!$N$15:$P$20,2,TRUE)</f>
        <v>fresh</v>
      </c>
      <c r="BH285" s="8">
        <f>VLOOKUP($BF285,definitions_list_lookup!$N$15:$P$20,3,TRUE)</f>
        <v>0</v>
      </c>
      <c r="BI285" s="4"/>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8">
        <f t="shared" si="32"/>
        <v>0</v>
      </c>
      <c r="CI285" s="45"/>
      <c r="CJ285" s="7" t="s">
        <v>1777</v>
      </c>
      <c r="CK285" s="130" t="s">
        <v>1737</v>
      </c>
      <c r="CL285" s="5">
        <v>70</v>
      </c>
      <c r="CM285" s="8" t="str">
        <f>VLOOKUP($CL285,definitions_list_lookup!$N$15:$P$20,2,TRUE)</f>
        <v>very high</v>
      </c>
      <c r="CN285" s="8">
        <f>VLOOKUP($CL285,definitions_list_lookup!$N$15:$P$20,3,TRUE)</f>
        <v>4</v>
      </c>
      <c r="CO285" s="108"/>
      <c r="CP285" s="7"/>
      <c r="CQ285" s="7">
        <v>60</v>
      </c>
      <c r="CR285" s="7">
        <v>40</v>
      </c>
      <c r="CS285" s="7"/>
      <c r="CT285" s="7"/>
      <c r="CU285" s="7"/>
      <c r="CV285" s="7"/>
      <c r="CW285" s="7"/>
      <c r="CX285" s="7"/>
      <c r="CY285" s="7"/>
      <c r="CZ285" s="7"/>
      <c r="DA285" s="7"/>
      <c r="DB285" s="7"/>
      <c r="DC285" s="7"/>
      <c r="DD285" s="7"/>
      <c r="DE285" s="7"/>
      <c r="DF285" s="7"/>
      <c r="DG285" s="7"/>
      <c r="DH285" s="7"/>
      <c r="DI285" s="7"/>
      <c r="DJ285" s="7"/>
      <c r="DK285" s="7"/>
      <c r="DL285" s="7"/>
      <c r="DM285" s="7"/>
      <c r="DN285" s="8">
        <f t="shared" si="33"/>
        <v>100</v>
      </c>
      <c r="DO285" s="45"/>
      <c r="DP285" s="4"/>
      <c r="DR285" s="8" t="str">
        <f>VLOOKUP($DQ285,definitions_list_lookup!$N$15:$P$20,2,TRUE)</f>
        <v>fresh</v>
      </c>
      <c r="DS285" s="8">
        <f>VLOOKUP($DQ285,definitions_list_lookup!$N$15:$P$20,3,TRUE)</f>
        <v>0</v>
      </c>
      <c r="DT285" s="108"/>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8">
        <f t="shared" si="34"/>
        <v>0</v>
      </c>
      <c r="ET285" s="44"/>
      <c r="EU285" s="8">
        <f t="shared" si="28"/>
        <v>32</v>
      </c>
      <c r="EV285" s="8" t="str">
        <f>VLOOKUP($EU285,definitions_list_lookup!$N$15:$P$20,2,TRUE)</f>
        <v>high</v>
      </c>
      <c r="EW285" s="8">
        <f>VLOOKUP($EU285,definitions_list_lookup!$N$15:$P$20,3,TRUE)</f>
        <v>3</v>
      </c>
    </row>
    <row r="286" spans="1:153" s="5" customFormat="1" ht="112">
      <c r="A286" s="5" t="s">
        <v>2134</v>
      </c>
      <c r="B286" s="5" t="s">
        <v>2845</v>
      </c>
      <c r="C286" s="5" t="s">
        <v>1497</v>
      </c>
      <c r="D286" s="5" t="s">
        <v>1497</v>
      </c>
      <c r="E286" s="5">
        <v>50</v>
      </c>
      <c r="F286" s="5">
        <v>2</v>
      </c>
      <c r="G286" s="6" t="str">
        <f t="shared" si="29"/>
        <v>50-2</v>
      </c>
      <c r="H286" s="2">
        <v>13</v>
      </c>
      <c r="I286" s="2">
        <v>80</v>
      </c>
      <c r="J286" s="81" t="str">
        <f>IF(((VLOOKUP($G286,Depth_Lookup!$A$3:$J$561,9,FALSE))-(I286/100))&gt;=0,"Good","Too Long")</f>
        <v>Good</v>
      </c>
      <c r="K286" s="82">
        <f>(VLOOKUP($G286,Depth_Lookup!$A$3:$J$561,10,FALSE))+(H286/100)</f>
        <v>122.86999999999999</v>
      </c>
      <c r="L286" s="82">
        <f>(VLOOKUP($G286,Depth_Lookup!$A$3:$J$561,10,FALSE))+(I286/100)</f>
        <v>123.53999999999999</v>
      </c>
      <c r="M286" s="174">
        <v>49</v>
      </c>
      <c r="N286" s="174" t="s">
        <v>1489</v>
      </c>
      <c r="O286" s="59" t="s">
        <v>1811</v>
      </c>
      <c r="P286" s="59" t="s">
        <v>2348</v>
      </c>
      <c r="Q286" s="45"/>
      <c r="R286" s="42">
        <v>95</v>
      </c>
      <c r="T286" s="5">
        <v>5</v>
      </c>
      <c r="V286" s="8">
        <f t="shared" si="30"/>
        <v>100</v>
      </c>
      <c r="W286" s="4" t="s">
        <v>1750</v>
      </c>
      <c r="X286" s="5" t="s">
        <v>1764</v>
      </c>
      <c r="Y286" s="38">
        <v>25</v>
      </c>
      <c r="Z286" s="8" t="str">
        <f>VLOOKUP($Y286,definitions_list_lookup!$N$15:$P$20,2,TRUE)</f>
        <v>moderate</v>
      </c>
      <c r="AA286" s="8">
        <f>VLOOKUP($Y286,definitions_list_lookup!$N$15:$P$20,3,TRUE)</f>
        <v>2</v>
      </c>
      <c r="AB286" s="4"/>
      <c r="AC286" s="7">
        <v>10</v>
      </c>
      <c r="AD286" s="7">
        <v>30</v>
      </c>
      <c r="AE286" s="7">
        <v>55</v>
      </c>
      <c r="AF286" s="7"/>
      <c r="AG286" s="7"/>
      <c r="AH286" s="7"/>
      <c r="AI286" s="7"/>
      <c r="AJ286" s="7"/>
      <c r="AK286" s="7"/>
      <c r="AL286" s="7"/>
      <c r="AM286" s="7"/>
      <c r="AN286" s="7"/>
      <c r="AO286" s="7"/>
      <c r="AP286" s="7">
        <v>1</v>
      </c>
      <c r="AQ286" s="7"/>
      <c r="AR286" s="7"/>
      <c r="AS286" s="7">
        <v>4</v>
      </c>
      <c r="AT286" s="7"/>
      <c r="AU286" s="7"/>
      <c r="AV286" s="7"/>
      <c r="AW286" s="7"/>
      <c r="AX286" s="7"/>
      <c r="AY286" s="7"/>
      <c r="AZ286" s="7"/>
      <c r="BA286" s="8">
        <f t="shared" si="31"/>
        <v>100</v>
      </c>
      <c r="BB286" s="55"/>
      <c r="BC286" s="4"/>
      <c r="BD286" s="108"/>
      <c r="BE286" s="108"/>
      <c r="BF286" s="7"/>
      <c r="BG286" s="8" t="str">
        <f>VLOOKUP($BF286,definitions_list_lookup!$N$15:$P$20,2,TRUE)</f>
        <v>fresh</v>
      </c>
      <c r="BH286" s="8">
        <f>VLOOKUP($BF286,definitions_list_lookup!$N$15:$P$20,3,TRUE)</f>
        <v>0</v>
      </c>
      <c r="BI286" s="4"/>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8">
        <f t="shared" si="32"/>
        <v>0</v>
      </c>
      <c r="CI286" s="45"/>
      <c r="CJ286" s="7" t="s">
        <v>1777</v>
      </c>
      <c r="CK286" s="130" t="s">
        <v>1737</v>
      </c>
      <c r="CL286" s="5">
        <v>40</v>
      </c>
      <c r="CM286" s="8" t="str">
        <f>VLOOKUP($CL286,definitions_list_lookup!$N$15:$P$20,2,TRUE)</f>
        <v>high</v>
      </c>
      <c r="CN286" s="8">
        <f>VLOOKUP($CL286,definitions_list_lookup!$N$15:$P$20,3,TRUE)</f>
        <v>3</v>
      </c>
      <c r="CO286" s="108"/>
      <c r="CP286" s="7"/>
      <c r="CQ286" s="7">
        <v>50</v>
      </c>
      <c r="CR286" s="7">
        <v>50</v>
      </c>
      <c r="CS286" s="7"/>
      <c r="CT286" s="7"/>
      <c r="CU286" s="7"/>
      <c r="CV286" s="7"/>
      <c r="CW286" s="7"/>
      <c r="CX286" s="7"/>
      <c r="CY286" s="7"/>
      <c r="CZ286" s="7"/>
      <c r="DA286" s="7"/>
      <c r="DB286" s="7"/>
      <c r="DC286" s="7"/>
      <c r="DD286" s="7"/>
      <c r="DE286" s="7"/>
      <c r="DF286" s="7"/>
      <c r="DG286" s="7"/>
      <c r="DH286" s="7"/>
      <c r="DI286" s="7"/>
      <c r="DJ286" s="7"/>
      <c r="DK286" s="7"/>
      <c r="DL286" s="7"/>
      <c r="DM286" s="7"/>
      <c r="DN286" s="8">
        <f t="shared" si="33"/>
        <v>100</v>
      </c>
      <c r="DO286" s="45"/>
      <c r="DP286" s="4"/>
      <c r="DR286" s="8" t="str">
        <f>VLOOKUP($DQ286,definitions_list_lookup!$N$15:$P$20,2,TRUE)</f>
        <v>fresh</v>
      </c>
      <c r="DS286" s="8">
        <f>VLOOKUP($DQ286,definitions_list_lookup!$N$15:$P$20,3,TRUE)</f>
        <v>0</v>
      </c>
      <c r="DT286" s="108"/>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8">
        <f t="shared" si="34"/>
        <v>0</v>
      </c>
      <c r="ET286" s="44"/>
      <c r="EU286" s="8">
        <f t="shared" si="28"/>
        <v>25.75</v>
      </c>
      <c r="EV286" s="8" t="str">
        <f>VLOOKUP($EU286,definitions_list_lookup!$N$15:$P$20,2,TRUE)</f>
        <v>moderate</v>
      </c>
      <c r="EW286" s="8">
        <f>VLOOKUP($EU286,definitions_list_lookup!$N$15:$P$20,3,TRUE)</f>
        <v>2</v>
      </c>
    </row>
    <row r="287" spans="1:153" s="5" customFormat="1" ht="42">
      <c r="A287" s="5" t="s">
        <v>2134</v>
      </c>
      <c r="B287" s="5" t="s">
        <v>2845</v>
      </c>
      <c r="C287" s="5" t="s">
        <v>1497</v>
      </c>
      <c r="D287" s="5" t="s">
        <v>1497</v>
      </c>
      <c r="E287" s="5">
        <v>50</v>
      </c>
      <c r="F287" s="5">
        <v>3</v>
      </c>
      <c r="G287" s="6" t="str">
        <f t="shared" si="29"/>
        <v>50-3</v>
      </c>
      <c r="H287" s="2">
        <v>0</v>
      </c>
      <c r="I287" s="2">
        <v>4.5</v>
      </c>
      <c r="J287" s="81" t="str">
        <f>IF(((VLOOKUP($G287,Depth_Lookup!$A$3:$J$561,9,FALSE))-(I287/100))&gt;=0,"Good","Too Long")</f>
        <v>Good</v>
      </c>
      <c r="K287" s="82">
        <f>(VLOOKUP($G287,Depth_Lookup!$A$3:$J$561,10,FALSE))+(H287/100)</f>
        <v>123.54</v>
      </c>
      <c r="L287" s="82">
        <f>(VLOOKUP($G287,Depth_Lookup!$A$3:$J$561,10,FALSE))+(I287/100)</f>
        <v>123.58500000000001</v>
      </c>
      <c r="M287" s="174">
        <v>49</v>
      </c>
      <c r="N287" s="174" t="s">
        <v>1489</v>
      </c>
      <c r="O287" s="59" t="s">
        <v>2235</v>
      </c>
      <c r="P287" s="59" t="s">
        <v>2348</v>
      </c>
      <c r="Q287" s="45"/>
      <c r="R287" s="42">
        <v>100</v>
      </c>
      <c r="V287" s="8">
        <f t="shared" si="30"/>
        <v>100</v>
      </c>
      <c r="W287" s="4" t="s">
        <v>1742</v>
      </c>
      <c r="X287" s="5" t="s">
        <v>1764</v>
      </c>
      <c r="Y287" s="38">
        <v>55</v>
      </c>
      <c r="Z287" s="8" t="str">
        <f>VLOOKUP($Y287,definitions_list_lookup!$N$15:$P$20,2,TRUE)</f>
        <v>high</v>
      </c>
      <c r="AA287" s="8">
        <f>VLOOKUP($Y287,definitions_list_lookup!$N$15:$P$20,3,TRUE)</f>
        <v>3</v>
      </c>
      <c r="AB287" s="4"/>
      <c r="AC287" s="7">
        <v>60</v>
      </c>
      <c r="AD287" s="7">
        <v>30</v>
      </c>
      <c r="AE287" s="7">
        <v>10</v>
      </c>
      <c r="AF287" s="7"/>
      <c r="AG287" s="7"/>
      <c r="AH287" s="7"/>
      <c r="AI287" s="7"/>
      <c r="AJ287" s="7"/>
      <c r="AK287" s="7"/>
      <c r="AL287" s="7"/>
      <c r="AM287" s="7"/>
      <c r="AN287" s="7"/>
      <c r="AO287" s="7"/>
      <c r="AP287" s="7"/>
      <c r="AQ287" s="7"/>
      <c r="AR287" s="7"/>
      <c r="AS287" s="7"/>
      <c r="AT287" s="7"/>
      <c r="AU287" s="7"/>
      <c r="AV287" s="7"/>
      <c r="AW287" s="7"/>
      <c r="AX287" s="7"/>
      <c r="AY287" s="7"/>
      <c r="AZ287" s="7"/>
      <c r="BA287" s="8">
        <f t="shared" si="31"/>
        <v>100</v>
      </c>
      <c r="BB287" s="55"/>
      <c r="BC287" s="4"/>
      <c r="BD287" s="108"/>
      <c r="BE287" s="108"/>
      <c r="BF287" s="7"/>
      <c r="BG287" s="8" t="str">
        <f>VLOOKUP($BF287,definitions_list_lookup!$N$15:$P$20,2,TRUE)</f>
        <v>fresh</v>
      </c>
      <c r="BH287" s="8">
        <f>VLOOKUP($BF287,definitions_list_lookup!$N$15:$P$20,3,TRUE)</f>
        <v>0</v>
      </c>
      <c r="BI287" s="4"/>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8">
        <f t="shared" si="32"/>
        <v>0</v>
      </c>
      <c r="CI287" s="45"/>
      <c r="CJ287" s="7"/>
      <c r="CK287" s="130"/>
      <c r="CM287" s="8" t="str">
        <f>VLOOKUP($CL287,definitions_list_lookup!$N$15:$P$20,2,TRUE)</f>
        <v>fresh</v>
      </c>
      <c r="CN287" s="8">
        <f>VLOOKUP($CL287,definitions_list_lookup!$N$15:$P$20,3,TRUE)</f>
        <v>0</v>
      </c>
      <c r="CO287" s="108"/>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8">
        <f t="shared" si="33"/>
        <v>0</v>
      </c>
      <c r="DO287" s="45"/>
      <c r="DP287" s="4"/>
      <c r="DR287" s="8" t="str">
        <f>VLOOKUP($DQ287,definitions_list_lookup!$N$15:$P$20,2,TRUE)</f>
        <v>fresh</v>
      </c>
      <c r="DS287" s="8">
        <f>VLOOKUP($DQ287,definitions_list_lookup!$N$15:$P$20,3,TRUE)</f>
        <v>0</v>
      </c>
      <c r="DT287" s="108"/>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8">
        <f t="shared" si="34"/>
        <v>0</v>
      </c>
      <c r="ET287" s="44"/>
      <c r="EU287" s="8">
        <f t="shared" si="28"/>
        <v>55</v>
      </c>
      <c r="EV287" s="8" t="str">
        <f>VLOOKUP($EU287,definitions_list_lookup!$N$15:$P$20,2,TRUE)</f>
        <v>high</v>
      </c>
      <c r="EW287" s="8">
        <f>VLOOKUP($EU287,definitions_list_lookup!$N$15:$P$20,3,TRUE)</f>
        <v>3</v>
      </c>
    </row>
    <row r="288" spans="1:153" s="5" customFormat="1" ht="112">
      <c r="A288" s="5" t="s">
        <v>2134</v>
      </c>
      <c r="B288" s="5" t="s">
        <v>2845</v>
      </c>
      <c r="C288" s="5" t="s">
        <v>1497</v>
      </c>
      <c r="D288" s="5" t="s">
        <v>1497</v>
      </c>
      <c r="E288" s="5">
        <v>50</v>
      </c>
      <c r="F288" s="5">
        <v>3</v>
      </c>
      <c r="G288" s="6" t="str">
        <f t="shared" si="29"/>
        <v>50-3</v>
      </c>
      <c r="H288" s="2">
        <v>4.5</v>
      </c>
      <c r="I288" s="2">
        <v>14</v>
      </c>
      <c r="J288" s="81" t="str">
        <f>IF(((VLOOKUP($G288,Depth_Lookup!$A$3:$J$561,9,FALSE))-(I288/100))&gt;=0,"Good","Too Long")</f>
        <v>Good</v>
      </c>
      <c r="K288" s="82">
        <f>(VLOOKUP($G288,Depth_Lookup!$A$3:$J$561,10,FALSE))+(H288/100)</f>
        <v>123.58500000000001</v>
      </c>
      <c r="L288" s="82">
        <f>(VLOOKUP($G288,Depth_Lookup!$A$3:$J$561,10,FALSE))+(I288/100)</f>
        <v>123.68</v>
      </c>
      <c r="M288" s="174" t="s">
        <v>2166</v>
      </c>
      <c r="N288" s="174" t="s">
        <v>1615</v>
      </c>
      <c r="O288" s="59" t="s">
        <v>2238</v>
      </c>
      <c r="P288" s="59" t="s">
        <v>1918</v>
      </c>
      <c r="Q288" s="45"/>
      <c r="R288" s="42">
        <v>80</v>
      </c>
      <c r="T288" s="5">
        <v>20</v>
      </c>
      <c r="V288" s="8">
        <f t="shared" si="30"/>
        <v>100</v>
      </c>
      <c r="W288" s="4" t="s">
        <v>1750</v>
      </c>
      <c r="X288" s="5" t="s">
        <v>1764</v>
      </c>
      <c r="Y288" s="38">
        <v>80</v>
      </c>
      <c r="Z288" s="8" t="str">
        <f>VLOOKUP($Y288,definitions_list_lookup!$N$15:$P$20,2,TRUE)</f>
        <v>very high</v>
      </c>
      <c r="AA288" s="8">
        <f>VLOOKUP($Y288,definitions_list_lookup!$N$15:$P$20,3,TRUE)</f>
        <v>4</v>
      </c>
      <c r="AB288" s="4"/>
      <c r="AC288" s="7"/>
      <c r="AD288" s="7"/>
      <c r="AE288" s="7"/>
      <c r="AF288" s="7"/>
      <c r="AG288" s="7"/>
      <c r="AH288" s="7"/>
      <c r="AI288" s="7"/>
      <c r="AJ288" s="7"/>
      <c r="AK288" s="7"/>
      <c r="AL288" s="7"/>
      <c r="AM288" s="7"/>
      <c r="AN288" s="7"/>
      <c r="AO288" s="7"/>
      <c r="AP288" s="7">
        <v>10</v>
      </c>
      <c r="AQ288" s="7"/>
      <c r="AR288" s="7"/>
      <c r="AS288" s="7">
        <v>90</v>
      </c>
      <c r="AT288" s="7"/>
      <c r="AU288" s="7"/>
      <c r="AV288" s="7"/>
      <c r="AW288" s="7"/>
      <c r="AX288" s="7"/>
      <c r="AY288" s="7"/>
      <c r="AZ288" s="7"/>
      <c r="BA288" s="8">
        <f t="shared" si="31"/>
        <v>100</v>
      </c>
      <c r="BB288" s="55"/>
      <c r="BC288" s="4"/>
      <c r="BD288" s="108"/>
      <c r="BE288" s="108"/>
      <c r="BF288" s="7"/>
      <c r="BG288" s="8" t="str">
        <f>VLOOKUP($BF288,definitions_list_lookup!$N$15:$P$20,2,TRUE)</f>
        <v>fresh</v>
      </c>
      <c r="BH288" s="8">
        <f>VLOOKUP($BF288,definitions_list_lookup!$N$15:$P$20,3,TRUE)</f>
        <v>0</v>
      </c>
      <c r="BI288" s="4"/>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8">
        <f t="shared" si="32"/>
        <v>0</v>
      </c>
      <c r="CI288" s="45"/>
      <c r="CJ288" s="7" t="s">
        <v>296</v>
      </c>
      <c r="CK288" s="130" t="s">
        <v>1742</v>
      </c>
      <c r="CL288" s="5">
        <v>90</v>
      </c>
      <c r="CM288" s="8" t="str">
        <f>VLOOKUP($CL288,definitions_list_lookup!$N$15:$P$20,2,TRUE)</f>
        <v>very high</v>
      </c>
      <c r="CN288" s="8">
        <f>VLOOKUP($CL288,definitions_list_lookup!$N$15:$P$20,3,TRUE)</f>
        <v>4</v>
      </c>
      <c r="CO288" s="108" t="s">
        <v>2236</v>
      </c>
      <c r="CP288" s="7"/>
      <c r="CQ288" s="7"/>
      <c r="CR288" s="7">
        <v>100</v>
      </c>
      <c r="CS288" s="7"/>
      <c r="CT288" s="7"/>
      <c r="CU288" s="7"/>
      <c r="CV288" s="7"/>
      <c r="CW288" s="7"/>
      <c r="CX288" s="7"/>
      <c r="CY288" s="7"/>
      <c r="CZ288" s="7"/>
      <c r="DA288" s="7"/>
      <c r="DB288" s="7"/>
      <c r="DC288" s="7"/>
      <c r="DD288" s="7"/>
      <c r="DE288" s="7"/>
      <c r="DF288" s="7"/>
      <c r="DG288" s="7"/>
      <c r="DH288" s="7"/>
      <c r="DI288" s="7"/>
      <c r="DJ288" s="7"/>
      <c r="DK288" s="7"/>
      <c r="DL288" s="7"/>
      <c r="DM288" s="7"/>
      <c r="DN288" s="8">
        <f t="shared" si="33"/>
        <v>100</v>
      </c>
      <c r="DO288" s="45"/>
      <c r="DP288" s="4"/>
      <c r="DR288" s="8" t="str">
        <f>VLOOKUP($DQ288,definitions_list_lookup!$N$15:$P$20,2,TRUE)</f>
        <v>fresh</v>
      </c>
      <c r="DS288" s="8">
        <f>VLOOKUP($DQ288,definitions_list_lookup!$N$15:$P$20,3,TRUE)</f>
        <v>0</v>
      </c>
      <c r="DT288" s="108"/>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8">
        <f t="shared" si="34"/>
        <v>0</v>
      </c>
      <c r="ET288" s="44"/>
      <c r="EU288" s="8">
        <f t="shared" si="28"/>
        <v>82</v>
      </c>
      <c r="EV288" s="8" t="str">
        <f>VLOOKUP($EU288,definitions_list_lookup!$N$15:$P$20,2,TRUE)</f>
        <v>very high</v>
      </c>
      <c r="EW288" s="8">
        <f>VLOOKUP($EU288,definitions_list_lookup!$N$15:$P$20,3,TRUE)</f>
        <v>4</v>
      </c>
    </row>
    <row r="289" spans="1:153" s="5" customFormat="1" ht="42">
      <c r="A289" s="5" t="s">
        <v>2134</v>
      </c>
      <c r="B289" s="5" t="s">
        <v>2845</v>
      </c>
      <c r="C289" s="5" t="s">
        <v>1497</v>
      </c>
      <c r="D289" s="5" t="s">
        <v>1497</v>
      </c>
      <c r="E289" s="5">
        <v>50</v>
      </c>
      <c r="F289" s="5">
        <v>3</v>
      </c>
      <c r="G289" s="6" t="str">
        <f t="shared" si="29"/>
        <v>50-3</v>
      </c>
      <c r="H289" s="2">
        <v>14</v>
      </c>
      <c r="I289" s="2">
        <v>74</v>
      </c>
      <c r="J289" s="81" t="str">
        <f>IF(((VLOOKUP($G289,Depth_Lookup!$A$3:$J$561,9,FALSE))-(I289/100))&gt;=0,"Good","Too Long")</f>
        <v>Good</v>
      </c>
      <c r="K289" s="82">
        <f>(VLOOKUP($G289,Depth_Lookup!$A$3:$J$561,10,FALSE))+(H289/100)</f>
        <v>123.68</v>
      </c>
      <c r="L289" s="82">
        <f>(VLOOKUP($G289,Depth_Lookup!$A$3:$J$561,10,FALSE))+(I289/100)</f>
        <v>124.28</v>
      </c>
      <c r="M289" s="174" t="s">
        <v>2169</v>
      </c>
      <c r="N289" s="174" t="s">
        <v>1489</v>
      </c>
      <c r="O289" s="59" t="s">
        <v>1749</v>
      </c>
      <c r="P289" s="59" t="s">
        <v>2126</v>
      </c>
      <c r="Q289" s="45"/>
      <c r="R289" s="42">
        <v>95</v>
      </c>
      <c r="T289" s="5">
        <v>5</v>
      </c>
      <c r="V289" s="8">
        <f t="shared" si="30"/>
        <v>100</v>
      </c>
      <c r="W289" s="4" t="s">
        <v>1737</v>
      </c>
      <c r="X289" s="5" t="s">
        <v>1764</v>
      </c>
      <c r="Y289" s="38">
        <v>80</v>
      </c>
      <c r="Z289" s="8" t="str">
        <f>VLOOKUP($Y289,definitions_list_lookup!$N$15:$P$20,2,TRUE)</f>
        <v>very high</v>
      </c>
      <c r="AA289" s="8">
        <f>VLOOKUP($Y289,definitions_list_lookup!$N$15:$P$20,3,TRUE)</f>
        <v>4</v>
      </c>
      <c r="AB289" s="4"/>
      <c r="AC289" s="7">
        <v>30</v>
      </c>
      <c r="AD289" s="7">
        <v>20</v>
      </c>
      <c r="AE289" s="7">
        <v>50</v>
      </c>
      <c r="AF289" s="7"/>
      <c r="AG289" s="7"/>
      <c r="AH289" s="7"/>
      <c r="AI289" s="7"/>
      <c r="AJ289" s="7"/>
      <c r="AK289" s="7"/>
      <c r="AL289" s="7"/>
      <c r="AM289" s="7"/>
      <c r="AN289" s="7"/>
      <c r="AO289" s="7"/>
      <c r="AP289" s="7"/>
      <c r="AQ289" s="7"/>
      <c r="AR289" s="7"/>
      <c r="AS289" s="7"/>
      <c r="AT289" s="7"/>
      <c r="AU289" s="7"/>
      <c r="AV289" s="7"/>
      <c r="AW289" s="7"/>
      <c r="AX289" s="7"/>
      <c r="AY289" s="7"/>
      <c r="AZ289" s="7"/>
      <c r="BA289" s="8">
        <f t="shared" si="31"/>
        <v>100</v>
      </c>
      <c r="BB289" s="55"/>
      <c r="BC289" s="4"/>
      <c r="BD289" s="108"/>
      <c r="BE289" s="108"/>
      <c r="BF289" s="7"/>
      <c r="BG289" s="8" t="str">
        <f>VLOOKUP($BF289,definitions_list_lookup!$N$15:$P$20,2,TRUE)</f>
        <v>fresh</v>
      </c>
      <c r="BH289" s="8">
        <f>VLOOKUP($BF289,definitions_list_lookup!$N$15:$P$20,3,TRUE)</f>
        <v>0</v>
      </c>
      <c r="BI289" s="4"/>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8">
        <f t="shared" si="32"/>
        <v>0</v>
      </c>
      <c r="CI289" s="45"/>
      <c r="CJ289" s="7" t="s">
        <v>295</v>
      </c>
      <c r="CK289" s="130" t="s">
        <v>1737</v>
      </c>
      <c r="CL289" s="5">
        <v>80</v>
      </c>
      <c r="CM289" s="8" t="str">
        <f>VLOOKUP($CL289,definitions_list_lookup!$N$15:$P$20,2,TRUE)</f>
        <v>very high</v>
      </c>
      <c r="CN289" s="8">
        <f>VLOOKUP($CL289,definitions_list_lookup!$N$15:$P$20,3,TRUE)</f>
        <v>4</v>
      </c>
      <c r="CO289" s="108"/>
      <c r="CP289" s="7">
        <v>20</v>
      </c>
      <c r="CQ289" s="7"/>
      <c r="CR289" s="7">
        <v>80</v>
      </c>
      <c r="CS289" s="7"/>
      <c r="CT289" s="7"/>
      <c r="CU289" s="7"/>
      <c r="CV289" s="7"/>
      <c r="CW289" s="7"/>
      <c r="CX289" s="7"/>
      <c r="CY289" s="7"/>
      <c r="CZ289" s="7"/>
      <c r="DA289" s="7"/>
      <c r="DB289" s="7"/>
      <c r="DC289" s="7"/>
      <c r="DD289" s="7"/>
      <c r="DE289" s="7"/>
      <c r="DF289" s="7"/>
      <c r="DG289" s="7"/>
      <c r="DH289" s="7"/>
      <c r="DI289" s="7"/>
      <c r="DJ289" s="7"/>
      <c r="DK289" s="7"/>
      <c r="DL289" s="7"/>
      <c r="DM289" s="7"/>
      <c r="DN289" s="8">
        <f t="shared" si="33"/>
        <v>100</v>
      </c>
      <c r="DO289" s="45"/>
      <c r="DP289" s="4"/>
      <c r="DR289" s="8" t="str">
        <f>VLOOKUP($DQ289,definitions_list_lookup!$N$15:$P$20,2,TRUE)</f>
        <v>fresh</v>
      </c>
      <c r="DS289" s="8">
        <f>VLOOKUP($DQ289,definitions_list_lookup!$N$15:$P$20,3,TRUE)</f>
        <v>0</v>
      </c>
      <c r="DT289" s="108"/>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8">
        <f t="shared" si="34"/>
        <v>0</v>
      </c>
      <c r="ET289" s="44"/>
      <c r="EU289" s="8">
        <f t="shared" si="28"/>
        <v>80</v>
      </c>
      <c r="EV289" s="8" t="str">
        <f>VLOOKUP($EU289,definitions_list_lookup!$N$15:$P$20,2,TRUE)</f>
        <v>very high</v>
      </c>
      <c r="EW289" s="8">
        <f>VLOOKUP($EU289,definitions_list_lookup!$N$15:$P$20,3,TRUE)</f>
        <v>4</v>
      </c>
    </row>
    <row r="290" spans="1:153" s="5" customFormat="1" ht="42">
      <c r="A290" s="5" t="s">
        <v>2134</v>
      </c>
      <c r="B290" s="5" t="s">
        <v>2845</v>
      </c>
      <c r="C290" s="5" t="s">
        <v>1497</v>
      </c>
      <c r="D290" s="5" t="s">
        <v>1497</v>
      </c>
      <c r="E290" s="5">
        <v>50</v>
      </c>
      <c r="F290" s="5">
        <v>4</v>
      </c>
      <c r="G290" s="6" t="str">
        <f t="shared" si="29"/>
        <v>50-4</v>
      </c>
      <c r="H290" s="2">
        <v>0</v>
      </c>
      <c r="I290" s="2">
        <v>10</v>
      </c>
      <c r="J290" s="81" t="str">
        <f>IF(((VLOOKUP($G290,Depth_Lookup!$A$3:$J$561,9,FALSE))-(I290/100))&gt;=0,"Good","Too Long")</f>
        <v>Good</v>
      </c>
      <c r="K290" s="82">
        <f>(VLOOKUP($G290,Depth_Lookup!$A$3:$J$561,10,FALSE))+(H290/100)</f>
        <v>124.28</v>
      </c>
      <c r="L290" s="82">
        <f>(VLOOKUP($G290,Depth_Lookup!$A$3:$J$561,10,FALSE))+(I290/100)</f>
        <v>124.38</v>
      </c>
      <c r="M290" s="174" t="s">
        <v>2169</v>
      </c>
      <c r="N290" s="174" t="s">
        <v>1489</v>
      </c>
      <c r="O290" s="59" t="s">
        <v>1749</v>
      </c>
      <c r="P290" s="59" t="s">
        <v>2126</v>
      </c>
      <c r="Q290" s="45"/>
      <c r="R290" s="42">
        <v>95</v>
      </c>
      <c r="T290" s="5">
        <v>5</v>
      </c>
      <c r="V290" s="8">
        <f t="shared" si="30"/>
        <v>100</v>
      </c>
      <c r="W290" s="4" t="s">
        <v>1737</v>
      </c>
      <c r="X290" s="5" t="s">
        <v>1764</v>
      </c>
      <c r="Y290" s="38">
        <v>80</v>
      </c>
      <c r="Z290" s="8" t="str">
        <f>VLOOKUP($Y290,definitions_list_lookup!$N$15:$P$20,2,TRUE)</f>
        <v>very high</v>
      </c>
      <c r="AA290" s="8">
        <f>VLOOKUP($Y290,definitions_list_lookup!$N$15:$P$20,3,TRUE)</f>
        <v>4</v>
      </c>
      <c r="AB290" s="4"/>
      <c r="AC290" s="7">
        <v>30</v>
      </c>
      <c r="AD290" s="7">
        <v>20</v>
      </c>
      <c r="AE290" s="7">
        <v>50</v>
      </c>
      <c r="AF290" s="7"/>
      <c r="AG290" s="7"/>
      <c r="AH290" s="7"/>
      <c r="AI290" s="7"/>
      <c r="AJ290" s="7"/>
      <c r="AK290" s="7"/>
      <c r="AL290" s="7"/>
      <c r="AM290" s="7"/>
      <c r="AN290" s="7"/>
      <c r="AO290" s="7"/>
      <c r="AP290" s="7"/>
      <c r="AQ290" s="7"/>
      <c r="AR290" s="7"/>
      <c r="AS290" s="7"/>
      <c r="AT290" s="7"/>
      <c r="AU290" s="7"/>
      <c r="AV290" s="7"/>
      <c r="AW290" s="7"/>
      <c r="AX290" s="7"/>
      <c r="AY290" s="7"/>
      <c r="AZ290" s="7"/>
      <c r="BA290" s="8">
        <f t="shared" si="31"/>
        <v>100</v>
      </c>
      <c r="BB290" s="55"/>
      <c r="BC290" s="4"/>
      <c r="BD290" s="108"/>
      <c r="BE290" s="108"/>
      <c r="BF290" s="7"/>
      <c r="BG290" s="8" t="str">
        <f>VLOOKUP($BF290,definitions_list_lookup!$N$15:$P$20,2,TRUE)</f>
        <v>fresh</v>
      </c>
      <c r="BH290" s="8">
        <f>VLOOKUP($BF290,definitions_list_lookup!$N$15:$P$20,3,TRUE)</f>
        <v>0</v>
      </c>
      <c r="BI290" s="4"/>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8">
        <f t="shared" si="32"/>
        <v>0</v>
      </c>
      <c r="CI290" s="45"/>
      <c r="CJ290" s="7" t="s">
        <v>295</v>
      </c>
      <c r="CK290" s="130" t="s">
        <v>1737</v>
      </c>
      <c r="CL290" s="5">
        <v>80</v>
      </c>
      <c r="CM290" s="8" t="str">
        <f>VLOOKUP($CL290,definitions_list_lookup!$N$15:$P$20,2,TRUE)</f>
        <v>very high</v>
      </c>
      <c r="CN290" s="8">
        <f>VLOOKUP($CL290,definitions_list_lookup!$N$15:$P$20,3,TRUE)</f>
        <v>4</v>
      </c>
      <c r="CO290" s="108"/>
      <c r="CP290" s="7">
        <v>20</v>
      </c>
      <c r="CQ290" s="7"/>
      <c r="CR290" s="7">
        <v>80</v>
      </c>
      <c r="CS290" s="7"/>
      <c r="CT290" s="7"/>
      <c r="CU290" s="7"/>
      <c r="CV290" s="7"/>
      <c r="CW290" s="7"/>
      <c r="CX290" s="7"/>
      <c r="CY290" s="7"/>
      <c r="CZ290" s="7"/>
      <c r="DA290" s="7"/>
      <c r="DB290" s="7"/>
      <c r="DC290" s="7"/>
      <c r="DD290" s="7"/>
      <c r="DE290" s="7"/>
      <c r="DF290" s="7"/>
      <c r="DG290" s="7"/>
      <c r="DH290" s="7"/>
      <c r="DI290" s="7"/>
      <c r="DJ290" s="7"/>
      <c r="DK290" s="7"/>
      <c r="DL290" s="7"/>
      <c r="DM290" s="7"/>
      <c r="DN290" s="8">
        <f t="shared" si="33"/>
        <v>100</v>
      </c>
      <c r="DO290" s="45"/>
      <c r="DP290" s="4"/>
      <c r="DR290" s="8" t="str">
        <f>VLOOKUP($DQ290,definitions_list_lookup!$N$15:$P$20,2,TRUE)</f>
        <v>fresh</v>
      </c>
      <c r="DS290" s="8">
        <f>VLOOKUP($DQ290,definitions_list_lookup!$N$15:$P$20,3,TRUE)</f>
        <v>0</v>
      </c>
      <c r="DT290" s="108"/>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8">
        <f t="shared" si="34"/>
        <v>0</v>
      </c>
      <c r="ET290" s="44"/>
      <c r="EU290" s="8">
        <f t="shared" si="28"/>
        <v>80</v>
      </c>
      <c r="EV290" s="8" t="str">
        <f>VLOOKUP($EU290,definitions_list_lookup!$N$15:$P$20,2,TRUE)</f>
        <v>very high</v>
      </c>
      <c r="EW290" s="8">
        <f>VLOOKUP($EU290,definitions_list_lookup!$N$15:$P$20,3,TRUE)</f>
        <v>4</v>
      </c>
    </row>
    <row r="291" spans="1:153" s="5" customFormat="1" ht="42">
      <c r="A291" s="5" t="s">
        <v>2134</v>
      </c>
      <c r="B291" s="5" t="s">
        <v>2845</v>
      </c>
      <c r="C291" s="5" t="s">
        <v>1497</v>
      </c>
      <c r="D291" s="5" t="s">
        <v>1497</v>
      </c>
      <c r="E291" s="5">
        <v>50</v>
      </c>
      <c r="F291" s="5">
        <v>4</v>
      </c>
      <c r="G291" s="6" t="str">
        <f t="shared" si="29"/>
        <v>50-4</v>
      </c>
      <c r="H291" s="2">
        <v>10</v>
      </c>
      <c r="I291" s="2">
        <v>16</v>
      </c>
      <c r="J291" s="81" t="str">
        <f>IF(((VLOOKUP($G291,Depth_Lookup!$A$3:$J$561,9,FALSE))-(I291/100))&gt;=0,"Good","Too Long")</f>
        <v>Good</v>
      </c>
      <c r="K291" s="82">
        <f>(VLOOKUP($G291,Depth_Lookup!$A$3:$J$561,10,FALSE))+(H291/100)</f>
        <v>124.38</v>
      </c>
      <c r="L291" s="82">
        <f>(VLOOKUP($G291,Depth_Lookup!$A$3:$J$561,10,FALSE))+(I291/100)</f>
        <v>124.44</v>
      </c>
      <c r="M291" s="174" t="s">
        <v>2174</v>
      </c>
      <c r="N291" s="174" t="s">
        <v>12</v>
      </c>
      <c r="O291" s="59" t="s">
        <v>2242</v>
      </c>
      <c r="P291" s="59" t="s">
        <v>1918</v>
      </c>
      <c r="Q291" s="45"/>
      <c r="R291" s="42">
        <v>100</v>
      </c>
      <c r="V291" s="8">
        <f t="shared" si="30"/>
        <v>100</v>
      </c>
      <c r="W291" s="4" t="s">
        <v>2039</v>
      </c>
      <c r="X291" s="5" t="s">
        <v>1764</v>
      </c>
      <c r="Y291" s="38">
        <v>90</v>
      </c>
      <c r="Z291" s="8" t="str">
        <f>VLOOKUP($Y291,definitions_list_lookup!$N$15:$P$20,2,TRUE)</f>
        <v>very high</v>
      </c>
      <c r="AA291" s="8">
        <f>VLOOKUP($Y291,definitions_list_lookup!$N$15:$P$20,3,TRUE)</f>
        <v>4</v>
      </c>
      <c r="AB291" s="4"/>
      <c r="AC291" s="7"/>
      <c r="AD291" s="7">
        <v>5</v>
      </c>
      <c r="AE291" s="7">
        <v>5</v>
      </c>
      <c r="AF291" s="7"/>
      <c r="AG291" s="7"/>
      <c r="AH291" s="7"/>
      <c r="AI291" s="7"/>
      <c r="AJ291" s="7"/>
      <c r="AK291" s="7"/>
      <c r="AL291" s="7"/>
      <c r="AM291" s="7"/>
      <c r="AN291" s="7"/>
      <c r="AO291" s="7"/>
      <c r="AP291" s="7">
        <v>5</v>
      </c>
      <c r="AQ291" s="7"/>
      <c r="AR291" s="7"/>
      <c r="AS291" s="7">
        <v>85</v>
      </c>
      <c r="AT291" s="7"/>
      <c r="AU291" s="7"/>
      <c r="AV291" s="7"/>
      <c r="AW291" s="7"/>
      <c r="AX291" s="7"/>
      <c r="AY291" s="7"/>
      <c r="AZ291" s="7"/>
      <c r="BA291" s="8">
        <f t="shared" si="31"/>
        <v>100</v>
      </c>
      <c r="BB291" s="55"/>
      <c r="BC291" s="4"/>
      <c r="BD291" s="108"/>
      <c r="BE291" s="108"/>
      <c r="BF291" s="7"/>
      <c r="BG291" s="8" t="str">
        <f>VLOOKUP($BF291,definitions_list_lookup!$N$15:$P$20,2,TRUE)</f>
        <v>fresh</v>
      </c>
      <c r="BH291" s="8">
        <f>VLOOKUP($BF291,definitions_list_lookup!$N$15:$P$20,3,TRUE)</f>
        <v>0</v>
      </c>
      <c r="BI291" s="4"/>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8">
        <f t="shared" si="32"/>
        <v>0</v>
      </c>
      <c r="CI291" s="45"/>
      <c r="CJ291" s="7"/>
      <c r="CK291" s="130"/>
      <c r="CM291" s="8" t="str">
        <f>VLOOKUP($CL291,definitions_list_lookup!$N$15:$P$20,2,TRUE)</f>
        <v>fresh</v>
      </c>
      <c r="CN291" s="8">
        <f>VLOOKUP($CL291,definitions_list_lookup!$N$15:$P$20,3,TRUE)</f>
        <v>0</v>
      </c>
      <c r="CO291" s="108"/>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8">
        <f t="shared" si="33"/>
        <v>0</v>
      </c>
      <c r="DO291" s="45"/>
      <c r="DP291" s="4"/>
      <c r="DR291" s="8" t="str">
        <f>VLOOKUP($DQ291,definitions_list_lookup!$N$15:$P$20,2,TRUE)</f>
        <v>fresh</v>
      </c>
      <c r="DS291" s="8">
        <f>VLOOKUP($DQ291,definitions_list_lookup!$N$15:$P$20,3,TRUE)</f>
        <v>0</v>
      </c>
      <c r="DT291" s="108"/>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8">
        <f t="shared" si="34"/>
        <v>0</v>
      </c>
      <c r="ET291" s="44"/>
      <c r="EU291" s="8">
        <f t="shared" si="28"/>
        <v>90</v>
      </c>
      <c r="EV291" s="8" t="str">
        <f>VLOOKUP($EU291,definitions_list_lookup!$N$15:$P$20,2,TRUE)</f>
        <v>very high</v>
      </c>
      <c r="EW291" s="8">
        <f>VLOOKUP($EU291,definitions_list_lookup!$N$15:$P$20,3,TRUE)</f>
        <v>4</v>
      </c>
    </row>
    <row r="292" spans="1:153" s="5" customFormat="1" ht="182">
      <c r="A292" s="5" t="s">
        <v>2134</v>
      </c>
      <c r="B292" s="5" t="s">
        <v>2845</v>
      </c>
      <c r="C292" s="5" t="s">
        <v>1497</v>
      </c>
      <c r="D292" s="5" t="s">
        <v>1497</v>
      </c>
      <c r="E292" s="5">
        <v>50</v>
      </c>
      <c r="F292" s="5">
        <v>4</v>
      </c>
      <c r="G292" s="6" t="str">
        <f t="shared" si="29"/>
        <v>50-4</v>
      </c>
      <c r="H292" s="2">
        <v>16</v>
      </c>
      <c r="I292" s="2">
        <v>93</v>
      </c>
      <c r="J292" s="81" t="str">
        <f>IF(((VLOOKUP($G292,Depth_Lookup!$A$3:$J$561,9,FALSE))-(I292/100))&gt;=0,"Good","Too Long")</f>
        <v>Good</v>
      </c>
      <c r="K292" s="82">
        <f>(VLOOKUP($G292,Depth_Lookup!$A$3:$J$561,10,FALSE))+(H292/100)</f>
        <v>124.44</v>
      </c>
      <c r="L292" s="82">
        <f>(VLOOKUP($G292,Depth_Lookup!$A$3:$J$561,10,FALSE))+(I292/100)</f>
        <v>125.21000000000001</v>
      </c>
      <c r="M292" s="174" t="s">
        <v>2176</v>
      </c>
      <c r="N292" s="174" t="s">
        <v>1564</v>
      </c>
      <c r="O292" s="59" t="s">
        <v>2244</v>
      </c>
      <c r="P292" s="59" t="s">
        <v>1918</v>
      </c>
      <c r="Q292" s="45"/>
      <c r="R292" s="42">
        <v>100</v>
      </c>
      <c r="V292" s="8">
        <f t="shared" si="30"/>
        <v>100</v>
      </c>
      <c r="W292" s="4" t="s">
        <v>2046</v>
      </c>
      <c r="X292" s="5" t="s">
        <v>1764</v>
      </c>
      <c r="Y292" s="38">
        <v>70</v>
      </c>
      <c r="Z292" s="8" t="str">
        <f>VLOOKUP($Y292,definitions_list_lookup!$N$15:$P$20,2,TRUE)</f>
        <v>very high</v>
      </c>
      <c r="AA292" s="8">
        <f>VLOOKUP($Y292,definitions_list_lookup!$N$15:$P$20,3,TRUE)</f>
        <v>4</v>
      </c>
      <c r="AB292" s="132" t="s">
        <v>2243</v>
      </c>
      <c r="AC292" s="7"/>
      <c r="AD292" s="7">
        <v>15</v>
      </c>
      <c r="AE292" s="7">
        <v>5</v>
      </c>
      <c r="AF292" s="7"/>
      <c r="AG292" s="7"/>
      <c r="AH292" s="7"/>
      <c r="AI292" s="7"/>
      <c r="AJ292" s="7"/>
      <c r="AK292" s="7"/>
      <c r="AL292" s="7"/>
      <c r="AM292" s="7"/>
      <c r="AN292" s="7"/>
      <c r="AO292" s="7"/>
      <c r="AP292" s="7">
        <v>5</v>
      </c>
      <c r="AQ292" s="7"/>
      <c r="AR292" s="7"/>
      <c r="AS292" s="7">
        <v>75</v>
      </c>
      <c r="AT292" s="7"/>
      <c r="AU292" s="7"/>
      <c r="AV292" s="7"/>
      <c r="AW292" s="7"/>
      <c r="AX292" s="7"/>
      <c r="AY292" s="7"/>
      <c r="AZ292" s="7"/>
      <c r="BA292" s="8">
        <f t="shared" si="31"/>
        <v>100</v>
      </c>
      <c r="BB292" s="55"/>
      <c r="BC292" s="4"/>
      <c r="BD292" s="108"/>
      <c r="BE292" s="108"/>
      <c r="BF292" s="7"/>
      <c r="BG292" s="8" t="str">
        <f>VLOOKUP($BF292,definitions_list_lookup!$N$15:$P$20,2,TRUE)</f>
        <v>fresh</v>
      </c>
      <c r="BH292" s="8">
        <f>VLOOKUP($BF292,definitions_list_lookup!$N$15:$P$20,3,TRUE)</f>
        <v>0</v>
      </c>
      <c r="BI292" s="4"/>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8">
        <f t="shared" si="32"/>
        <v>0</v>
      </c>
      <c r="CI292" s="45"/>
      <c r="CJ292" s="7"/>
      <c r="CK292" s="130"/>
      <c r="CM292" s="8" t="str">
        <f>VLOOKUP($CL292,definitions_list_lookup!$N$15:$P$20,2,TRUE)</f>
        <v>fresh</v>
      </c>
      <c r="CN292" s="8">
        <f>VLOOKUP($CL292,definitions_list_lookup!$N$15:$P$20,3,TRUE)</f>
        <v>0</v>
      </c>
      <c r="CO292" s="108"/>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8">
        <f t="shared" si="33"/>
        <v>0</v>
      </c>
      <c r="DO292" s="45"/>
      <c r="DP292" s="4"/>
      <c r="DR292" s="8" t="str">
        <f>VLOOKUP($DQ292,definitions_list_lookup!$N$15:$P$20,2,TRUE)</f>
        <v>fresh</v>
      </c>
      <c r="DS292" s="8">
        <f>VLOOKUP($DQ292,definitions_list_lookup!$N$15:$P$20,3,TRUE)</f>
        <v>0</v>
      </c>
      <c r="DT292" s="108"/>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8">
        <f t="shared" si="34"/>
        <v>0</v>
      </c>
      <c r="ET292" s="44"/>
      <c r="EU292" s="8">
        <f t="shared" si="28"/>
        <v>70</v>
      </c>
      <c r="EV292" s="8" t="str">
        <f>VLOOKUP($EU292,definitions_list_lookup!$N$15:$P$20,2,TRUE)</f>
        <v>very high</v>
      </c>
      <c r="EW292" s="8">
        <f>VLOOKUP($EU292,definitions_list_lookup!$N$15:$P$20,3,TRUE)</f>
        <v>4</v>
      </c>
    </row>
    <row r="293" spans="1:153" s="5" customFormat="1" ht="42">
      <c r="A293" s="5" t="s">
        <v>2134</v>
      </c>
      <c r="B293" s="5" t="s">
        <v>2845</v>
      </c>
      <c r="C293" s="5" t="s">
        <v>1497</v>
      </c>
      <c r="D293" s="5" t="s">
        <v>1497</v>
      </c>
      <c r="E293" s="5">
        <v>51</v>
      </c>
      <c r="F293" s="5">
        <v>1</v>
      </c>
      <c r="G293" s="6" t="str">
        <f t="shared" si="29"/>
        <v>51-1</v>
      </c>
      <c r="H293" s="2">
        <v>0</v>
      </c>
      <c r="I293" s="2">
        <v>52</v>
      </c>
      <c r="J293" s="81" t="str">
        <f>IF(((VLOOKUP($G293,Depth_Lookup!$A$3:$J$561,9,FALSE))-(I293/100))&gt;=0,"Good","Too Long")</f>
        <v>Good</v>
      </c>
      <c r="K293" s="82">
        <f>(VLOOKUP($G293,Depth_Lookup!$A$3:$J$561,10,FALSE))+(H293/100)</f>
        <v>125.25</v>
      </c>
      <c r="L293" s="82">
        <f>(VLOOKUP($G293,Depth_Lookup!$A$3:$J$561,10,FALSE))+(I293/100)</f>
        <v>125.77</v>
      </c>
      <c r="M293" s="174" t="s">
        <v>2176</v>
      </c>
      <c r="N293" s="174" t="s">
        <v>1564</v>
      </c>
      <c r="O293" s="59" t="s">
        <v>1749</v>
      </c>
      <c r="P293" s="59" t="s">
        <v>1918</v>
      </c>
      <c r="Q293" s="45"/>
      <c r="R293" s="42">
        <v>100</v>
      </c>
      <c r="V293" s="8">
        <f t="shared" si="30"/>
        <v>100</v>
      </c>
      <c r="W293" s="4" t="s">
        <v>2046</v>
      </c>
      <c r="X293" s="5" t="s">
        <v>2245</v>
      </c>
      <c r="Y293" s="38">
        <v>85</v>
      </c>
      <c r="Z293" s="8" t="str">
        <f>VLOOKUP($Y293,definitions_list_lookup!$N$15:$P$20,2,TRUE)</f>
        <v>very high</v>
      </c>
      <c r="AA293" s="8">
        <f>VLOOKUP($Y293,definitions_list_lookup!$N$15:$P$20,3,TRUE)</f>
        <v>4</v>
      </c>
      <c r="AB293" s="4"/>
      <c r="AC293" s="7"/>
      <c r="AD293" s="7"/>
      <c r="AE293" s="7"/>
      <c r="AF293" s="7"/>
      <c r="AG293" s="7"/>
      <c r="AH293" s="7"/>
      <c r="AI293" s="7"/>
      <c r="AJ293" s="7"/>
      <c r="AK293" s="7"/>
      <c r="AL293" s="7"/>
      <c r="AM293" s="7"/>
      <c r="AN293" s="7"/>
      <c r="AO293" s="7"/>
      <c r="AP293" s="7">
        <v>10</v>
      </c>
      <c r="AQ293" s="7"/>
      <c r="AR293" s="7"/>
      <c r="AS293" s="7">
        <v>90</v>
      </c>
      <c r="AT293" s="7"/>
      <c r="AU293" s="7"/>
      <c r="AV293" s="7"/>
      <c r="AW293" s="7"/>
      <c r="AX293" s="7"/>
      <c r="AY293" s="7"/>
      <c r="AZ293" s="7"/>
      <c r="BA293" s="8">
        <f t="shared" si="31"/>
        <v>100</v>
      </c>
      <c r="BB293" s="55"/>
      <c r="BC293" s="4"/>
      <c r="BD293" s="108"/>
      <c r="BE293" s="108"/>
      <c r="BF293" s="7"/>
      <c r="BG293" s="8" t="str">
        <f>VLOOKUP($BF293,definitions_list_lookup!$N$15:$P$20,2,TRUE)</f>
        <v>fresh</v>
      </c>
      <c r="BH293" s="8">
        <f>VLOOKUP($BF293,definitions_list_lookup!$N$15:$P$20,3,TRUE)</f>
        <v>0</v>
      </c>
      <c r="BI293" s="4"/>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8">
        <f t="shared" si="32"/>
        <v>0</v>
      </c>
      <c r="CI293" s="45"/>
      <c r="CJ293" s="7"/>
      <c r="CK293" s="130"/>
      <c r="CM293" s="8" t="str">
        <f>VLOOKUP($CL293,definitions_list_lookup!$N$15:$P$20,2,TRUE)</f>
        <v>fresh</v>
      </c>
      <c r="CN293" s="8">
        <f>VLOOKUP($CL293,definitions_list_lookup!$N$15:$P$20,3,TRUE)</f>
        <v>0</v>
      </c>
      <c r="CO293" s="108"/>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8">
        <f t="shared" si="33"/>
        <v>0</v>
      </c>
      <c r="DO293" s="45"/>
      <c r="DP293" s="4"/>
      <c r="DR293" s="8" t="str">
        <f>VLOOKUP($DQ293,definitions_list_lookup!$N$15:$P$20,2,TRUE)</f>
        <v>fresh</v>
      </c>
      <c r="DS293" s="8">
        <f>VLOOKUP($DQ293,definitions_list_lookup!$N$15:$P$20,3,TRUE)</f>
        <v>0</v>
      </c>
      <c r="DT293" s="108"/>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8">
        <f t="shared" si="34"/>
        <v>0</v>
      </c>
      <c r="ET293" s="44"/>
      <c r="EU293" s="8">
        <f t="shared" si="28"/>
        <v>85</v>
      </c>
      <c r="EV293" s="8" t="str">
        <f>VLOOKUP($EU293,definitions_list_lookup!$N$15:$P$20,2,TRUE)</f>
        <v>very high</v>
      </c>
      <c r="EW293" s="8">
        <f>VLOOKUP($EU293,definitions_list_lookup!$N$15:$P$20,3,TRUE)</f>
        <v>4</v>
      </c>
    </row>
    <row r="294" spans="1:153" s="5" customFormat="1" ht="42">
      <c r="A294" s="5" t="s">
        <v>2134</v>
      </c>
      <c r="B294" s="5" t="s">
        <v>2845</v>
      </c>
      <c r="C294" s="5" t="s">
        <v>1497</v>
      </c>
      <c r="D294" s="5" t="s">
        <v>1497</v>
      </c>
      <c r="E294" s="5">
        <v>51</v>
      </c>
      <c r="F294" s="5">
        <v>1</v>
      </c>
      <c r="G294" s="6" t="str">
        <f t="shared" si="29"/>
        <v>51-1</v>
      </c>
      <c r="H294" s="2">
        <v>52</v>
      </c>
      <c r="I294" s="2">
        <v>68</v>
      </c>
      <c r="J294" s="81" t="str">
        <f>IF(((VLOOKUP($G294,Depth_Lookup!$A$3:$J$561,9,FALSE))-(I294/100))&gt;=0,"Good","Too Long")</f>
        <v>Good</v>
      </c>
      <c r="K294" s="82">
        <f>(VLOOKUP($G294,Depth_Lookup!$A$3:$J$561,10,FALSE))+(H294/100)</f>
        <v>125.77</v>
      </c>
      <c r="L294" s="82">
        <f>(VLOOKUP($G294,Depth_Lookup!$A$3:$J$561,10,FALSE))+(I294/100)</f>
        <v>125.93</v>
      </c>
      <c r="M294" s="174" t="s">
        <v>2180</v>
      </c>
      <c r="N294" s="174" t="s">
        <v>1489</v>
      </c>
      <c r="O294" s="59" t="s">
        <v>2246</v>
      </c>
      <c r="P294" s="59" t="s">
        <v>2108</v>
      </c>
      <c r="Q294" s="45"/>
      <c r="R294" s="42">
        <v>100</v>
      </c>
      <c r="V294" s="8">
        <f t="shared" si="30"/>
        <v>100</v>
      </c>
      <c r="W294" s="4" t="s">
        <v>1737</v>
      </c>
      <c r="X294" s="5" t="s">
        <v>2245</v>
      </c>
      <c r="Y294" s="38">
        <v>35</v>
      </c>
      <c r="Z294" s="8" t="str">
        <f>VLOOKUP($Y294,definitions_list_lookup!$N$15:$P$20,2,TRUE)</f>
        <v>high</v>
      </c>
      <c r="AA294" s="8">
        <f>VLOOKUP($Y294,definitions_list_lookup!$N$15:$P$20,3,TRUE)</f>
        <v>3</v>
      </c>
      <c r="AB294" s="4"/>
      <c r="AC294" s="7"/>
      <c r="AD294" s="7">
        <v>50</v>
      </c>
      <c r="AE294" s="7">
        <v>10</v>
      </c>
      <c r="AF294" s="7"/>
      <c r="AG294" s="7"/>
      <c r="AH294" s="7"/>
      <c r="AI294" s="7"/>
      <c r="AJ294" s="7"/>
      <c r="AK294" s="7"/>
      <c r="AL294" s="7"/>
      <c r="AM294" s="7"/>
      <c r="AN294" s="7"/>
      <c r="AO294" s="7"/>
      <c r="AP294" s="7">
        <v>5</v>
      </c>
      <c r="AQ294" s="7"/>
      <c r="AR294" s="7"/>
      <c r="AS294" s="7">
        <v>35</v>
      </c>
      <c r="AT294" s="7"/>
      <c r="AU294" s="7"/>
      <c r="AV294" s="7"/>
      <c r="AW294" s="7"/>
      <c r="AX294" s="7"/>
      <c r="AY294" s="7"/>
      <c r="AZ294" s="7"/>
      <c r="BA294" s="8">
        <f t="shared" si="31"/>
        <v>100</v>
      </c>
      <c r="BB294" s="55"/>
      <c r="BC294" s="4"/>
      <c r="BD294" s="108"/>
      <c r="BE294" s="108"/>
      <c r="BF294" s="7"/>
      <c r="BG294" s="8" t="str">
        <f>VLOOKUP($BF294,definitions_list_lookup!$N$15:$P$20,2,TRUE)</f>
        <v>fresh</v>
      </c>
      <c r="BH294" s="8">
        <f>VLOOKUP($BF294,definitions_list_lookup!$N$15:$P$20,3,TRUE)</f>
        <v>0</v>
      </c>
      <c r="BI294" s="4"/>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8">
        <f t="shared" si="32"/>
        <v>0</v>
      </c>
      <c r="CI294" s="45"/>
      <c r="CJ294" s="7"/>
      <c r="CK294" s="130"/>
      <c r="CM294" s="8" t="str">
        <f>VLOOKUP($CL294,definitions_list_lookup!$N$15:$P$20,2,TRUE)</f>
        <v>fresh</v>
      </c>
      <c r="CN294" s="8">
        <f>VLOOKUP($CL294,definitions_list_lookup!$N$15:$P$20,3,TRUE)</f>
        <v>0</v>
      </c>
      <c r="CO294" s="108"/>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8">
        <f t="shared" si="33"/>
        <v>0</v>
      </c>
      <c r="DO294" s="45"/>
      <c r="DP294" s="4"/>
      <c r="DR294" s="8" t="str">
        <f>VLOOKUP($DQ294,definitions_list_lookup!$N$15:$P$20,2,TRUE)</f>
        <v>fresh</v>
      </c>
      <c r="DS294" s="8">
        <f>VLOOKUP($DQ294,definitions_list_lookup!$N$15:$P$20,3,TRUE)</f>
        <v>0</v>
      </c>
      <c r="DT294" s="108"/>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8">
        <f t="shared" si="34"/>
        <v>0</v>
      </c>
      <c r="ET294" s="44"/>
      <c r="EU294" s="8">
        <f t="shared" si="28"/>
        <v>35</v>
      </c>
      <c r="EV294" s="8" t="str">
        <f>VLOOKUP($EU294,definitions_list_lookup!$N$15:$P$20,2,TRUE)</f>
        <v>high</v>
      </c>
      <c r="EW294" s="8">
        <f>VLOOKUP($EU294,definitions_list_lookup!$N$15:$P$20,3,TRUE)</f>
        <v>3</v>
      </c>
    </row>
    <row r="295" spans="1:153" s="5" customFormat="1" ht="42">
      <c r="A295" s="5" t="s">
        <v>2134</v>
      </c>
      <c r="B295" s="5" t="s">
        <v>2845</v>
      </c>
      <c r="C295" s="5" t="s">
        <v>1497</v>
      </c>
      <c r="D295" s="5" t="s">
        <v>1497</v>
      </c>
      <c r="E295" s="5">
        <v>51</v>
      </c>
      <c r="F295" s="5">
        <v>1</v>
      </c>
      <c r="G295" s="6" t="str">
        <f t="shared" si="29"/>
        <v>51-1</v>
      </c>
      <c r="H295" s="2">
        <v>68</v>
      </c>
      <c r="I295" s="2">
        <v>72</v>
      </c>
      <c r="J295" s="81" t="str">
        <f>IF(((VLOOKUP($G295,Depth_Lookup!$A$3:$J$561,9,FALSE))-(I295/100))&gt;=0,"Good","Too Long")</f>
        <v>Good</v>
      </c>
      <c r="K295" s="82">
        <f>(VLOOKUP($G295,Depth_Lookup!$A$3:$J$561,10,FALSE))+(H295/100)</f>
        <v>125.93</v>
      </c>
      <c r="L295" s="82">
        <f>(VLOOKUP($G295,Depth_Lookup!$A$3:$J$561,10,FALSE))+(I295/100)</f>
        <v>125.97</v>
      </c>
      <c r="M295" s="174" t="s">
        <v>2184</v>
      </c>
      <c r="N295" s="174" t="s">
        <v>1564</v>
      </c>
      <c r="O295" s="59" t="s">
        <v>1749</v>
      </c>
      <c r="P295" s="59" t="s">
        <v>1918</v>
      </c>
      <c r="Q295" s="45"/>
      <c r="R295" s="42">
        <v>100</v>
      </c>
      <c r="V295" s="8">
        <f t="shared" si="30"/>
        <v>100</v>
      </c>
      <c r="W295" s="4" t="s">
        <v>2046</v>
      </c>
      <c r="X295" s="5" t="s">
        <v>1764</v>
      </c>
      <c r="Y295" s="38">
        <v>90</v>
      </c>
      <c r="Z295" s="8" t="str">
        <f>VLOOKUP($Y295,definitions_list_lookup!$N$15:$P$20,2,TRUE)</f>
        <v>very high</v>
      </c>
      <c r="AA295" s="8">
        <f>VLOOKUP($Y295,definitions_list_lookup!$N$15:$P$20,3,TRUE)</f>
        <v>4</v>
      </c>
      <c r="AB295" s="4"/>
      <c r="AC295" s="7"/>
      <c r="AD295" s="7">
        <v>5</v>
      </c>
      <c r="AE295" s="7"/>
      <c r="AF295" s="7"/>
      <c r="AG295" s="7"/>
      <c r="AH295" s="7"/>
      <c r="AI295" s="7"/>
      <c r="AJ295" s="7"/>
      <c r="AK295" s="7"/>
      <c r="AL295" s="7"/>
      <c r="AM295" s="7"/>
      <c r="AN295" s="7"/>
      <c r="AO295" s="7"/>
      <c r="AP295" s="7">
        <v>5</v>
      </c>
      <c r="AQ295" s="7"/>
      <c r="AR295" s="7"/>
      <c r="AS295" s="7">
        <v>90</v>
      </c>
      <c r="AT295" s="7"/>
      <c r="AU295" s="7"/>
      <c r="AV295" s="7"/>
      <c r="AW295" s="7"/>
      <c r="AX295" s="7"/>
      <c r="AY295" s="7"/>
      <c r="AZ295" s="7"/>
      <c r="BA295" s="8">
        <f t="shared" si="31"/>
        <v>100</v>
      </c>
      <c r="BB295" s="55"/>
      <c r="BC295" s="4"/>
      <c r="BD295" s="108"/>
      <c r="BE295" s="108"/>
      <c r="BF295" s="7"/>
      <c r="BG295" s="8" t="str">
        <f>VLOOKUP($BF295,definitions_list_lookup!$N$15:$P$20,2,TRUE)</f>
        <v>fresh</v>
      </c>
      <c r="BH295" s="8">
        <f>VLOOKUP($BF295,definitions_list_lookup!$N$15:$P$20,3,TRUE)</f>
        <v>0</v>
      </c>
      <c r="BI295" s="4"/>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8">
        <f t="shared" si="32"/>
        <v>0</v>
      </c>
      <c r="CI295" s="45"/>
      <c r="CJ295" s="7"/>
      <c r="CK295" s="130"/>
      <c r="CM295" s="8" t="str">
        <f>VLOOKUP($CL295,definitions_list_lookup!$N$15:$P$20,2,TRUE)</f>
        <v>fresh</v>
      </c>
      <c r="CN295" s="8">
        <f>VLOOKUP($CL295,definitions_list_lookup!$N$15:$P$20,3,TRUE)</f>
        <v>0</v>
      </c>
      <c r="CO295" s="108"/>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8">
        <f t="shared" si="33"/>
        <v>0</v>
      </c>
      <c r="DO295" s="45"/>
      <c r="DP295" s="4"/>
      <c r="DR295" s="8" t="str">
        <f>VLOOKUP($DQ295,definitions_list_lookup!$N$15:$P$20,2,TRUE)</f>
        <v>fresh</v>
      </c>
      <c r="DS295" s="8">
        <f>VLOOKUP($DQ295,definitions_list_lookup!$N$15:$P$20,3,TRUE)</f>
        <v>0</v>
      </c>
      <c r="DT295" s="108"/>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8">
        <f t="shared" si="34"/>
        <v>0</v>
      </c>
      <c r="ET295" s="44"/>
      <c r="EU295" s="8">
        <f t="shared" si="28"/>
        <v>90</v>
      </c>
      <c r="EV295" s="8" t="str">
        <f>VLOOKUP($EU295,definitions_list_lookup!$N$15:$P$20,2,TRUE)</f>
        <v>very high</v>
      </c>
      <c r="EW295" s="8">
        <f>VLOOKUP($EU295,definitions_list_lookup!$N$15:$P$20,3,TRUE)</f>
        <v>4</v>
      </c>
    </row>
    <row r="296" spans="1:153" s="5" customFormat="1" ht="42">
      <c r="A296" s="7" t="s">
        <v>2134</v>
      </c>
      <c r="B296" s="5" t="s">
        <v>2845</v>
      </c>
      <c r="C296" s="7" t="s">
        <v>1497</v>
      </c>
      <c r="D296" s="7" t="s">
        <v>1497</v>
      </c>
      <c r="E296" s="7">
        <v>51</v>
      </c>
      <c r="F296" s="7">
        <v>2</v>
      </c>
      <c r="G296" s="6" t="str">
        <f t="shared" si="29"/>
        <v>51-2</v>
      </c>
      <c r="H296" s="2">
        <v>0</v>
      </c>
      <c r="I296" s="2">
        <v>8</v>
      </c>
      <c r="J296" s="81" t="str">
        <f>IF(((VLOOKUP($G296,Depth_Lookup!$A$3:$J$561,9,FALSE))-(I296/100))&gt;=0,"Good","Too Long")</f>
        <v>Good</v>
      </c>
      <c r="K296" s="82">
        <f>(VLOOKUP($G296,Depth_Lookup!$A$3:$J$561,10,FALSE))+(H296/100)</f>
        <v>125.97</v>
      </c>
      <c r="L296" s="82">
        <f>(VLOOKUP($G296,Depth_Lookup!$A$3:$J$561,10,FALSE))+(I296/100)</f>
        <v>126.05</v>
      </c>
      <c r="M296" s="174" t="s">
        <v>2184</v>
      </c>
      <c r="N296" s="174" t="s">
        <v>1564</v>
      </c>
      <c r="O296" s="59" t="s">
        <v>1749</v>
      </c>
      <c r="P296" s="59" t="s">
        <v>1918</v>
      </c>
      <c r="Q296" s="45"/>
      <c r="R296" s="42">
        <v>100</v>
      </c>
      <c r="V296" s="8">
        <f t="shared" si="30"/>
        <v>100</v>
      </c>
      <c r="W296" s="4" t="s">
        <v>2039</v>
      </c>
      <c r="X296" s="5" t="s">
        <v>1764</v>
      </c>
      <c r="Y296" s="38">
        <v>90</v>
      </c>
      <c r="Z296" s="8" t="str">
        <f>VLOOKUP($Y296,definitions_list_lookup!$N$15:$P$20,2,TRUE)</f>
        <v>very high</v>
      </c>
      <c r="AA296" s="8">
        <f>VLOOKUP($Y296,definitions_list_lookup!$N$15:$P$20,3,TRUE)</f>
        <v>4</v>
      </c>
      <c r="AB296" s="4"/>
      <c r="AC296" s="7">
        <v>3</v>
      </c>
      <c r="AD296" s="7">
        <v>10</v>
      </c>
      <c r="AE296" s="7">
        <v>3</v>
      </c>
      <c r="AF296" s="7"/>
      <c r="AG296" s="7"/>
      <c r="AH296" s="7"/>
      <c r="AI296" s="7"/>
      <c r="AJ296" s="7"/>
      <c r="AK296" s="7"/>
      <c r="AL296" s="7"/>
      <c r="AM296" s="7"/>
      <c r="AN296" s="7"/>
      <c r="AO296" s="7"/>
      <c r="AP296" s="7">
        <v>7</v>
      </c>
      <c r="AQ296" s="7"/>
      <c r="AR296" s="7"/>
      <c r="AS296" s="7">
        <v>77</v>
      </c>
      <c r="AT296" s="7"/>
      <c r="AU296" s="7"/>
      <c r="AV296" s="7"/>
      <c r="AW296" s="7"/>
      <c r="AX296" s="7"/>
      <c r="AY296" s="7"/>
      <c r="AZ296" s="7"/>
      <c r="BA296" s="8">
        <f t="shared" si="31"/>
        <v>100</v>
      </c>
      <c r="BB296" s="55"/>
      <c r="BC296" s="4"/>
      <c r="BD296" s="108"/>
      <c r="BE296" s="108"/>
      <c r="BF296" s="7"/>
      <c r="BG296" s="8" t="str">
        <f>VLOOKUP($BF296,definitions_list_lookup!$N$15:$P$20,2,TRUE)</f>
        <v>fresh</v>
      </c>
      <c r="BH296" s="8">
        <f>VLOOKUP($BF296,definitions_list_lookup!$N$15:$P$20,3,TRUE)</f>
        <v>0</v>
      </c>
      <c r="BI296" s="4"/>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8">
        <f t="shared" si="32"/>
        <v>0</v>
      </c>
      <c r="CI296" s="45"/>
      <c r="CJ296" s="7"/>
      <c r="CK296" s="130"/>
      <c r="CM296" s="8" t="str">
        <f>VLOOKUP($CL296,definitions_list_lookup!$N$15:$P$20,2,TRUE)</f>
        <v>fresh</v>
      </c>
      <c r="CN296" s="8">
        <f>VLOOKUP($CL296,definitions_list_lookup!$N$15:$P$20,3,TRUE)</f>
        <v>0</v>
      </c>
      <c r="CO296" s="108"/>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8">
        <f t="shared" si="33"/>
        <v>0</v>
      </c>
      <c r="DO296" s="45"/>
      <c r="DP296" s="4"/>
      <c r="DR296" s="8" t="str">
        <f>VLOOKUP($DQ296,definitions_list_lookup!$N$15:$P$20,2,TRUE)</f>
        <v>fresh</v>
      </c>
      <c r="DS296" s="8">
        <f>VLOOKUP($DQ296,definitions_list_lookup!$N$15:$P$20,3,TRUE)</f>
        <v>0</v>
      </c>
      <c r="DT296" s="108"/>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8">
        <f t="shared" si="34"/>
        <v>0</v>
      </c>
      <c r="ET296" s="44"/>
      <c r="EU296" s="8">
        <f t="shared" si="28"/>
        <v>90</v>
      </c>
      <c r="EV296" s="8" t="str">
        <f>VLOOKUP($EU296,definitions_list_lookup!$N$15:$P$20,2,TRUE)</f>
        <v>very high</v>
      </c>
      <c r="EW296" s="8">
        <f>VLOOKUP($EU296,definitions_list_lookup!$N$15:$P$20,3,TRUE)</f>
        <v>4</v>
      </c>
    </row>
    <row r="297" spans="1:153" s="5" customFormat="1" ht="42">
      <c r="A297" s="7" t="s">
        <v>2134</v>
      </c>
      <c r="B297" s="5" t="s">
        <v>2845</v>
      </c>
      <c r="C297" s="7" t="s">
        <v>1497</v>
      </c>
      <c r="D297" s="7" t="s">
        <v>1497</v>
      </c>
      <c r="E297" s="7">
        <v>51</v>
      </c>
      <c r="F297" s="7">
        <v>2</v>
      </c>
      <c r="G297" s="6" t="str">
        <f t="shared" si="29"/>
        <v>51-2</v>
      </c>
      <c r="H297" s="144">
        <v>8</v>
      </c>
      <c r="I297" s="5">
        <v>30</v>
      </c>
      <c r="J297" s="81" t="str">
        <f>IF(((VLOOKUP($G297,Depth_Lookup!$A$3:$J$561,9,FALSE))-(I297/100))&gt;=0,"Good","Too Long")</f>
        <v>Good</v>
      </c>
      <c r="K297" s="82">
        <f>(VLOOKUP($G297,Depth_Lookup!$A$3:$J$561,10,FALSE))+(H297/100)</f>
        <v>126.05</v>
      </c>
      <c r="L297" s="82">
        <f>(VLOOKUP($G297,Depth_Lookup!$A$3:$J$561,10,FALSE))+(I297/100)</f>
        <v>126.27</v>
      </c>
      <c r="M297" s="174" t="s">
        <v>2189</v>
      </c>
      <c r="N297" s="174" t="s">
        <v>1489</v>
      </c>
      <c r="O297" s="59" t="s">
        <v>1749</v>
      </c>
      <c r="P297" s="59" t="s">
        <v>1918</v>
      </c>
      <c r="Q297" s="45"/>
      <c r="R297" s="42">
        <v>100</v>
      </c>
      <c r="V297" s="8">
        <f t="shared" si="30"/>
        <v>100</v>
      </c>
      <c r="W297" s="4" t="s">
        <v>1739</v>
      </c>
      <c r="X297" s="5" t="s">
        <v>1764</v>
      </c>
      <c r="Y297" s="38">
        <v>85</v>
      </c>
      <c r="Z297" s="8" t="str">
        <f>VLOOKUP($Y297,definitions_list_lookup!$N$15:$P$20,2,TRUE)</f>
        <v>very high</v>
      </c>
      <c r="AA297" s="8">
        <f>VLOOKUP($Y297,definitions_list_lookup!$N$15:$P$20,3,TRUE)</f>
        <v>4</v>
      </c>
      <c r="AB297" s="4"/>
      <c r="AC297" s="7">
        <v>5</v>
      </c>
      <c r="AD297" s="7">
        <v>20</v>
      </c>
      <c r="AE297" s="7">
        <v>5</v>
      </c>
      <c r="AF297" s="7"/>
      <c r="AG297" s="7"/>
      <c r="AH297" s="7"/>
      <c r="AI297" s="7"/>
      <c r="AJ297" s="7"/>
      <c r="AK297" s="7"/>
      <c r="AL297" s="7"/>
      <c r="AM297" s="7"/>
      <c r="AN297" s="7"/>
      <c r="AO297" s="7"/>
      <c r="AP297" s="7">
        <v>5</v>
      </c>
      <c r="AQ297" s="7"/>
      <c r="AR297" s="7"/>
      <c r="AS297" s="7">
        <v>65</v>
      </c>
      <c r="AT297" s="7"/>
      <c r="AU297" s="7"/>
      <c r="AV297" s="7"/>
      <c r="AW297" s="7"/>
      <c r="AX297" s="7"/>
      <c r="AY297" s="7"/>
      <c r="AZ297" s="7"/>
      <c r="BA297" s="8">
        <f t="shared" si="31"/>
        <v>100</v>
      </c>
      <c r="BB297" s="55"/>
      <c r="BC297" s="4"/>
      <c r="BD297" s="108"/>
      <c r="BE297" s="108"/>
      <c r="BF297" s="7"/>
      <c r="BG297" s="8" t="str">
        <f>VLOOKUP($BF297,definitions_list_lookup!$N$15:$P$20,2,TRUE)</f>
        <v>fresh</v>
      </c>
      <c r="BH297" s="8">
        <f>VLOOKUP($BF297,definitions_list_lookup!$N$15:$P$20,3,TRUE)</f>
        <v>0</v>
      </c>
      <c r="BI297" s="4"/>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8">
        <f t="shared" si="32"/>
        <v>0</v>
      </c>
      <c r="CI297" s="45"/>
      <c r="CJ297" s="7"/>
      <c r="CK297" s="130"/>
      <c r="CM297" s="8" t="str">
        <f>VLOOKUP($CL297,definitions_list_lookup!$N$15:$P$20,2,TRUE)</f>
        <v>fresh</v>
      </c>
      <c r="CN297" s="8">
        <f>VLOOKUP($CL297,definitions_list_lookup!$N$15:$P$20,3,TRUE)</f>
        <v>0</v>
      </c>
      <c r="CO297" s="108"/>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8">
        <f t="shared" si="33"/>
        <v>0</v>
      </c>
      <c r="DO297" s="45"/>
      <c r="DP297" s="4"/>
      <c r="DR297" s="8" t="str">
        <f>VLOOKUP($DQ297,definitions_list_lookup!$N$15:$P$20,2,TRUE)</f>
        <v>fresh</v>
      </c>
      <c r="DS297" s="8">
        <f>VLOOKUP($DQ297,definitions_list_lookup!$N$15:$P$20,3,TRUE)</f>
        <v>0</v>
      </c>
      <c r="DT297" s="108"/>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8">
        <f t="shared" si="34"/>
        <v>0</v>
      </c>
      <c r="ET297" s="44"/>
      <c r="EU297" s="8">
        <f t="shared" si="28"/>
        <v>85</v>
      </c>
      <c r="EV297" s="8" t="str">
        <f>VLOOKUP($EU297,definitions_list_lookup!$N$15:$P$20,2,TRUE)</f>
        <v>very high</v>
      </c>
      <c r="EW297" s="8">
        <f>VLOOKUP($EU297,definitions_list_lookup!$N$15:$P$20,3,TRUE)</f>
        <v>4</v>
      </c>
    </row>
    <row r="298" spans="1:153" s="5" customFormat="1" ht="42">
      <c r="A298" s="7" t="s">
        <v>2134</v>
      </c>
      <c r="B298" s="5" t="s">
        <v>2845</v>
      </c>
      <c r="C298" s="7" t="s">
        <v>1497</v>
      </c>
      <c r="D298" s="7" t="s">
        <v>1497</v>
      </c>
      <c r="E298" s="7">
        <v>51</v>
      </c>
      <c r="F298" s="7">
        <v>2</v>
      </c>
      <c r="G298" s="6" t="str">
        <f t="shared" si="29"/>
        <v>51-2</v>
      </c>
      <c r="H298" s="2">
        <v>30</v>
      </c>
      <c r="I298" s="5">
        <v>88.5</v>
      </c>
      <c r="J298" s="81" t="str">
        <f>IF(((VLOOKUP($G298,Depth_Lookup!$A$3:$J$561,9,FALSE))-(I298/100))&gt;=0,"Good","Too Long")</f>
        <v>Good</v>
      </c>
      <c r="K298" s="82">
        <f>(VLOOKUP($G298,Depth_Lookup!$A$3:$J$561,10,FALSE))+(H298/100)</f>
        <v>126.27</v>
      </c>
      <c r="L298" s="82">
        <f>(VLOOKUP($G298,Depth_Lookup!$A$3:$J$561,10,FALSE))+(I298/100)</f>
        <v>126.855</v>
      </c>
      <c r="M298" s="174" t="s">
        <v>2193</v>
      </c>
      <c r="N298" s="174" t="s">
        <v>1564</v>
      </c>
      <c r="O298" s="59" t="s">
        <v>1749</v>
      </c>
      <c r="P298" s="59" t="s">
        <v>1918</v>
      </c>
      <c r="Q298" s="45"/>
      <c r="R298" s="42">
        <v>100</v>
      </c>
      <c r="V298" s="8">
        <f t="shared" si="30"/>
        <v>100</v>
      </c>
      <c r="W298" s="4" t="s">
        <v>2039</v>
      </c>
      <c r="X298" s="5" t="s">
        <v>1764</v>
      </c>
      <c r="Y298" s="38">
        <v>90</v>
      </c>
      <c r="Z298" s="8" t="str">
        <f>VLOOKUP($Y298,definitions_list_lookup!$N$15:$P$20,2,TRUE)</f>
        <v>very high</v>
      </c>
      <c r="AA298" s="8">
        <f>VLOOKUP($Y298,definitions_list_lookup!$N$15:$P$20,3,TRUE)</f>
        <v>4</v>
      </c>
      <c r="AB298" s="4"/>
      <c r="AC298" s="7">
        <v>5</v>
      </c>
      <c r="AD298" s="7">
        <v>15</v>
      </c>
      <c r="AE298" s="7">
        <v>5</v>
      </c>
      <c r="AF298" s="7"/>
      <c r="AG298" s="7"/>
      <c r="AH298" s="7"/>
      <c r="AI298" s="7"/>
      <c r="AJ298" s="7"/>
      <c r="AK298" s="7"/>
      <c r="AL298" s="7"/>
      <c r="AM298" s="7"/>
      <c r="AN298" s="7"/>
      <c r="AO298" s="7"/>
      <c r="AP298" s="7">
        <v>5</v>
      </c>
      <c r="AQ298" s="7"/>
      <c r="AR298" s="7"/>
      <c r="AS298" s="7">
        <v>70</v>
      </c>
      <c r="AT298" s="7"/>
      <c r="AU298" s="7"/>
      <c r="AV298" s="7"/>
      <c r="AW298" s="7"/>
      <c r="AX298" s="7"/>
      <c r="AY298" s="7"/>
      <c r="AZ298" s="7"/>
      <c r="BA298" s="8">
        <f t="shared" si="31"/>
        <v>100</v>
      </c>
      <c r="BB298" s="55"/>
      <c r="BC298" s="4"/>
      <c r="BD298" s="108"/>
      <c r="BE298" s="108"/>
      <c r="BF298" s="7"/>
      <c r="BG298" s="8" t="str">
        <f>VLOOKUP($BF298,definitions_list_lookup!$N$15:$P$20,2,TRUE)</f>
        <v>fresh</v>
      </c>
      <c r="BH298" s="8">
        <f>VLOOKUP($BF298,definitions_list_lookup!$N$15:$P$20,3,TRUE)</f>
        <v>0</v>
      </c>
      <c r="BI298" s="4"/>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8">
        <f t="shared" si="32"/>
        <v>0</v>
      </c>
      <c r="CI298" s="45"/>
      <c r="CJ298" s="7"/>
      <c r="CK298" s="130"/>
      <c r="CM298" s="8" t="str">
        <f>VLOOKUP($CL298,definitions_list_lookup!$N$15:$P$20,2,TRUE)</f>
        <v>fresh</v>
      </c>
      <c r="CN298" s="8">
        <f>VLOOKUP($CL298,definitions_list_lookup!$N$15:$P$20,3,TRUE)</f>
        <v>0</v>
      </c>
      <c r="CO298" s="108"/>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8">
        <f t="shared" si="33"/>
        <v>0</v>
      </c>
      <c r="DO298" s="45"/>
      <c r="DP298" s="4"/>
      <c r="DR298" s="8" t="str">
        <f>VLOOKUP($DQ298,definitions_list_lookup!$N$15:$P$20,2,TRUE)</f>
        <v>fresh</v>
      </c>
      <c r="DS298" s="8">
        <f>VLOOKUP($DQ298,definitions_list_lookup!$N$15:$P$20,3,TRUE)</f>
        <v>0</v>
      </c>
      <c r="DT298" s="108"/>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8">
        <f t="shared" si="34"/>
        <v>0</v>
      </c>
      <c r="ET298" s="44"/>
      <c r="EU298" s="8">
        <f t="shared" si="28"/>
        <v>90</v>
      </c>
      <c r="EV298" s="8" t="str">
        <f>VLOOKUP($EU298,definitions_list_lookup!$N$15:$P$20,2,TRUE)</f>
        <v>very high</v>
      </c>
      <c r="EW298" s="8">
        <f>VLOOKUP($EU298,definitions_list_lookup!$N$15:$P$20,3,TRUE)</f>
        <v>4</v>
      </c>
    </row>
    <row r="299" spans="1:153" s="5" customFormat="1" ht="42">
      <c r="A299" s="5" t="s">
        <v>2134</v>
      </c>
      <c r="B299" s="5" t="s">
        <v>2845</v>
      </c>
      <c r="C299" s="5" t="s">
        <v>1497</v>
      </c>
      <c r="D299" s="5" t="s">
        <v>1497</v>
      </c>
      <c r="E299" s="5">
        <v>51</v>
      </c>
      <c r="F299" s="5">
        <v>3</v>
      </c>
      <c r="G299" s="6" t="str">
        <f t="shared" si="29"/>
        <v>51-3</v>
      </c>
      <c r="H299" s="2">
        <v>0</v>
      </c>
      <c r="I299" s="2">
        <v>6</v>
      </c>
      <c r="J299" s="81" t="str">
        <f>IF(((VLOOKUP($G299,Depth_Lookup!$A$3:$J$561,9,FALSE))-(I299/100))&gt;=0,"Good","Too Long")</f>
        <v>Good</v>
      </c>
      <c r="K299" s="82">
        <f>(VLOOKUP($G299,Depth_Lookup!$A$3:$J$561,10,FALSE))+(H299/100)</f>
        <v>126.855</v>
      </c>
      <c r="L299" s="82">
        <f>(VLOOKUP($G299,Depth_Lookup!$A$3:$J$561,10,FALSE))+(I299/100)</f>
        <v>126.91500000000001</v>
      </c>
      <c r="M299" s="174" t="s">
        <v>2193</v>
      </c>
      <c r="N299" s="174" t="s">
        <v>1564</v>
      </c>
      <c r="O299" s="59" t="s">
        <v>1749</v>
      </c>
      <c r="P299" s="59" t="s">
        <v>1918</v>
      </c>
      <c r="Q299" s="45"/>
      <c r="R299" s="42">
        <v>100</v>
      </c>
      <c r="V299" s="8">
        <f t="shared" si="30"/>
        <v>100</v>
      </c>
      <c r="W299" s="4" t="s">
        <v>2039</v>
      </c>
      <c r="X299" s="5" t="s">
        <v>1764</v>
      </c>
      <c r="Y299" s="38">
        <v>90</v>
      </c>
      <c r="Z299" s="8" t="str">
        <f>VLOOKUP($Y299,definitions_list_lookup!$N$15:$P$20,2,TRUE)</f>
        <v>very high</v>
      </c>
      <c r="AA299" s="8">
        <f>VLOOKUP($Y299,definitions_list_lookup!$N$15:$P$20,3,TRUE)</f>
        <v>4</v>
      </c>
      <c r="AB299" s="4"/>
      <c r="AC299" s="7">
        <v>5</v>
      </c>
      <c r="AD299" s="7">
        <v>20</v>
      </c>
      <c r="AE299" s="7">
        <v>5</v>
      </c>
      <c r="AF299" s="7"/>
      <c r="AG299" s="7"/>
      <c r="AH299" s="7"/>
      <c r="AI299" s="7"/>
      <c r="AJ299" s="7"/>
      <c r="AK299" s="7"/>
      <c r="AL299" s="7"/>
      <c r="AM299" s="7"/>
      <c r="AN299" s="7"/>
      <c r="AO299" s="7"/>
      <c r="AP299" s="7">
        <v>5</v>
      </c>
      <c r="AQ299" s="7"/>
      <c r="AR299" s="7"/>
      <c r="AS299" s="7">
        <v>65</v>
      </c>
      <c r="AT299" s="7"/>
      <c r="AU299" s="7"/>
      <c r="AV299" s="7"/>
      <c r="AW299" s="7"/>
      <c r="AX299" s="7"/>
      <c r="AY299" s="7"/>
      <c r="AZ299" s="7"/>
      <c r="BA299" s="8">
        <f t="shared" si="31"/>
        <v>100</v>
      </c>
      <c r="BB299" s="55"/>
      <c r="BC299" s="4"/>
      <c r="BD299" s="108"/>
      <c r="BE299" s="108"/>
      <c r="BF299" s="7"/>
      <c r="BG299" s="8" t="str">
        <f>VLOOKUP($BF299,definitions_list_lookup!$N$15:$P$20,2,TRUE)</f>
        <v>fresh</v>
      </c>
      <c r="BH299" s="8">
        <f>VLOOKUP($BF299,definitions_list_lookup!$N$15:$P$20,3,TRUE)</f>
        <v>0</v>
      </c>
      <c r="BI299" s="4"/>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8">
        <f t="shared" si="32"/>
        <v>0</v>
      </c>
      <c r="CI299" s="45"/>
      <c r="CJ299" s="7"/>
      <c r="CK299" s="130"/>
      <c r="CM299" s="8" t="str">
        <f>VLOOKUP($CL299,definitions_list_lookup!$N$15:$P$20,2,TRUE)</f>
        <v>fresh</v>
      </c>
      <c r="CN299" s="8">
        <f>VLOOKUP($CL299,definitions_list_lookup!$N$15:$P$20,3,TRUE)</f>
        <v>0</v>
      </c>
      <c r="CO299" s="108"/>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8">
        <f t="shared" si="33"/>
        <v>0</v>
      </c>
      <c r="DO299" s="45"/>
      <c r="DP299" s="4"/>
      <c r="DR299" s="8" t="str">
        <f>VLOOKUP($DQ299,definitions_list_lookup!$N$15:$P$20,2,TRUE)</f>
        <v>fresh</v>
      </c>
      <c r="DS299" s="8">
        <f>VLOOKUP($DQ299,definitions_list_lookup!$N$15:$P$20,3,TRUE)</f>
        <v>0</v>
      </c>
      <c r="DT299" s="108"/>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8">
        <f t="shared" si="34"/>
        <v>0</v>
      </c>
      <c r="ET299" s="44"/>
      <c r="EU299" s="8">
        <f t="shared" si="28"/>
        <v>90</v>
      </c>
      <c r="EV299" s="8" t="str">
        <f>VLOOKUP($EU299,definitions_list_lookup!$N$15:$P$20,2,TRUE)</f>
        <v>very high</v>
      </c>
      <c r="EW299" s="8">
        <f>VLOOKUP($EU299,definitions_list_lookup!$N$15:$P$20,3,TRUE)</f>
        <v>4</v>
      </c>
    </row>
    <row r="300" spans="1:153" s="5" customFormat="1" ht="70">
      <c r="A300" s="5" t="s">
        <v>2134</v>
      </c>
      <c r="B300" s="5" t="s">
        <v>2845</v>
      </c>
      <c r="C300" s="5" t="s">
        <v>1497</v>
      </c>
      <c r="D300" s="5" t="s">
        <v>1497</v>
      </c>
      <c r="E300" s="5">
        <v>51</v>
      </c>
      <c r="F300" s="5">
        <v>3</v>
      </c>
      <c r="G300" s="6" t="str">
        <f t="shared" si="29"/>
        <v>51-3</v>
      </c>
      <c r="H300" s="2">
        <v>6</v>
      </c>
      <c r="I300" s="2">
        <v>36</v>
      </c>
      <c r="J300" s="81" t="str">
        <f>IF(((VLOOKUP($G300,Depth_Lookup!$A$3:$J$561,9,FALSE))-(I300/100))&gt;=0,"Good","Too Long")</f>
        <v>Good</v>
      </c>
      <c r="K300" s="82">
        <f>(VLOOKUP($G300,Depth_Lookup!$A$3:$J$561,10,FALSE))+(H300/100)</f>
        <v>126.91500000000001</v>
      </c>
      <c r="L300" s="82">
        <f>(VLOOKUP($G300,Depth_Lookup!$A$3:$J$561,10,FALSE))+(I300/100)</f>
        <v>127.215</v>
      </c>
      <c r="M300" s="174" t="s">
        <v>2195</v>
      </c>
      <c r="N300" s="174" t="s">
        <v>1489</v>
      </c>
      <c r="O300" s="59" t="s">
        <v>1749</v>
      </c>
      <c r="P300" s="59" t="s">
        <v>2349</v>
      </c>
      <c r="Q300" s="45"/>
      <c r="R300" s="42">
        <v>100</v>
      </c>
      <c r="V300" s="8">
        <f t="shared" si="30"/>
        <v>100</v>
      </c>
      <c r="W300" s="4" t="s">
        <v>1737</v>
      </c>
      <c r="X300" s="5" t="s">
        <v>1764</v>
      </c>
      <c r="Y300" s="38">
        <v>70</v>
      </c>
      <c r="Z300" s="8" t="str">
        <f>VLOOKUP($Y300,definitions_list_lookup!$N$15:$P$20,2,TRUE)</f>
        <v>very high</v>
      </c>
      <c r="AA300" s="8">
        <f>VLOOKUP($Y300,definitions_list_lookup!$N$15:$P$20,3,TRUE)</f>
        <v>4</v>
      </c>
      <c r="AB300" s="4"/>
      <c r="AC300" s="7"/>
      <c r="AD300" s="7">
        <v>70</v>
      </c>
      <c r="AE300" s="7">
        <v>20</v>
      </c>
      <c r="AF300" s="7"/>
      <c r="AG300" s="7"/>
      <c r="AH300" s="7"/>
      <c r="AI300" s="7"/>
      <c r="AJ300" s="7"/>
      <c r="AK300" s="7"/>
      <c r="AL300" s="7"/>
      <c r="AM300" s="7"/>
      <c r="AN300" s="7"/>
      <c r="AO300" s="7"/>
      <c r="AP300" s="7">
        <v>2</v>
      </c>
      <c r="AQ300" s="7"/>
      <c r="AR300" s="7"/>
      <c r="AS300" s="7">
        <v>8</v>
      </c>
      <c r="AT300" s="7"/>
      <c r="AU300" s="7"/>
      <c r="AV300" s="7"/>
      <c r="AW300" s="7"/>
      <c r="AX300" s="7"/>
      <c r="AY300" s="7"/>
      <c r="AZ300" s="7"/>
      <c r="BA300" s="8">
        <f t="shared" si="31"/>
        <v>100</v>
      </c>
      <c r="BB300" s="55"/>
      <c r="BC300" s="4"/>
      <c r="BD300" s="108"/>
      <c r="BE300" s="108"/>
      <c r="BF300" s="7"/>
      <c r="BG300" s="8" t="str">
        <f>VLOOKUP($BF300,definitions_list_lookup!$N$15:$P$20,2,TRUE)</f>
        <v>fresh</v>
      </c>
      <c r="BH300" s="8">
        <f>VLOOKUP($BF300,definitions_list_lookup!$N$15:$P$20,3,TRUE)</f>
        <v>0</v>
      </c>
      <c r="BI300" s="4"/>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8">
        <f t="shared" si="32"/>
        <v>0</v>
      </c>
      <c r="CI300" s="45"/>
      <c r="CJ300" s="7"/>
      <c r="CK300" s="130"/>
      <c r="CM300" s="8" t="str">
        <f>VLOOKUP($CL300,definitions_list_lookup!$N$15:$P$20,2,TRUE)</f>
        <v>fresh</v>
      </c>
      <c r="CN300" s="8">
        <f>VLOOKUP($CL300,definitions_list_lookup!$N$15:$P$20,3,TRUE)</f>
        <v>0</v>
      </c>
      <c r="CO300" s="108"/>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8">
        <f t="shared" si="33"/>
        <v>0</v>
      </c>
      <c r="DO300" s="45"/>
      <c r="DP300" s="4"/>
      <c r="DR300" s="8" t="str">
        <f>VLOOKUP($DQ300,definitions_list_lookup!$N$15:$P$20,2,TRUE)</f>
        <v>fresh</v>
      </c>
      <c r="DS300" s="8">
        <f>VLOOKUP($DQ300,definitions_list_lookup!$N$15:$P$20,3,TRUE)</f>
        <v>0</v>
      </c>
      <c r="DT300" s="108"/>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8">
        <f t="shared" si="34"/>
        <v>0</v>
      </c>
      <c r="ET300" s="44"/>
      <c r="EU300" s="8">
        <f t="shared" ref="EU300:EU363" si="35">((R300/100)*Y300)+((S300/100)*BF300)+((T300/100)*CL300)+((U300/100)*DQ300)</f>
        <v>70</v>
      </c>
      <c r="EV300" s="8" t="str">
        <f>VLOOKUP($EU300,definitions_list_lookup!$N$15:$P$20,2,TRUE)</f>
        <v>very high</v>
      </c>
      <c r="EW300" s="8">
        <f>VLOOKUP($EU300,definitions_list_lookup!$N$15:$P$20,3,TRUE)</f>
        <v>4</v>
      </c>
    </row>
    <row r="301" spans="1:153" s="5" customFormat="1" ht="84">
      <c r="A301" s="7" t="s">
        <v>2134</v>
      </c>
      <c r="B301" s="5" t="s">
        <v>2845</v>
      </c>
      <c r="C301" s="7" t="s">
        <v>1497</v>
      </c>
      <c r="D301" s="7" t="s">
        <v>1497</v>
      </c>
      <c r="E301" s="7">
        <v>51</v>
      </c>
      <c r="F301" s="7">
        <v>3</v>
      </c>
      <c r="G301" s="6" t="str">
        <f t="shared" si="29"/>
        <v>51-3</v>
      </c>
      <c r="H301" s="2">
        <v>36</v>
      </c>
      <c r="I301" s="2">
        <v>41</v>
      </c>
      <c r="J301" s="81" t="str">
        <f>IF(((VLOOKUP($G301,Depth_Lookup!$A$3:$J$561,9,FALSE))-(I301/100))&gt;=0,"Good","Too Long")</f>
        <v>Good</v>
      </c>
      <c r="K301" s="82">
        <f>(VLOOKUP($G301,Depth_Lookup!$A$3:$J$561,10,FALSE))+(H301/100)</f>
        <v>127.215</v>
      </c>
      <c r="L301" s="82">
        <f>(VLOOKUP($G301,Depth_Lookup!$A$3:$J$561,10,FALSE))+(I301/100)</f>
        <v>127.265</v>
      </c>
      <c r="M301" s="174" t="s">
        <v>2199</v>
      </c>
      <c r="N301" s="174" t="s">
        <v>12</v>
      </c>
      <c r="O301" s="59" t="s">
        <v>2251</v>
      </c>
      <c r="P301" s="59" t="s">
        <v>1918</v>
      </c>
      <c r="Q301" s="45"/>
      <c r="R301" s="42">
        <v>100</v>
      </c>
      <c r="T301" s="5">
        <v>0</v>
      </c>
      <c r="V301" s="8">
        <f t="shared" si="30"/>
        <v>100</v>
      </c>
      <c r="W301" s="4" t="s">
        <v>2046</v>
      </c>
      <c r="X301" s="5" t="s">
        <v>1764</v>
      </c>
      <c r="Y301" s="38">
        <v>95</v>
      </c>
      <c r="Z301" s="8" t="str">
        <f>VLOOKUP($Y301,definitions_list_lookup!$N$15:$P$20,2,TRUE)</f>
        <v>complete</v>
      </c>
      <c r="AA301" s="8">
        <f>VLOOKUP($Y301,definitions_list_lookup!$N$15:$P$20,3,TRUE)</f>
        <v>5</v>
      </c>
      <c r="AB301" s="132" t="s">
        <v>2250</v>
      </c>
      <c r="AC301" s="7"/>
      <c r="AD301" s="7"/>
      <c r="AE301" s="7"/>
      <c r="AF301" s="7"/>
      <c r="AG301" s="7"/>
      <c r="AH301" s="7"/>
      <c r="AI301" s="7"/>
      <c r="AJ301" s="7"/>
      <c r="AK301" s="7"/>
      <c r="AL301" s="7"/>
      <c r="AM301" s="7"/>
      <c r="AN301" s="7"/>
      <c r="AO301" s="7"/>
      <c r="AP301" s="7">
        <v>10</v>
      </c>
      <c r="AQ301" s="7"/>
      <c r="AR301" s="7"/>
      <c r="AS301" s="7">
        <v>90</v>
      </c>
      <c r="AT301" s="7"/>
      <c r="AU301" s="7"/>
      <c r="AV301" s="7"/>
      <c r="AW301" s="7"/>
      <c r="AX301" s="7"/>
      <c r="AY301" s="7"/>
      <c r="AZ301" s="7"/>
      <c r="BA301" s="8">
        <f t="shared" si="31"/>
        <v>100</v>
      </c>
      <c r="BB301" s="55"/>
      <c r="BC301" s="4"/>
      <c r="BD301" s="108"/>
      <c r="BE301" s="108"/>
      <c r="BF301" s="7"/>
      <c r="BG301" s="8" t="str">
        <f>VLOOKUP($BF301,definitions_list_lookup!$N$15:$P$20,2,TRUE)</f>
        <v>fresh</v>
      </c>
      <c r="BH301" s="8">
        <f>VLOOKUP($BF301,definitions_list_lookup!$N$15:$P$20,3,TRUE)</f>
        <v>0</v>
      </c>
      <c r="BI301" s="4"/>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8">
        <f t="shared" si="32"/>
        <v>0</v>
      </c>
      <c r="CI301" s="45"/>
      <c r="CJ301" s="7" t="s">
        <v>1777</v>
      </c>
      <c r="CK301" s="130" t="s">
        <v>1737</v>
      </c>
      <c r="CL301" s="5">
        <v>80</v>
      </c>
      <c r="CM301" s="8" t="str">
        <f>VLOOKUP($CL301,definitions_list_lookup!$N$15:$P$20,2,TRUE)</f>
        <v>very high</v>
      </c>
      <c r="CN301" s="8">
        <f>VLOOKUP($CL301,definitions_list_lookup!$N$15:$P$20,3,TRUE)</f>
        <v>4</v>
      </c>
      <c r="CO301" s="108"/>
      <c r="CP301" s="7"/>
      <c r="CQ301" s="7">
        <v>90</v>
      </c>
      <c r="CR301" s="7">
        <v>10</v>
      </c>
      <c r="CS301" s="7"/>
      <c r="CT301" s="7"/>
      <c r="CU301" s="7"/>
      <c r="CV301" s="7"/>
      <c r="CW301" s="7"/>
      <c r="CX301" s="7"/>
      <c r="CY301" s="7"/>
      <c r="CZ301" s="7"/>
      <c r="DA301" s="7"/>
      <c r="DB301" s="7"/>
      <c r="DC301" s="7"/>
      <c r="DD301" s="7"/>
      <c r="DE301" s="7"/>
      <c r="DF301" s="7"/>
      <c r="DG301" s="7"/>
      <c r="DH301" s="7"/>
      <c r="DI301" s="7"/>
      <c r="DJ301" s="7"/>
      <c r="DK301" s="7"/>
      <c r="DL301" s="7"/>
      <c r="DM301" s="7"/>
      <c r="DN301" s="8">
        <f t="shared" si="33"/>
        <v>100</v>
      </c>
      <c r="DO301" s="45"/>
      <c r="DP301" s="4"/>
      <c r="DR301" s="8" t="str">
        <f>VLOOKUP($DQ301,definitions_list_lookup!$N$15:$P$20,2,TRUE)</f>
        <v>fresh</v>
      </c>
      <c r="DS301" s="8">
        <f>VLOOKUP($DQ301,definitions_list_lookup!$N$15:$P$20,3,TRUE)</f>
        <v>0</v>
      </c>
      <c r="DT301" s="108"/>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8">
        <f t="shared" si="34"/>
        <v>0</v>
      </c>
      <c r="ET301" s="44"/>
      <c r="EU301" s="8">
        <f t="shared" si="35"/>
        <v>95</v>
      </c>
      <c r="EV301" s="8" t="str">
        <f>VLOOKUP($EU301,definitions_list_lookup!$N$15:$P$20,2,TRUE)</f>
        <v>complete</v>
      </c>
      <c r="EW301" s="8">
        <f>VLOOKUP($EU301,definitions_list_lookup!$N$15:$P$20,3,TRUE)</f>
        <v>5</v>
      </c>
    </row>
    <row r="302" spans="1:153" s="5" customFormat="1" ht="70">
      <c r="A302" s="7" t="s">
        <v>2134</v>
      </c>
      <c r="B302" s="5" t="s">
        <v>2845</v>
      </c>
      <c r="C302" s="7" t="s">
        <v>1497</v>
      </c>
      <c r="D302" s="7" t="s">
        <v>1497</v>
      </c>
      <c r="E302" s="7">
        <v>51</v>
      </c>
      <c r="F302" s="7">
        <v>3</v>
      </c>
      <c r="G302" s="6" t="str">
        <f t="shared" si="29"/>
        <v>51-3</v>
      </c>
      <c r="H302" s="2">
        <v>41</v>
      </c>
      <c r="I302" s="7">
        <v>48</v>
      </c>
      <c r="J302" s="81" t="str">
        <f>IF(((VLOOKUP($G302,Depth_Lookup!$A$3:$J$561,9,FALSE))-(I302/100))&gt;=0,"Good","Too Long")</f>
        <v>Good</v>
      </c>
      <c r="K302" s="82">
        <f>(VLOOKUP($G302,Depth_Lookup!$A$3:$J$561,10,FALSE))+(H302/100)</f>
        <v>127.265</v>
      </c>
      <c r="L302" s="82">
        <f>(VLOOKUP($G302,Depth_Lookup!$A$3:$J$561,10,FALSE))+(I302/100)</f>
        <v>127.33500000000001</v>
      </c>
      <c r="M302" s="174" t="s">
        <v>2201</v>
      </c>
      <c r="N302" s="174" t="s">
        <v>1489</v>
      </c>
      <c r="O302" s="59" t="s">
        <v>1749</v>
      </c>
      <c r="P302" s="59" t="s">
        <v>2349</v>
      </c>
      <c r="Q302" s="45"/>
      <c r="R302" s="42">
        <v>100</v>
      </c>
      <c r="V302" s="8">
        <f t="shared" si="30"/>
        <v>100</v>
      </c>
      <c r="W302" s="4" t="s">
        <v>1739</v>
      </c>
      <c r="X302" s="5" t="s">
        <v>1764</v>
      </c>
      <c r="Y302" s="38">
        <v>60</v>
      </c>
      <c r="Z302" s="8" t="str">
        <f>VLOOKUP($Y302,definitions_list_lookup!$N$15:$P$20,2,TRUE)</f>
        <v>high</v>
      </c>
      <c r="AA302" s="8">
        <f>VLOOKUP($Y302,definitions_list_lookup!$N$15:$P$20,3,TRUE)</f>
        <v>3</v>
      </c>
      <c r="AB302" s="4"/>
      <c r="AC302" s="7"/>
      <c r="AD302" s="7">
        <v>70</v>
      </c>
      <c r="AE302" s="7">
        <v>20</v>
      </c>
      <c r="AF302" s="7"/>
      <c r="AG302" s="7"/>
      <c r="AH302" s="7"/>
      <c r="AI302" s="7"/>
      <c r="AJ302" s="7"/>
      <c r="AK302" s="7"/>
      <c r="AL302" s="7"/>
      <c r="AM302" s="7"/>
      <c r="AN302" s="7"/>
      <c r="AO302" s="7"/>
      <c r="AP302" s="7">
        <v>2</v>
      </c>
      <c r="AQ302" s="7"/>
      <c r="AR302" s="7"/>
      <c r="AS302" s="7">
        <v>8</v>
      </c>
      <c r="AT302" s="7"/>
      <c r="AU302" s="7"/>
      <c r="AV302" s="7"/>
      <c r="AW302" s="7"/>
      <c r="AX302" s="7"/>
      <c r="AY302" s="7"/>
      <c r="AZ302" s="7"/>
      <c r="BA302" s="8">
        <f t="shared" si="31"/>
        <v>100</v>
      </c>
      <c r="BB302" s="55"/>
      <c r="BC302" s="4"/>
      <c r="BD302" s="108"/>
      <c r="BE302" s="108"/>
      <c r="BF302" s="7"/>
      <c r="BG302" s="8" t="str">
        <f>VLOOKUP($BF302,definitions_list_lookup!$N$15:$P$20,2,TRUE)</f>
        <v>fresh</v>
      </c>
      <c r="BH302" s="8">
        <f>VLOOKUP($BF302,definitions_list_lookup!$N$15:$P$20,3,TRUE)</f>
        <v>0</v>
      </c>
      <c r="BI302" s="4"/>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8">
        <f t="shared" si="32"/>
        <v>0</v>
      </c>
      <c r="CI302" s="45"/>
      <c r="CJ302" s="7"/>
      <c r="CK302" s="130"/>
      <c r="CM302" s="8" t="str">
        <f>VLOOKUP($CL302,definitions_list_lookup!$N$15:$P$20,2,TRUE)</f>
        <v>fresh</v>
      </c>
      <c r="CN302" s="8">
        <f>VLOOKUP($CL302,definitions_list_lookup!$N$15:$P$20,3,TRUE)</f>
        <v>0</v>
      </c>
      <c r="CO302" s="108"/>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8">
        <f t="shared" si="33"/>
        <v>0</v>
      </c>
      <c r="DO302" s="45"/>
      <c r="DP302" s="4"/>
      <c r="DR302" s="8" t="str">
        <f>VLOOKUP($DQ302,definitions_list_lookup!$N$15:$P$20,2,TRUE)</f>
        <v>fresh</v>
      </c>
      <c r="DS302" s="8">
        <f>VLOOKUP($DQ302,definitions_list_lookup!$N$15:$P$20,3,TRUE)</f>
        <v>0</v>
      </c>
      <c r="DT302" s="108"/>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8">
        <f t="shared" si="34"/>
        <v>0</v>
      </c>
      <c r="ET302" s="44"/>
      <c r="EU302" s="8">
        <f t="shared" si="35"/>
        <v>60</v>
      </c>
      <c r="EV302" s="8" t="str">
        <f>VLOOKUP($EU302,definitions_list_lookup!$N$15:$P$20,2,TRUE)</f>
        <v>high</v>
      </c>
      <c r="EW302" s="8">
        <f>VLOOKUP($EU302,definitions_list_lookup!$N$15:$P$20,3,TRUE)</f>
        <v>3</v>
      </c>
    </row>
    <row r="303" spans="1:153" s="5" customFormat="1" ht="84">
      <c r="A303" s="7" t="s">
        <v>2134</v>
      </c>
      <c r="B303" s="5" t="s">
        <v>2845</v>
      </c>
      <c r="C303" s="7" t="s">
        <v>1497</v>
      </c>
      <c r="D303" s="7" t="s">
        <v>1497</v>
      </c>
      <c r="E303" s="7">
        <v>51</v>
      </c>
      <c r="F303" s="7">
        <v>3</v>
      </c>
      <c r="G303" s="6" t="str">
        <f t="shared" si="29"/>
        <v>51-3</v>
      </c>
      <c r="H303" s="2">
        <v>48</v>
      </c>
      <c r="I303" s="7">
        <v>67</v>
      </c>
      <c r="J303" s="81" t="str">
        <f>IF(((VLOOKUP($G303,Depth_Lookup!$A$3:$J$561,9,FALSE))-(I303/100))&gt;=0,"Good","Too Long")</f>
        <v>Good</v>
      </c>
      <c r="K303" s="82">
        <f>(VLOOKUP($G303,Depth_Lookup!$A$3:$J$561,10,FALSE))+(H303/100)</f>
        <v>127.33500000000001</v>
      </c>
      <c r="L303" s="82">
        <f>(VLOOKUP($G303,Depth_Lookup!$A$3:$J$561,10,FALSE))+(I303/100)</f>
        <v>127.52500000000001</v>
      </c>
      <c r="M303" s="174" t="s">
        <v>2204</v>
      </c>
      <c r="N303" s="174" t="s">
        <v>12</v>
      </c>
      <c r="O303" s="59" t="s">
        <v>2251</v>
      </c>
      <c r="P303" s="59" t="s">
        <v>1918</v>
      </c>
      <c r="Q303" s="45"/>
      <c r="R303" s="42">
        <v>100</v>
      </c>
      <c r="T303" s="5">
        <v>0</v>
      </c>
      <c r="V303" s="8">
        <f t="shared" si="30"/>
        <v>100</v>
      </c>
      <c r="W303" s="4" t="s">
        <v>2046</v>
      </c>
      <c r="X303" s="5" t="s">
        <v>1764</v>
      </c>
      <c r="Y303" s="38">
        <v>80</v>
      </c>
      <c r="Z303" s="8" t="str">
        <f>VLOOKUP($Y303,definitions_list_lookup!$N$15:$P$20,2,TRUE)</f>
        <v>very high</v>
      </c>
      <c r="AA303" s="8">
        <f>VLOOKUP($Y303,definitions_list_lookup!$N$15:$P$20,3,TRUE)</f>
        <v>4</v>
      </c>
      <c r="AB303" s="132" t="s">
        <v>2250</v>
      </c>
      <c r="AC303" s="7">
        <v>2</v>
      </c>
      <c r="AD303" s="7">
        <v>5</v>
      </c>
      <c r="AE303" s="7">
        <v>2</v>
      </c>
      <c r="AF303" s="7"/>
      <c r="AG303" s="7"/>
      <c r="AH303" s="7"/>
      <c r="AI303" s="7"/>
      <c r="AJ303" s="7"/>
      <c r="AK303" s="7"/>
      <c r="AL303" s="7"/>
      <c r="AM303" s="7"/>
      <c r="AN303" s="7"/>
      <c r="AO303" s="7"/>
      <c r="AP303" s="7">
        <v>6</v>
      </c>
      <c r="AQ303" s="7"/>
      <c r="AR303" s="7"/>
      <c r="AS303" s="7">
        <v>85</v>
      </c>
      <c r="AT303" s="7"/>
      <c r="AU303" s="7"/>
      <c r="AV303" s="7"/>
      <c r="AW303" s="7"/>
      <c r="AX303" s="7"/>
      <c r="AY303" s="7"/>
      <c r="AZ303" s="7"/>
      <c r="BA303" s="8">
        <f t="shared" si="31"/>
        <v>100</v>
      </c>
      <c r="BB303" s="55"/>
      <c r="BC303" s="4"/>
      <c r="BD303" s="108"/>
      <c r="BE303" s="108"/>
      <c r="BF303" s="7"/>
      <c r="BG303" s="8" t="str">
        <f>VLOOKUP($BF303,definitions_list_lookup!$N$15:$P$20,2,TRUE)</f>
        <v>fresh</v>
      </c>
      <c r="BH303" s="8">
        <f>VLOOKUP($BF303,definitions_list_lookup!$N$15:$P$20,3,TRUE)</f>
        <v>0</v>
      </c>
      <c r="BI303" s="4"/>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8">
        <f t="shared" si="32"/>
        <v>0</v>
      </c>
      <c r="CI303" s="45"/>
      <c r="CJ303" s="7"/>
      <c r="CK303" s="130"/>
      <c r="CM303" s="8" t="str">
        <f>VLOOKUP($CL303,definitions_list_lookup!$N$15:$P$20,2,TRUE)</f>
        <v>fresh</v>
      </c>
      <c r="CN303" s="8">
        <f>VLOOKUP($CL303,definitions_list_lookup!$N$15:$P$20,3,TRUE)</f>
        <v>0</v>
      </c>
      <c r="CO303" s="108"/>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8">
        <f t="shared" si="33"/>
        <v>0</v>
      </c>
      <c r="DO303" s="45"/>
      <c r="DP303" s="4"/>
      <c r="DR303" s="8" t="str">
        <f>VLOOKUP($DQ303,definitions_list_lookup!$N$15:$P$20,2,TRUE)</f>
        <v>fresh</v>
      </c>
      <c r="DS303" s="8">
        <f>VLOOKUP($DQ303,definitions_list_lookup!$N$15:$P$20,3,TRUE)</f>
        <v>0</v>
      </c>
      <c r="DT303" s="108"/>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8">
        <f t="shared" si="34"/>
        <v>0</v>
      </c>
      <c r="ET303" s="44"/>
      <c r="EU303" s="8">
        <f t="shared" si="35"/>
        <v>80</v>
      </c>
      <c r="EV303" s="8" t="str">
        <f>VLOOKUP($EU303,definitions_list_lookup!$N$15:$P$20,2,TRUE)</f>
        <v>very high</v>
      </c>
      <c r="EW303" s="8">
        <f>VLOOKUP($EU303,definitions_list_lookup!$N$15:$P$20,3,TRUE)</f>
        <v>4</v>
      </c>
    </row>
    <row r="304" spans="1:153" s="5" customFormat="1" ht="84">
      <c r="A304" s="5" t="s">
        <v>2134</v>
      </c>
      <c r="B304" s="5" t="s">
        <v>2845</v>
      </c>
      <c r="C304" s="5" t="s">
        <v>1497</v>
      </c>
      <c r="D304" s="5" t="s">
        <v>1497</v>
      </c>
      <c r="E304" s="5">
        <v>51</v>
      </c>
      <c r="F304" s="5">
        <v>3</v>
      </c>
      <c r="G304" s="6" t="str">
        <f t="shared" si="29"/>
        <v>51-3</v>
      </c>
      <c r="H304" s="2">
        <v>67</v>
      </c>
      <c r="I304" s="2">
        <v>91.5</v>
      </c>
      <c r="J304" s="81" t="str">
        <f>IF(((VLOOKUP($G304,Depth_Lookup!$A$3:$J$561,9,FALSE))-(I304/100))&gt;=0,"Good","Too Long")</f>
        <v>Good</v>
      </c>
      <c r="K304" s="82">
        <f>(VLOOKUP($G304,Depth_Lookup!$A$3:$J$561,10,FALSE))+(H304/100)</f>
        <v>127.52500000000001</v>
      </c>
      <c r="L304" s="82">
        <f>(VLOOKUP($G304,Depth_Lookup!$A$3:$J$561,10,FALSE))+(I304/100)</f>
        <v>127.77000000000001</v>
      </c>
      <c r="M304" s="174" t="s">
        <v>2205</v>
      </c>
      <c r="N304" s="174" t="s">
        <v>1489</v>
      </c>
      <c r="O304" s="59" t="s">
        <v>2251</v>
      </c>
      <c r="P304" s="59" t="s">
        <v>2350</v>
      </c>
      <c r="Q304" s="45"/>
      <c r="R304" s="42">
        <v>95</v>
      </c>
      <c r="T304" s="5">
        <v>5</v>
      </c>
      <c r="V304" s="8">
        <f t="shared" si="30"/>
        <v>100</v>
      </c>
      <c r="W304" s="4" t="s">
        <v>1742</v>
      </c>
      <c r="X304" s="5" t="s">
        <v>1764</v>
      </c>
      <c r="Y304" s="38">
        <v>50</v>
      </c>
      <c r="Z304" s="8" t="str">
        <f>VLOOKUP($Y304,definitions_list_lookup!$N$15:$P$20,2,TRUE)</f>
        <v>high</v>
      </c>
      <c r="AA304" s="8">
        <f>VLOOKUP($Y304,definitions_list_lookup!$N$15:$P$20,3,TRUE)</f>
        <v>3</v>
      </c>
      <c r="AB304" s="4"/>
      <c r="AC304" s="7">
        <v>5</v>
      </c>
      <c r="AD304" s="7">
        <v>60</v>
      </c>
      <c r="AE304" s="7">
        <v>10</v>
      </c>
      <c r="AF304" s="7"/>
      <c r="AG304" s="7"/>
      <c r="AH304" s="7"/>
      <c r="AI304" s="7"/>
      <c r="AJ304" s="7"/>
      <c r="AK304" s="7"/>
      <c r="AL304" s="7"/>
      <c r="AM304" s="7"/>
      <c r="AN304" s="7"/>
      <c r="AO304" s="7"/>
      <c r="AP304" s="7">
        <v>5</v>
      </c>
      <c r="AQ304" s="7"/>
      <c r="AR304" s="7"/>
      <c r="AS304" s="7">
        <v>20</v>
      </c>
      <c r="AT304" s="7"/>
      <c r="AU304" s="7"/>
      <c r="AV304" s="7"/>
      <c r="AW304" s="7"/>
      <c r="AX304" s="7"/>
      <c r="AY304" s="7"/>
      <c r="AZ304" s="7"/>
      <c r="BA304" s="8">
        <f t="shared" si="31"/>
        <v>100</v>
      </c>
      <c r="BB304" s="55"/>
      <c r="BC304" s="4"/>
      <c r="BD304" s="108"/>
      <c r="BE304" s="108"/>
      <c r="BF304" s="7"/>
      <c r="BG304" s="8" t="str">
        <f>VLOOKUP($BF304,definitions_list_lookup!$N$15:$P$20,2,TRUE)</f>
        <v>fresh</v>
      </c>
      <c r="BH304" s="8">
        <f>VLOOKUP($BF304,definitions_list_lookup!$N$15:$P$20,3,TRUE)</f>
        <v>0</v>
      </c>
      <c r="BI304" s="4"/>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8">
        <f t="shared" si="32"/>
        <v>0</v>
      </c>
      <c r="CI304" s="45"/>
      <c r="CJ304" s="7" t="s">
        <v>1777</v>
      </c>
      <c r="CK304" s="130" t="s">
        <v>1739</v>
      </c>
      <c r="CL304" s="5">
        <v>70</v>
      </c>
      <c r="CM304" s="8" t="str">
        <f>VLOOKUP($CL304,definitions_list_lookup!$N$15:$P$20,2,TRUE)</f>
        <v>very high</v>
      </c>
      <c r="CN304" s="8">
        <f>VLOOKUP($CL304,definitions_list_lookup!$N$15:$P$20,3,TRUE)</f>
        <v>4</v>
      </c>
      <c r="CO304" s="108"/>
      <c r="CP304" s="7"/>
      <c r="CQ304" s="7">
        <v>70</v>
      </c>
      <c r="CR304" s="7">
        <v>30</v>
      </c>
      <c r="CS304" s="7"/>
      <c r="CT304" s="7"/>
      <c r="CU304" s="7"/>
      <c r="CV304" s="7"/>
      <c r="CW304" s="7"/>
      <c r="CX304" s="7"/>
      <c r="CY304" s="7"/>
      <c r="CZ304" s="7"/>
      <c r="DA304" s="7"/>
      <c r="DB304" s="7"/>
      <c r="DC304" s="7"/>
      <c r="DD304" s="7"/>
      <c r="DE304" s="7"/>
      <c r="DF304" s="7"/>
      <c r="DG304" s="7"/>
      <c r="DH304" s="7"/>
      <c r="DI304" s="7"/>
      <c r="DJ304" s="7"/>
      <c r="DK304" s="7"/>
      <c r="DL304" s="7"/>
      <c r="DM304" s="7"/>
      <c r="DN304" s="8">
        <f t="shared" si="33"/>
        <v>100</v>
      </c>
      <c r="DO304" s="45"/>
      <c r="DP304" s="4"/>
      <c r="DR304" s="8" t="str">
        <f>VLOOKUP($DQ304,definitions_list_lookup!$N$15:$P$20,2,TRUE)</f>
        <v>fresh</v>
      </c>
      <c r="DS304" s="8">
        <f>VLOOKUP($DQ304,definitions_list_lookup!$N$15:$P$20,3,TRUE)</f>
        <v>0</v>
      </c>
      <c r="DT304" s="108"/>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8">
        <f t="shared" si="34"/>
        <v>0</v>
      </c>
      <c r="ET304" s="44"/>
      <c r="EU304" s="8">
        <f t="shared" si="35"/>
        <v>51</v>
      </c>
      <c r="EV304" s="8" t="str">
        <f>VLOOKUP($EU304,definitions_list_lookup!$N$15:$P$20,2,TRUE)</f>
        <v>high</v>
      </c>
      <c r="EW304" s="8">
        <f>VLOOKUP($EU304,definitions_list_lookup!$N$15:$P$20,3,TRUE)</f>
        <v>3</v>
      </c>
    </row>
    <row r="305" spans="1:153" s="5" customFormat="1" ht="84">
      <c r="A305" s="5" t="s">
        <v>2134</v>
      </c>
      <c r="B305" s="5" t="s">
        <v>2845</v>
      </c>
      <c r="C305" s="5" t="s">
        <v>1497</v>
      </c>
      <c r="D305" s="5" t="s">
        <v>1497</v>
      </c>
      <c r="E305" s="5">
        <v>51</v>
      </c>
      <c r="F305" s="5">
        <v>4</v>
      </c>
      <c r="G305" s="6" t="str">
        <f t="shared" si="29"/>
        <v>51-4</v>
      </c>
      <c r="H305" s="2">
        <v>0</v>
      </c>
      <c r="I305" s="2">
        <v>41</v>
      </c>
      <c r="J305" s="81" t="str">
        <f>IF(((VLOOKUP($G305,Depth_Lookup!$A$3:$J$561,9,FALSE))-(I305/100))&gt;=0,"Good","Too Long")</f>
        <v>Good</v>
      </c>
      <c r="K305" s="82">
        <f>(VLOOKUP($G305,Depth_Lookup!$A$3:$J$561,10,FALSE))+(H305/100)</f>
        <v>127.77</v>
      </c>
      <c r="L305" s="82">
        <f>(VLOOKUP($G305,Depth_Lookup!$A$3:$J$561,10,FALSE))+(I305/100)</f>
        <v>128.18</v>
      </c>
      <c r="M305" s="174" t="s">
        <v>2205</v>
      </c>
      <c r="N305" s="174" t="s">
        <v>1489</v>
      </c>
      <c r="O305" s="59" t="s">
        <v>2252</v>
      </c>
      <c r="P305" s="59" t="s">
        <v>2350</v>
      </c>
      <c r="Q305" s="45"/>
      <c r="R305" s="42">
        <v>95</v>
      </c>
      <c r="T305" s="5">
        <v>5</v>
      </c>
      <c r="V305" s="8">
        <f t="shared" si="30"/>
        <v>100</v>
      </c>
      <c r="W305" s="4" t="s">
        <v>1742</v>
      </c>
      <c r="X305" s="5" t="s">
        <v>1764</v>
      </c>
      <c r="Y305" s="38">
        <v>40</v>
      </c>
      <c r="Z305" s="8" t="str">
        <f>VLOOKUP($Y305,definitions_list_lookup!$N$15:$P$20,2,TRUE)</f>
        <v>high</v>
      </c>
      <c r="AA305" s="8">
        <f>VLOOKUP($Y305,definitions_list_lookup!$N$15:$P$20,3,TRUE)</f>
        <v>3</v>
      </c>
      <c r="AB305" s="4"/>
      <c r="AC305" s="7"/>
      <c r="AD305" s="7">
        <v>50</v>
      </c>
      <c r="AE305" s="7">
        <v>25</v>
      </c>
      <c r="AF305" s="7"/>
      <c r="AG305" s="7"/>
      <c r="AH305" s="7"/>
      <c r="AI305" s="7"/>
      <c r="AJ305" s="7"/>
      <c r="AK305" s="7"/>
      <c r="AL305" s="7"/>
      <c r="AM305" s="7"/>
      <c r="AN305" s="7"/>
      <c r="AO305" s="7"/>
      <c r="AP305" s="7">
        <v>5</v>
      </c>
      <c r="AQ305" s="7"/>
      <c r="AR305" s="7"/>
      <c r="AS305" s="7">
        <v>20</v>
      </c>
      <c r="AT305" s="7"/>
      <c r="AU305" s="7"/>
      <c r="AV305" s="7"/>
      <c r="AW305" s="7"/>
      <c r="AX305" s="7"/>
      <c r="AY305" s="7"/>
      <c r="AZ305" s="7"/>
      <c r="BA305" s="8">
        <f t="shared" si="31"/>
        <v>100</v>
      </c>
      <c r="BB305" s="55"/>
      <c r="BC305" s="4"/>
      <c r="BD305" s="108"/>
      <c r="BE305" s="108"/>
      <c r="BF305" s="7"/>
      <c r="BG305" s="8" t="str">
        <f>VLOOKUP($BF305,definitions_list_lookup!$N$15:$P$20,2,TRUE)</f>
        <v>fresh</v>
      </c>
      <c r="BH305" s="8">
        <f>VLOOKUP($BF305,definitions_list_lookup!$N$15:$P$20,3,TRUE)</f>
        <v>0</v>
      </c>
      <c r="BI305" s="4"/>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8">
        <f t="shared" si="32"/>
        <v>0</v>
      </c>
      <c r="CI305" s="45"/>
      <c r="CJ305" s="7" t="s">
        <v>1777</v>
      </c>
      <c r="CK305" s="130" t="s">
        <v>1739</v>
      </c>
      <c r="CL305" s="5">
        <v>70</v>
      </c>
      <c r="CM305" s="8" t="str">
        <f>VLOOKUP($CL305,definitions_list_lookup!$N$15:$P$20,2,TRUE)</f>
        <v>very high</v>
      </c>
      <c r="CN305" s="8">
        <f>VLOOKUP($CL305,definitions_list_lookup!$N$15:$P$20,3,TRUE)</f>
        <v>4</v>
      </c>
      <c r="CO305" s="108"/>
      <c r="CP305" s="7"/>
      <c r="CQ305" s="7">
        <v>70</v>
      </c>
      <c r="CR305" s="7">
        <v>30</v>
      </c>
      <c r="CS305" s="7"/>
      <c r="CT305" s="7"/>
      <c r="CU305" s="7"/>
      <c r="CV305" s="7"/>
      <c r="CW305" s="7"/>
      <c r="CX305" s="7"/>
      <c r="CY305" s="7"/>
      <c r="CZ305" s="7"/>
      <c r="DA305" s="7"/>
      <c r="DB305" s="7"/>
      <c r="DC305" s="7"/>
      <c r="DD305" s="7"/>
      <c r="DE305" s="7"/>
      <c r="DF305" s="7"/>
      <c r="DG305" s="7"/>
      <c r="DH305" s="7"/>
      <c r="DI305" s="7"/>
      <c r="DJ305" s="7"/>
      <c r="DK305" s="7"/>
      <c r="DL305" s="7"/>
      <c r="DM305" s="7"/>
      <c r="DN305" s="8">
        <f t="shared" si="33"/>
        <v>100</v>
      </c>
      <c r="DO305" s="45"/>
      <c r="DP305" s="4"/>
      <c r="DR305" s="8" t="str">
        <f>VLOOKUP($DQ305,definitions_list_lookup!$N$15:$P$20,2,TRUE)</f>
        <v>fresh</v>
      </c>
      <c r="DS305" s="8">
        <f>VLOOKUP($DQ305,definitions_list_lookup!$N$15:$P$20,3,TRUE)</f>
        <v>0</v>
      </c>
      <c r="DT305" s="108"/>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8">
        <f t="shared" si="34"/>
        <v>0</v>
      </c>
      <c r="ET305" s="44"/>
      <c r="EU305" s="8">
        <f t="shared" si="35"/>
        <v>41.5</v>
      </c>
      <c r="EV305" s="8" t="str">
        <f>VLOOKUP($EU305,definitions_list_lookup!$N$15:$P$20,2,TRUE)</f>
        <v>high</v>
      </c>
      <c r="EW305" s="8">
        <f>VLOOKUP($EU305,definitions_list_lookup!$N$15:$P$20,3,TRUE)</f>
        <v>3</v>
      </c>
    </row>
    <row r="306" spans="1:153" s="5" customFormat="1" ht="70">
      <c r="A306" s="5" t="s">
        <v>2134</v>
      </c>
      <c r="B306" s="5" t="s">
        <v>2845</v>
      </c>
      <c r="C306" s="5" t="s">
        <v>1497</v>
      </c>
      <c r="D306" s="5" t="s">
        <v>1497</v>
      </c>
      <c r="E306" s="5">
        <v>51</v>
      </c>
      <c r="F306" s="5">
        <v>4</v>
      </c>
      <c r="G306" s="6" t="str">
        <f t="shared" si="29"/>
        <v>51-4</v>
      </c>
      <c r="H306" s="2">
        <v>41</v>
      </c>
      <c r="I306" s="2">
        <v>46.5</v>
      </c>
      <c r="J306" s="81" t="str">
        <f>IF(((VLOOKUP($G306,Depth_Lookup!$A$3:$J$561,9,FALSE))-(I306/100))&gt;=0,"Good","Too Long")</f>
        <v>Good</v>
      </c>
      <c r="K306" s="82">
        <f>(VLOOKUP($G306,Depth_Lookup!$A$3:$J$561,10,FALSE))+(H306/100)</f>
        <v>128.18</v>
      </c>
      <c r="L306" s="82">
        <f>(VLOOKUP($G306,Depth_Lookup!$A$3:$J$561,10,FALSE))+(I306/100)</f>
        <v>128.23499999999999</v>
      </c>
      <c r="M306" s="174" t="s">
        <v>2526</v>
      </c>
      <c r="N306" s="174" t="s">
        <v>1579</v>
      </c>
      <c r="O306" s="59" t="s">
        <v>2253</v>
      </c>
      <c r="P306" s="59" t="s">
        <v>1918</v>
      </c>
      <c r="Q306" s="45"/>
      <c r="R306" s="42">
        <v>100</v>
      </c>
      <c r="V306" s="8">
        <f t="shared" si="30"/>
        <v>100</v>
      </c>
      <c r="W306" s="4" t="s">
        <v>2046</v>
      </c>
      <c r="X306" s="5" t="s">
        <v>1764</v>
      </c>
      <c r="Y306" s="38">
        <v>90</v>
      </c>
      <c r="Z306" s="8" t="str">
        <f>VLOOKUP($Y306,definitions_list_lookup!$N$15:$P$20,2,TRUE)</f>
        <v>very high</v>
      </c>
      <c r="AA306" s="8">
        <f>VLOOKUP($Y306,definitions_list_lookup!$N$15:$P$20,3,TRUE)</f>
        <v>4</v>
      </c>
      <c r="AB306" s="4"/>
      <c r="AC306" s="7"/>
      <c r="AD306" s="7"/>
      <c r="AE306" s="7"/>
      <c r="AF306" s="7"/>
      <c r="AG306" s="7"/>
      <c r="AH306" s="7"/>
      <c r="AI306" s="7"/>
      <c r="AJ306" s="7"/>
      <c r="AK306" s="7"/>
      <c r="AL306" s="7"/>
      <c r="AM306" s="7"/>
      <c r="AN306" s="7"/>
      <c r="AO306" s="7"/>
      <c r="AP306" s="7">
        <v>10</v>
      </c>
      <c r="AQ306" s="7"/>
      <c r="AR306" s="7"/>
      <c r="AS306" s="7">
        <v>90</v>
      </c>
      <c r="AT306" s="7"/>
      <c r="AU306" s="7"/>
      <c r="AV306" s="7"/>
      <c r="AW306" s="7"/>
      <c r="AX306" s="7"/>
      <c r="AY306" s="7"/>
      <c r="AZ306" s="7"/>
      <c r="BA306" s="8">
        <f t="shared" si="31"/>
        <v>100</v>
      </c>
      <c r="BB306" s="55"/>
      <c r="BC306" s="4"/>
      <c r="BD306" s="108"/>
      <c r="BE306" s="108"/>
      <c r="BF306" s="7"/>
      <c r="BG306" s="8" t="str">
        <f>VLOOKUP($BF306,definitions_list_lookup!$N$15:$P$20,2,TRUE)</f>
        <v>fresh</v>
      </c>
      <c r="BH306" s="8">
        <f>VLOOKUP($BF306,definitions_list_lookup!$N$15:$P$20,3,TRUE)</f>
        <v>0</v>
      </c>
      <c r="BI306" s="4"/>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8">
        <f t="shared" si="32"/>
        <v>0</v>
      </c>
      <c r="CI306" s="45"/>
      <c r="CJ306" s="7"/>
      <c r="CK306" s="130"/>
      <c r="CM306" s="8" t="str">
        <f>VLOOKUP($CL306,definitions_list_lookup!$N$15:$P$20,2,TRUE)</f>
        <v>fresh</v>
      </c>
      <c r="CN306" s="8">
        <f>VLOOKUP($CL306,definitions_list_lookup!$N$15:$P$20,3,TRUE)</f>
        <v>0</v>
      </c>
      <c r="CO306" s="108"/>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8">
        <f t="shared" si="33"/>
        <v>0</v>
      </c>
      <c r="DO306" s="45"/>
      <c r="DP306" s="4"/>
      <c r="DR306" s="8" t="str">
        <f>VLOOKUP($DQ306,definitions_list_lookup!$N$15:$P$20,2,TRUE)</f>
        <v>fresh</v>
      </c>
      <c r="DS306" s="8">
        <f>VLOOKUP($DQ306,definitions_list_lookup!$N$15:$P$20,3,TRUE)</f>
        <v>0</v>
      </c>
      <c r="DT306" s="108"/>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8">
        <f t="shared" si="34"/>
        <v>0</v>
      </c>
      <c r="ET306" s="44"/>
      <c r="EU306" s="8">
        <f t="shared" si="35"/>
        <v>90</v>
      </c>
      <c r="EV306" s="8" t="str">
        <f>VLOOKUP($EU306,definitions_list_lookup!$N$15:$P$20,2,TRUE)</f>
        <v>very high</v>
      </c>
      <c r="EW306" s="8">
        <f>VLOOKUP($EU306,definitions_list_lookup!$N$15:$P$20,3,TRUE)</f>
        <v>4</v>
      </c>
    </row>
    <row r="307" spans="1:153" s="5" customFormat="1" ht="112">
      <c r="A307" s="5" t="s">
        <v>2134</v>
      </c>
      <c r="B307" s="5" t="s">
        <v>2845</v>
      </c>
      <c r="C307" s="5" t="s">
        <v>1497</v>
      </c>
      <c r="D307" s="5" t="s">
        <v>1497</v>
      </c>
      <c r="E307" s="5">
        <v>51</v>
      </c>
      <c r="F307" s="5">
        <v>4</v>
      </c>
      <c r="G307" s="6" t="str">
        <f t="shared" si="29"/>
        <v>51-4</v>
      </c>
      <c r="H307" s="2">
        <v>46.5</v>
      </c>
      <c r="I307" s="2">
        <v>80</v>
      </c>
      <c r="J307" s="81" t="str">
        <f>IF(((VLOOKUP($G307,Depth_Lookup!$A$3:$J$561,9,FALSE))-(I307/100))&gt;=0,"Good","Too Long")</f>
        <v>Good</v>
      </c>
      <c r="K307" s="82">
        <f>(VLOOKUP($G307,Depth_Lookup!$A$3:$J$561,10,FALSE))+(H307/100)</f>
        <v>128.23499999999999</v>
      </c>
      <c r="L307" s="82">
        <f>(VLOOKUP($G307,Depth_Lookup!$A$3:$J$561,10,FALSE))+(I307/100)</f>
        <v>128.57</v>
      </c>
      <c r="M307" s="174" t="s">
        <v>2528</v>
      </c>
      <c r="N307" s="174" t="s">
        <v>4</v>
      </c>
      <c r="O307" s="59" t="s">
        <v>2252</v>
      </c>
      <c r="P307" s="59" t="s">
        <v>2351</v>
      </c>
      <c r="Q307" s="45"/>
      <c r="R307" s="42">
        <v>90</v>
      </c>
      <c r="T307" s="5">
        <v>10</v>
      </c>
      <c r="V307" s="8">
        <f t="shared" si="30"/>
        <v>100</v>
      </c>
      <c r="W307" s="4" t="s">
        <v>1750</v>
      </c>
      <c r="X307" s="5" t="s">
        <v>1</v>
      </c>
      <c r="Y307" s="38">
        <v>60</v>
      </c>
      <c r="Z307" s="8" t="str">
        <f>VLOOKUP($Y307,definitions_list_lookup!$N$15:$P$20,2,TRUE)</f>
        <v>high</v>
      </c>
      <c r="AA307" s="8">
        <f>VLOOKUP($Y307,definitions_list_lookup!$N$15:$P$20,3,TRUE)</f>
        <v>3</v>
      </c>
      <c r="AB307" s="4"/>
      <c r="AC307" s="7">
        <v>5</v>
      </c>
      <c r="AD307" s="7">
        <v>60</v>
      </c>
      <c r="AE307" s="7">
        <v>30</v>
      </c>
      <c r="AF307" s="7"/>
      <c r="AG307" s="7"/>
      <c r="AH307" s="7"/>
      <c r="AI307" s="7"/>
      <c r="AJ307" s="7"/>
      <c r="AK307" s="7"/>
      <c r="AL307" s="7"/>
      <c r="AM307" s="7"/>
      <c r="AN307" s="7"/>
      <c r="AO307" s="7"/>
      <c r="AP307" s="7">
        <v>1</v>
      </c>
      <c r="AQ307" s="7"/>
      <c r="AR307" s="7"/>
      <c r="AS307" s="7">
        <v>4</v>
      </c>
      <c r="AT307" s="7"/>
      <c r="AU307" s="7"/>
      <c r="AV307" s="7"/>
      <c r="AW307" s="7"/>
      <c r="AX307" s="7"/>
      <c r="AY307" s="7"/>
      <c r="AZ307" s="7"/>
      <c r="BA307" s="8">
        <f t="shared" si="31"/>
        <v>100</v>
      </c>
      <c r="BB307" s="55"/>
      <c r="BC307" s="4"/>
      <c r="BD307" s="108"/>
      <c r="BE307" s="108"/>
      <c r="BF307" s="7"/>
      <c r="BG307" s="8" t="str">
        <f>VLOOKUP($BF307,definitions_list_lookup!$N$15:$P$20,2,TRUE)</f>
        <v>fresh</v>
      </c>
      <c r="BH307" s="8">
        <f>VLOOKUP($BF307,definitions_list_lookup!$N$15:$P$20,3,TRUE)</f>
        <v>0</v>
      </c>
      <c r="BI307" s="4"/>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8">
        <f t="shared" si="32"/>
        <v>0</v>
      </c>
      <c r="CI307" s="45"/>
      <c r="CJ307" s="7" t="s">
        <v>1777</v>
      </c>
      <c r="CK307" s="130" t="s">
        <v>1737</v>
      </c>
      <c r="CL307" s="5">
        <v>70</v>
      </c>
      <c r="CM307" s="8" t="str">
        <f>VLOOKUP($CL307,definitions_list_lookup!$N$15:$P$20,2,TRUE)</f>
        <v>very high</v>
      </c>
      <c r="CN307" s="8">
        <f>VLOOKUP($CL307,definitions_list_lookup!$N$15:$P$20,3,TRUE)</f>
        <v>4</v>
      </c>
      <c r="CO307" s="108"/>
      <c r="CP307" s="7">
        <v>20</v>
      </c>
      <c r="CQ307" s="7">
        <v>70</v>
      </c>
      <c r="CR307" s="7">
        <v>10</v>
      </c>
      <c r="CS307" s="7"/>
      <c r="CT307" s="7"/>
      <c r="CU307" s="7"/>
      <c r="CV307" s="7"/>
      <c r="CW307" s="7"/>
      <c r="CX307" s="7"/>
      <c r="CY307" s="7"/>
      <c r="CZ307" s="7"/>
      <c r="DA307" s="7"/>
      <c r="DB307" s="7"/>
      <c r="DC307" s="7"/>
      <c r="DD307" s="7"/>
      <c r="DE307" s="7"/>
      <c r="DF307" s="7"/>
      <c r="DG307" s="7"/>
      <c r="DH307" s="7"/>
      <c r="DI307" s="7"/>
      <c r="DJ307" s="7"/>
      <c r="DK307" s="7"/>
      <c r="DL307" s="7"/>
      <c r="DM307" s="7"/>
      <c r="DN307" s="8">
        <f t="shared" si="33"/>
        <v>100</v>
      </c>
      <c r="DO307" s="45"/>
      <c r="DP307" s="4"/>
      <c r="DR307" s="8" t="str">
        <f>VLOOKUP($DQ307,definitions_list_lookup!$N$15:$P$20,2,TRUE)</f>
        <v>fresh</v>
      </c>
      <c r="DS307" s="8">
        <f>VLOOKUP($DQ307,definitions_list_lookup!$N$15:$P$20,3,TRUE)</f>
        <v>0</v>
      </c>
      <c r="DT307" s="108"/>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8">
        <f t="shared" si="34"/>
        <v>0</v>
      </c>
      <c r="ET307" s="44"/>
      <c r="EU307" s="8">
        <f t="shared" si="35"/>
        <v>61</v>
      </c>
      <c r="EV307" s="8" t="str">
        <f>VLOOKUP($EU307,definitions_list_lookup!$N$15:$P$20,2,TRUE)</f>
        <v>very high</v>
      </c>
      <c r="EW307" s="8">
        <f>VLOOKUP($EU307,definitions_list_lookup!$N$15:$P$20,3,TRUE)</f>
        <v>4</v>
      </c>
    </row>
    <row r="308" spans="1:153" s="5" customFormat="1" ht="112">
      <c r="A308" s="5" t="s">
        <v>2134</v>
      </c>
      <c r="B308" s="5" t="s">
        <v>2845</v>
      </c>
      <c r="C308" s="5" t="s">
        <v>1497</v>
      </c>
      <c r="D308" s="5" t="s">
        <v>1497</v>
      </c>
      <c r="E308" s="5">
        <v>52</v>
      </c>
      <c r="F308" s="5">
        <v>1</v>
      </c>
      <c r="G308" s="6" t="str">
        <f t="shared" si="29"/>
        <v>52-1</v>
      </c>
      <c r="H308" s="2">
        <v>0</v>
      </c>
      <c r="I308" s="2">
        <v>40.5</v>
      </c>
      <c r="J308" s="81" t="str">
        <f>IF(((VLOOKUP($G308,Depth_Lookup!$A$3:$J$561,9,FALSE))-(I308/100))&gt;=0,"Good","Too Long")</f>
        <v>Good</v>
      </c>
      <c r="K308" s="82">
        <f>(VLOOKUP($G308,Depth_Lookup!$A$3:$J$561,10,FALSE))+(H308/100)</f>
        <v>128.25</v>
      </c>
      <c r="L308" s="82">
        <f>(VLOOKUP($G308,Depth_Lookup!$A$3:$J$561,10,FALSE))+(I308/100)</f>
        <v>128.655</v>
      </c>
      <c r="M308" s="174" t="s">
        <v>2528</v>
      </c>
      <c r="N308" s="174" t="s">
        <v>4</v>
      </c>
      <c r="O308" s="59" t="s">
        <v>2252</v>
      </c>
      <c r="P308" s="59" t="s">
        <v>2351</v>
      </c>
      <c r="Q308" s="45"/>
      <c r="R308" s="42">
        <v>90</v>
      </c>
      <c r="T308" s="5">
        <v>10</v>
      </c>
      <c r="V308" s="8">
        <f t="shared" si="30"/>
        <v>100</v>
      </c>
      <c r="W308" s="4" t="s">
        <v>1750</v>
      </c>
      <c r="X308" s="5" t="s">
        <v>1</v>
      </c>
      <c r="Y308" s="38">
        <v>60</v>
      </c>
      <c r="Z308" s="8" t="str">
        <f>VLOOKUP($Y308,definitions_list_lookup!$N$15:$P$20,2,TRUE)</f>
        <v>high</v>
      </c>
      <c r="AA308" s="8">
        <f>VLOOKUP($Y308,definitions_list_lookup!$N$15:$P$20,3,TRUE)</f>
        <v>3</v>
      </c>
      <c r="AB308" s="4"/>
      <c r="AC308" s="7">
        <v>5</v>
      </c>
      <c r="AD308" s="7">
        <v>60</v>
      </c>
      <c r="AE308" s="7">
        <v>30</v>
      </c>
      <c r="AF308" s="7"/>
      <c r="AG308" s="7"/>
      <c r="AH308" s="7"/>
      <c r="AI308" s="7"/>
      <c r="AJ308" s="7"/>
      <c r="AK308" s="7"/>
      <c r="AL308" s="7"/>
      <c r="AM308" s="7"/>
      <c r="AN308" s="7"/>
      <c r="AO308" s="7"/>
      <c r="AP308" s="7">
        <v>1</v>
      </c>
      <c r="AQ308" s="7"/>
      <c r="AR308" s="7"/>
      <c r="AS308" s="7">
        <v>4</v>
      </c>
      <c r="AT308" s="7"/>
      <c r="AU308" s="7"/>
      <c r="AV308" s="7"/>
      <c r="AW308" s="7"/>
      <c r="AX308" s="7"/>
      <c r="AY308" s="7"/>
      <c r="AZ308" s="7"/>
      <c r="BA308" s="8">
        <f t="shared" si="31"/>
        <v>100</v>
      </c>
      <c r="BB308" s="55"/>
      <c r="BC308" s="4"/>
      <c r="BD308" s="108"/>
      <c r="BE308" s="108"/>
      <c r="BF308" s="7"/>
      <c r="BG308" s="8" t="str">
        <f>VLOOKUP($BF308,definitions_list_lookup!$N$15:$P$20,2,TRUE)</f>
        <v>fresh</v>
      </c>
      <c r="BH308" s="8">
        <f>VLOOKUP($BF308,definitions_list_lookup!$N$15:$P$20,3,TRUE)</f>
        <v>0</v>
      </c>
      <c r="BI308" s="4"/>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8">
        <f t="shared" si="32"/>
        <v>0</v>
      </c>
      <c r="CI308" s="45"/>
      <c r="CJ308" s="7" t="s">
        <v>1777</v>
      </c>
      <c r="CK308" s="130" t="s">
        <v>1737</v>
      </c>
      <c r="CL308" s="5">
        <v>70</v>
      </c>
      <c r="CM308" s="8" t="str">
        <f>VLOOKUP($CL308,definitions_list_lookup!$N$15:$P$20,2,TRUE)</f>
        <v>very high</v>
      </c>
      <c r="CN308" s="8">
        <f>VLOOKUP($CL308,definitions_list_lookup!$N$15:$P$20,3,TRUE)</f>
        <v>4</v>
      </c>
      <c r="CO308" s="108"/>
      <c r="CP308" s="7">
        <v>20</v>
      </c>
      <c r="CQ308" s="7">
        <v>70</v>
      </c>
      <c r="CR308" s="7">
        <v>10</v>
      </c>
      <c r="CS308" s="7"/>
      <c r="CT308" s="7"/>
      <c r="CU308" s="7"/>
      <c r="CV308" s="7"/>
      <c r="CW308" s="7"/>
      <c r="CX308" s="7"/>
      <c r="CY308" s="7"/>
      <c r="CZ308" s="7"/>
      <c r="DA308" s="7"/>
      <c r="DB308" s="7"/>
      <c r="DC308" s="7"/>
      <c r="DD308" s="7"/>
      <c r="DE308" s="7"/>
      <c r="DF308" s="7"/>
      <c r="DG308" s="7"/>
      <c r="DH308" s="7"/>
      <c r="DI308" s="7"/>
      <c r="DJ308" s="7"/>
      <c r="DK308" s="7"/>
      <c r="DL308" s="7"/>
      <c r="DM308" s="7"/>
      <c r="DN308" s="8">
        <f t="shared" si="33"/>
        <v>100</v>
      </c>
      <c r="DO308" s="45"/>
      <c r="DP308" s="4"/>
      <c r="DR308" s="8" t="str">
        <f>VLOOKUP($DQ308,definitions_list_lookup!$N$15:$P$20,2,TRUE)</f>
        <v>fresh</v>
      </c>
      <c r="DS308" s="8">
        <f>VLOOKUP($DQ308,definitions_list_lookup!$N$15:$P$20,3,TRUE)</f>
        <v>0</v>
      </c>
      <c r="DT308" s="108"/>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8">
        <f t="shared" si="34"/>
        <v>0</v>
      </c>
      <c r="ET308" s="44"/>
      <c r="EU308" s="8">
        <f t="shared" si="35"/>
        <v>61</v>
      </c>
      <c r="EV308" s="8" t="str">
        <f>VLOOKUP($EU308,definitions_list_lookup!$N$15:$P$20,2,TRUE)</f>
        <v>very high</v>
      </c>
      <c r="EW308" s="8">
        <f>VLOOKUP($EU308,definitions_list_lookup!$N$15:$P$20,3,TRUE)</f>
        <v>4</v>
      </c>
    </row>
    <row r="309" spans="1:153" s="5" customFormat="1" ht="42">
      <c r="A309" s="5" t="s">
        <v>2134</v>
      </c>
      <c r="B309" s="5" t="s">
        <v>2845</v>
      </c>
      <c r="C309" s="5" t="s">
        <v>1497</v>
      </c>
      <c r="D309" s="5" t="s">
        <v>1497</v>
      </c>
      <c r="E309" s="5">
        <v>52</v>
      </c>
      <c r="F309" s="5">
        <v>1</v>
      </c>
      <c r="G309" s="6" t="str">
        <f t="shared" si="29"/>
        <v>52-1</v>
      </c>
      <c r="H309" s="2">
        <v>40.5</v>
      </c>
      <c r="I309" s="2">
        <v>77</v>
      </c>
      <c r="J309" s="81" t="str">
        <f>IF(((VLOOKUP($G309,Depth_Lookup!$A$3:$J$561,9,FALSE))-(I309/100))&gt;=0,"Good","Too Long")</f>
        <v>Good</v>
      </c>
      <c r="K309" s="82">
        <f>(VLOOKUP($G309,Depth_Lookup!$A$3:$J$561,10,FALSE))+(H309/100)</f>
        <v>128.655</v>
      </c>
      <c r="L309" s="82">
        <f>(VLOOKUP($G309,Depth_Lookup!$A$3:$J$561,10,FALSE))+(I309/100)</f>
        <v>129.02000000000001</v>
      </c>
      <c r="M309" s="174" t="s">
        <v>2529</v>
      </c>
      <c r="N309" s="174" t="s">
        <v>1579</v>
      </c>
      <c r="O309" s="59" t="s">
        <v>1749</v>
      </c>
      <c r="P309" s="59" t="s">
        <v>1918</v>
      </c>
      <c r="Q309" s="45"/>
      <c r="R309" s="42">
        <v>100</v>
      </c>
      <c r="V309" s="8">
        <f t="shared" si="30"/>
        <v>100</v>
      </c>
      <c r="W309" s="4" t="s">
        <v>2046</v>
      </c>
      <c r="X309" s="5" t="s">
        <v>1</v>
      </c>
      <c r="Y309" s="38">
        <v>85</v>
      </c>
      <c r="Z309" s="8" t="str">
        <f>VLOOKUP($Y309,definitions_list_lookup!$N$15:$P$20,2,TRUE)</f>
        <v>very high</v>
      </c>
      <c r="AA309" s="8">
        <f>VLOOKUP($Y309,definitions_list_lookup!$N$15:$P$20,3,TRUE)</f>
        <v>4</v>
      </c>
      <c r="AB309" s="4" t="s">
        <v>2250</v>
      </c>
      <c r="AC309" s="7"/>
      <c r="AD309" s="7">
        <v>20</v>
      </c>
      <c r="AE309" s="7">
        <v>5</v>
      </c>
      <c r="AF309" s="7"/>
      <c r="AG309" s="7"/>
      <c r="AH309" s="7"/>
      <c r="AI309" s="7"/>
      <c r="AJ309" s="7"/>
      <c r="AK309" s="7"/>
      <c r="AL309" s="7"/>
      <c r="AM309" s="7"/>
      <c r="AN309" s="7"/>
      <c r="AO309" s="7"/>
      <c r="AP309" s="7">
        <v>5</v>
      </c>
      <c r="AQ309" s="7"/>
      <c r="AR309" s="7"/>
      <c r="AS309" s="7">
        <v>70</v>
      </c>
      <c r="AT309" s="7"/>
      <c r="AU309" s="7"/>
      <c r="AV309" s="7"/>
      <c r="AW309" s="7"/>
      <c r="AX309" s="7"/>
      <c r="AY309" s="7"/>
      <c r="AZ309" s="7"/>
      <c r="BA309" s="8">
        <f t="shared" si="31"/>
        <v>100</v>
      </c>
      <c r="BB309" s="55"/>
      <c r="BC309" s="4"/>
      <c r="BD309" s="108"/>
      <c r="BE309" s="108"/>
      <c r="BF309" s="7"/>
      <c r="BG309" s="8" t="str">
        <f>VLOOKUP($BF309,definitions_list_lookup!$N$15:$P$20,2,TRUE)</f>
        <v>fresh</v>
      </c>
      <c r="BH309" s="8">
        <f>VLOOKUP($BF309,definitions_list_lookup!$N$15:$P$20,3,TRUE)</f>
        <v>0</v>
      </c>
      <c r="BI309" s="4"/>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8">
        <f t="shared" si="32"/>
        <v>0</v>
      </c>
      <c r="CI309" s="45"/>
      <c r="CJ309" s="7"/>
      <c r="CK309" s="130"/>
      <c r="CM309" s="8" t="str">
        <f>VLOOKUP($CL309,definitions_list_lookup!$N$15:$P$20,2,TRUE)</f>
        <v>fresh</v>
      </c>
      <c r="CN309" s="8">
        <f>VLOOKUP($CL309,definitions_list_lookup!$N$15:$P$20,3,TRUE)</f>
        <v>0</v>
      </c>
      <c r="CO309" s="108"/>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8">
        <f t="shared" si="33"/>
        <v>0</v>
      </c>
      <c r="DO309" s="45"/>
      <c r="DP309" s="4"/>
      <c r="DR309" s="8" t="str">
        <f>VLOOKUP($DQ309,definitions_list_lookup!$N$15:$P$20,2,TRUE)</f>
        <v>fresh</v>
      </c>
      <c r="DS309" s="8">
        <f>VLOOKUP($DQ309,definitions_list_lookup!$N$15:$P$20,3,TRUE)</f>
        <v>0</v>
      </c>
      <c r="DT309" s="108"/>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8">
        <f t="shared" si="34"/>
        <v>0</v>
      </c>
      <c r="ET309" s="44"/>
      <c r="EU309" s="8">
        <f t="shared" si="35"/>
        <v>85</v>
      </c>
      <c r="EV309" s="8" t="str">
        <f>VLOOKUP($EU309,definitions_list_lookup!$N$15:$P$20,2,TRUE)</f>
        <v>very high</v>
      </c>
      <c r="EW309" s="8">
        <f>VLOOKUP($EU309,definitions_list_lookup!$N$15:$P$20,3,TRUE)</f>
        <v>4</v>
      </c>
    </row>
    <row r="310" spans="1:153" s="5" customFormat="1" ht="42">
      <c r="A310" s="5" t="s">
        <v>2134</v>
      </c>
      <c r="B310" s="5" t="s">
        <v>2845</v>
      </c>
      <c r="C310" s="5" t="s">
        <v>1497</v>
      </c>
      <c r="D310" s="5" t="s">
        <v>1497</v>
      </c>
      <c r="E310" s="5">
        <v>52</v>
      </c>
      <c r="F310" s="5">
        <v>1</v>
      </c>
      <c r="G310" s="6" t="str">
        <f t="shared" si="29"/>
        <v>52-1</v>
      </c>
      <c r="H310" s="2">
        <v>77</v>
      </c>
      <c r="I310" s="2">
        <v>88</v>
      </c>
      <c r="J310" s="81" t="str">
        <f>IF(((VLOOKUP($G310,Depth_Lookup!$A$3:$J$561,9,FALSE))-(I310/100))&gt;=0,"Good","Too Long")</f>
        <v>Good</v>
      </c>
      <c r="K310" s="82">
        <f>(VLOOKUP($G310,Depth_Lookup!$A$3:$J$561,10,FALSE))+(H310/100)</f>
        <v>129.02000000000001</v>
      </c>
      <c r="L310" s="82">
        <f>(VLOOKUP($G310,Depth_Lookup!$A$3:$J$561,10,FALSE))+(I310/100)</f>
        <v>129.13</v>
      </c>
      <c r="M310" s="174" t="s">
        <v>2533</v>
      </c>
      <c r="N310" s="174" t="s">
        <v>1489</v>
      </c>
      <c r="O310" s="59" t="s">
        <v>1749</v>
      </c>
      <c r="P310" s="59" t="s">
        <v>2108</v>
      </c>
      <c r="Q310" s="45"/>
      <c r="R310" s="42">
        <v>100</v>
      </c>
      <c r="V310" s="8">
        <f t="shared" si="30"/>
        <v>100</v>
      </c>
      <c r="W310" s="4" t="s">
        <v>1750</v>
      </c>
      <c r="X310" s="5" t="s">
        <v>1764</v>
      </c>
      <c r="Y310" s="38">
        <v>60</v>
      </c>
      <c r="Z310" s="8" t="str">
        <f>VLOOKUP($Y310,definitions_list_lookup!$N$15:$P$20,2,TRUE)</f>
        <v>high</v>
      </c>
      <c r="AA310" s="8">
        <f>VLOOKUP($Y310,definitions_list_lookup!$N$15:$P$20,3,TRUE)</f>
        <v>3</v>
      </c>
      <c r="AB310" s="4"/>
      <c r="AC310" s="7"/>
      <c r="AD310" s="7">
        <v>55</v>
      </c>
      <c r="AE310" s="7">
        <v>10</v>
      </c>
      <c r="AF310" s="7"/>
      <c r="AG310" s="7"/>
      <c r="AH310" s="7"/>
      <c r="AI310" s="7"/>
      <c r="AJ310" s="7"/>
      <c r="AK310" s="7"/>
      <c r="AL310" s="7"/>
      <c r="AM310" s="7"/>
      <c r="AN310" s="7"/>
      <c r="AO310" s="7"/>
      <c r="AP310" s="7">
        <v>5</v>
      </c>
      <c r="AQ310" s="7"/>
      <c r="AR310" s="7"/>
      <c r="AS310" s="7">
        <v>30</v>
      </c>
      <c r="AT310" s="7"/>
      <c r="AU310" s="7"/>
      <c r="AV310" s="7"/>
      <c r="AW310" s="7"/>
      <c r="AX310" s="7"/>
      <c r="AY310" s="7"/>
      <c r="AZ310" s="7"/>
      <c r="BA310" s="8">
        <f t="shared" si="31"/>
        <v>100</v>
      </c>
      <c r="BB310" s="55"/>
      <c r="BC310" s="4"/>
      <c r="BD310" s="108"/>
      <c r="BE310" s="108"/>
      <c r="BF310" s="7"/>
      <c r="BG310" s="8" t="str">
        <f>VLOOKUP($BF310,definitions_list_lookup!$N$15:$P$20,2,TRUE)</f>
        <v>fresh</v>
      </c>
      <c r="BH310" s="8">
        <f>VLOOKUP($BF310,definitions_list_lookup!$N$15:$P$20,3,TRUE)</f>
        <v>0</v>
      </c>
      <c r="BI310" s="4"/>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8">
        <f t="shared" si="32"/>
        <v>0</v>
      </c>
      <c r="CI310" s="45"/>
      <c r="CJ310" s="7"/>
      <c r="CK310" s="130"/>
      <c r="CM310" s="8" t="str">
        <f>VLOOKUP($CL310,definitions_list_lookup!$N$15:$P$20,2,TRUE)</f>
        <v>fresh</v>
      </c>
      <c r="CN310" s="8">
        <f>VLOOKUP($CL310,definitions_list_lookup!$N$15:$P$20,3,TRUE)</f>
        <v>0</v>
      </c>
      <c r="CO310" s="108"/>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8">
        <f t="shared" si="33"/>
        <v>0</v>
      </c>
      <c r="DO310" s="45"/>
      <c r="DP310" s="4"/>
      <c r="DR310" s="8" t="str">
        <f>VLOOKUP($DQ310,definitions_list_lookup!$N$15:$P$20,2,TRUE)</f>
        <v>fresh</v>
      </c>
      <c r="DS310" s="8">
        <f>VLOOKUP($DQ310,definitions_list_lookup!$N$15:$P$20,3,TRUE)</f>
        <v>0</v>
      </c>
      <c r="DT310" s="108"/>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8">
        <f t="shared" si="34"/>
        <v>0</v>
      </c>
      <c r="ET310" s="44"/>
      <c r="EU310" s="8">
        <f t="shared" si="35"/>
        <v>60</v>
      </c>
      <c r="EV310" s="8" t="str">
        <f>VLOOKUP($EU310,definitions_list_lookup!$N$15:$P$20,2,TRUE)</f>
        <v>high</v>
      </c>
      <c r="EW310" s="8">
        <f>VLOOKUP($EU310,definitions_list_lookup!$N$15:$P$20,3,TRUE)</f>
        <v>3</v>
      </c>
    </row>
    <row r="311" spans="1:153" s="5" customFormat="1" ht="56">
      <c r="A311" s="5" t="s">
        <v>2134</v>
      </c>
      <c r="B311" s="5" t="s">
        <v>2845</v>
      </c>
      <c r="C311" s="5" t="s">
        <v>1497</v>
      </c>
      <c r="D311" s="5" t="s">
        <v>1497</v>
      </c>
      <c r="E311" s="5">
        <v>52</v>
      </c>
      <c r="F311" s="5">
        <v>1</v>
      </c>
      <c r="G311" s="6" t="str">
        <f t="shared" si="29"/>
        <v>52-1</v>
      </c>
      <c r="H311" s="2">
        <v>88</v>
      </c>
      <c r="I311" s="2">
        <v>89</v>
      </c>
      <c r="J311" s="81" t="str">
        <f>IF(((VLOOKUP($G311,Depth_Lookup!$A$3:$J$561,9,FALSE))-(I311/100))&gt;=0,"Good","Too Long")</f>
        <v>Good</v>
      </c>
      <c r="K311" s="82">
        <f>(VLOOKUP($G311,Depth_Lookup!$A$3:$J$561,10,FALSE))+(H311/100)</f>
        <v>129.13</v>
      </c>
      <c r="L311" s="82">
        <f>(VLOOKUP($G311,Depth_Lookup!$A$3:$J$561,10,FALSE))+(I311/100)</f>
        <v>129.13999999999999</v>
      </c>
      <c r="M311" s="174">
        <v>51</v>
      </c>
      <c r="N311" s="174" t="s">
        <v>1489</v>
      </c>
      <c r="O311" s="59" t="s">
        <v>1749</v>
      </c>
      <c r="P311" s="59" t="s">
        <v>2352</v>
      </c>
      <c r="Q311" s="45"/>
      <c r="R311" s="42">
        <v>100</v>
      </c>
      <c r="V311" s="8">
        <f t="shared" si="30"/>
        <v>100</v>
      </c>
      <c r="W311" s="4" t="s">
        <v>2254</v>
      </c>
      <c r="X311" s="5" t="s">
        <v>1764</v>
      </c>
      <c r="Y311" s="38">
        <v>60</v>
      </c>
      <c r="Z311" s="8" t="str">
        <f>VLOOKUP($Y311,definitions_list_lookup!$N$15:$P$20,2,TRUE)</f>
        <v>high</v>
      </c>
      <c r="AA311" s="8">
        <f>VLOOKUP($Y311,definitions_list_lookup!$N$15:$P$20,3,TRUE)</f>
        <v>3</v>
      </c>
      <c r="AB311" s="4"/>
      <c r="AC311" s="7"/>
      <c r="AD311" s="7">
        <v>70</v>
      </c>
      <c r="AE311" s="7">
        <v>20</v>
      </c>
      <c r="AF311" s="7"/>
      <c r="AG311" s="7"/>
      <c r="AH311" s="7"/>
      <c r="AI311" s="7"/>
      <c r="AJ311" s="7"/>
      <c r="AK311" s="7"/>
      <c r="AL311" s="7"/>
      <c r="AM311" s="7"/>
      <c r="AN311" s="7"/>
      <c r="AO311" s="7"/>
      <c r="AP311" s="7">
        <v>2</v>
      </c>
      <c r="AQ311" s="7"/>
      <c r="AR311" s="7"/>
      <c r="AS311" s="7">
        <v>8</v>
      </c>
      <c r="AT311" s="7"/>
      <c r="AU311" s="7"/>
      <c r="AV311" s="7"/>
      <c r="AW311" s="7"/>
      <c r="AX311" s="7"/>
      <c r="AY311" s="7"/>
      <c r="AZ311" s="7"/>
      <c r="BA311" s="8">
        <f t="shared" si="31"/>
        <v>100</v>
      </c>
      <c r="BB311" s="55"/>
      <c r="BC311" s="4"/>
      <c r="BD311" s="108"/>
      <c r="BE311" s="108"/>
      <c r="BF311" s="7"/>
      <c r="BG311" s="8" t="str">
        <f>VLOOKUP($BF311,definitions_list_lookup!$N$15:$P$20,2,TRUE)</f>
        <v>fresh</v>
      </c>
      <c r="BH311" s="8">
        <f>VLOOKUP($BF311,definitions_list_lookup!$N$15:$P$20,3,TRUE)</f>
        <v>0</v>
      </c>
      <c r="BI311" s="4"/>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8">
        <f t="shared" si="32"/>
        <v>0</v>
      </c>
      <c r="CI311" s="45"/>
      <c r="CJ311" s="7"/>
      <c r="CK311" s="130"/>
      <c r="CM311" s="8" t="str">
        <f>VLOOKUP($CL311,definitions_list_lookup!$N$15:$P$20,2,TRUE)</f>
        <v>fresh</v>
      </c>
      <c r="CN311" s="8">
        <f>VLOOKUP($CL311,definitions_list_lookup!$N$15:$P$20,3,TRUE)</f>
        <v>0</v>
      </c>
      <c r="CO311" s="108"/>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8">
        <f t="shared" si="33"/>
        <v>0</v>
      </c>
      <c r="DO311" s="45"/>
      <c r="DP311" s="4"/>
      <c r="DR311" s="8" t="str">
        <f>VLOOKUP($DQ311,definitions_list_lookup!$N$15:$P$20,2,TRUE)</f>
        <v>fresh</v>
      </c>
      <c r="DS311" s="8">
        <f>VLOOKUP($DQ311,definitions_list_lookup!$N$15:$P$20,3,TRUE)</f>
        <v>0</v>
      </c>
      <c r="DT311" s="108"/>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8">
        <f t="shared" si="34"/>
        <v>0</v>
      </c>
      <c r="ET311" s="44"/>
      <c r="EU311" s="8">
        <f t="shared" si="35"/>
        <v>60</v>
      </c>
      <c r="EV311" s="8" t="str">
        <f>VLOOKUP($EU311,definitions_list_lookup!$N$15:$P$20,2,TRUE)</f>
        <v>high</v>
      </c>
      <c r="EW311" s="8">
        <f>VLOOKUP($EU311,definitions_list_lookup!$N$15:$P$20,3,TRUE)</f>
        <v>3</v>
      </c>
    </row>
    <row r="312" spans="1:153" s="5" customFormat="1" ht="112">
      <c r="A312" s="5" t="s">
        <v>2134</v>
      </c>
      <c r="B312" s="5" t="s">
        <v>2845</v>
      </c>
      <c r="C312" s="5" t="s">
        <v>1497</v>
      </c>
      <c r="D312" s="5" t="s">
        <v>1497</v>
      </c>
      <c r="E312" s="5">
        <v>52</v>
      </c>
      <c r="F312" s="5">
        <v>2</v>
      </c>
      <c r="G312" s="6" t="str">
        <f t="shared" si="29"/>
        <v>52-2</v>
      </c>
      <c r="H312" s="2">
        <v>0</v>
      </c>
      <c r="I312" s="2">
        <v>85.5</v>
      </c>
      <c r="J312" s="81" t="str">
        <f>IF(((VLOOKUP($G312,Depth_Lookup!$A$3:$J$561,9,FALSE))-(I312/100))&gt;=0,"Good","Too Long")</f>
        <v>Good</v>
      </c>
      <c r="K312" s="82">
        <f>(VLOOKUP($G312,Depth_Lookup!$A$3:$J$561,10,FALSE))+(H312/100)</f>
        <v>129.13999999999999</v>
      </c>
      <c r="L312" s="82">
        <f>(VLOOKUP($G312,Depth_Lookup!$A$3:$J$561,10,FALSE))+(I312/100)</f>
        <v>129.99499999999998</v>
      </c>
      <c r="M312" s="174">
        <v>51</v>
      </c>
      <c r="N312" s="174" t="s">
        <v>1489</v>
      </c>
      <c r="O312" s="59" t="s">
        <v>1789</v>
      </c>
      <c r="P312" s="59" t="s">
        <v>2352</v>
      </c>
      <c r="Q312" s="45"/>
      <c r="R312" s="42">
        <v>90</v>
      </c>
      <c r="T312" s="5">
        <v>10</v>
      </c>
      <c r="V312" s="8">
        <f t="shared" si="30"/>
        <v>100</v>
      </c>
      <c r="W312" s="4" t="s">
        <v>1742</v>
      </c>
      <c r="X312" s="5" t="s">
        <v>1764</v>
      </c>
      <c r="Y312" s="38">
        <v>30</v>
      </c>
      <c r="Z312" s="8" t="str">
        <f>VLOOKUP($Y312,definitions_list_lookup!$N$15:$P$20,2,TRUE)</f>
        <v>moderate</v>
      </c>
      <c r="AA312" s="8">
        <f>VLOOKUP($Y312,definitions_list_lookup!$N$15:$P$20,3,TRUE)</f>
        <v>2</v>
      </c>
      <c r="AB312" s="4"/>
      <c r="AC312" s="7"/>
      <c r="AD312" s="7">
        <v>35</v>
      </c>
      <c r="AE312" s="7">
        <v>15</v>
      </c>
      <c r="AF312" s="7"/>
      <c r="AG312" s="7"/>
      <c r="AH312" s="7"/>
      <c r="AI312" s="7"/>
      <c r="AJ312" s="7"/>
      <c r="AK312" s="7"/>
      <c r="AL312" s="7"/>
      <c r="AM312" s="7"/>
      <c r="AN312" s="7"/>
      <c r="AO312" s="7"/>
      <c r="AP312" s="7">
        <v>5</v>
      </c>
      <c r="AQ312" s="7"/>
      <c r="AR312" s="7"/>
      <c r="AS312" s="7">
        <v>45</v>
      </c>
      <c r="AT312" s="7"/>
      <c r="AU312" s="7"/>
      <c r="AV312" s="7"/>
      <c r="AW312" s="7"/>
      <c r="AX312" s="7"/>
      <c r="AY312" s="7"/>
      <c r="AZ312" s="7"/>
      <c r="BA312" s="8">
        <f t="shared" si="31"/>
        <v>100</v>
      </c>
      <c r="BB312" s="55"/>
      <c r="BC312" s="4"/>
      <c r="BD312" s="108"/>
      <c r="BE312" s="108"/>
      <c r="BF312" s="7"/>
      <c r="BG312" s="8" t="str">
        <f>VLOOKUP($BF312,definitions_list_lookup!$N$15:$P$20,2,TRUE)</f>
        <v>fresh</v>
      </c>
      <c r="BH312" s="8">
        <f>VLOOKUP($BF312,definitions_list_lookup!$N$15:$P$20,3,TRUE)</f>
        <v>0</v>
      </c>
      <c r="BI312" s="4"/>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8">
        <f t="shared" si="32"/>
        <v>0</v>
      </c>
      <c r="CI312" s="45"/>
      <c r="CJ312" s="7" t="s">
        <v>1777</v>
      </c>
      <c r="CK312" s="130" t="s">
        <v>1737</v>
      </c>
      <c r="CL312" s="5">
        <v>70</v>
      </c>
      <c r="CM312" s="8" t="str">
        <f>VLOOKUP($CL312,definitions_list_lookup!$N$15:$P$20,2,TRUE)</f>
        <v>very high</v>
      </c>
      <c r="CN312" s="8">
        <f>VLOOKUP($CL312,definitions_list_lookup!$N$15:$P$20,3,TRUE)</f>
        <v>4</v>
      </c>
      <c r="CO312" s="108"/>
      <c r="CP312" s="7">
        <v>5</v>
      </c>
      <c r="CQ312" s="7">
        <v>70</v>
      </c>
      <c r="CR312" s="7">
        <v>25</v>
      </c>
      <c r="CS312" s="7"/>
      <c r="CT312" s="7"/>
      <c r="CU312" s="7"/>
      <c r="CV312" s="7"/>
      <c r="CW312" s="7"/>
      <c r="CX312" s="7"/>
      <c r="CY312" s="7"/>
      <c r="CZ312" s="7"/>
      <c r="DA312" s="7"/>
      <c r="DB312" s="7"/>
      <c r="DC312" s="7"/>
      <c r="DD312" s="7"/>
      <c r="DE312" s="7"/>
      <c r="DF312" s="7"/>
      <c r="DG312" s="7"/>
      <c r="DH312" s="7"/>
      <c r="DI312" s="7"/>
      <c r="DJ312" s="7"/>
      <c r="DK312" s="7"/>
      <c r="DL312" s="7"/>
      <c r="DM312" s="7"/>
      <c r="DN312" s="8">
        <f t="shared" si="33"/>
        <v>100</v>
      </c>
      <c r="DO312" s="45"/>
      <c r="DP312" s="4"/>
      <c r="DR312" s="8" t="str">
        <f>VLOOKUP($DQ312,definitions_list_lookup!$N$15:$P$20,2,TRUE)</f>
        <v>fresh</v>
      </c>
      <c r="DS312" s="8">
        <f>VLOOKUP($DQ312,definitions_list_lookup!$N$15:$P$20,3,TRUE)</f>
        <v>0</v>
      </c>
      <c r="DT312" s="108"/>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8">
        <f t="shared" si="34"/>
        <v>0</v>
      </c>
      <c r="ET312" s="44"/>
      <c r="EU312" s="8">
        <f t="shared" si="35"/>
        <v>34</v>
      </c>
      <c r="EV312" s="8" t="str">
        <f>VLOOKUP($EU312,definitions_list_lookup!$N$15:$P$20,2,TRUE)</f>
        <v>high</v>
      </c>
      <c r="EW312" s="8">
        <f>VLOOKUP($EU312,definitions_list_lookup!$N$15:$P$20,3,TRUE)</f>
        <v>3</v>
      </c>
    </row>
    <row r="313" spans="1:153" s="5" customFormat="1" ht="112">
      <c r="A313" s="5" t="s">
        <v>2134</v>
      </c>
      <c r="B313" s="5" t="s">
        <v>2845</v>
      </c>
      <c r="C313" s="5" t="s">
        <v>1497</v>
      </c>
      <c r="D313" s="5" t="s">
        <v>1497</v>
      </c>
      <c r="E313" s="5">
        <v>52</v>
      </c>
      <c r="F313" s="5">
        <v>3</v>
      </c>
      <c r="G313" s="6" t="str">
        <f t="shared" si="29"/>
        <v>52-3</v>
      </c>
      <c r="H313" s="2">
        <v>0</v>
      </c>
      <c r="I313" s="2">
        <v>77</v>
      </c>
      <c r="J313" s="81" t="str">
        <f>IF(((VLOOKUP($G313,Depth_Lookup!$A$3:$J$561,9,FALSE))-(I313/100))&gt;=0,"Good","Too Long")</f>
        <v>Good</v>
      </c>
      <c r="K313" s="82">
        <f>(VLOOKUP($G313,Depth_Lookup!$A$3:$J$561,10,FALSE))+(H313/100)</f>
        <v>129.995</v>
      </c>
      <c r="L313" s="82">
        <f>(VLOOKUP($G313,Depth_Lookup!$A$3:$J$561,10,FALSE))+(I313/100)</f>
        <v>130.76500000000001</v>
      </c>
      <c r="M313" s="174">
        <v>51</v>
      </c>
      <c r="N313" s="174" t="s">
        <v>1489</v>
      </c>
      <c r="O313" s="59" t="s">
        <v>1789</v>
      </c>
      <c r="P313" s="59" t="s">
        <v>2352</v>
      </c>
      <c r="Q313" s="45"/>
      <c r="R313" s="42">
        <v>95</v>
      </c>
      <c r="T313" s="5">
        <v>5</v>
      </c>
      <c r="V313" s="8">
        <f t="shared" si="30"/>
        <v>100</v>
      </c>
      <c r="W313" s="4" t="s">
        <v>1794</v>
      </c>
      <c r="X313" s="5" t="s">
        <v>1764</v>
      </c>
      <c r="Y313" s="38">
        <v>30</v>
      </c>
      <c r="Z313" s="8" t="str">
        <f>VLOOKUP($Y313,definitions_list_lookup!$N$15:$P$20,2,TRUE)</f>
        <v>moderate</v>
      </c>
      <c r="AA313" s="8">
        <f>VLOOKUP($Y313,definitions_list_lookup!$N$15:$P$20,3,TRUE)</f>
        <v>2</v>
      </c>
      <c r="AB313" s="4"/>
      <c r="AC313" s="7">
        <v>30</v>
      </c>
      <c r="AD313" s="7">
        <v>40</v>
      </c>
      <c r="AE313" s="7">
        <v>5</v>
      </c>
      <c r="AF313" s="7"/>
      <c r="AG313" s="7"/>
      <c r="AH313" s="7"/>
      <c r="AI313" s="7"/>
      <c r="AJ313" s="7"/>
      <c r="AK313" s="7"/>
      <c r="AL313" s="7"/>
      <c r="AM313" s="7"/>
      <c r="AN313" s="7"/>
      <c r="AO313" s="7"/>
      <c r="AP313" s="7">
        <v>5</v>
      </c>
      <c r="AQ313" s="7"/>
      <c r="AR313" s="7"/>
      <c r="AS313" s="7">
        <v>20</v>
      </c>
      <c r="AT313" s="7"/>
      <c r="AU313" s="7"/>
      <c r="AV313" s="7"/>
      <c r="AW313" s="7"/>
      <c r="AX313" s="7"/>
      <c r="AY313" s="7"/>
      <c r="AZ313" s="7"/>
      <c r="BA313" s="8">
        <f t="shared" si="31"/>
        <v>100</v>
      </c>
      <c r="BB313" s="55"/>
      <c r="BC313" s="4"/>
      <c r="BD313" s="108"/>
      <c r="BE313" s="108"/>
      <c r="BF313" s="7"/>
      <c r="BG313" s="8" t="str">
        <f>VLOOKUP($BF313,definitions_list_lookup!$N$15:$P$20,2,TRUE)</f>
        <v>fresh</v>
      </c>
      <c r="BH313" s="8">
        <f>VLOOKUP($BF313,definitions_list_lookup!$N$15:$P$20,3,TRUE)</f>
        <v>0</v>
      </c>
      <c r="BI313" s="4"/>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8">
        <f t="shared" si="32"/>
        <v>0</v>
      </c>
      <c r="CI313" s="45"/>
      <c r="CJ313" s="7" t="s">
        <v>1777</v>
      </c>
      <c r="CK313" s="130" t="s">
        <v>1739</v>
      </c>
      <c r="CL313" s="5">
        <v>50</v>
      </c>
      <c r="CM313" s="8" t="str">
        <f>VLOOKUP($CL313,definitions_list_lookup!$N$15:$P$20,2,TRUE)</f>
        <v>high</v>
      </c>
      <c r="CN313" s="8">
        <f>VLOOKUP($CL313,definitions_list_lookup!$N$15:$P$20,3,TRUE)</f>
        <v>3</v>
      </c>
      <c r="CO313" s="108"/>
      <c r="CP313" s="7"/>
      <c r="CQ313" s="7">
        <v>80</v>
      </c>
      <c r="CR313" s="7">
        <v>20</v>
      </c>
      <c r="CS313" s="7"/>
      <c r="CT313" s="7"/>
      <c r="CU313" s="7"/>
      <c r="CV313" s="7"/>
      <c r="CW313" s="7"/>
      <c r="CX313" s="7"/>
      <c r="CY313" s="7"/>
      <c r="CZ313" s="7"/>
      <c r="DA313" s="7"/>
      <c r="DB313" s="7"/>
      <c r="DC313" s="7"/>
      <c r="DD313" s="7"/>
      <c r="DE313" s="7"/>
      <c r="DF313" s="7"/>
      <c r="DG313" s="7"/>
      <c r="DH313" s="7"/>
      <c r="DI313" s="7"/>
      <c r="DJ313" s="7"/>
      <c r="DK313" s="7"/>
      <c r="DL313" s="7"/>
      <c r="DM313" s="7"/>
      <c r="DN313" s="8">
        <f t="shared" si="33"/>
        <v>100</v>
      </c>
      <c r="DO313" s="45"/>
      <c r="DP313" s="4"/>
      <c r="DR313" s="8" t="str">
        <f>VLOOKUP($DQ313,definitions_list_lookup!$N$15:$P$20,2,TRUE)</f>
        <v>fresh</v>
      </c>
      <c r="DS313" s="8">
        <f>VLOOKUP($DQ313,definitions_list_lookup!$N$15:$P$20,3,TRUE)</f>
        <v>0</v>
      </c>
      <c r="DT313" s="108"/>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8">
        <f t="shared" si="34"/>
        <v>0</v>
      </c>
      <c r="ET313" s="44"/>
      <c r="EU313" s="8">
        <f t="shared" si="35"/>
        <v>31</v>
      </c>
      <c r="EV313" s="8" t="str">
        <f>VLOOKUP($EU313,definitions_list_lookup!$N$15:$P$20,2,TRUE)</f>
        <v>high</v>
      </c>
      <c r="EW313" s="8">
        <f>VLOOKUP($EU313,definitions_list_lookup!$N$15:$P$20,3,TRUE)</f>
        <v>3</v>
      </c>
    </row>
    <row r="314" spans="1:153" s="5" customFormat="1" ht="112">
      <c r="A314" s="5" t="s">
        <v>2134</v>
      </c>
      <c r="B314" s="5" t="s">
        <v>2845</v>
      </c>
      <c r="C314" s="5" t="s">
        <v>1497</v>
      </c>
      <c r="D314" s="5" t="s">
        <v>1497</v>
      </c>
      <c r="E314" s="5">
        <v>52</v>
      </c>
      <c r="F314" s="5">
        <v>4</v>
      </c>
      <c r="G314" s="6" t="str">
        <f t="shared" si="29"/>
        <v>52-4</v>
      </c>
      <c r="H314" s="2">
        <v>0</v>
      </c>
      <c r="I314" s="2">
        <v>59.5</v>
      </c>
      <c r="J314" s="81" t="str">
        <f>IF(((VLOOKUP($G314,Depth_Lookup!$A$3:$J$561,9,FALSE))-(I314/100))&gt;=0,"Good","Too Long")</f>
        <v>Good</v>
      </c>
      <c r="K314" s="82">
        <f>(VLOOKUP($G314,Depth_Lookup!$A$3:$J$561,10,FALSE))+(H314/100)</f>
        <v>130.76499999999999</v>
      </c>
      <c r="L314" s="82">
        <f>(VLOOKUP($G314,Depth_Lookup!$A$3:$J$561,10,FALSE))+(I314/100)</f>
        <v>131.35999999999999</v>
      </c>
      <c r="M314" s="174">
        <v>51</v>
      </c>
      <c r="N314" s="174" t="s">
        <v>1489</v>
      </c>
      <c r="O314" s="59" t="s">
        <v>1789</v>
      </c>
      <c r="P314" s="59" t="s">
        <v>2353</v>
      </c>
      <c r="Q314" s="45"/>
      <c r="R314" s="42">
        <v>90</v>
      </c>
      <c r="T314" s="5">
        <v>10</v>
      </c>
      <c r="V314" s="8">
        <f t="shared" si="30"/>
        <v>100</v>
      </c>
      <c r="W314" s="4" t="s">
        <v>1742</v>
      </c>
      <c r="X314" s="5" t="s">
        <v>1764</v>
      </c>
      <c r="Y314" s="38">
        <v>20</v>
      </c>
      <c r="Z314" s="8" t="str">
        <f>VLOOKUP($Y314,definitions_list_lookup!$N$15:$P$20,2,TRUE)</f>
        <v>moderate</v>
      </c>
      <c r="AA314" s="8">
        <f>VLOOKUP($Y314,definitions_list_lookup!$N$15:$P$20,3,TRUE)</f>
        <v>2</v>
      </c>
      <c r="AB314" s="4"/>
      <c r="AC314" s="7">
        <v>20</v>
      </c>
      <c r="AD314" s="7">
        <v>25</v>
      </c>
      <c r="AE314" s="7">
        <v>20</v>
      </c>
      <c r="AF314" s="7"/>
      <c r="AG314" s="7"/>
      <c r="AH314" s="7"/>
      <c r="AI314" s="7"/>
      <c r="AJ314" s="7"/>
      <c r="AK314" s="7"/>
      <c r="AL314" s="7"/>
      <c r="AM314" s="7"/>
      <c r="AN314" s="7"/>
      <c r="AO314" s="7"/>
      <c r="AP314" s="7">
        <v>5</v>
      </c>
      <c r="AQ314" s="7"/>
      <c r="AR314" s="7"/>
      <c r="AS314" s="7">
        <v>30</v>
      </c>
      <c r="AT314" s="7"/>
      <c r="AU314" s="7"/>
      <c r="AV314" s="7"/>
      <c r="AW314" s="7"/>
      <c r="AX314" s="7"/>
      <c r="AY314" s="7"/>
      <c r="AZ314" s="7"/>
      <c r="BA314" s="8">
        <f t="shared" si="31"/>
        <v>100</v>
      </c>
      <c r="BB314" s="55"/>
      <c r="BC314" s="4"/>
      <c r="BD314" s="108"/>
      <c r="BE314" s="108"/>
      <c r="BF314" s="7"/>
      <c r="BG314" s="8" t="str">
        <f>VLOOKUP($BF314,definitions_list_lookup!$N$15:$P$20,2,TRUE)</f>
        <v>fresh</v>
      </c>
      <c r="BH314" s="8">
        <f>VLOOKUP($BF314,definitions_list_lookup!$N$15:$P$20,3,TRUE)</f>
        <v>0</v>
      </c>
      <c r="BI314" s="4"/>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8">
        <f t="shared" si="32"/>
        <v>0</v>
      </c>
      <c r="CI314" s="45"/>
      <c r="CJ314" s="7" t="s">
        <v>1777</v>
      </c>
      <c r="CK314" s="130" t="s">
        <v>2089</v>
      </c>
      <c r="CL314" s="5">
        <v>70</v>
      </c>
      <c r="CM314" s="8" t="str">
        <f>VLOOKUP($CL314,definitions_list_lookup!$N$15:$P$20,2,TRUE)</f>
        <v>very high</v>
      </c>
      <c r="CN314" s="8">
        <f>VLOOKUP($CL314,definitions_list_lookup!$N$15:$P$20,3,TRUE)</f>
        <v>4</v>
      </c>
      <c r="CO314" s="108"/>
      <c r="CP314" s="7">
        <v>5</v>
      </c>
      <c r="CQ314" s="7">
        <v>65</v>
      </c>
      <c r="CR314" s="7">
        <v>30</v>
      </c>
      <c r="CS314" s="7"/>
      <c r="CT314" s="7"/>
      <c r="CU314" s="7"/>
      <c r="CV314" s="7"/>
      <c r="CW314" s="7"/>
      <c r="CX314" s="7"/>
      <c r="CY314" s="7"/>
      <c r="CZ314" s="7"/>
      <c r="DA314" s="7"/>
      <c r="DB314" s="7"/>
      <c r="DC314" s="7"/>
      <c r="DD314" s="7"/>
      <c r="DE314" s="7"/>
      <c r="DF314" s="7"/>
      <c r="DG314" s="7"/>
      <c r="DH314" s="7"/>
      <c r="DI314" s="7"/>
      <c r="DJ314" s="7"/>
      <c r="DK314" s="7"/>
      <c r="DL314" s="7"/>
      <c r="DM314" s="7"/>
      <c r="DN314" s="8">
        <f t="shared" si="33"/>
        <v>100</v>
      </c>
      <c r="DO314" s="45"/>
      <c r="DP314" s="4"/>
      <c r="DR314" s="8" t="str">
        <f>VLOOKUP($DQ314,definitions_list_lookup!$N$15:$P$20,2,TRUE)</f>
        <v>fresh</v>
      </c>
      <c r="DS314" s="8">
        <f>VLOOKUP($DQ314,definitions_list_lookup!$N$15:$P$20,3,TRUE)</f>
        <v>0</v>
      </c>
      <c r="DT314" s="108"/>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8">
        <f t="shared" si="34"/>
        <v>0</v>
      </c>
      <c r="ET314" s="44"/>
      <c r="EU314" s="8">
        <f t="shared" si="35"/>
        <v>25</v>
      </c>
      <c r="EV314" s="8" t="str">
        <f>VLOOKUP($EU314,definitions_list_lookup!$N$15:$P$20,2,TRUE)</f>
        <v>moderate</v>
      </c>
      <c r="EW314" s="8">
        <f>VLOOKUP($EU314,definitions_list_lookup!$N$15:$P$20,3,TRUE)</f>
        <v>2</v>
      </c>
    </row>
    <row r="315" spans="1:153" s="5" customFormat="1" ht="112">
      <c r="A315" s="5" t="s">
        <v>2134</v>
      </c>
      <c r="B315" s="5" t="s">
        <v>2845</v>
      </c>
      <c r="C315" s="5" t="s">
        <v>1497</v>
      </c>
      <c r="D315" s="5" t="s">
        <v>1497</v>
      </c>
      <c r="E315" s="5">
        <v>53</v>
      </c>
      <c r="F315" s="5">
        <v>1</v>
      </c>
      <c r="G315" s="6" t="str">
        <f t="shared" si="29"/>
        <v>53-1</v>
      </c>
      <c r="H315" s="2">
        <v>0</v>
      </c>
      <c r="I315" s="2">
        <v>91.5</v>
      </c>
      <c r="J315" s="81" t="str">
        <f>IF(((VLOOKUP($G315,Depth_Lookup!$A$3:$J$561,9,FALSE))-(I315/100))&gt;=0,"Good","Too Long")</f>
        <v>Good</v>
      </c>
      <c r="K315" s="82">
        <f>(VLOOKUP($G315,Depth_Lookup!$A$3:$J$561,10,FALSE))+(H315/100)</f>
        <v>131.25</v>
      </c>
      <c r="L315" s="82">
        <f>(VLOOKUP($G315,Depth_Lookup!$A$3:$J$561,10,FALSE))+(I315/100)</f>
        <v>132.16499999999999</v>
      </c>
      <c r="M315" s="174">
        <v>52</v>
      </c>
      <c r="N315" s="174" t="s">
        <v>4</v>
      </c>
      <c r="O315" s="59" t="s">
        <v>1792</v>
      </c>
      <c r="P315" s="59" t="s">
        <v>2354</v>
      </c>
      <c r="Q315" s="45"/>
      <c r="R315" s="42">
        <v>75</v>
      </c>
      <c r="T315" s="5">
        <v>25</v>
      </c>
      <c r="V315" s="8">
        <f t="shared" si="30"/>
        <v>100</v>
      </c>
      <c r="W315" s="4" t="s">
        <v>1794</v>
      </c>
      <c r="X315" s="5" t="s">
        <v>1764</v>
      </c>
      <c r="Y315" s="38">
        <v>5</v>
      </c>
      <c r="Z315" s="8" t="str">
        <f>VLOOKUP($Y315,definitions_list_lookup!$N$15:$P$20,2,TRUE)</f>
        <v>slight</v>
      </c>
      <c r="AA315" s="8">
        <f>VLOOKUP($Y315,definitions_list_lookup!$N$15:$P$20,3,TRUE)</f>
        <v>1</v>
      </c>
      <c r="AB315" s="4"/>
      <c r="AC315" s="7"/>
      <c r="AD315" s="7">
        <v>30</v>
      </c>
      <c r="AE315" s="7">
        <v>60</v>
      </c>
      <c r="AF315" s="7"/>
      <c r="AG315" s="7"/>
      <c r="AH315" s="7"/>
      <c r="AI315" s="7"/>
      <c r="AJ315" s="7"/>
      <c r="AK315" s="7"/>
      <c r="AL315" s="7"/>
      <c r="AM315" s="7"/>
      <c r="AN315" s="7"/>
      <c r="AO315" s="7"/>
      <c r="AP315" s="7">
        <v>2</v>
      </c>
      <c r="AQ315" s="7"/>
      <c r="AR315" s="7"/>
      <c r="AS315" s="7">
        <v>8</v>
      </c>
      <c r="AT315" s="7"/>
      <c r="AU315" s="7"/>
      <c r="AV315" s="7"/>
      <c r="AW315" s="7"/>
      <c r="AX315" s="7"/>
      <c r="AY315" s="7"/>
      <c r="AZ315" s="7"/>
      <c r="BA315" s="8">
        <f t="shared" si="31"/>
        <v>100</v>
      </c>
      <c r="BB315" s="55"/>
      <c r="BC315" s="4"/>
      <c r="BD315" s="108"/>
      <c r="BE315" s="108"/>
      <c r="BF315" s="7"/>
      <c r="BG315" s="8" t="str">
        <f>VLOOKUP($BF315,definitions_list_lookup!$N$15:$P$20,2,TRUE)</f>
        <v>fresh</v>
      </c>
      <c r="BH315" s="8">
        <f>VLOOKUP($BF315,definitions_list_lookup!$N$15:$P$20,3,TRUE)</f>
        <v>0</v>
      </c>
      <c r="BI315" s="4"/>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8">
        <f t="shared" si="32"/>
        <v>0</v>
      </c>
      <c r="CI315" s="45"/>
      <c r="CJ315" s="7" t="s">
        <v>1777</v>
      </c>
      <c r="CK315" s="130" t="s">
        <v>1728</v>
      </c>
      <c r="CL315" s="5">
        <v>65</v>
      </c>
      <c r="CM315" s="8" t="str">
        <f>VLOOKUP($CL315,definitions_list_lookup!$N$15:$P$20,2,TRUE)</f>
        <v>very high</v>
      </c>
      <c r="CN315" s="8">
        <f>VLOOKUP($CL315,definitions_list_lookup!$N$15:$P$20,3,TRUE)</f>
        <v>4</v>
      </c>
      <c r="CO315" s="108"/>
      <c r="CP315" s="7">
        <v>60</v>
      </c>
      <c r="CQ315" s="7">
        <v>30</v>
      </c>
      <c r="CR315" s="7">
        <v>10</v>
      </c>
      <c r="CS315" s="7"/>
      <c r="CT315" s="7"/>
      <c r="CU315" s="7"/>
      <c r="CV315" s="7"/>
      <c r="CW315" s="7"/>
      <c r="CX315" s="7"/>
      <c r="CY315" s="7"/>
      <c r="CZ315" s="7"/>
      <c r="DA315" s="7"/>
      <c r="DB315" s="7"/>
      <c r="DC315" s="7"/>
      <c r="DD315" s="7"/>
      <c r="DE315" s="7"/>
      <c r="DF315" s="7"/>
      <c r="DG315" s="7"/>
      <c r="DH315" s="7"/>
      <c r="DI315" s="7"/>
      <c r="DJ315" s="7"/>
      <c r="DK315" s="7"/>
      <c r="DL315" s="7"/>
      <c r="DM315" s="7"/>
      <c r="DN315" s="8">
        <f t="shared" si="33"/>
        <v>100</v>
      </c>
      <c r="DO315" s="45"/>
      <c r="DP315" s="4"/>
      <c r="DR315" s="8" t="str">
        <f>VLOOKUP($DQ315,definitions_list_lookup!$N$15:$P$20,2,TRUE)</f>
        <v>fresh</v>
      </c>
      <c r="DS315" s="8">
        <f>VLOOKUP($DQ315,definitions_list_lookup!$N$15:$P$20,3,TRUE)</f>
        <v>0</v>
      </c>
      <c r="DT315" s="108"/>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8">
        <f t="shared" si="34"/>
        <v>0</v>
      </c>
      <c r="ET315" s="44"/>
      <c r="EU315" s="8">
        <f t="shared" si="35"/>
        <v>20</v>
      </c>
      <c r="EV315" s="8" t="str">
        <f>VLOOKUP($EU315,definitions_list_lookup!$N$15:$P$20,2,TRUE)</f>
        <v>moderate</v>
      </c>
      <c r="EW315" s="8">
        <f>VLOOKUP($EU315,definitions_list_lookup!$N$15:$P$20,3,TRUE)</f>
        <v>2</v>
      </c>
    </row>
    <row r="316" spans="1:153" s="5" customFormat="1" ht="112">
      <c r="A316" s="5" t="s">
        <v>2134</v>
      </c>
      <c r="B316" s="5" t="s">
        <v>2845</v>
      </c>
      <c r="C316" s="5" t="s">
        <v>1497</v>
      </c>
      <c r="D316" s="5" t="s">
        <v>1497</v>
      </c>
      <c r="E316" s="5">
        <v>53</v>
      </c>
      <c r="F316" s="5">
        <v>2</v>
      </c>
      <c r="G316" s="6" t="str">
        <f t="shared" si="29"/>
        <v>53-2</v>
      </c>
      <c r="H316" s="2">
        <v>0</v>
      </c>
      <c r="I316" s="2">
        <v>96</v>
      </c>
      <c r="J316" s="81" t="str">
        <f>IF(((VLOOKUP($G316,Depth_Lookup!$A$3:$J$561,9,FALSE))-(I316/100))&gt;=0,"Good","Too Long")</f>
        <v>Good</v>
      </c>
      <c r="K316" s="82">
        <f>(VLOOKUP($G316,Depth_Lookup!$A$3:$J$561,10,FALSE))+(H316/100)</f>
        <v>132.16499999999999</v>
      </c>
      <c r="L316" s="82">
        <f>(VLOOKUP($G316,Depth_Lookup!$A$3:$J$561,10,FALSE))+(I316/100)</f>
        <v>133.125</v>
      </c>
      <c r="M316" s="174">
        <v>52</v>
      </c>
      <c r="N316" s="174" t="s">
        <v>4</v>
      </c>
      <c r="O316" s="59" t="s">
        <v>2099</v>
      </c>
      <c r="P316" s="59" t="s">
        <v>2354</v>
      </c>
      <c r="Q316" s="45"/>
      <c r="R316" s="42">
        <v>80</v>
      </c>
      <c r="T316" s="5">
        <v>20</v>
      </c>
      <c r="V316" s="8">
        <f t="shared" si="30"/>
        <v>100</v>
      </c>
      <c r="W316" s="4" t="s">
        <v>1728</v>
      </c>
      <c r="X316" s="5" t="s">
        <v>280</v>
      </c>
      <c r="Y316" s="38">
        <v>15</v>
      </c>
      <c r="Z316" s="8" t="str">
        <f>VLOOKUP($Y316,definitions_list_lookup!$N$15:$P$20,2,TRUE)</f>
        <v>moderate</v>
      </c>
      <c r="AA316" s="8">
        <f>VLOOKUP($Y316,definitions_list_lookup!$N$15:$P$20,3,TRUE)</f>
        <v>2</v>
      </c>
      <c r="AB316" s="4" t="s">
        <v>2255</v>
      </c>
      <c r="AC316" s="7">
        <v>80</v>
      </c>
      <c r="AD316" s="7">
        <v>10</v>
      </c>
      <c r="AE316" s="7">
        <v>5</v>
      </c>
      <c r="AF316" s="7"/>
      <c r="AG316" s="7"/>
      <c r="AH316" s="7"/>
      <c r="AI316" s="7"/>
      <c r="AJ316" s="7"/>
      <c r="AK316" s="7"/>
      <c r="AL316" s="7"/>
      <c r="AM316" s="7"/>
      <c r="AN316" s="7"/>
      <c r="AO316" s="7"/>
      <c r="AP316" s="7">
        <v>1</v>
      </c>
      <c r="AQ316" s="7"/>
      <c r="AR316" s="7"/>
      <c r="AS316" s="7">
        <v>4</v>
      </c>
      <c r="AT316" s="7"/>
      <c r="AU316" s="7"/>
      <c r="AV316" s="7"/>
      <c r="AW316" s="7"/>
      <c r="AX316" s="7"/>
      <c r="AY316" s="7"/>
      <c r="AZ316" s="7"/>
      <c r="BA316" s="8">
        <f t="shared" si="31"/>
        <v>100</v>
      </c>
      <c r="BB316" s="55"/>
      <c r="BC316" s="4"/>
      <c r="BD316" s="108"/>
      <c r="BE316" s="108"/>
      <c r="BF316" s="7"/>
      <c r="BG316" s="8" t="str">
        <f>VLOOKUP($BF316,definitions_list_lookup!$N$15:$P$20,2,TRUE)</f>
        <v>fresh</v>
      </c>
      <c r="BH316" s="8">
        <f>VLOOKUP($BF316,definitions_list_lookup!$N$15:$P$20,3,TRUE)</f>
        <v>0</v>
      </c>
      <c r="BI316" s="4"/>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8">
        <f t="shared" si="32"/>
        <v>0</v>
      </c>
      <c r="CI316" s="45"/>
      <c r="CJ316" s="7" t="s">
        <v>1777</v>
      </c>
      <c r="CK316" s="130" t="s">
        <v>2256</v>
      </c>
      <c r="CL316" s="5">
        <v>60</v>
      </c>
      <c r="CM316" s="8" t="str">
        <f>VLOOKUP($CL316,definitions_list_lookup!$N$15:$P$20,2,TRUE)</f>
        <v>high</v>
      </c>
      <c r="CN316" s="8">
        <f>VLOOKUP($CL316,definitions_list_lookup!$N$15:$P$20,3,TRUE)</f>
        <v>3</v>
      </c>
      <c r="CO316" s="108"/>
      <c r="CP316" s="7">
        <v>70</v>
      </c>
      <c r="CQ316" s="7">
        <v>20</v>
      </c>
      <c r="CR316" s="7">
        <v>10</v>
      </c>
      <c r="CS316" s="7"/>
      <c r="CT316" s="7"/>
      <c r="CU316" s="7"/>
      <c r="CV316" s="7"/>
      <c r="CW316" s="7"/>
      <c r="CX316" s="7"/>
      <c r="CY316" s="7"/>
      <c r="CZ316" s="7"/>
      <c r="DA316" s="7"/>
      <c r="DB316" s="7"/>
      <c r="DC316" s="7"/>
      <c r="DD316" s="7"/>
      <c r="DE316" s="7"/>
      <c r="DF316" s="7"/>
      <c r="DG316" s="7"/>
      <c r="DH316" s="7"/>
      <c r="DI316" s="7"/>
      <c r="DJ316" s="7"/>
      <c r="DK316" s="7"/>
      <c r="DL316" s="7"/>
      <c r="DM316" s="7"/>
      <c r="DN316" s="8">
        <f t="shared" si="33"/>
        <v>100</v>
      </c>
      <c r="DO316" s="45"/>
      <c r="DP316" s="4"/>
      <c r="DR316" s="8" t="str">
        <f>VLOOKUP($DQ316,definitions_list_lookup!$N$15:$P$20,2,TRUE)</f>
        <v>fresh</v>
      </c>
      <c r="DS316" s="8">
        <f>VLOOKUP($DQ316,definitions_list_lookup!$N$15:$P$20,3,TRUE)</f>
        <v>0</v>
      </c>
      <c r="DT316" s="108"/>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8">
        <f t="shared" si="34"/>
        <v>0</v>
      </c>
      <c r="ET316" s="44"/>
      <c r="EU316" s="8">
        <f t="shared" si="35"/>
        <v>24</v>
      </c>
      <c r="EV316" s="8" t="str">
        <f>VLOOKUP($EU316,definitions_list_lookup!$N$15:$P$20,2,TRUE)</f>
        <v>moderate</v>
      </c>
      <c r="EW316" s="8">
        <f>VLOOKUP($EU316,definitions_list_lookup!$N$15:$P$20,3,TRUE)</f>
        <v>2</v>
      </c>
    </row>
    <row r="317" spans="1:153" s="5" customFormat="1" ht="112">
      <c r="A317" s="5" t="s">
        <v>2134</v>
      </c>
      <c r="B317" s="5" t="s">
        <v>2845</v>
      </c>
      <c r="C317" s="5" t="s">
        <v>1497</v>
      </c>
      <c r="D317" s="5" t="s">
        <v>1497</v>
      </c>
      <c r="E317" s="5">
        <v>53</v>
      </c>
      <c r="F317" s="5">
        <v>3</v>
      </c>
      <c r="G317" s="6" t="str">
        <f t="shared" si="29"/>
        <v>53-3</v>
      </c>
      <c r="H317" s="2">
        <v>0</v>
      </c>
      <c r="I317" s="2">
        <v>66</v>
      </c>
      <c r="J317" s="81" t="str">
        <f>IF(((VLOOKUP($G317,Depth_Lookup!$A$3:$J$561,9,FALSE))-(I317/100))&gt;=0,"Good","Too Long")</f>
        <v>Good</v>
      </c>
      <c r="K317" s="82">
        <f>(VLOOKUP($G317,Depth_Lookup!$A$3:$J$561,10,FALSE))+(H317/100)</f>
        <v>133.125</v>
      </c>
      <c r="L317" s="82">
        <f>(VLOOKUP($G317,Depth_Lookup!$A$3:$J$561,10,FALSE))+(I317/100)</f>
        <v>133.785</v>
      </c>
      <c r="M317" s="174">
        <v>52</v>
      </c>
      <c r="N317" s="174" t="s">
        <v>4</v>
      </c>
      <c r="O317" s="59" t="s">
        <v>1792</v>
      </c>
      <c r="P317" s="59" t="s">
        <v>2354</v>
      </c>
      <c r="Q317" s="45"/>
      <c r="R317" s="42">
        <v>85</v>
      </c>
      <c r="T317" s="5">
        <v>15</v>
      </c>
      <c r="V317" s="8">
        <f t="shared" si="30"/>
        <v>100</v>
      </c>
      <c r="W317" s="4" t="s">
        <v>1794</v>
      </c>
      <c r="X317" s="5" t="s">
        <v>1764</v>
      </c>
      <c r="Y317" s="38">
        <v>5</v>
      </c>
      <c r="Z317" s="8" t="str">
        <f>VLOOKUP($Y317,definitions_list_lookup!$N$15:$P$20,2,TRUE)</f>
        <v>slight</v>
      </c>
      <c r="AA317" s="8">
        <f>VLOOKUP($Y317,definitions_list_lookup!$N$15:$P$20,3,TRUE)</f>
        <v>1</v>
      </c>
      <c r="AB317" s="4" t="s">
        <v>2260</v>
      </c>
      <c r="AC317" s="7">
        <v>40</v>
      </c>
      <c r="AD317" s="7">
        <v>20</v>
      </c>
      <c r="AE317" s="7">
        <v>40</v>
      </c>
      <c r="AF317" s="7"/>
      <c r="AG317" s="7"/>
      <c r="AH317" s="7"/>
      <c r="AI317" s="7"/>
      <c r="AJ317" s="7"/>
      <c r="AK317" s="7"/>
      <c r="AL317" s="7"/>
      <c r="AM317" s="7"/>
      <c r="AN317" s="7"/>
      <c r="AO317" s="7"/>
      <c r="AP317" s="7"/>
      <c r="AQ317" s="7"/>
      <c r="AR317" s="7"/>
      <c r="AS317" s="7"/>
      <c r="AT317" s="7"/>
      <c r="AU317" s="7"/>
      <c r="AV317" s="7"/>
      <c r="AW317" s="7"/>
      <c r="AX317" s="7"/>
      <c r="AY317" s="7"/>
      <c r="AZ317" s="7"/>
      <c r="BA317" s="8">
        <f t="shared" si="31"/>
        <v>100</v>
      </c>
      <c r="BB317" s="55"/>
      <c r="BC317" s="4"/>
      <c r="BD317" s="108"/>
      <c r="BE317" s="108"/>
      <c r="BF317" s="7"/>
      <c r="BG317" s="8" t="str">
        <f>VLOOKUP($BF317,definitions_list_lookup!$N$15:$P$20,2,TRUE)</f>
        <v>fresh</v>
      </c>
      <c r="BH317" s="8">
        <f>VLOOKUP($BF317,definitions_list_lookup!$N$15:$P$20,3,TRUE)</f>
        <v>0</v>
      </c>
      <c r="BI317" s="4"/>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8">
        <f t="shared" si="32"/>
        <v>0</v>
      </c>
      <c r="CI317" s="45"/>
      <c r="CJ317" s="7" t="s">
        <v>1777</v>
      </c>
      <c r="CK317" s="130" t="s">
        <v>1739</v>
      </c>
      <c r="CL317" s="5">
        <v>50</v>
      </c>
      <c r="CM317" s="8" t="str">
        <f>VLOOKUP($CL317,definitions_list_lookup!$N$15:$P$20,2,TRUE)</f>
        <v>high</v>
      </c>
      <c r="CN317" s="8">
        <f>VLOOKUP($CL317,definitions_list_lookup!$N$15:$P$20,3,TRUE)</f>
        <v>3</v>
      </c>
      <c r="CO317" s="108"/>
      <c r="CP317" s="7"/>
      <c r="CQ317" s="7">
        <v>65</v>
      </c>
      <c r="CR317" s="7">
        <v>35</v>
      </c>
      <c r="CS317" s="7"/>
      <c r="CT317" s="7"/>
      <c r="CU317" s="7"/>
      <c r="CV317" s="7"/>
      <c r="CW317" s="7"/>
      <c r="CX317" s="7"/>
      <c r="CY317" s="7"/>
      <c r="CZ317" s="7"/>
      <c r="DA317" s="7"/>
      <c r="DB317" s="7"/>
      <c r="DC317" s="7"/>
      <c r="DD317" s="7"/>
      <c r="DE317" s="7"/>
      <c r="DF317" s="7"/>
      <c r="DG317" s="7"/>
      <c r="DH317" s="7"/>
      <c r="DI317" s="7"/>
      <c r="DJ317" s="7"/>
      <c r="DK317" s="7"/>
      <c r="DL317" s="7"/>
      <c r="DM317" s="7"/>
      <c r="DN317" s="8">
        <f t="shared" si="33"/>
        <v>100</v>
      </c>
      <c r="DO317" s="45"/>
      <c r="DP317" s="4"/>
      <c r="DR317" s="8" t="str">
        <f>VLOOKUP($DQ317,definitions_list_lookup!$N$15:$P$20,2,TRUE)</f>
        <v>fresh</v>
      </c>
      <c r="DS317" s="8">
        <f>VLOOKUP($DQ317,definitions_list_lookup!$N$15:$P$20,3,TRUE)</f>
        <v>0</v>
      </c>
      <c r="DT317" s="108"/>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8">
        <f t="shared" si="34"/>
        <v>0</v>
      </c>
      <c r="ET317" s="44"/>
      <c r="EU317" s="8">
        <f t="shared" si="35"/>
        <v>11.75</v>
      </c>
      <c r="EV317" s="8" t="str">
        <f>VLOOKUP($EU317,definitions_list_lookup!$N$15:$P$20,2,TRUE)</f>
        <v>moderate</v>
      </c>
      <c r="EW317" s="8">
        <f>VLOOKUP($EU317,definitions_list_lookup!$N$15:$P$20,3,TRUE)</f>
        <v>2</v>
      </c>
    </row>
    <row r="318" spans="1:153" s="5" customFormat="1" ht="112">
      <c r="A318" s="5" t="s">
        <v>2134</v>
      </c>
      <c r="B318" s="5" t="s">
        <v>2845</v>
      </c>
      <c r="C318" s="5" t="s">
        <v>1497</v>
      </c>
      <c r="D318" s="5" t="s">
        <v>1497</v>
      </c>
      <c r="E318" s="5">
        <v>53</v>
      </c>
      <c r="F318" s="5">
        <v>4</v>
      </c>
      <c r="G318" s="6" t="str">
        <f t="shared" si="29"/>
        <v>53-4</v>
      </c>
      <c r="H318" s="2">
        <v>0</v>
      </c>
      <c r="I318" s="2">
        <v>60.5</v>
      </c>
      <c r="J318" s="81" t="str">
        <f>IF(((VLOOKUP($G318,Depth_Lookup!$A$3:$J$561,9,FALSE))-(I318/100))&gt;=0,"Good","Too Long")</f>
        <v>Good</v>
      </c>
      <c r="K318" s="82">
        <f>(VLOOKUP($G318,Depth_Lookup!$A$3:$J$561,10,FALSE))+(H318/100)</f>
        <v>133.785</v>
      </c>
      <c r="L318" s="82">
        <f>(VLOOKUP($G318,Depth_Lookup!$A$3:$J$561,10,FALSE))+(I318/100)</f>
        <v>134.38999999999999</v>
      </c>
      <c r="M318" s="174">
        <v>52</v>
      </c>
      <c r="N318" s="174" t="s">
        <v>4</v>
      </c>
      <c r="O318" s="59" t="s">
        <v>2099</v>
      </c>
      <c r="P318" s="59" t="s">
        <v>2354</v>
      </c>
      <c r="Q318" s="45"/>
      <c r="R318" s="42">
        <v>80</v>
      </c>
      <c r="T318" s="5">
        <v>20</v>
      </c>
      <c r="V318" s="8">
        <f t="shared" si="30"/>
        <v>100</v>
      </c>
      <c r="W318" s="4" t="s">
        <v>2046</v>
      </c>
      <c r="X318" s="5" t="s">
        <v>1764</v>
      </c>
      <c r="Y318" s="38">
        <v>15</v>
      </c>
      <c r="Z318" s="8" t="str">
        <f>VLOOKUP($Y318,definitions_list_lookup!$N$15:$P$20,2,TRUE)</f>
        <v>moderate</v>
      </c>
      <c r="AA318" s="8">
        <f>VLOOKUP($Y318,definitions_list_lookup!$N$15:$P$20,3,TRUE)</f>
        <v>2</v>
      </c>
      <c r="AB318" s="4"/>
      <c r="AC318" s="7">
        <v>70</v>
      </c>
      <c r="AD318" s="7">
        <v>20</v>
      </c>
      <c r="AE318" s="7">
        <v>10</v>
      </c>
      <c r="AF318" s="7"/>
      <c r="AG318" s="7"/>
      <c r="AH318" s="7"/>
      <c r="AI318" s="7"/>
      <c r="AJ318" s="7"/>
      <c r="AK318" s="7"/>
      <c r="AL318" s="7"/>
      <c r="AM318" s="7"/>
      <c r="AN318" s="7"/>
      <c r="AO318" s="7"/>
      <c r="AP318" s="7"/>
      <c r="AQ318" s="7"/>
      <c r="AR318" s="7"/>
      <c r="AS318" s="7"/>
      <c r="AT318" s="7"/>
      <c r="AU318" s="7"/>
      <c r="AV318" s="7"/>
      <c r="AW318" s="7"/>
      <c r="AX318" s="7"/>
      <c r="AY318" s="7"/>
      <c r="AZ318" s="7"/>
      <c r="BA318" s="8">
        <f t="shared" si="31"/>
        <v>100</v>
      </c>
      <c r="BB318" s="55"/>
      <c r="BC318" s="4"/>
      <c r="BD318" s="108"/>
      <c r="BE318" s="108"/>
      <c r="BF318" s="7"/>
      <c r="BG318" s="8" t="str">
        <f>VLOOKUP($BF318,definitions_list_lookup!$N$15:$P$20,2,TRUE)</f>
        <v>fresh</v>
      </c>
      <c r="BH318" s="8">
        <f>VLOOKUP($BF318,definitions_list_lookup!$N$15:$P$20,3,TRUE)</f>
        <v>0</v>
      </c>
      <c r="BI318" s="4"/>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8">
        <f t="shared" si="32"/>
        <v>0</v>
      </c>
      <c r="CI318" s="45"/>
      <c r="CJ318" s="7" t="s">
        <v>1777</v>
      </c>
      <c r="CK318" s="130" t="s">
        <v>1737</v>
      </c>
      <c r="CL318" s="5">
        <v>55</v>
      </c>
      <c r="CM318" s="8" t="str">
        <f>VLOOKUP($CL318,definitions_list_lookup!$N$15:$P$20,2,TRUE)</f>
        <v>high</v>
      </c>
      <c r="CN318" s="8">
        <f>VLOOKUP($CL318,definitions_list_lookup!$N$15:$P$20,3,TRUE)</f>
        <v>3</v>
      </c>
      <c r="CO318" s="108"/>
      <c r="CP318" s="7">
        <v>20</v>
      </c>
      <c r="CQ318" s="7">
        <v>50</v>
      </c>
      <c r="CR318" s="7">
        <v>30</v>
      </c>
      <c r="CS318" s="7"/>
      <c r="CT318" s="7"/>
      <c r="CU318" s="7"/>
      <c r="CV318" s="7"/>
      <c r="CW318" s="7"/>
      <c r="CX318" s="7"/>
      <c r="CY318" s="7"/>
      <c r="CZ318" s="7"/>
      <c r="DA318" s="7"/>
      <c r="DB318" s="7"/>
      <c r="DC318" s="7"/>
      <c r="DD318" s="7"/>
      <c r="DE318" s="7"/>
      <c r="DF318" s="7"/>
      <c r="DG318" s="7"/>
      <c r="DH318" s="7"/>
      <c r="DI318" s="7"/>
      <c r="DJ318" s="7"/>
      <c r="DK318" s="7"/>
      <c r="DL318" s="7"/>
      <c r="DM318" s="7"/>
      <c r="DN318" s="8">
        <f t="shared" si="33"/>
        <v>100</v>
      </c>
      <c r="DO318" s="45"/>
      <c r="DP318" s="4"/>
      <c r="DR318" s="8" t="str">
        <f>VLOOKUP($DQ318,definitions_list_lookup!$N$15:$P$20,2,TRUE)</f>
        <v>fresh</v>
      </c>
      <c r="DS318" s="8">
        <f>VLOOKUP($DQ318,definitions_list_lookup!$N$15:$P$20,3,TRUE)</f>
        <v>0</v>
      </c>
      <c r="DT318" s="108"/>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8">
        <f t="shared" si="34"/>
        <v>0</v>
      </c>
      <c r="ET318" s="44"/>
      <c r="EU318" s="8">
        <f t="shared" si="35"/>
        <v>23</v>
      </c>
      <c r="EV318" s="8" t="str">
        <f>VLOOKUP($EU318,definitions_list_lookup!$N$15:$P$20,2,TRUE)</f>
        <v>moderate</v>
      </c>
      <c r="EW318" s="8">
        <f>VLOOKUP($EU318,definitions_list_lookup!$N$15:$P$20,3,TRUE)</f>
        <v>2</v>
      </c>
    </row>
    <row r="319" spans="1:153" s="5" customFormat="1" ht="112">
      <c r="A319" s="5" t="s">
        <v>2134</v>
      </c>
      <c r="B319" s="5" t="s">
        <v>2845</v>
      </c>
      <c r="C319" s="5" t="s">
        <v>1497</v>
      </c>
      <c r="D319" s="5" t="s">
        <v>1497</v>
      </c>
      <c r="E319" s="5">
        <v>54</v>
      </c>
      <c r="F319" s="5">
        <v>1</v>
      </c>
      <c r="G319" s="6" t="str">
        <f t="shared" si="29"/>
        <v>54-1</v>
      </c>
      <c r="H319" s="2">
        <v>0</v>
      </c>
      <c r="I319" s="2">
        <v>65</v>
      </c>
      <c r="J319" s="81" t="str">
        <f>IF(((VLOOKUP($G319,Depth_Lookup!$A$3:$J$561,9,FALSE))-(I319/100))&gt;=0,"Good","Too Long")</f>
        <v>Good</v>
      </c>
      <c r="K319" s="82">
        <f>(VLOOKUP($G319,Depth_Lookup!$A$3:$J$561,10,FALSE))+(H319/100)</f>
        <v>134.25</v>
      </c>
      <c r="L319" s="82">
        <f>(VLOOKUP($G319,Depth_Lookup!$A$3:$J$561,10,FALSE))+(I319/100)</f>
        <v>134.9</v>
      </c>
      <c r="M319" s="174">
        <v>52</v>
      </c>
      <c r="N319" s="174" t="s">
        <v>4</v>
      </c>
      <c r="O319" s="59" t="s">
        <v>1746</v>
      </c>
      <c r="P319" s="59" t="s">
        <v>2354</v>
      </c>
      <c r="Q319" s="45"/>
      <c r="R319" s="42">
        <v>100</v>
      </c>
      <c r="V319" s="8">
        <f t="shared" si="30"/>
        <v>100</v>
      </c>
      <c r="W319" s="4" t="s">
        <v>1794</v>
      </c>
      <c r="X319" s="5" t="s">
        <v>1764</v>
      </c>
      <c r="Y319" s="38">
        <v>20</v>
      </c>
      <c r="Z319" s="8" t="str">
        <f>VLOOKUP($Y319,definitions_list_lookup!$N$15:$P$20,2,TRUE)</f>
        <v>moderate</v>
      </c>
      <c r="AA319" s="8">
        <f>VLOOKUP($Y319,definitions_list_lookup!$N$15:$P$20,3,TRUE)</f>
        <v>2</v>
      </c>
      <c r="AB319" s="4" t="s">
        <v>2261</v>
      </c>
      <c r="AC319" s="7"/>
      <c r="AD319" s="7">
        <v>30</v>
      </c>
      <c r="AE319" s="7">
        <v>10</v>
      </c>
      <c r="AF319" s="7"/>
      <c r="AG319" s="7"/>
      <c r="AH319" s="7"/>
      <c r="AI319" s="7"/>
      <c r="AJ319" s="7"/>
      <c r="AK319" s="7"/>
      <c r="AL319" s="7"/>
      <c r="AM319" s="7"/>
      <c r="AN319" s="7"/>
      <c r="AO319" s="7"/>
      <c r="AP319" s="7">
        <v>5</v>
      </c>
      <c r="AQ319" s="7"/>
      <c r="AR319" s="7"/>
      <c r="AS319" s="7">
        <v>55</v>
      </c>
      <c r="AT319" s="7"/>
      <c r="AU319" s="7"/>
      <c r="AV319" s="7"/>
      <c r="AW319" s="7"/>
      <c r="AX319" s="7"/>
      <c r="AY319" s="7"/>
      <c r="AZ319" s="7"/>
      <c r="BA319" s="8">
        <f t="shared" si="31"/>
        <v>100</v>
      </c>
      <c r="BB319" s="55"/>
      <c r="BC319" s="4"/>
      <c r="BD319" s="108"/>
      <c r="BE319" s="108"/>
      <c r="BF319" s="7"/>
      <c r="BG319" s="8" t="str">
        <f>VLOOKUP($BF319,definitions_list_lookup!$N$15:$P$20,2,TRUE)</f>
        <v>fresh</v>
      </c>
      <c r="BH319" s="8">
        <f>VLOOKUP($BF319,definitions_list_lookup!$N$15:$P$20,3,TRUE)</f>
        <v>0</v>
      </c>
      <c r="BI319" s="4"/>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8">
        <f t="shared" si="32"/>
        <v>0</v>
      </c>
      <c r="CI319" s="45"/>
      <c r="CJ319" s="7"/>
      <c r="CK319" s="130"/>
      <c r="CM319" s="8" t="str">
        <f>VLOOKUP($CL319,definitions_list_lookup!$N$15:$P$20,2,TRUE)</f>
        <v>fresh</v>
      </c>
      <c r="CN319" s="8">
        <f>VLOOKUP($CL319,definitions_list_lookup!$N$15:$P$20,3,TRUE)</f>
        <v>0</v>
      </c>
      <c r="CO319" s="108"/>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8">
        <f t="shared" si="33"/>
        <v>0</v>
      </c>
      <c r="DO319" s="45"/>
      <c r="DP319" s="4"/>
      <c r="DR319" s="8" t="str">
        <f>VLOOKUP($DQ319,definitions_list_lookup!$N$15:$P$20,2,TRUE)</f>
        <v>fresh</v>
      </c>
      <c r="DS319" s="8">
        <f>VLOOKUP($DQ319,definitions_list_lookup!$N$15:$P$20,3,TRUE)</f>
        <v>0</v>
      </c>
      <c r="DT319" s="108"/>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8">
        <f t="shared" si="34"/>
        <v>0</v>
      </c>
      <c r="ET319" s="44"/>
      <c r="EU319" s="8">
        <f t="shared" si="35"/>
        <v>20</v>
      </c>
      <c r="EV319" s="8" t="str">
        <f>VLOOKUP($EU319,definitions_list_lookup!$N$15:$P$20,2,TRUE)</f>
        <v>moderate</v>
      </c>
      <c r="EW319" s="8">
        <f>VLOOKUP($EU319,definitions_list_lookup!$N$15:$P$20,3,TRUE)</f>
        <v>2</v>
      </c>
    </row>
    <row r="320" spans="1:153" s="5" customFormat="1" ht="112">
      <c r="A320" s="5" t="s">
        <v>2134</v>
      </c>
      <c r="B320" s="5" t="s">
        <v>2845</v>
      </c>
      <c r="C320" s="5" t="s">
        <v>1497</v>
      </c>
      <c r="D320" s="5" t="s">
        <v>1497</v>
      </c>
      <c r="E320" s="5">
        <v>54</v>
      </c>
      <c r="F320" s="5">
        <v>2</v>
      </c>
      <c r="G320" s="6" t="str">
        <f t="shared" si="29"/>
        <v>54-2</v>
      </c>
      <c r="H320" s="2">
        <v>0</v>
      </c>
      <c r="I320" s="2">
        <v>60</v>
      </c>
      <c r="J320" s="81" t="str">
        <f>IF(((VLOOKUP($G320,Depth_Lookup!$A$3:$J$561,9,FALSE))-(I320/100))&gt;=0,"Good","Too Long")</f>
        <v>Good</v>
      </c>
      <c r="K320" s="82">
        <f>(VLOOKUP($G320,Depth_Lookup!$A$3:$J$561,10,FALSE))+(H320/100)</f>
        <v>134.9</v>
      </c>
      <c r="L320" s="82">
        <f>(VLOOKUP($G320,Depth_Lookup!$A$3:$J$561,10,FALSE))+(I320/100)</f>
        <v>135.5</v>
      </c>
      <c r="M320" s="174">
        <v>52</v>
      </c>
      <c r="N320" s="174" t="s">
        <v>4</v>
      </c>
      <c r="O320" s="59" t="s">
        <v>1792</v>
      </c>
      <c r="P320" s="59" t="s">
        <v>2354</v>
      </c>
      <c r="Q320" s="45"/>
      <c r="R320" s="42">
        <v>90</v>
      </c>
      <c r="T320" s="5">
        <v>10</v>
      </c>
      <c r="V320" s="8">
        <f t="shared" si="30"/>
        <v>100</v>
      </c>
      <c r="W320" s="4" t="s">
        <v>1794</v>
      </c>
      <c r="X320" s="5" t="s">
        <v>1</v>
      </c>
      <c r="Y320" s="38">
        <v>10</v>
      </c>
      <c r="Z320" s="8" t="str">
        <f>VLOOKUP($Y320,definitions_list_lookup!$N$15:$P$20,2,TRUE)</f>
        <v>slight</v>
      </c>
      <c r="AA320" s="8">
        <f>VLOOKUP($Y320,definitions_list_lookup!$N$15:$P$20,3,TRUE)</f>
        <v>1</v>
      </c>
      <c r="AB320" s="4"/>
      <c r="AC320" s="7"/>
      <c r="AD320" s="7">
        <v>30</v>
      </c>
      <c r="AE320" s="7">
        <v>10</v>
      </c>
      <c r="AF320" s="7"/>
      <c r="AG320" s="7"/>
      <c r="AH320" s="7"/>
      <c r="AI320" s="7"/>
      <c r="AJ320" s="7"/>
      <c r="AK320" s="7"/>
      <c r="AL320" s="7"/>
      <c r="AM320" s="7"/>
      <c r="AN320" s="7"/>
      <c r="AO320" s="7"/>
      <c r="AP320" s="7">
        <v>5</v>
      </c>
      <c r="AQ320" s="7"/>
      <c r="AR320" s="7"/>
      <c r="AS320" s="7">
        <v>55</v>
      </c>
      <c r="AT320" s="7"/>
      <c r="AU320" s="7"/>
      <c r="AV320" s="7"/>
      <c r="AW320" s="7"/>
      <c r="AX320" s="7"/>
      <c r="AY320" s="7"/>
      <c r="AZ320" s="7"/>
      <c r="BA320" s="8">
        <f t="shared" si="31"/>
        <v>100</v>
      </c>
      <c r="BB320" s="55"/>
      <c r="BC320" s="4"/>
      <c r="BD320" s="108"/>
      <c r="BE320" s="108"/>
      <c r="BF320" s="7"/>
      <c r="BG320" s="8" t="str">
        <f>VLOOKUP($BF320,definitions_list_lookup!$N$15:$P$20,2,TRUE)</f>
        <v>fresh</v>
      </c>
      <c r="BH320" s="8">
        <f>VLOOKUP($BF320,definitions_list_lookup!$N$15:$P$20,3,TRUE)</f>
        <v>0</v>
      </c>
      <c r="BI320" s="4"/>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8">
        <f t="shared" si="32"/>
        <v>0</v>
      </c>
      <c r="CI320" s="45"/>
      <c r="CJ320" s="7" t="s">
        <v>1777</v>
      </c>
      <c r="CK320" s="130" t="s">
        <v>1739</v>
      </c>
      <c r="CL320" s="5">
        <v>60</v>
      </c>
      <c r="CM320" s="8" t="str">
        <f>VLOOKUP($CL320,definitions_list_lookup!$N$15:$P$20,2,TRUE)</f>
        <v>high</v>
      </c>
      <c r="CN320" s="8">
        <f>VLOOKUP($CL320,definitions_list_lookup!$N$15:$P$20,3,TRUE)</f>
        <v>3</v>
      </c>
      <c r="CO320" s="108"/>
      <c r="CP320" s="7">
        <v>5</v>
      </c>
      <c r="CQ320" s="7">
        <v>55</v>
      </c>
      <c r="CR320" s="7">
        <v>40</v>
      </c>
      <c r="CS320" s="7"/>
      <c r="CT320" s="7"/>
      <c r="CU320" s="7"/>
      <c r="CV320" s="7"/>
      <c r="CW320" s="7"/>
      <c r="CX320" s="7"/>
      <c r="CY320" s="7"/>
      <c r="CZ320" s="7"/>
      <c r="DA320" s="7"/>
      <c r="DB320" s="7"/>
      <c r="DC320" s="7"/>
      <c r="DD320" s="7"/>
      <c r="DE320" s="7"/>
      <c r="DF320" s="7"/>
      <c r="DG320" s="7"/>
      <c r="DH320" s="7"/>
      <c r="DI320" s="7"/>
      <c r="DJ320" s="7"/>
      <c r="DK320" s="7"/>
      <c r="DL320" s="7"/>
      <c r="DM320" s="7"/>
      <c r="DN320" s="8">
        <f t="shared" si="33"/>
        <v>100</v>
      </c>
      <c r="DO320" s="45"/>
      <c r="DP320" s="4"/>
      <c r="DR320" s="8" t="str">
        <f>VLOOKUP($DQ320,definitions_list_lookup!$N$15:$P$20,2,TRUE)</f>
        <v>fresh</v>
      </c>
      <c r="DS320" s="8">
        <f>VLOOKUP($DQ320,definitions_list_lookup!$N$15:$P$20,3,TRUE)</f>
        <v>0</v>
      </c>
      <c r="DT320" s="108"/>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8">
        <f t="shared" si="34"/>
        <v>0</v>
      </c>
      <c r="ET320" s="44"/>
      <c r="EU320" s="8">
        <f t="shared" si="35"/>
        <v>15</v>
      </c>
      <c r="EV320" s="8" t="str">
        <f>VLOOKUP($EU320,definitions_list_lookup!$N$15:$P$20,2,TRUE)</f>
        <v>moderate</v>
      </c>
      <c r="EW320" s="8">
        <f>VLOOKUP($EU320,definitions_list_lookup!$N$15:$P$20,3,TRUE)</f>
        <v>2</v>
      </c>
    </row>
    <row r="321" spans="1:153" s="5" customFormat="1" ht="112">
      <c r="A321" s="5" t="s">
        <v>2134</v>
      </c>
      <c r="B321" s="5" t="s">
        <v>2845</v>
      </c>
      <c r="C321" s="5" t="s">
        <v>1497</v>
      </c>
      <c r="D321" s="5" t="s">
        <v>1497</v>
      </c>
      <c r="E321" s="5">
        <v>54</v>
      </c>
      <c r="F321" s="5">
        <v>2</v>
      </c>
      <c r="G321" s="6" t="str">
        <f t="shared" si="29"/>
        <v>54-2</v>
      </c>
      <c r="H321" s="2">
        <v>60</v>
      </c>
      <c r="I321" s="2">
        <v>69.5</v>
      </c>
      <c r="J321" s="81" t="str">
        <f>IF(((VLOOKUP($G321,Depth_Lookup!$A$3:$J$561,9,FALSE))-(I321/100))&gt;=0,"Good","Too Long")</f>
        <v>Good</v>
      </c>
      <c r="K321" s="82">
        <f>(VLOOKUP($G321,Depth_Lookup!$A$3:$J$561,10,FALSE))+(H321/100)</f>
        <v>135.5</v>
      </c>
      <c r="L321" s="82">
        <f>(VLOOKUP($G321,Depth_Lookup!$A$3:$J$561,10,FALSE))+(I321/100)</f>
        <v>135.595</v>
      </c>
      <c r="M321" s="174" t="s">
        <v>2213</v>
      </c>
      <c r="N321" s="174" t="s">
        <v>1564</v>
      </c>
      <c r="O321" s="59" t="s">
        <v>1792</v>
      </c>
      <c r="P321" s="59" t="s">
        <v>2354</v>
      </c>
      <c r="Q321" s="45"/>
      <c r="R321" s="42">
        <v>90</v>
      </c>
      <c r="T321" s="5">
        <v>10</v>
      </c>
      <c r="V321" s="8">
        <f t="shared" si="30"/>
        <v>100</v>
      </c>
      <c r="W321" s="4" t="s">
        <v>1794</v>
      </c>
      <c r="X321" s="5" t="s">
        <v>1764</v>
      </c>
      <c r="Y321" s="38">
        <v>10</v>
      </c>
      <c r="Z321" s="8" t="str">
        <f>VLOOKUP($Y321,definitions_list_lookup!$N$15:$P$20,2,TRUE)</f>
        <v>slight</v>
      </c>
      <c r="AA321" s="8">
        <f>VLOOKUP($Y321,definitions_list_lookup!$N$15:$P$20,3,TRUE)</f>
        <v>1</v>
      </c>
      <c r="AB321" s="4"/>
      <c r="AC321" s="7"/>
      <c r="AD321" s="7">
        <v>20</v>
      </c>
      <c r="AE321" s="7">
        <v>20</v>
      </c>
      <c r="AF321" s="7"/>
      <c r="AG321" s="7"/>
      <c r="AH321" s="7"/>
      <c r="AI321" s="7"/>
      <c r="AJ321" s="7"/>
      <c r="AK321" s="7"/>
      <c r="AL321" s="7"/>
      <c r="AM321" s="7"/>
      <c r="AN321" s="7"/>
      <c r="AO321" s="7"/>
      <c r="AP321" s="7">
        <v>5</v>
      </c>
      <c r="AQ321" s="7"/>
      <c r="AR321" s="7"/>
      <c r="AS321" s="7">
        <v>55</v>
      </c>
      <c r="AT321" s="7"/>
      <c r="AU321" s="7"/>
      <c r="AV321" s="7"/>
      <c r="AW321" s="7"/>
      <c r="AX321" s="7"/>
      <c r="AY321" s="7"/>
      <c r="AZ321" s="7"/>
      <c r="BA321" s="8">
        <f t="shared" si="31"/>
        <v>100</v>
      </c>
      <c r="BB321" s="55"/>
      <c r="BC321" s="4"/>
      <c r="BD321" s="108"/>
      <c r="BE321" s="108"/>
      <c r="BF321" s="7"/>
      <c r="BG321" s="8" t="str">
        <f>VLOOKUP($BF321,definitions_list_lookup!$N$15:$P$20,2,TRUE)</f>
        <v>fresh</v>
      </c>
      <c r="BH321" s="8">
        <f>VLOOKUP($BF321,definitions_list_lookup!$N$15:$P$20,3,TRUE)</f>
        <v>0</v>
      </c>
      <c r="BI321" s="4"/>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8">
        <f t="shared" si="32"/>
        <v>0</v>
      </c>
      <c r="CI321" s="45"/>
      <c r="CJ321" s="7" t="s">
        <v>295</v>
      </c>
      <c r="CK321" s="130" t="s">
        <v>1754</v>
      </c>
      <c r="CL321" s="5">
        <v>70</v>
      </c>
      <c r="CM321" s="8" t="str">
        <f>VLOOKUP($CL321,definitions_list_lookup!$N$15:$P$20,2,TRUE)</f>
        <v>very high</v>
      </c>
      <c r="CN321" s="8">
        <f>VLOOKUP($CL321,definitions_list_lookup!$N$15:$P$20,3,TRUE)</f>
        <v>4</v>
      </c>
      <c r="CO321" s="108"/>
      <c r="CP321" s="7">
        <v>10</v>
      </c>
      <c r="CQ321" s="7">
        <v>10</v>
      </c>
      <c r="CR321" s="7">
        <v>30</v>
      </c>
      <c r="CS321" s="7"/>
      <c r="CT321" s="7"/>
      <c r="CU321" s="7"/>
      <c r="CV321" s="7"/>
      <c r="CW321" s="7"/>
      <c r="CX321" s="7"/>
      <c r="CY321" s="7"/>
      <c r="CZ321" s="7"/>
      <c r="DA321" s="7"/>
      <c r="DB321" s="7"/>
      <c r="DC321" s="7">
        <v>5</v>
      </c>
      <c r="DD321" s="7"/>
      <c r="DE321" s="7"/>
      <c r="DF321" s="7">
        <v>45</v>
      </c>
      <c r="DG321" s="7"/>
      <c r="DH321" s="7"/>
      <c r="DI321" s="7"/>
      <c r="DJ321" s="7"/>
      <c r="DK321" s="7"/>
      <c r="DL321" s="7"/>
      <c r="DM321" s="7"/>
      <c r="DN321" s="8">
        <f t="shared" si="33"/>
        <v>100</v>
      </c>
      <c r="DO321" s="45"/>
      <c r="DP321" s="4"/>
      <c r="DR321" s="8" t="str">
        <f>VLOOKUP($DQ321,definitions_list_lookup!$N$15:$P$20,2,TRUE)</f>
        <v>fresh</v>
      </c>
      <c r="DS321" s="8">
        <f>VLOOKUP($DQ321,definitions_list_lookup!$N$15:$P$20,3,TRUE)</f>
        <v>0</v>
      </c>
      <c r="DT321" s="108"/>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8">
        <f t="shared" si="34"/>
        <v>0</v>
      </c>
      <c r="ET321" s="44"/>
      <c r="EU321" s="8">
        <f t="shared" si="35"/>
        <v>16</v>
      </c>
      <c r="EV321" s="8" t="str">
        <f>VLOOKUP($EU321,definitions_list_lookup!$N$15:$P$20,2,TRUE)</f>
        <v>moderate</v>
      </c>
      <c r="EW321" s="8">
        <f>VLOOKUP($EU321,definitions_list_lookup!$N$15:$P$20,3,TRUE)</f>
        <v>2</v>
      </c>
    </row>
    <row r="322" spans="1:153" s="5" customFormat="1" ht="112">
      <c r="A322" s="5" t="s">
        <v>2134</v>
      </c>
      <c r="B322" s="5" t="s">
        <v>2845</v>
      </c>
      <c r="C322" s="5" t="s">
        <v>1497</v>
      </c>
      <c r="D322" s="5" t="s">
        <v>1497</v>
      </c>
      <c r="E322" s="5">
        <v>54</v>
      </c>
      <c r="F322" s="5">
        <v>3</v>
      </c>
      <c r="G322" s="6" t="str">
        <f t="shared" si="29"/>
        <v>54-3</v>
      </c>
      <c r="H322" s="2">
        <v>0</v>
      </c>
      <c r="I322" s="2">
        <v>89.5</v>
      </c>
      <c r="J322" s="81" t="str">
        <f>IF(((VLOOKUP($G322,Depth_Lookup!$A$3:$J$561,9,FALSE))-(I322/100))&gt;=0,"Good","Too Long")</f>
        <v>Good</v>
      </c>
      <c r="K322" s="82">
        <f>(VLOOKUP($G322,Depth_Lookup!$A$3:$J$561,10,FALSE))+(H322/100)</f>
        <v>135.595</v>
      </c>
      <c r="L322" s="82">
        <f>(VLOOKUP($G322,Depth_Lookup!$A$3:$J$561,10,FALSE))+(I322/100)</f>
        <v>136.49</v>
      </c>
      <c r="M322" s="174" t="s">
        <v>2213</v>
      </c>
      <c r="N322" s="174" t="s">
        <v>1564</v>
      </c>
      <c r="O322" s="59" t="s">
        <v>2099</v>
      </c>
      <c r="P322" s="59" t="s">
        <v>2354</v>
      </c>
      <c r="Q322" s="45"/>
      <c r="R322" s="42">
        <v>90</v>
      </c>
      <c r="T322" s="5">
        <v>10</v>
      </c>
      <c r="V322" s="8">
        <f t="shared" si="30"/>
        <v>100</v>
      </c>
      <c r="W322" s="4" t="s">
        <v>1794</v>
      </c>
      <c r="X322" s="5" t="s">
        <v>1764</v>
      </c>
      <c r="Y322" s="38">
        <v>15</v>
      </c>
      <c r="Z322" s="8" t="str">
        <f>VLOOKUP($Y322,definitions_list_lookup!$N$15:$P$20,2,TRUE)</f>
        <v>moderate</v>
      </c>
      <c r="AA322" s="8">
        <f>VLOOKUP($Y322,definitions_list_lookup!$N$15:$P$20,3,TRUE)</f>
        <v>2</v>
      </c>
      <c r="AB322" s="4"/>
      <c r="AC322" s="7">
        <v>5</v>
      </c>
      <c r="AD322" s="7">
        <v>15</v>
      </c>
      <c r="AE322" s="7">
        <v>20</v>
      </c>
      <c r="AF322" s="7"/>
      <c r="AG322" s="7"/>
      <c r="AH322" s="7"/>
      <c r="AI322" s="7"/>
      <c r="AJ322" s="7"/>
      <c r="AK322" s="7"/>
      <c r="AL322" s="7"/>
      <c r="AM322" s="7"/>
      <c r="AN322" s="7"/>
      <c r="AO322" s="7"/>
      <c r="AP322" s="7">
        <v>5</v>
      </c>
      <c r="AQ322" s="7"/>
      <c r="AR322" s="7"/>
      <c r="AS322" s="7">
        <v>55</v>
      </c>
      <c r="AT322" s="7"/>
      <c r="AU322" s="7"/>
      <c r="AV322" s="7"/>
      <c r="AW322" s="7"/>
      <c r="AX322" s="7"/>
      <c r="AY322" s="7"/>
      <c r="AZ322" s="7"/>
      <c r="BA322" s="8">
        <f t="shared" si="31"/>
        <v>100</v>
      </c>
      <c r="BB322" s="55"/>
      <c r="BC322" s="4"/>
      <c r="BD322" s="108"/>
      <c r="BE322" s="108"/>
      <c r="BF322" s="7"/>
      <c r="BG322" s="8" t="str">
        <f>VLOOKUP($BF322,definitions_list_lookup!$N$15:$P$20,2,TRUE)</f>
        <v>fresh</v>
      </c>
      <c r="BH322" s="8">
        <f>VLOOKUP($BF322,definitions_list_lookup!$N$15:$P$20,3,TRUE)</f>
        <v>0</v>
      </c>
      <c r="BI322" s="4"/>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8">
        <f t="shared" si="32"/>
        <v>0</v>
      </c>
      <c r="CI322" s="45"/>
      <c r="CJ322" s="7" t="s">
        <v>1777</v>
      </c>
      <c r="CK322" s="130" t="s">
        <v>1737</v>
      </c>
      <c r="CL322" s="5">
        <v>40</v>
      </c>
      <c r="CM322" s="8" t="str">
        <f>VLOOKUP($CL322,definitions_list_lookup!$N$15:$P$20,2,TRUE)</f>
        <v>high</v>
      </c>
      <c r="CN322" s="8">
        <f>VLOOKUP($CL322,definitions_list_lookup!$N$15:$P$20,3,TRUE)</f>
        <v>3</v>
      </c>
      <c r="CO322" s="108"/>
      <c r="CP322" s="7">
        <v>5</v>
      </c>
      <c r="CQ322" s="7">
        <v>40</v>
      </c>
      <c r="CR322" s="7">
        <v>50</v>
      </c>
      <c r="CS322" s="7"/>
      <c r="CT322" s="7"/>
      <c r="CU322" s="7"/>
      <c r="CV322" s="7"/>
      <c r="CW322" s="7"/>
      <c r="CX322" s="7"/>
      <c r="CY322" s="7"/>
      <c r="CZ322" s="7"/>
      <c r="DA322" s="7"/>
      <c r="DB322" s="7"/>
      <c r="DC322" s="7">
        <v>1</v>
      </c>
      <c r="DD322" s="7"/>
      <c r="DE322" s="7"/>
      <c r="DF322" s="7">
        <v>4</v>
      </c>
      <c r="DG322" s="7"/>
      <c r="DH322" s="7"/>
      <c r="DI322" s="7"/>
      <c r="DJ322" s="7"/>
      <c r="DK322" s="7"/>
      <c r="DL322" s="7"/>
      <c r="DM322" s="7"/>
      <c r="DN322" s="8">
        <f t="shared" si="33"/>
        <v>100</v>
      </c>
      <c r="DO322" s="45"/>
      <c r="DP322" s="4"/>
      <c r="DR322" s="8" t="str">
        <f>VLOOKUP($DQ322,definitions_list_lookup!$N$15:$P$20,2,TRUE)</f>
        <v>fresh</v>
      </c>
      <c r="DS322" s="8">
        <f>VLOOKUP($DQ322,definitions_list_lookup!$N$15:$P$20,3,TRUE)</f>
        <v>0</v>
      </c>
      <c r="DT322" s="108"/>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8">
        <f t="shared" si="34"/>
        <v>0</v>
      </c>
      <c r="ET322" s="44"/>
      <c r="EU322" s="8">
        <f t="shared" si="35"/>
        <v>17.5</v>
      </c>
      <c r="EV322" s="8" t="str">
        <f>VLOOKUP($EU322,definitions_list_lookup!$N$15:$P$20,2,TRUE)</f>
        <v>moderate</v>
      </c>
      <c r="EW322" s="8">
        <f>VLOOKUP($EU322,definitions_list_lookup!$N$15:$P$20,3,TRUE)</f>
        <v>2</v>
      </c>
    </row>
    <row r="323" spans="1:153" s="5" customFormat="1" ht="154">
      <c r="A323" s="5" t="s">
        <v>2134</v>
      </c>
      <c r="B323" s="5" t="s">
        <v>2845</v>
      </c>
      <c r="C323" s="5" t="s">
        <v>1497</v>
      </c>
      <c r="D323" s="5" t="s">
        <v>1497</v>
      </c>
      <c r="E323" s="5">
        <v>54</v>
      </c>
      <c r="F323" s="5">
        <v>4</v>
      </c>
      <c r="G323" s="6" t="str">
        <f t="shared" si="29"/>
        <v>54-4</v>
      </c>
      <c r="H323" s="2">
        <v>0</v>
      </c>
      <c r="I323" s="2">
        <v>93</v>
      </c>
      <c r="J323" s="81" t="str">
        <f>IF(((VLOOKUP($G323,Depth_Lookup!$A$3:$J$561,9,FALSE))-(I323/100))&gt;=0,"Good","Too Long")</f>
        <v>Good</v>
      </c>
      <c r="K323" s="82">
        <f>(VLOOKUP($G323,Depth_Lookup!$A$3:$J$561,10,FALSE))+(H323/100)</f>
        <v>136.49</v>
      </c>
      <c r="L323" s="82">
        <f>(VLOOKUP($G323,Depth_Lookup!$A$3:$J$561,10,FALSE))+(I323/100)</f>
        <v>137.42000000000002</v>
      </c>
      <c r="M323" s="174" t="s">
        <v>2213</v>
      </c>
      <c r="N323" s="174" t="s">
        <v>1564</v>
      </c>
      <c r="O323" s="59" t="s">
        <v>2099</v>
      </c>
      <c r="P323" s="59" t="s">
        <v>2355</v>
      </c>
      <c r="Q323" s="45"/>
      <c r="R323" s="42">
        <v>85</v>
      </c>
      <c r="T323" s="5">
        <v>15</v>
      </c>
      <c r="V323" s="8">
        <f t="shared" si="30"/>
        <v>100</v>
      </c>
      <c r="W323" s="4" t="s">
        <v>1794</v>
      </c>
      <c r="X323" s="5" t="s">
        <v>1</v>
      </c>
      <c r="Y323" s="38">
        <v>15</v>
      </c>
      <c r="Z323" s="8" t="str">
        <f>VLOOKUP($Y323,definitions_list_lookup!$N$15:$P$20,2,TRUE)</f>
        <v>moderate</v>
      </c>
      <c r="AA323" s="8">
        <f>VLOOKUP($Y323,definitions_list_lookup!$N$15:$P$20,3,TRUE)</f>
        <v>2</v>
      </c>
      <c r="AB323" s="4"/>
      <c r="AC323" s="7"/>
      <c r="AD323" s="7">
        <v>25</v>
      </c>
      <c r="AE323" s="7">
        <v>10</v>
      </c>
      <c r="AF323" s="7"/>
      <c r="AG323" s="7"/>
      <c r="AH323" s="7"/>
      <c r="AI323" s="7"/>
      <c r="AJ323" s="7"/>
      <c r="AK323" s="7"/>
      <c r="AL323" s="7"/>
      <c r="AM323" s="7"/>
      <c r="AN323" s="7"/>
      <c r="AO323" s="7"/>
      <c r="AP323" s="7">
        <v>5</v>
      </c>
      <c r="AQ323" s="7"/>
      <c r="AR323" s="7"/>
      <c r="AS323" s="7">
        <v>60</v>
      </c>
      <c r="AT323" s="7"/>
      <c r="AU323" s="7"/>
      <c r="AV323" s="7"/>
      <c r="AW323" s="7"/>
      <c r="AX323" s="7"/>
      <c r="AY323" s="7"/>
      <c r="AZ323" s="7"/>
      <c r="BA323" s="8">
        <f t="shared" si="31"/>
        <v>100</v>
      </c>
      <c r="BB323" s="55"/>
      <c r="BC323" s="4"/>
      <c r="BD323" s="108"/>
      <c r="BE323" s="108"/>
      <c r="BF323" s="7"/>
      <c r="BG323" s="8" t="str">
        <f>VLOOKUP($BF323,definitions_list_lookup!$N$15:$P$20,2,TRUE)</f>
        <v>fresh</v>
      </c>
      <c r="BH323" s="8">
        <f>VLOOKUP($BF323,definitions_list_lookup!$N$15:$P$20,3,TRUE)</f>
        <v>0</v>
      </c>
      <c r="BI323" s="4"/>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8">
        <f t="shared" si="32"/>
        <v>0</v>
      </c>
      <c r="CI323" s="45"/>
      <c r="CJ323" s="7" t="s">
        <v>1777</v>
      </c>
      <c r="CK323" s="130" t="s">
        <v>1742</v>
      </c>
      <c r="CL323" s="5">
        <v>40</v>
      </c>
      <c r="CM323" s="8" t="str">
        <f>VLOOKUP($CL323,definitions_list_lookup!$N$15:$P$20,2,TRUE)</f>
        <v>high</v>
      </c>
      <c r="CN323" s="8">
        <f>VLOOKUP($CL323,definitions_list_lookup!$N$15:$P$20,3,TRUE)</f>
        <v>3</v>
      </c>
      <c r="CO323" s="108"/>
      <c r="CP323" s="7"/>
      <c r="CQ323" s="7">
        <v>30</v>
      </c>
      <c r="CR323" s="7">
        <v>60</v>
      </c>
      <c r="CS323" s="7"/>
      <c r="CT323" s="7"/>
      <c r="CU323" s="7"/>
      <c r="CV323" s="7"/>
      <c r="CW323" s="7"/>
      <c r="CX323" s="7"/>
      <c r="CY323" s="7"/>
      <c r="CZ323" s="7"/>
      <c r="DA323" s="7"/>
      <c r="DB323" s="7"/>
      <c r="DC323" s="7">
        <v>2</v>
      </c>
      <c r="DD323" s="7"/>
      <c r="DE323" s="7"/>
      <c r="DF323" s="7">
        <v>8</v>
      </c>
      <c r="DG323" s="7"/>
      <c r="DH323" s="7"/>
      <c r="DI323" s="7"/>
      <c r="DJ323" s="7"/>
      <c r="DK323" s="7"/>
      <c r="DL323" s="7"/>
      <c r="DM323" s="7"/>
      <c r="DN323" s="8">
        <f t="shared" si="33"/>
        <v>100</v>
      </c>
      <c r="DO323" s="45"/>
      <c r="DP323" s="4"/>
      <c r="DR323" s="8" t="str">
        <f>VLOOKUP($DQ323,definitions_list_lookup!$N$15:$P$20,2,TRUE)</f>
        <v>fresh</v>
      </c>
      <c r="DS323" s="8">
        <f>VLOOKUP($DQ323,definitions_list_lookup!$N$15:$P$20,3,TRUE)</f>
        <v>0</v>
      </c>
      <c r="DT323" s="108"/>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8">
        <f t="shared" si="34"/>
        <v>0</v>
      </c>
      <c r="ET323" s="44"/>
      <c r="EU323" s="8">
        <f t="shared" si="35"/>
        <v>18.75</v>
      </c>
      <c r="EV323" s="8" t="str">
        <f>VLOOKUP($EU323,definitions_list_lookup!$N$15:$P$20,2,TRUE)</f>
        <v>moderate</v>
      </c>
      <c r="EW323" s="8">
        <f>VLOOKUP($EU323,definitions_list_lookup!$N$15:$P$20,3,TRUE)</f>
        <v>2</v>
      </c>
    </row>
    <row r="324" spans="1:153" s="5" customFormat="1" ht="154">
      <c r="A324" s="5" t="s">
        <v>2134</v>
      </c>
      <c r="B324" s="5" t="s">
        <v>2845</v>
      </c>
      <c r="C324" s="5" t="s">
        <v>1497</v>
      </c>
      <c r="D324" s="5" t="s">
        <v>1497</v>
      </c>
      <c r="E324" s="5">
        <v>55</v>
      </c>
      <c r="F324" s="5">
        <v>1</v>
      </c>
      <c r="G324" s="6" t="str">
        <f t="shared" ref="G324:G388" si="36">E324&amp;"-"&amp;F324</f>
        <v>55-1</v>
      </c>
      <c r="H324" s="2">
        <v>0</v>
      </c>
      <c r="I324" s="2">
        <v>21</v>
      </c>
      <c r="J324" s="81" t="str">
        <f>IF(((VLOOKUP($G324,Depth_Lookup!$A$3:$J$561,9,FALSE))-(I324/100))&gt;=0,"Good","Too Long")</f>
        <v>Good</v>
      </c>
      <c r="K324" s="82">
        <f>(VLOOKUP($G324,Depth_Lookup!$A$3:$J$561,10,FALSE))+(H324/100)</f>
        <v>137.25</v>
      </c>
      <c r="L324" s="82">
        <f>(VLOOKUP($G324,Depth_Lookup!$A$3:$J$561,10,FALSE))+(I324/100)</f>
        <v>137.46</v>
      </c>
      <c r="M324" s="174" t="s">
        <v>2213</v>
      </c>
      <c r="N324" s="174" t="s">
        <v>1564</v>
      </c>
      <c r="O324" s="59" t="s">
        <v>2262</v>
      </c>
      <c r="P324" s="59" t="s">
        <v>2355</v>
      </c>
      <c r="Q324" s="45"/>
      <c r="R324" s="42">
        <v>100</v>
      </c>
      <c r="V324" s="8">
        <f t="shared" ref="V324:V388" si="37">SUM(R324:U324)</f>
        <v>100</v>
      </c>
      <c r="W324" s="4" t="s">
        <v>1794</v>
      </c>
      <c r="X324" s="5" t="s">
        <v>1764</v>
      </c>
      <c r="Y324" s="38">
        <v>25</v>
      </c>
      <c r="Z324" s="8" t="str">
        <f>VLOOKUP($Y324,definitions_list_lookup!$N$15:$P$20,2,TRUE)</f>
        <v>moderate</v>
      </c>
      <c r="AA324" s="8">
        <f>VLOOKUP($Y324,definitions_list_lookup!$N$15:$P$20,3,TRUE)</f>
        <v>2</v>
      </c>
      <c r="AB324" s="4"/>
      <c r="AC324" s="7"/>
      <c r="AD324" s="7">
        <v>15</v>
      </c>
      <c r="AE324" s="7">
        <v>5</v>
      </c>
      <c r="AF324" s="7"/>
      <c r="AG324" s="7"/>
      <c r="AH324" s="7"/>
      <c r="AI324" s="7"/>
      <c r="AJ324" s="7"/>
      <c r="AK324" s="7"/>
      <c r="AL324" s="7"/>
      <c r="AM324" s="7"/>
      <c r="AN324" s="7"/>
      <c r="AO324" s="7"/>
      <c r="AP324" s="7">
        <v>5</v>
      </c>
      <c r="AQ324" s="7"/>
      <c r="AR324" s="7"/>
      <c r="AS324" s="7">
        <v>75</v>
      </c>
      <c r="AT324" s="7"/>
      <c r="AU324" s="7"/>
      <c r="AV324" s="7"/>
      <c r="AW324" s="7"/>
      <c r="AX324" s="7"/>
      <c r="AY324" s="7"/>
      <c r="AZ324" s="7"/>
      <c r="BA324" s="8">
        <f t="shared" ref="BA324:BA388" si="38">SUM(AC324:AZ324)</f>
        <v>100</v>
      </c>
      <c r="BB324" s="55"/>
      <c r="BC324" s="4"/>
      <c r="BD324" s="108"/>
      <c r="BE324" s="108"/>
      <c r="BF324" s="7"/>
      <c r="BG324" s="8" t="str">
        <f>VLOOKUP($BF324,definitions_list_lookup!$N$15:$P$20,2,TRUE)</f>
        <v>fresh</v>
      </c>
      <c r="BH324" s="8">
        <f>VLOOKUP($BF324,definitions_list_lookup!$N$15:$P$20,3,TRUE)</f>
        <v>0</v>
      </c>
      <c r="BI324" s="4"/>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8">
        <f t="shared" ref="CH324:CH388" si="39">SUM(BJ324:CG324)</f>
        <v>0</v>
      </c>
      <c r="CI324" s="45"/>
      <c r="CJ324" s="7"/>
      <c r="CK324" s="130"/>
      <c r="CM324" s="8" t="str">
        <f>VLOOKUP($CL324,definitions_list_lookup!$N$15:$P$20,2,TRUE)</f>
        <v>fresh</v>
      </c>
      <c r="CN324" s="8">
        <f>VLOOKUP($CL324,definitions_list_lookup!$N$15:$P$20,3,TRUE)</f>
        <v>0</v>
      </c>
      <c r="CO324" s="108"/>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8">
        <f t="shared" ref="DN324:DN388" si="40">SUM(CP324:DM324)</f>
        <v>0</v>
      </c>
      <c r="DO324" s="45"/>
      <c r="DP324" s="4"/>
      <c r="DR324" s="8" t="str">
        <f>VLOOKUP($DQ324,definitions_list_lookup!$N$15:$P$20,2,TRUE)</f>
        <v>fresh</v>
      </c>
      <c r="DS324" s="8">
        <f>VLOOKUP($DQ324,definitions_list_lookup!$N$15:$P$20,3,TRUE)</f>
        <v>0</v>
      </c>
      <c r="DT324" s="108"/>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8">
        <f t="shared" ref="ES324:ES388" si="41">SUM(DU324:ER324)</f>
        <v>0</v>
      </c>
      <c r="ET324" s="44"/>
      <c r="EU324" s="8">
        <f t="shared" si="35"/>
        <v>25</v>
      </c>
      <c r="EV324" s="8" t="str">
        <f>VLOOKUP($EU324,definitions_list_lookup!$N$15:$P$20,2,TRUE)</f>
        <v>moderate</v>
      </c>
      <c r="EW324" s="8">
        <f>VLOOKUP($EU324,definitions_list_lookup!$N$15:$P$20,3,TRUE)</f>
        <v>2</v>
      </c>
    </row>
    <row r="325" spans="1:153" s="5" customFormat="1" ht="98">
      <c r="A325" s="5" t="s">
        <v>2134</v>
      </c>
      <c r="B325" s="5" t="s">
        <v>2845</v>
      </c>
      <c r="C325" s="5" t="s">
        <v>1497</v>
      </c>
      <c r="D325" s="5" t="s">
        <v>1497</v>
      </c>
      <c r="E325" s="5">
        <v>55</v>
      </c>
      <c r="F325" s="5">
        <v>1</v>
      </c>
      <c r="G325" s="6" t="str">
        <f t="shared" si="36"/>
        <v>55-1</v>
      </c>
      <c r="H325" s="2">
        <v>21</v>
      </c>
      <c r="I325" s="2">
        <v>24</v>
      </c>
      <c r="J325" s="81" t="str">
        <f>IF(((VLOOKUP($G325,Depth_Lookup!$A$3:$J$561,9,FALSE))-(I325/100))&gt;=0,"Good","Too Long")</f>
        <v>Good</v>
      </c>
      <c r="K325" s="82">
        <f>(VLOOKUP($G325,Depth_Lookup!$A$3:$J$561,10,FALSE))+(H325/100)</f>
        <v>137.46</v>
      </c>
      <c r="L325" s="82">
        <f>(VLOOKUP($G325,Depth_Lookup!$A$3:$J$561,10,FALSE))+(I325/100)</f>
        <v>137.49</v>
      </c>
      <c r="M325" s="174" t="s">
        <v>2216</v>
      </c>
      <c r="N325" s="174" t="s">
        <v>2534</v>
      </c>
      <c r="O325" s="59" t="s">
        <v>2264</v>
      </c>
      <c r="P325" s="59" t="s">
        <v>2356</v>
      </c>
      <c r="Q325" s="45"/>
      <c r="R325" s="42">
        <v>100</v>
      </c>
      <c r="V325" s="8">
        <f t="shared" si="37"/>
        <v>100</v>
      </c>
      <c r="W325" s="4" t="s">
        <v>1796</v>
      </c>
      <c r="X325" s="5" t="s">
        <v>1</v>
      </c>
      <c r="Y325" s="38">
        <v>10</v>
      </c>
      <c r="Z325" s="8" t="str">
        <f>VLOOKUP($Y325,definitions_list_lookup!$N$15:$P$20,2,TRUE)</f>
        <v>slight</v>
      </c>
      <c r="AA325" s="8">
        <f>VLOOKUP($Y325,definitions_list_lookup!$N$15:$P$20,3,TRUE)</f>
        <v>1</v>
      </c>
      <c r="AB325" s="4" t="s">
        <v>2263</v>
      </c>
      <c r="AC325" s="7">
        <v>10</v>
      </c>
      <c r="AD325" s="7">
        <v>50</v>
      </c>
      <c r="AE325" s="7">
        <v>30</v>
      </c>
      <c r="AF325" s="7"/>
      <c r="AG325" s="7"/>
      <c r="AH325" s="7"/>
      <c r="AI325" s="7"/>
      <c r="AJ325" s="7"/>
      <c r="AK325" s="7"/>
      <c r="AL325" s="7"/>
      <c r="AM325" s="7"/>
      <c r="AN325" s="7"/>
      <c r="AO325" s="7"/>
      <c r="AP325" s="7">
        <v>2</v>
      </c>
      <c r="AQ325" s="7"/>
      <c r="AR325" s="7"/>
      <c r="AS325" s="7">
        <v>8</v>
      </c>
      <c r="AT325" s="7"/>
      <c r="AU325" s="7"/>
      <c r="AV325" s="7"/>
      <c r="AW325" s="7"/>
      <c r="AX325" s="7"/>
      <c r="AY325" s="7"/>
      <c r="AZ325" s="7"/>
      <c r="BA325" s="8">
        <f t="shared" si="38"/>
        <v>100</v>
      </c>
      <c r="BB325" s="55"/>
      <c r="BC325" s="4"/>
      <c r="BD325" s="108"/>
      <c r="BE325" s="108"/>
      <c r="BF325" s="7"/>
      <c r="BG325" s="8" t="str">
        <f>VLOOKUP($BF325,definitions_list_lookup!$N$15:$P$20,2,TRUE)</f>
        <v>fresh</v>
      </c>
      <c r="BH325" s="8">
        <f>VLOOKUP($BF325,definitions_list_lookup!$N$15:$P$20,3,TRUE)</f>
        <v>0</v>
      </c>
      <c r="BI325" s="4"/>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8">
        <f t="shared" si="39"/>
        <v>0</v>
      </c>
      <c r="CI325" s="45"/>
      <c r="CJ325" s="7"/>
      <c r="CK325" s="130"/>
      <c r="CM325" s="8" t="str">
        <f>VLOOKUP($CL325,definitions_list_lookup!$N$15:$P$20,2,TRUE)</f>
        <v>fresh</v>
      </c>
      <c r="CN325" s="8">
        <f>VLOOKUP($CL325,definitions_list_lookup!$N$15:$P$20,3,TRUE)</f>
        <v>0</v>
      </c>
      <c r="CO325" s="108"/>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8">
        <f t="shared" si="40"/>
        <v>0</v>
      </c>
      <c r="DO325" s="45"/>
      <c r="DP325" s="4"/>
      <c r="DR325" s="8" t="str">
        <f>VLOOKUP($DQ325,definitions_list_lookup!$N$15:$P$20,2,TRUE)</f>
        <v>fresh</v>
      </c>
      <c r="DS325" s="8">
        <f>VLOOKUP($DQ325,definitions_list_lookup!$N$15:$P$20,3,TRUE)</f>
        <v>0</v>
      </c>
      <c r="DT325" s="108"/>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8">
        <f t="shared" si="41"/>
        <v>0</v>
      </c>
      <c r="ET325" s="44"/>
      <c r="EU325" s="8">
        <f t="shared" si="35"/>
        <v>10</v>
      </c>
      <c r="EV325" s="8" t="str">
        <f>VLOOKUP($EU325,definitions_list_lookup!$N$15:$P$20,2,TRUE)</f>
        <v>slight</v>
      </c>
      <c r="EW325" s="8">
        <f>VLOOKUP($EU325,definitions_list_lookup!$N$15:$P$20,3,TRUE)</f>
        <v>1</v>
      </c>
    </row>
    <row r="326" spans="1:153" s="5" customFormat="1" ht="112">
      <c r="A326" s="5" t="s">
        <v>2134</v>
      </c>
      <c r="B326" s="5" t="s">
        <v>2845</v>
      </c>
      <c r="C326" s="5" t="s">
        <v>1497</v>
      </c>
      <c r="D326" s="5" t="s">
        <v>1497</v>
      </c>
      <c r="E326" s="5">
        <v>55</v>
      </c>
      <c r="F326" s="5">
        <v>1</v>
      </c>
      <c r="G326" s="6" t="str">
        <f t="shared" si="36"/>
        <v>55-1</v>
      </c>
      <c r="H326" s="2">
        <v>24</v>
      </c>
      <c r="I326" s="2">
        <v>91</v>
      </c>
      <c r="J326" s="81" t="str">
        <f>IF(((VLOOKUP($G326,Depth_Lookup!$A$3:$J$561,9,FALSE))-(I326/100))&gt;=0,"Good","Too Long")</f>
        <v>Good</v>
      </c>
      <c r="K326" s="82">
        <f>(VLOOKUP($G326,Depth_Lookup!$A$3:$J$561,10,FALSE))+(H326/100)</f>
        <v>137.49</v>
      </c>
      <c r="L326" s="82">
        <f>(VLOOKUP($G326,Depth_Lookup!$A$3:$J$561,10,FALSE))+(I326/100)</f>
        <v>138.16</v>
      </c>
      <c r="M326" s="174" t="s">
        <v>2219</v>
      </c>
      <c r="N326" s="174" t="s">
        <v>1564</v>
      </c>
      <c r="O326" s="59" t="s">
        <v>2099</v>
      </c>
      <c r="P326" s="59" t="s">
        <v>2357</v>
      </c>
      <c r="Q326" s="45"/>
      <c r="R326" s="42">
        <v>100</v>
      </c>
      <c r="V326" s="8">
        <f t="shared" si="37"/>
        <v>100</v>
      </c>
      <c r="W326" s="4" t="s">
        <v>1794</v>
      </c>
      <c r="X326" s="5" t="s">
        <v>1764</v>
      </c>
      <c r="Y326" s="38">
        <v>20</v>
      </c>
      <c r="Z326" s="8" t="str">
        <f>VLOOKUP($Y326,definitions_list_lookup!$N$15:$P$20,2,TRUE)</f>
        <v>moderate</v>
      </c>
      <c r="AA326" s="8">
        <f>VLOOKUP($Y326,definitions_list_lookup!$N$15:$P$20,3,TRUE)</f>
        <v>2</v>
      </c>
      <c r="AB326" s="4"/>
      <c r="AC326" s="7"/>
      <c r="AD326" s="7">
        <v>15</v>
      </c>
      <c r="AE326" s="7">
        <v>10</v>
      </c>
      <c r="AF326" s="7"/>
      <c r="AG326" s="7"/>
      <c r="AH326" s="7"/>
      <c r="AI326" s="7"/>
      <c r="AJ326" s="7"/>
      <c r="AK326" s="7"/>
      <c r="AL326" s="7"/>
      <c r="AM326" s="7"/>
      <c r="AN326" s="7"/>
      <c r="AO326" s="7"/>
      <c r="AP326" s="7">
        <v>5</v>
      </c>
      <c r="AQ326" s="7"/>
      <c r="AR326" s="7"/>
      <c r="AS326" s="7">
        <v>70</v>
      </c>
      <c r="AT326" s="7"/>
      <c r="AU326" s="7"/>
      <c r="AV326" s="7"/>
      <c r="AW326" s="7"/>
      <c r="AX326" s="7"/>
      <c r="AY326" s="7"/>
      <c r="AZ326" s="7"/>
      <c r="BA326" s="8">
        <f t="shared" si="38"/>
        <v>100</v>
      </c>
      <c r="BB326" s="55"/>
      <c r="BC326" s="4"/>
      <c r="BD326" s="108"/>
      <c r="BE326" s="108"/>
      <c r="BF326" s="7"/>
      <c r="BG326" s="8" t="str">
        <f>VLOOKUP($BF326,definitions_list_lookup!$N$15:$P$20,2,TRUE)</f>
        <v>fresh</v>
      </c>
      <c r="BH326" s="8">
        <f>VLOOKUP($BF326,definitions_list_lookup!$N$15:$P$20,3,TRUE)</f>
        <v>0</v>
      </c>
      <c r="BI326" s="4"/>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8">
        <f t="shared" si="39"/>
        <v>0</v>
      </c>
      <c r="CI326" s="45"/>
      <c r="CJ326" s="7"/>
      <c r="CK326" s="130"/>
      <c r="CM326" s="8" t="str">
        <f>VLOOKUP($CL326,definitions_list_lookup!$N$15:$P$20,2,TRUE)</f>
        <v>fresh</v>
      </c>
      <c r="CN326" s="8">
        <f>VLOOKUP($CL326,definitions_list_lookup!$N$15:$P$20,3,TRUE)</f>
        <v>0</v>
      </c>
      <c r="CO326" s="108"/>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8">
        <f t="shared" si="40"/>
        <v>0</v>
      </c>
      <c r="DO326" s="45"/>
      <c r="DP326" s="4"/>
      <c r="DR326" s="8" t="str">
        <f>VLOOKUP($DQ326,definitions_list_lookup!$N$15:$P$20,2,TRUE)</f>
        <v>fresh</v>
      </c>
      <c r="DS326" s="8">
        <f>VLOOKUP($DQ326,definitions_list_lookup!$N$15:$P$20,3,TRUE)</f>
        <v>0</v>
      </c>
      <c r="DT326" s="108"/>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8">
        <f t="shared" si="41"/>
        <v>0</v>
      </c>
      <c r="ET326" s="44"/>
      <c r="EU326" s="8">
        <f t="shared" si="35"/>
        <v>20</v>
      </c>
      <c r="EV326" s="8" t="str">
        <f>VLOOKUP($EU326,definitions_list_lookup!$N$15:$P$20,2,TRUE)</f>
        <v>moderate</v>
      </c>
      <c r="EW326" s="8">
        <f>VLOOKUP($EU326,definitions_list_lookup!$N$15:$P$20,3,TRUE)</f>
        <v>2</v>
      </c>
    </row>
    <row r="327" spans="1:153" s="100" customFormat="1" ht="112">
      <c r="A327" s="100" t="s">
        <v>2134</v>
      </c>
      <c r="B327" s="100" t="s">
        <v>2845</v>
      </c>
      <c r="C327" s="100" t="s">
        <v>1497</v>
      </c>
      <c r="D327" s="100" t="s">
        <v>1497</v>
      </c>
      <c r="E327" s="100">
        <v>55</v>
      </c>
      <c r="F327" s="100">
        <v>2</v>
      </c>
      <c r="G327" s="101" t="str">
        <f t="shared" si="36"/>
        <v>55-2</v>
      </c>
      <c r="H327" s="102">
        <v>0</v>
      </c>
      <c r="I327" s="102">
        <v>97</v>
      </c>
      <c r="J327" s="81" t="str">
        <f>IF(((VLOOKUP($G327,Depth_Lookup!$A$3:$J$561,9,FALSE))-(I327/100))&gt;=0,"Good","Too Long")</f>
        <v>Good</v>
      </c>
      <c r="K327" s="82">
        <f>(VLOOKUP($G327,Depth_Lookup!$A$3:$J$561,10,FALSE))+(H327/100)</f>
        <v>138.16</v>
      </c>
      <c r="L327" s="82">
        <f>(VLOOKUP($G327,Depth_Lookup!$A$3:$J$561,10,FALSE))+(I327/100)</f>
        <v>139.13</v>
      </c>
      <c r="M327" s="175" t="s">
        <v>2219</v>
      </c>
      <c r="N327" s="175" t="s">
        <v>1564</v>
      </c>
      <c r="O327" s="136" t="s">
        <v>2099</v>
      </c>
      <c r="P327" s="136" t="s">
        <v>2357</v>
      </c>
      <c r="Q327" s="137"/>
      <c r="R327" s="124">
        <v>95</v>
      </c>
      <c r="T327" s="100">
        <v>5</v>
      </c>
      <c r="V327" s="177">
        <f t="shared" si="37"/>
        <v>100</v>
      </c>
      <c r="W327" s="125" t="s">
        <v>1794</v>
      </c>
      <c r="X327" s="100" t="s">
        <v>1764</v>
      </c>
      <c r="Y327" s="126">
        <v>15</v>
      </c>
      <c r="Z327" s="177" t="str">
        <f>VLOOKUP($Y327,definitions_list_lookup!$N$15:$P$20,2,TRUE)</f>
        <v>moderate</v>
      </c>
      <c r="AA327" s="177">
        <f>VLOOKUP($Y327,definitions_list_lookup!$N$15:$P$20,3,TRUE)</f>
        <v>2</v>
      </c>
      <c r="AB327" s="125"/>
      <c r="AC327" s="106"/>
      <c r="AD327" s="106">
        <v>30</v>
      </c>
      <c r="AE327" s="106">
        <v>10</v>
      </c>
      <c r="AF327" s="106"/>
      <c r="AG327" s="106"/>
      <c r="AH327" s="106"/>
      <c r="AI327" s="106"/>
      <c r="AJ327" s="106"/>
      <c r="AK327" s="106"/>
      <c r="AL327" s="106"/>
      <c r="AM327" s="106"/>
      <c r="AN327" s="106"/>
      <c r="AO327" s="106"/>
      <c r="AP327" s="106">
        <v>5</v>
      </c>
      <c r="AQ327" s="106"/>
      <c r="AR327" s="106"/>
      <c r="AS327" s="106">
        <v>55</v>
      </c>
      <c r="AT327" s="106"/>
      <c r="AU327" s="106"/>
      <c r="AV327" s="106"/>
      <c r="AW327" s="106"/>
      <c r="AX327" s="106"/>
      <c r="AY327" s="106"/>
      <c r="AZ327" s="106"/>
      <c r="BA327" s="177">
        <f t="shared" si="38"/>
        <v>100</v>
      </c>
      <c r="BB327" s="172"/>
      <c r="BC327" s="125"/>
      <c r="BD327" s="109"/>
      <c r="BE327" s="109"/>
      <c r="BF327" s="106"/>
      <c r="BG327" s="177" t="str">
        <f>VLOOKUP($BF327,definitions_list_lookup!$N$15:$P$20,2,TRUE)</f>
        <v>fresh</v>
      </c>
      <c r="BH327" s="177">
        <f>VLOOKUP($BF327,definitions_list_lookup!$N$15:$P$20,3,TRUE)</f>
        <v>0</v>
      </c>
      <c r="BI327" s="125"/>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c r="CE327" s="106"/>
      <c r="CF327" s="106"/>
      <c r="CG327" s="106"/>
      <c r="CH327" s="177">
        <f t="shared" si="39"/>
        <v>0</v>
      </c>
      <c r="CI327" s="137"/>
      <c r="CJ327" s="106" t="s">
        <v>1777</v>
      </c>
      <c r="CK327" s="138" t="s">
        <v>1750</v>
      </c>
      <c r="CL327" s="100">
        <v>70</v>
      </c>
      <c r="CM327" s="177" t="str">
        <f>VLOOKUP($CL327,definitions_list_lookup!$N$15:$P$20,2,TRUE)</f>
        <v>very high</v>
      </c>
      <c r="CN327" s="177">
        <f>VLOOKUP($CL327,definitions_list_lookup!$N$15:$P$20,3,TRUE)</f>
        <v>4</v>
      </c>
      <c r="CO327" s="109"/>
      <c r="CP327" s="106">
        <v>20</v>
      </c>
      <c r="CQ327" s="106">
        <v>15</v>
      </c>
      <c r="CR327" s="106">
        <v>15</v>
      </c>
      <c r="CS327" s="106"/>
      <c r="CT327" s="106"/>
      <c r="CU327" s="106"/>
      <c r="CV327" s="106"/>
      <c r="CW327" s="106"/>
      <c r="CX327" s="106"/>
      <c r="CY327" s="106"/>
      <c r="CZ327" s="106"/>
      <c r="DA327" s="106"/>
      <c r="DB327" s="106"/>
      <c r="DC327" s="106">
        <v>5</v>
      </c>
      <c r="DD327" s="106"/>
      <c r="DE327" s="106"/>
      <c r="DF327" s="106">
        <v>45</v>
      </c>
      <c r="DG327" s="106"/>
      <c r="DH327" s="106"/>
      <c r="DI327" s="106"/>
      <c r="DJ327" s="106"/>
      <c r="DK327" s="106"/>
      <c r="DL327" s="106"/>
      <c r="DM327" s="106"/>
      <c r="DN327" s="177">
        <f t="shared" si="40"/>
        <v>100</v>
      </c>
      <c r="DO327" s="137"/>
      <c r="DP327" s="125"/>
      <c r="DR327" s="177" t="str">
        <f>VLOOKUP($DQ327,definitions_list_lookup!$N$15:$P$20,2,TRUE)</f>
        <v>fresh</v>
      </c>
      <c r="DS327" s="177">
        <f>VLOOKUP($DQ327,definitions_list_lookup!$N$15:$P$20,3,TRUE)</f>
        <v>0</v>
      </c>
      <c r="DT327" s="109"/>
      <c r="DU327" s="106"/>
      <c r="DV327" s="106"/>
      <c r="DW327" s="106"/>
      <c r="DX327" s="106"/>
      <c r="DY327" s="106"/>
      <c r="DZ327" s="106"/>
      <c r="EA327" s="106"/>
      <c r="EB327" s="106"/>
      <c r="EC327" s="106"/>
      <c r="ED327" s="106"/>
      <c r="EE327" s="106"/>
      <c r="EF327" s="106"/>
      <c r="EG327" s="106"/>
      <c r="EH327" s="106"/>
      <c r="EI327" s="106"/>
      <c r="EJ327" s="106"/>
      <c r="EK327" s="106"/>
      <c r="EL327" s="106"/>
      <c r="EM327" s="106"/>
      <c r="EN327" s="106"/>
      <c r="EO327" s="106"/>
      <c r="EP327" s="106"/>
      <c r="EQ327" s="106"/>
      <c r="ER327" s="106"/>
      <c r="ES327" s="177">
        <f t="shared" si="41"/>
        <v>0</v>
      </c>
      <c r="ET327" s="105"/>
      <c r="EU327" s="177">
        <f t="shared" si="35"/>
        <v>17.75</v>
      </c>
      <c r="EV327" s="177" t="str">
        <f>VLOOKUP($EU327,definitions_list_lookup!$N$15:$P$20,2,TRUE)</f>
        <v>moderate</v>
      </c>
      <c r="EW327" s="177">
        <f>VLOOKUP($EU327,definitions_list_lookup!$N$15:$P$20,3,TRUE)</f>
        <v>2</v>
      </c>
    </row>
    <row r="328" spans="1:153" s="5" customFormat="1" ht="210">
      <c r="A328" s="5" t="s">
        <v>2358</v>
      </c>
      <c r="B328" s="5" t="s">
        <v>2845</v>
      </c>
      <c r="C328" s="5" t="s">
        <v>1497</v>
      </c>
      <c r="D328" s="5" t="s">
        <v>1497</v>
      </c>
      <c r="E328" s="5">
        <v>55</v>
      </c>
      <c r="F328" s="5">
        <v>3</v>
      </c>
      <c r="G328" s="6" t="str">
        <f t="shared" si="36"/>
        <v>55-3</v>
      </c>
      <c r="H328" s="2">
        <v>0</v>
      </c>
      <c r="I328" s="2">
        <v>71.5</v>
      </c>
      <c r="J328" s="81" t="str">
        <f>IF(((VLOOKUP($G328,Depth_Lookup!$A$3:$J$561,9,FALSE))-(I328/100))&gt;=0,"Good","Too Long")</f>
        <v>Good</v>
      </c>
      <c r="K328" s="82">
        <f>(VLOOKUP($G328,Depth_Lookup!$A$3:$J$561,10,FALSE))+(H328/100)</f>
        <v>139.13</v>
      </c>
      <c r="L328" s="82">
        <f>(VLOOKUP($G328,Depth_Lookup!$A$3:$J$561,10,FALSE))+(I328/100)</f>
        <v>139.845</v>
      </c>
      <c r="M328" s="174" t="s">
        <v>2219</v>
      </c>
      <c r="N328" s="174" t="s">
        <v>1564</v>
      </c>
      <c r="O328" s="59" t="s">
        <v>1833</v>
      </c>
      <c r="P328" s="59" t="s">
        <v>2410</v>
      </c>
      <c r="Q328" s="45"/>
      <c r="R328" s="42">
        <v>95</v>
      </c>
      <c r="T328" s="5">
        <v>5</v>
      </c>
      <c r="V328" s="8">
        <f t="shared" si="37"/>
        <v>100</v>
      </c>
      <c r="W328" s="4" t="s">
        <v>1794</v>
      </c>
      <c r="X328" s="5" t="s">
        <v>1</v>
      </c>
      <c r="Y328" s="38">
        <v>35</v>
      </c>
      <c r="Z328" s="8" t="str">
        <f>VLOOKUP($Y328,definitions_list_lookup!$N$15:$P$20,2,TRUE)</f>
        <v>high</v>
      </c>
      <c r="AA328" s="8">
        <f>VLOOKUP($Y328,definitions_list_lookup!$N$15:$P$20,3,TRUE)</f>
        <v>3</v>
      </c>
      <c r="AB328" s="4"/>
      <c r="AC328" s="7"/>
      <c r="AD328" s="7">
        <v>15</v>
      </c>
      <c r="AE328" s="7">
        <v>5</v>
      </c>
      <c r="AF328" s="7"/>
      <c r="AG328" s="7"/>
      <c r="AH328" s="7"/>
      <c r="AI328" s="7"/>
      <c r="AJ328" s="7"/>
      <c r="AK328" s="7"/>
      <c r="AL328" s="7"/>
      <c r="AM328" s="7"/>
      <c r="AN328" s="7"/>
      <c r="AO328" s="7"/>
      <c r="AP328" s="7">
        <v>10</v>
      </c>
      <c r="AQ328" s="7"/>
      <c r="AR328" s="7"/>
      <c r="AS328" s="7">
        <v>70</v>
      </c>
      <c r="AT328" s="7"/>
      <c r="AU328" s="7"/>
      <c r="AV328" s="7"/>
      <c r="AW328" s="7"/>
      <c r="AX328" s="7"/>
      <c r="AY328" s="7"/>
      <c r="AZ328" s="7"/>
      <c r="BA328" s="8">
        <f t="shared" si="38"/>
        <v>100</v>
      </c>
      <c r="BB328" s="55"/>
      <c r="BC328" s="4"/>
      <c r="BD328" s="108"/>
      <c r="BE328" s="108"/>
      <c r="BF328" s="7"/>
      <c r="BG328" s="8" t="str">
        <f>VLOOKUP($BF328,definitions_list_lookup!$N$15:$P$20,2,TRUE)</f>
        <v>fresh</v>
      </c>
      <c r="BH328" s="8">
        <f>VLOOKUP($BF328,definitions_list_lookup!$N$15:$P$20,3,TRUE)</f>
        <v>0</v>
      </c>
      <c r="BI328" s="4"/>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8">
        <f t="shared" si="39"/>
        <v>0</v>
      </c>
      <c r="CI328" s="45"/>
      <c r="CJ328" s="7" t="s">
        <v>1777</v>
      </c>
      <c r="CK328" s="130" t="s">
        <v>1742</v>
      </c>
      <c r="CL328" s="5">
        <v>50</v>
      </c>
      <c r="CM328" s="8" t="str">
        <f>VLOOKUP($CL328,definitions_list_lookup!$N$15:$P$20,2,TRUE)</f>
        <v>high</v>
      </c>
      <c r="CN328" s="8">
        <f>VLOOKUP($CL328,definitions_list_lookup!$N$15:$P$20,3,TRUE)</f>
        <v>3</v>
      </c>
      <c r="CO328" s="108"/>
      <c r="CP328" s="7"/>
      <c r="CQ328" s="7">
        <v>35</v>
      </c>
      <c r="CR328" s="7">
        <v>20</v>
      </c>
      <c r="CS328" s="7"/>
      <c r="CT328" s="7"/>
      <c r="CU328" s="7"/>
      <c r="CV328" s="7"/>
      <c r="CW328" s="7"/>
      <c r="CX328" s="7"/>
      <c r="CY328" s="7"/>
      <c r="CZ328" s="7"/>
      <c r="DA328" s="7"/>
      <c r="DB328" s="7"/>
      <c r="DC328" s="7">
        <v>5</v>
      </c>
      <c r="DD328" s="7"/>
      <c r="DE328" s="7"/>
      <c r="DF328" s="7">
        <v>40</v>
      </c>
      <c r="DG328" s="7"/>
      <c r="DH328" s="7"/>
      <c r="DI328" s="7"/>
      <c r="DJ328" s="7"/>
      <c r="DK328" s="7"/>
      <c r="DL328" s="7"/>
      <c r="DM328" s="7"/>
      <c r="DN328" s="8">
        <f t="shared" si="40"/>
        <v>100</v>
      </c>
      <c r="DO328" s="45"/>
      <c r="DP328" s="4"/>
      <c r="DR328" s="8" t="str">
        <f>VLOOKUP($DQ328,definitions_list_lookup!$N$15:$P$20,2,TRUE)</f>
        <v>fresh</v>
      </c>
      <c r="DS328" s="8">
        <f>VLOOKUP($DQ328,definitions_list_lookup!$N$15:$P$20,3,TRUE)</f>
        <v>0</v>
      </c>
      <c r="DT328" s="108"/>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8">
        <f t="shared" si="41"/>
        <v>0</v>
      </c>
      <c r="ET328" s="44"/>
      <c r="EU328" s="8">
        <f t="shared" si="35"/>
        <v>35.75</v>
      </c>
      <c r="EV328" s="8" t="str">
        <f>VLOOKUP($EU328,definitions_list_lookup!$N$15:$P$20,2,TRUE)</f>
        <v>high</v>
      </c>
      <c r="EW328" s="8">
        <f>VLOOKUP($EU328,definitions_list_lookup!$N$15:$P$20,3,TRUE)</f>
        <v>3</v>
      </c>
    </row>
    <row r="329" spans="1:153" s="5" customFormat="1" ht="210">
      <c r="A329" s="5" t="s">
        <v>2358</v>
      </c>
      <c r="B329" s="5" t="s">
        <v>2845</v>
      </c>
      <c r="C329" s="5" t="s">
        <v>1497</v>
      </c>
      <c r="D329" s="5" t="s">
        <v>1497</v>
      </c>
      <c r="E329" s="5">
        <v>56</v>
      </c>
      <c r="F329" s="5">
        <v>1</v>
      </c>
      <c r="G329" s="6" t="str">
        <f t="shared" si="36"/>
        <v>56-1</v>
      </c>
      <c r="H329" s="2">
        <v>0</v>
      </c>
      <c r="I329" s="2">
        <v>65</v>
      </c>
      <c r="J329" s="81" t="str">
        <f>IF(((VLOOKUP($G329,Depth_Lookup!$A$3:$J$561,9,FALSE))-(I329/100))&gt;=0,"Good","Too Long")</f>
        <v>Good</v>
      </c>
      <c r="K329" s="82">
        <f>(VLOOKUP($G329,Depth_Lookup!$A$3:$J$561,10,FALSE))+(H329/100)</f>
        <v>139.6</v>
      </c>
      <c r="L329" s="82">
        <f>(VLOOKUP($G329,Depth_Lookup!$A$3:$J$561,10,FALSE))+(I329/100)</f>
        <v>140.25</v>
      </c>
      <c r="M329" s="174" t="s">
        <v>2219</v>
      </c>
      <c r="N329" s="174" t="s">
        <v>1564</v>
      </c>
      <c r="O329" s="59" t="s">
        <v>2359</v>
      </c>
      <c r="P329" s="59" t="s">
        <v>2410</v>
      </c>
      <c r="Q329" s="45"/>
      <c r="R329" s="42">
        <v>80</v>
      </c>
      <c r="T329" s="5">
        <v>20</v>
      </c>
      <c r="V329" s="8">
        <f t="shared" si="37"/>
        <v>100</v>
      </c>
      <c r="W329" s="4" t="s">
        <v>1742</v>
      </c>
      <c r="X329" s="5" t="s">
        <v>1</v>
      </c>
      <c r="Y329" s="38">
        <v>40</v>
      </c>
      <c r="Z329" s="8" t="str">
        <f>VLOOKUP($Y329,definitions_list_lookup!$N$15:$P$20,2,TRUE)</f>
        <v>high</v>
      </c>
      <c r="AA329" s="8">
        <f>VLOOKUP($Y329,definitions_list_lookup!$N$15:$P$20,3,TRUE)</f>
        <v>3</v>
      </c>
      <c r="AB329" s="4"/>
      <c r="AC329" s="7">
        <v>60</v>
      </c>
      <c r="AD329" s="7">
        <v>15</v>
      </c>
      <c r="AE329" s="7">
        <v>10</v>
      </c>
      <c r="AF329" s="7"/>
      <c r="AG329" s="7"/>
      <c r="AH329" s="7"/>
      <c r="AI329" s="7"/>
      <c r="AJ329" s="7"/>
      <c r="AK329" s="7"/>
      <c r="AL329" s="7"/>
      <c r="AM329" s="7"/>
      <c r="AN329" s="7"/>
      <c r="AO329" s="7"/>
      <c r="AP329" s="7">
        <v>5</v>
      </c>
      <c r="AQ329" s="7"/>
      <c r="AR329" s="7"/>
      <c r="AS329" s="7">
        <v>10</v>
      </c>
      <c r="AT329" s="7"/>
      <c r="AU329" s="7"/>
      <c r="AV329" s="7"/>
      <c r="AW329" s="7"/>
      <c r="AX329" s="7"/>
      <c r="AY329" s="7"/>
      <c r="AZ329" s="7"/>
      <c r="BA329" s="8">
        <f t="shared" si="38"/>
        <v>100</v>
      </c>
      <c r="BB329" s="55"/>
      <c r="BC329" s="4"/>
      <c r="BD329" s="108"/>
      <c r="BE329" s="108"/>
      <c r="BF329" s="7"/>
      <c r="BG329" s="8" t="str">
        <f>VLOOKUP($BF329,definitions_list_lookup!$N$15:$P$20,2,TRUE)</f>
        <v>fresh</v>
      </c>
      <c r="BH329" s="8">
        <f>VLOOKUP($BF329,definitions_list_lookup!$N$15:$P$20,3,TRUE)</f>
        <v>0</v>
      </c>
      <c r="BI329" s="4"/>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8">
        <f t="shared" si="39"/>
        <v>0</v>
      </c>
      <c r="CI329" s="45"/>
      <c r="CJ329" s="7" t="s">
        <v>1777</v>
      </c>
      <c r="CK329" s="130" t="s">
        <v>2046</v>
      </c>
      <c r="CL329" s="5">
        <v>80</v>
      </c>
      <c r="CM329" s="8" t="str">
        <f>VLOOKUP($CL329,definitions_list_lookup!$N$15:$P$20,2,TRUE)</f>
        <v>very high</v>
      </c>
      <c r="CN329" s="8">
        <f>VLOOKUP($CL329,definitions_list_lookup!$N$15:$P$20,3,TRUE)</f>
        <v>4</v>
      </c>
      <c r="CO329" s="108"/>
      <c r="CP329" s="7"/>
      <c r="CQ329" s="7">
        <v>10</v>
      </c>
      <c r="CR329" s="7">
        <v>60</v>
      </c>
      <c r="CS329" s="7"/>
      <c r="CT329" s="7"/>
      <c r="CU329" s="7"/>
      <c r="CV329" s="7"/>
      <c r="CW329" s="7"/>
      <c r="CX329" s="7"/>
      <c r="CY329" s="7"/>
      <c r="CZ329" s="7"/>
      <c r="DA329" s="7"/>
      <c r="DB329" s="7"/>
      <c r="DC329" s="7">
        <v>5</v>
      </c>
      <c r="DD329" s="7"/>
      <c r="DE329" s="7"/>
      <c r="DF329" s="7">
        <v>25</v>
      </c>
      <c r="DG329" s="7"/>
      <c r="DH329" s="7"/>
      <c r="DI329" s="7"/>
      <c r="DJ329" s="7"/>
      <c r="DK329" s="7"/>
      <c r="DL329" s="7"/>
      <c r="DM329" s="7"/>
      <c r="DN329" s="8">
        <f t="shared" si="40"/>
        <v>100</v>
      </c>
      <c r="DO329" s="45"/>
      <c r="DP329" s="4"/>
      <c r="DR329" s="8" t="str">
        <f>VLOOKUP($DQ329,definitions_list_lookup!$N$15:$P$20,2,TRUE)</f>
        <v>fresh</v>
      </c>
      <c r="DS329" s="8">
        <f>VLOOKUP($DQ329,definitions_list_lookup!$N$15:$P$20,3,TRUE)</f>
        <v>0</v>
      </c>
      <c r="DT329" s="108"/>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8">
        <f t="shared" si="41"/>
        <v>0</v>
      </c>
      <c r="ET329" s="44"/>
      <c r="EU329" s="8">
        <f t="shared" si="35"/>
        <v>48</v>
      </c>
      <c r="EV329" s="8" t="str">
        <f>VLOOKUP($EU329,definitions_list_lookup!$N$15:$P$20,2,TRUE)</f>
        <v>high</v>
      </c>
      <c r="EW329" s="8">
        <f>VLOOKUP($EU329,definitions_list_lookup!$N$15:$P$20,3,TRUE)</f>
        <v>3</v>
      </c>
    </row>
    <row r="330" spans="1:153" s="5" customFormat="1" ht="210">
      <c r="A330" s="5" t="s">
        <v>2358</v>
      </c>
      <c r="B330" s="5" t="s">
        <v>2845</v>
      </c>
      <c r="C330" s="5" t="s">
        <v>1497</v>
      </c>
      <c r="D330" s="5" t="s">
        <v>1497</v>
      </c>
      <c r="E330" s="5">
        <v>57</v>
      </c>
      <c r="F330" s="5">
        <v>1</v>
      </c>
      <c r="G330" s="6" t="str">
        <f t="shared" si="36"/>
        <v>57-1</v>
      </c>
      <c r="H330" s="2">
        <v>0</v>
      </c>
      <c r="I330" s="2">
        <v>97.5</v>
      </c>
      <c r="J330" s="81" t="str">
        <f>IF(((VLOOKUP($G330,Depth_Lookup!$A$3:$J$561,9,FALSE))-(I330/100))&gt;=0,"Good","Too Long")</f>
        <v>Good</v>
      </c>
      <c r="K330" s="82">
        <f>(VLOOKUP($G330,Depth_Lookup!$A$3:$J$561,10,FALSE))+(H330/100)</f>
        <v>140.25</v>
      </c>
      <c r="L330" s="82">
        <f>(VLOOKUP($G330,Depth_Lookup!$A$3:$J$561,10,FALSE))+(I330/100)</f>
        <v>141.22499999999999</v>
      </c>
      <c r="M330" s="174" t="s">
        <v>2219</v>
      </c>
      <c r="N330" s="174" t="s">
        <v>1564</v>
      </c>
      <c r="O330" s="59" t="s">
        <v>2361</v>
      </c>
      <c r="P330" s="59" t="s">
        <v>2410</v>
      </c>
      <c r="Q330" s="45"/>
      <c r="R330" s="42">
        <v>85</v>
      </c>
      <c r="T330" s="5">
        <v>15</v>
      </c>
      <c r="V330" s="8">
        <f t="shared" si="37"/>
        <v>100</v>
      </c>
      <c r="W330" s="4" t="s">
        <v>1754</v>
      </c>
      <c r="X330" s="5" t="s">
        <v>1764</v>
      </c>
      <c r="Y330" s="38">
        <v>40</v>
      </c>
      <c r="Z330" s="8" t="str">
        <f>VLOOKUP($Y330,definitions_list_lookup!$N$15:$P$20,2,TRUE)</f>
        <v>high</v>
      </c>
      <c r="AA330" s="8">
        <f>VLOOKUP($Y330,definitions_list_lookup!$N$15:$P$20,3,TRUE)</f>
        <v>3</v>
      </c>
      <c r="AB330" s="4" t="s">
        <v>2360</v>
      </c>
      <c r="AC330" s="7">
        <v>20</v>
      </c>
      <c r="AD330" s="7">
        <v>10</v>
      </c>
      <c r="AE330" s="7"/>
      <c r="AF330" s="7"/>
      <c r="AG330" s="7"/>
      <c r="AH330" s="7"/>
      <c r="AI330" s="7"/>
      <c r="AJ330" s="7"/>
      <c r="AK330" s="7"/>
      <c r="AL330" s="7"/>
      <c r="AM330" s="7"/>
      <c r="AN330" s="7"/>
      <c r="AO330" s="7"/>
      <c r="AP330" s="7">
        <v>10</v>
      </c>
      <c r="AQ330" s="7"/>
      <c r="AR330" s="7"/>
      <c r="AS330" s="7">
        <v>60</v>
      </c>
      <c r="AT330" s="7"/>
      <c r="AU330" s="7"/>
      <c r="AV330" s="7"/>
      <c r="AW330" s="7"/>
      <c r="AX330" s="7"/>
      <c r="AY330" s="7"/>
      <c r="AZ330" s="7"/>
      <c r="BA330" s="8">
        <f t="shared" si="38"/>
        <v>100</v>
      </c>
      <c r="BB330" s="55"/>
      <c r="BC330" s="4"/>
      <c r="BD330" s="108"/>
      <c r="BE330" s="108"/>
      <c r="BF330" s="7"/>
      <c r="BG330" s="8" t="str">
        <f>VLOOKUP($BF330,definitions_list_lookup!$N$15:$P$20,2,TRUE)</f>
        <v>fresh</v>
      </c>
      <c r="BH330" s="8">
        <f>VLOOKUP($BF330,definitions_list_lookup!$N$15:$P$20,3,TRUE)</f>
        <v>0</v>
      </c>
      <c r="BI330" s="4"/>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8">
        <f t="shared" si="39"/>
        <v>0</v>
      </c>
      <c r="CI330" s="45"/>
      <c r="CJ330" s="7" t="s">
        <v>1777</v>
      </c>
      <c r="CK330" s="130" t="s">
        <v>1728</v>
      </c>
      <c r="CL330" s="5">
        <v>50</v>
      </c>
      <c r="CM330" s="8" t="str">
        <f>VLOOKUP($CL330,definitions_list_lookup!$N$15:$P$20,2,TRUE)</f>
        <v>high</v>
      </c>
      <c r="CN330" s="8">
        <f>VLOOKUP($CL330,definitions_list_lookup!$N$15:$P$20,3,TRUE)</f>
        <v>3</v>
      </c>
      <c r="CO330" s="108"/>
      <c r="CP330" s="7">
        <v>50</v>
      </c>
      <c r="CQ330" s="7">
        <v>5</v>
      </c>
      <c r="CR330" s="7"/>
      <c r="CS330" s="7"/>
      <c r="CT330" s="7"/>
      <c r="CU330" s="7"/>
      <c r="CV330" s="7"/>
      <c r="CW330" s="7"/>
      <c r="CX330" s="7"/>
      <c r="CY330" s="7"/>
      <c r="CZ330" s="7"/>
      <c r="DA330" s="7"/>
      <c r="DB330" s="7"/>
      <c r="DC330" s="7">
        <v>5</v>
      </c>
      <c r="DD330" s="7"/>
      <c r="DE330" s="7"/>
      <c r="DF330" s="7">
        <v>40</v>
      </c>
      <c r="DG330" s="7"/>
      <c r="DH330" s="7"/>
      <c r="DI330" s="7"/>
      <c r="DJ330" s="7"/>
      <c r="DK330" s="7"/>
      <c r="DL330" s="7"/>
      <c r="DM330" s="7"/>
      <c r="DN330" s="8">
        <f t="shared" si="40"/>
        <v>100</v>
      </c>
      <c r="DO330" s="45"/>
      <c r="DP330" s="4"/>
      <c r="DR330" s="8" t="str">
        <f>VLOOKUP($DQ330,definitions_list_lookup!$N$15:$P$20,2,TRUE)</f>
        <v>fresh</v>
      </c>
      <c r="DS330" s="8">
        <f>VLOOKUP($DQ330,definitions_list_lookup!$N$15:$P$20,3,TRUE)</f>
        <v>0</v>
      </c>
      <c r="DT330" s="108"/>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8">
        <f t="shared" si="41"/>
        <v>0</v>
      </c>
      <c r="ET330" s="44"/>
      <c r="EU330" s="8">
        <f t="shared" si="35"/>
        <v>41.5</v>
      </c>
      <c r="EV330" s="8" t="str">
        <f>VLOOKUP($EU330,definitions_list_lookup!$N$15:$P$20,2,TRUE)</f>
        <v>high</v>
      </c>
      <c r="EW330" s="8">
        <f>VLOOKUP($EU330,definitions_list_lookup!$N$15:$P$20,3,TRUE)</f>
        <v>3</v>
      </c>
    </row>
    <row r="331" spans="1:153" s="5" customFormat="1" ht="210">
      <c r="A331" s="5" t="s">
        <v>2358</v>
      </c>
      <c r="B331" s="5" t="s">
        <v>2845</v>
      </c>
      <c r="C331" s="5" t="s">
        <v>1497</v>
      </c>
      <c r="D331" s="5" t="s">
        <v>1497</v>
      </c>
      <c r="E331" s="5">
        <v>57</v>
      </c>
      <c r="F331" s="5">
        <v>2</v>
      </c>
      <c r="G331" s="6" t="str">
        <f t="shared" si="36"/>
        <v>57-2</v>
      </c>
      <c r="H331" s="2">
        <v>0</v>
      </c>
      <c r="I331" s="2">
        <v>89</v>
      </c>
      <c r="J331" s="81" t="str">
        <f>IF(((VLOOKUP($G331,Depth_Lookup!$A$3:$J$561,9,FALSE))-(I331/100))&gt;=0,"Good","Too Long")</f>
        <v>Good</v>
      </c>
      <c r="K331" s="82">
        <f>(VLOOKUP($G331,Depth_Lookup!$A$3:$J$561,10,FALSE))+(H331/100)</f>
        <v>141.22499999999999</v>
      </c>
      <c r="L331" s="82">
        <f>(VLOOKUP($G331,Depth_Lookup!$A$3:$J$561,10,FALSE))+(I331/100)</f>
        <v>142.11499999999998</v>
      </c>
      <c r="M331" s="174" t="s">
        <v>2219</v>
      </c>
      <c r="N331" s="174" t="s">
        <v>1564</v>
      </c>
      <c r="O331" s="59" t="s">
        <v>2364</v>
      </c>
      <c r="P331" s="59" t="s">
        <v>2410</v>
      </c>
      <c r="Q331" s="45"/>
      <c r="R331" s="42">
        <v>90</v>
      </c>
      <c r="T331" s="5">
        <v>10</v>
      </c>
      <c r="V331" s="8">
        <f t="shared" si="37"/>
        <v>100</v>
      </c>
      <c r="W331" s="4" t="s">
        <v>2363</v>
      </c>
      <c r="X331" s="5" t="s">
        <v>1761</v>
      </c>
      <c r="Y331" s="38">
        <v>60</v>
      </c>
      <c r="Z331" s="8" t="str">
        <f>VLOOKUP($Y331,definitions_list_lookup!$N$15:$P$20,2,TRUE)</f>
        <v>high</v>
      </c>
      <c r="AA331" s="8">
        <f>VLOOKUP($Y331,definitions_list_lookup!$N$15:$P$20,3,TRUE)</f>
        <v>3</v>
      </c>
      <c r="AB331" s="4" t="s">
        <v>2362</v>
      </c>
      <c r="AC331" s="7">
        <v>10</v>
      </c>
      <c r="AD331" s="7">
        <v>20</v>
      </c>
      <c r="AE331" s="7">
        <v>10</v>
      </c>
      <c r="AF331" s="7"/>
      <c r="AG331" s="7"/>
      <c r="AH331" s="7"/>
      <c r="AI331" s="7"/>
      <c r="AJ331" s="7"/>
      <c r="AK331" s="7"/>
      <c r="AL331" s="7"/>
      <c r="AM331" s="7"/>
      <c r="AN331" s="7"/>
      <c r="AO331" s="7"/>
      <c r="AP331" s="7">
        <v>5</v>
      </c>
      <c r="AQ331" s="7"/>
      <c r="AR331" s="7"/>
      <c r="AS331" s="7">
        <v>55</v>
      </c>
      <c r="AT331" s="7"/>
      <c r="AU331" s="7"/>
      <c r="AV331" s="7"/>
      <c r="AW331" s="7"/>
      <c r="AX331" s="7"/>
      <c r="AY331" s="7"/>
      <c r="AZ331" s="7"/>
      <c r="BA331" s="8">
        <f t="shared" si="38"/>
        <v>100</v>
      </c>
      <c r="BB331" s="55"/>
      <c r="BC331" s="4"/>
      <c r="BD331" s="108"/>
      <c r="BE331" s="108"/>
      <c r="BF331" s="7"/>
      <c r="BG331" s="8" t="str">
        <f>VLOOKUP($BF331,definitions_list_lookup!$N$15:$P$20,2,TRUE)</f>
        <v>fresh</v>
      </c>
      <c r="BH331" s="8">
        <f>VLOOKUP($BF331,definitions_list_lookup!$N$15:$P$20,3,TRUE)</f>
        <v>0</v>
      </c>
      <c r="BI331" s="4"/>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8">
        <f t="shared" si="39"/>
        <v>0</v>
      </c>
      <c r="CI331" s="45"/>
      <c r="CJ331" s="7" t="s">
        <v>1777</v>
      </c>
      <c r="CK331" s="130" t="s">
        <v>1739</v>
      </c>
      <c r="CL331" s="5">
        <v>70</v>
      </c>
      <c r="CM331" s="8" t="str">
        <f>VLOOKUP($CL331,definitions_list_lookup!$N$15:$P$20,2,TRUE)</f>
        <v>very high</v>
      </c>
      <c r="CN331" s="8">
        <f>VLOOKUP($CL331,definitions_list_lookup!$N$15:$P$20,3,TRUE)</f>
        <v>4</v>
      </c>
      <c r="CO331" s="108"/>
      <c r="CP331" s="7">
        <v>60</v>
      </c>
      <c r="CQ331" s="7">
        <v>20</v>
      </c>
      <c r="CR331" s="7">
        <v>20</v>
      </c>
      <c r="CS331" s="7"/>
      <c r="CT331" s="7"/>
      <c r="CU331" s="7"/>
      <c r="CV331" s="7"/>
      <c r="CW331" s="7"/>
      <c r="CX331" s="7"/>
      <c r="CY331" s="7"/>
      <c r="CZ331" s="7"/>
      <c r="DA331" s="7"/>
      <c r="DB331" s="7"/>
      <c r="DC331" s="7"/>
      <c r="DD331" s="7"/>
      <c r="DE331" s="7"/>
      <c r="DF331" s="7"/>
      <c r="DG331" s="7"/>
      <c r="DH331" s="7"/>
      <c r="DI331" s="7"/>
      <c r="DJ331" s="7"/>
      <c r="DK331" s="7"/>
      <c r="DL331" s="7"/>
      <c r="DM331" s="7"/>
      <c r="DN331" s="8">
        <f t="shared" si="40"/>
        <v>100</v>
      </c>
      <c r="DO331" s="45"/>
      <c r="DP331" s="4"/>
      <c r="DR331" s="8" t="str">
        <f>VLOOKUP($DQ331,definitions_list_lookup!$N$15:$P$20,2,TRUE)</f>
        <v>fresh</v>
      </c>
      <c r="DS331" s="8">
        <f>VLOOKUP($DQ331,definitions_list_lookup!$N$15:$P$20,3,TRUE)</f>
        <v>0</v>
      </c>
      <c r="DT331" s="108"/>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8">
        <f t="shared" si="41"/>
        <v>0</v>
      </c>
      <c r="ET331" s="44"/>
      <c r="EU331" s="8">
        <f t="shared" si="35"/>
        <v>61</v>
      </c>
      <c r="EV331" s="8" t="str">
        <f>VLOOKUP($EU331,definitions_list_lookup!$N$15:$P$20,2,TRUE)</f>
        <v>very high</v>
      </c>
      <c r="EW331" s="8">
        <f>VLOOKUP($EU331,definitions_list_lookup!$N$15:$P$20,3,TRUE)</f>
        <v>4</v>
      </c>
    </row>
    <row r="332" spans="1:153" s="5" customFormat="1" ht="210">
      <c r="A332" s="5" t="s">
        <v>2358</v>
      </c>
      <c r="B332" s="5" t="s">
        <v>2845</v>
      </c>
      <c r="C332" s="5" t="s">
        <v>1497</v>
      </c>
      <c r="D332" s="5" t="s">
        <v>1497</v>
      </c>
      <c r="E332" s="5">
        <v>57</v>
      </c>
      <c r="F332" s="5">
        <v>3</v>
      </c>
      <c r="G332" s="6" t="str">
        <f t="shared" si="36"/>
        <v>57-3</v>
      </c>
      <c r="H332" s="2">
        <v>0</v>
      </c>
      <c r="I332" s="2">
        <v>67.5</v>
      </c>
      <c r="J332" s="81" t="str">
        <f>IF(((VLOOKUP($G332,Depth_Lookup!$A$3:$J$561,9,FALSE))-(I332/100))&gt;=0,"Good","Too Long")</f>
        <v>Good</v>
      </c>
      <c r="K332" s="82">
        <f>(VLOOKUP($G332,Depth_Lookup!$A$3:$J$561,10,FALSE))+(H332/100)</f>
        <v>142.11500000000001</v>
      </c>
      <c r="L332" s="82">
        <f>(VLOOKUP($G332,Depth_Lookup!$A$3:$J$561,10,FALSE))+(I332/100)</f>
        <v>142.79000000000002</v>
      </c>
      <c r="M332" s="174" t="s">
        <v>2219</v>
      </c>
      <c r="N332" s="174" t="s">
        <v>1564</v>
      </c>
      <c r="O332" s="59" t="s">
        <v>2366</v>
      </c>
      <c r="P332" s="59" t="s">
        <v>2410</v>
      </c>
      <c r="Q332" s="45"/>
      <c r="R332" s="42">
        <v>90</v>
      </c>
      <c r="T332" s="5">
        <v>10</v>
      </c>
      <c r="V332" s="8">
        <f t="shared" si="37"/>
        <v>100</v>
      </c>
      <c r="W332" s="4" t="s">
        <v>1742</v>
      </c>
      <c r="X332" s="5" t="s">
        <v>1764</v>
      </c>
      <c r="Y332" s="38">
        <v>65</v>
      </c>
      <c r="Z332" s="8" t="str">
        <f>VLOOKUP($Y332,definitions_list_lookup!$N$15:$P$20,2,TRUE)</f>
        <v>very high</v>
      </c>
      <c r="AA332" s="8">
        <f>VLOOKUP($Y332,definitions_list_lookup!$N$15:$P$20,3,TRUE)</f>
        <v>4</v>
      </c>
      <c r="AB332" s="4" t="s">
        <v>2365</v>
      </c>
      <c r="AC332" s="7">
        <v>15</v>
      </c>
      <c r="AD332" s="7">
        <v>35</v>
      </c>
      <c r="AE332" s="7">
        <v>10</v>
      </c>
      <c r="AF332" s="7"/>
      <c r="AG332" s="7"/>
      <c r="AH332" s="7"/>
      <c r="AI332" s="7"/>
      <c r="AJ332" s="7"/>
      <c r="AK332" s="7"/>
      <c r="AL332" s="7"/>
      <c r="AM332" s="7"/>
      <c r="AN332" s="7"/>
      <c r="AO332" s="7"/>
      <c r="AP332" s="7">
        <v>5</v>
      </c>
      <c r="AQ332" s="7"/>
      <c r="AR332" s="7"/>
      <c r="AS332" s="7">
        <v>35</v>
      </c>
      <c r="AT332" s="7"/>
      <c r="AU332" s="7"/>
      <c r="AV332" s="7"/>
      <c r="AW332" s="7"/>
      <c r="AX332" s="7"/>
      <c r="AY332" s="7"/>
      <c r="AZ332" s="7"/>
      <c r="BA332" s="8">
        <f t="shared" si="38"/>
        <v>100</v>
      </c>
      <c r="BB332" s="55"/>
      <c r="BC332" s="4"/>
      <c r="BD332" s="108"/>
      <c r="BE332" s="108"/>
      <c r="BF332" s="7"/>
      <c r="BG332" s="8" t="str">
        <f>VLOOKUP($BF332,definitions_list_lookup!$N$15:$P$20,2,TRUE)</f>
        <v>fresh</v>
      </c>
      <c r="BH332" s="8">
        <f>VLOOKUP($BF332,definitions_list_lookup!$N$15:$P$20,3,TRUE)</f>
        <v>0</v>
      </c>
      <c r="BI332" s="4"/>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8">
        <f t="shared" si="39"/>
        <v>0</v>
      </c>
      <c r="CI332" s="45"/>
      <c r="CJ332" s="7" t="s">
        <v>1777</v>
      </c>
      <c r="CK332" s="130" t="s">
        <v>1750</v>
      </c>
      <c r="CL332" s="5">
        <v>70</v>
      </c>
      <c r="CM332" s="8" t="str">
        <f>VLOOKUP($CL332,definitions_list_lookup!$N$15:$P$20,2,TRUE)</f>
        <v>very high</v>
      </c>
      <c r="CN332" s="8">
        <f>VLOOKUP($CL332,definitions_list_lookup!$N$15:$P$20,3,TRUE)</f>
        <v>4</v>
      </c>
      <c r="CO332" s="108"/>
      <c r="CP332" s="7">
        <v>10</v>
      </c>
      <c r="CQ332" s="7">
        <v>30</v>
      </c>
      <c r="CR332" s="7">
        <v>60</v>
      </c>
      <c r="CS332" s="7"/>
      <c r="CT332" s="7"/>
      <c r="CU332" s="7"/>
      <c r="CV332" s="7"/>
      <c r="CW332" s="7"/>
      <c r="CX332" s="7"/>
      <c r="CY332" s="7"/>
      <c r="CZ332" s="7"/>
      <c r="DA332" s="7"/>
      <c r="DB332" s="7"/>
      <c r="DC332" s="7"/>
      <c r="DD332" s="7"/>
      <c r="DE332" s="7"/>
      <c r="DF332" s="7"/>
      <c r="DG332" s="7"/>
      <c r="DH332" s="7"/>
      <c r="DI332" s="7"/>
      <c r="DJ332" s="7"/>
      <c r="DK332" s="7"/>
      <c r="DL332" s="7"/>
      <c r="DM332" s="7"/>
      <c r="DN332" s="8">
        <f t="shared" si="40"/>
        <v>100</v>
      </c>
      <c r="DO332" s="45"/>
      <c r="DP332" s="4"/>
      <c r="DR332" s="8" t="str">
        <f>VLOOKUP($DQ332,definitions_list_lookup!$N$15:$P$20,2,TRUE)</f>
        <v>fresh</v>
      </c>
      <c r="DS332" s="8">
        <f>VLOOKUP($DQ332,definitions_list_lookup!$N$15:$P$20,3,TRUE)</f>
        <v>0</v>
      </c>
      <c r="DT332" s="108"/>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8">
        <f t="shared" si="41"/>
        <v>0</v>
      </c>
      <c r="ET332" s="44"/>
      <c r="EU332" s="8">
        <f t="shared" si="35"/>
        <v>65.5</v>
      </c>
      <c r="EV332" s="8" t="str">
        <f>VLOOKUP($EU332,definitions_list_lookup!$N$15:$P$20,2,TRUE)</f>
        <v>very high</v>
      </c>
      <c r="EW332" s="8">
        <f>VLOOKUP($EU332,definitions_list_lookup!$N$15:$P$20,3,TRUE)</f>
        <v>4</v>
      </c>
    </row>
    <row r="333" spans="1:153" s="5" customFormat="1" ht="210">
      <c r="A333" s="5" t="s">
        <v>2358</v>
      </c>
      <c r="B333" s="5" t="s">
        <v>2845</v>
      </c>
      <c r="C333" s="5" t="s">
        <v>1497</v>
      </c>
      <c r="D333" s="5" t="s">
        <v>1497</v>
      </c>
      <c r="E333" s="5">
        <v>57</v>
      </c>
      <c r="F333" s="5">
        <v>4</v>
      </c>
      <c r="G333" s="6" t="str">
        <f t="shared" si="36"/>
        <v>57-4</v>
      </c>
      <c r="H333" s="2">
        <v>0</v>
      </c>
      <c r="I333" s="2">
        <v>54</v>
      </c>
      <c r="J333" s="81" t="str">
        <f>IF(((VLOOKUP($G333,Depth_Lookup!$A$3:$J$561,9,FALSE))-(I333/100))&gt;=0,"Good","Too Long")</f>
        <v>Good</v>
      </c>
      <c r="K333" s="82">
        <f>(VLOOKUP($G333,Depth_Lookup!$A$3:$J$561,10,FALSE))+(H333/100)</f>
        <v>142.79</v>
      </c>
      <c r="L333" s="82">
        <f>(VLOOKUP($G333,Depth_Lookup!$A$3:$J$561,10,FALSE))+(I333/100)</f>
        <v>143.32999999999998</v>
      </c>
      <c r="M333" s="174" t="s">
        <v>2219</v>
      </c>
      <c r="N333" s="174" t="s">
        <v>1564</v>
      </c>
      <c r="O333" s="59" t="s">
        <v>2367</v>
      </c>
      <c r="P333" s="59" t="s">
        <v>2410</v>
      </c>
      <c r="Q333" s="45"/>
      <c r="R333" s="42">
        <v>30</v>
      </c>
      <c r="T333" s="5">
        <v>70</v>
      </c>
      <c r="V333" s="8">
        <f t="shared" si="37"/>
        <v>100</v>
      </c>
      <c r="W333" s="4" t="s">
        <v>1742</v>
      </c>
      <c r="X333" s="5" t="s">
        <v>1764</v>
      </c>
      <c r="Y333" s="38">
        <v>50</v>
      </c>
      <c r="Z333" s="8" t="str">
        <f>VLOOKUP($Y333,definitions_list_lookup!$N$15:$P$20,2,TRUE)</f>
        <v>high</v>
      </c>
      <c r="AA333" s="8">
        <f>VLOOKUP($Y333,definitions_list_lookup!$N$15:$P$20,3,TRUE)</f>
        <v>3</v>
      </c>
      <c r="AB333" s="4"/>
      <c r="AC333" s="7">
        <v>5</v>
      </c>
      <c r="AD333" s="7">
        <v>30</v>
      </c>
      <c r="AE333" s="7">
        <v>50</v>
      </c>
      <c r="AF333" s="7"/>
      <c r="AG333" s="7"/>
      <c r="AH333" s="7"/>
      <c r="AI333" s="7"/>
      <c r="AJ333" s="7"/>
      <c r="AK333" s="7"/>
      <c r="AL333" s="7"/>
      <c r="AM333" s="7"/>
      <c r="AN333" s="7"/>
      <c r="AO333" s="7"/>
      <c r="AP333" s="7">
        <v>3</v>
      </c>
      <c r="AQ333" s="7"/>
      <c r="AR333" s="7"/>
      <c r="AS333" s="7">
        <v>12</v>
      </c>
      <c r="AT333" s="7"/>
      <c r="AU333" s="7"/>
      <c r="AV333" s="7"/>
      <c r="AW333" s="7"/>
      <c r="AX333" s="7"/>
      <c r="AY333" s="7"/>
      <c r="AZ333" s="7"/>
      <c r="BA333" s="8">
        <f t="shared" si="38"/>
        <v>100</v>
      </c>
      <c r="BB333" s="55"/>
      <c r="BC333" s="4"/>
      <c r="BD333" s="108"/>
      <c r="BE333" s="108"/>
      <c r="BF333" s="7"/>
      <c r="BG333" s="8" t="str">
        <f>VLOOKUP($BF333,definitions_list_lookup!$N$15:$P$20,2,TRUE)</f>
        <v>fresh</v>
      </c>
      <c r="BH333" s="8">
        <f>VLOOKUP($BF333,definitions_list_lookup!$N$15:$P$20,3,TRUE)</f>
        <v>0</v>
      </c>
      <c r="BI333" s="4"/>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8">
        <f t="shared" si="39"/>
        <v>0</v>
      </c>
      <c r="CI333" s="45"/>
      <c r="CJ333" s="7" t="s">
        <v>1777</v>
      </c>
      <c r="CK333" s="130" t="s">
        <v>1737</v>
      </c>
      <c r="CL333" s="5">
        <v>60</v>
      </c>
      <c r="CM333" s="8" t="str">
        <f>VLOOKUP($CL333,definitions_list_lookup!$N$15:$P$20,2,TRUE)</f>
        <v>high</v>
      </c>
      <c r="CN333" s="8">
        <f>VLOOKUP($CL333,definitions_list_lookup!$N$15:$P$20,3,TRUE)</f>
        <v>3</v>
      </c>
      <c r="CO333" s="108"/>
      <c r="CP333" s="7">
        <v>10</v>
      </c>
      <c r="CQ333" s="7">
        <v>55</v>
      </c>
      <c r="CR333" s="7">
        <v>35</v>
      </c>
      <c r="CS333" s="7"/>
      <c r="CT333" s="7"/>
      <c r="CU333" s="7"/>
      <c r="CV333" s="7"/>
      <c r="CW333" s="7"/>
      <c r="CX333" s="7"/>
      <c r="CY333" s="7"/>
      <c r="CZ333" s="7"/>
      <c r="DA333" s="7"/>
      <c r="DB333" s="7"/>
      <c r="DC333" s="7"/>
      <c r="DD333" s="7"/>
      <c r="DE333" s="7"/>
      <c r="DF333" s="7"/>
      <c r="DG333" s="7"/>
      <c r="DH333" s="7"/>
      <c r="DI333" s="7"/>
      <c r="DJ333" s="7"/>
      <c r="DK333" s="7"/>
      <c r="DL333" s="7"/>
      <c r="DM333" s="7"/>
      <c r="DN333" s="8">
        <f t="shared" si="40"/>
        <v>100</v>
      </c>
      <c r="DO333" s="45"/>
      <c r="DP333" s="4"/>
      <c r="DR333" s="8" t="str">
        <f>VLOOKUP($DQ333,definitions_list_lookup!$N$15:$P$20,2,TRUE)</f>
        <v>fresh</v>
      </c>
      <c r="DS333" s="8">
        <f>VLOOKUP($DQ333,definitions_list_lookup!$N$15:$P$20,3,TRUE)</f>
        <v>0</v>
      </c>
      <c r="DT333" s="108"/>
      <c r="DU333" s="7"/>
      <c r="DV333" s="7"/>
      <c r="DW333" s="7"/>
      <c r="DX333" s="7"/>
      <c r="DY333" s="7"/>
      <c r="DZ333" s="7"/>
      <c r="EA333" s="7"/>
      <c r="EB333" s="7"/>
      <c r="EC333" s="7"/>
      <c r="ED333" s="7"/>
      <c r="EE333" s="7"/>
      <c r="EF333" s="7"/>
      <c r="EG333" s="7"/>
      <c r="EH333" s="7"/>
      <c r="EI333" s="7"/>
      <c r="EJ333" s="7"/>
      <c r="EK333" s="7"/>
      <c r="EL333" s="7"/>
      <c r="EM333" s="7"/>
      <c r="EN333" s="7"/>
      <c r="EO333" s="7"/>
      <c r="EP333" s="7"/>
      <c r="EQ333" s="7"/>
      <c r="ER333" s="7"/>
      <c r="ES333" s="8">
        <f t="shared" si="41"/>
        <v>0</v>
      </c>
      <c r="ET333" s="44"/>
      <c r="EU333" s="8">
        <f t="shared" si="35"/>
        <v>57</v>
      </c>
      <c r="EV333" s="8" t="str">
        <f>VLOOKUP($EU333,definitions_list_lookup!$N$15:$P$20,2,TRUE)</f>
        <v>high</v>
      </c>
      <c r="EW333" s="8">
        <f>VLOOKUP($EU333,definitions_list_lookup!$N$15:$P$20,3,TRUE)</f>
        <v>3</v>
      </c>
    </row>
    <row r="334" spans="1:153" s="5" customFormat="1" ht="210">
      <c r="A334" s="5" t="s">
        <v>2358</v>
      </c>
      <c r="B334" s="5" t="s">
        <v>2845</v>
      </c>
      <c r="C334" s="5" t="s">
        <v>1497</v>
      </c>
      <c r="D334" s="5" t="s">
        <v>1497</v>
      </c>
      <c r="E334" s="5">
        <v>58</v>
      </c>
      <c r="F334" s="5">
        <v>1</v>
      </c>
      <c r="G334" s="6" t="str">
        <f t="shared" si="36"/>
        <v>58-1</v>
      </c>
      <c r="H334" s="2">
        <v>0</v>
      </c>
      <c r="I334" s="2">
        <v>52</v>
      </c>
      <c r="J334" s="81" t="str">
        <f>IF(((VLOOKUP($G334,Depth_Lookup!$A$3:$J$561,9,FALSE))-(I334/100))&gt;=0,"Good","Too Long")</f>
        <v>Good</v>
      </c>
      <c r="K334" s="82">
        <f>(VLOOKUP($G334,Depth_Lookup!$A$3:$J$561,10,FALSE))+(H334/100)</f>
        <v>143.25</v>
      </c>
      <c r="L334" s="82">
        <f>(VLOOKUP($G334,Depth_Lookup!$A$3:$J$561,10,FALSE))+(I334/100)</f>
        <v>143.77000000000001</v>
      </c>
      <c r="M334" s="174" t="s">
        <v>2219</v>
      </c>
      <c r="N334" s="174" t="s">
        <v>1564</v>
      </c>
      <c r="O334" s="59" t="s">
        <v>2367</v>
      </c>
      <c r="P334" s="59" t="s">
        <v>2410</v>
      </c>
      <c r="Q334" s="45"/>
      <c r="R334" s="42">
        <v>55</v>
      </c>
      <c r="T334" s="5">
        <v>45</v>
      </c>
      <c r="V334" s="8">
        <f t="shared" si="37"/>
        <v>100</v>
      </c>
      <c r="W334" s="4" t="s">
        <v>1742</v>
      </c>
      <c r="X334" s="5" t="s">
        <v>1</v>
      </c>
      <c r="Y334" s="38">
        <v>45</v>
      </c>
      <c r="Z334" s="8" t="str">
        <f>VLOOKUP($Y334,definitions_list_lookup!$N$15:$P$20,2,TRUE)</f>
        <v>high</v>
      </c>
      <c r="AA334" s="8">
        <f>VLOOKUP($Y334,definitions_list_lookup!$N$15:$P$20,3,TRUE)</f>
        <v>3</v>
      </c>
      <c r="AB334" s="4" t="s">
        <v>2368</v>
      </c>
      <c r="AC334" s="7">
        <v>10</v>
      </c>
      <c r="AD334" s="7">
        <v>40</v>
      </c>
      <c r="AE334" s="7">
        <v>30</v>
      </c>
      <c r="AF334" s="7"/>
      <c r="AG334" s="7"/>
      <c r="AH334" s="7"/>
      <c r="AI334" s="7"/>
      <c r="AJ334" s="7"/>
      <c r="AK334" s="7"/>
      <c r="AL334" s="7"/>
      <c r="AM334" s="7"/>
      <c r="AN334" s="7"/>
      <c r="AO334" s="7"/>
      <c r="AP334" s="7">
        <v>5</v>
      </c>
      <c r="AQ334" s="7"/>
      <c r="AR334" s="7"/>
      <c r="AS334" s="7">
        <v>15</v>
      </c>
      <c r="AT334" s="7"/>
      <c r="AU334" s="7"/>
      <c r="AV334" s="7"/>
      <c r="AW334" s="7"/>
      <c r="AX334" s="7"/>
      <c r="AY334" s="7"/>
      <c r="AZ334" s="7"/>
      <c r="BA334" s="8">
        <f t="shared" si="38"/>
        <v>100</v>
      </c>
      <c r="BB334" s="55"/>
      <c r="BC334" s="4"/>
      <c r="BD334" s="108"/>
      <c r="BE334" s="108"/>
      <c r="BF334" s="7"/>
      <c r="BG334" s="8" t="str">
        <f>VLOOKUP($BF334,definitions_list_lookup!$N$15:$P$20,2,TRUE)</f>
        <v>fresh</v>
      </c>
      <c r="BH334" s="8">
        <f>VLOOKUP($BF334,definitions_list_lookup!$N$15:$P$20,3,TRUE)</f>
        <v>0</v>
      </c>
      <c r="BI334" s="4"/>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8">
        <f t="shared" si="39"/>
        <v>0</v>
      </c>
      <c r="CI334" s="45"/>
      <c r="CJ334" s="7" t="s">
        <v>1777</v>
      </c>
      <c r="CK334" s="130" t="s">
        <v>1737</v>
      </c>
      <c r="CL334" s="5">
        <v>65</v>
      </c>
      <c r="CM334" s="8" t="str">
        <f>VLOOKUP($CL334,definitions_list_lookup!$N$15:$P$20,2,TRUE)</f>
        <v>very high</v>
      </c>
      <c r="CN334" s="8">
        <f>VLOOKUP($CL334,definitions_list_lookup!$N$15:$P$20,3,TRUE)</f>
        <v>4</v>
      </c>
      <c r="CO334" s="108"/>
      <c r="CP334" s="7">
        <v>5</v>
      </c>
      <c r="CQ334" s="7">
        <v>50</v>
      </c>
      <c r="CR334" s="7">
        <v>45</v>
      </c>
      <c r="CS334" s="7"/>
      <c r="CT334" s="7"/>
      <c r="CU334" s="7"/>
      <c r="CV334" s="7"/>
      <c r="CW334" s="7"/>
      <c r="CX334" s="7"/>
      <c r="CY334" s="7"/>
      <c r="CZ334" s="7"/>
      <c r="DA334" s="7"/>
      <c r="DB334" s="7"/>
      <c r="DC334" s="7"/>
      <c r="DD334" s="7"/>
      <c r="DE334" s="7"/>
      <c r="DF334" s="7"/>
      <c r="DG334" s="7"/>
      <c r="DH334" s="7"/>
      <c r="DI334" s="7"/>
      <c r="DJ334" s="7"/>
      <c r="DK334" s="7"/>
      <c r="DL334" s="7"/>
      <c r="DM334" s="7"/>
      <c r="DN334" s="8">
        <f t="shared" si="40"/>
        <v>100</v>
      </c>
      <c r="DO334" s="45"/>
      <c r="DP334" s="4"/>
      <c r="DR334" s="8" t="str">
        <f>VLOOKUP($DQ334,definitions_list_lookup!$N$15:$P$20,2,TRUE)</f>
        <v>fresh</v>
      </c>
      <c r="DS334" s="8">
        <f>VLOOKUP($DQ334,definitions_list_lookup!$N$15:$P$20,3,TRUE)</f>
        <v>0</v>
      </c>
      <c r="DT334" s="108"/>
      <c r="DU334" s="7"/>
      <c r="DV334" s="7"/>
      <c r="DW334" s="7"/>
      <c r="DX334" s="7"/>
      <c r="DY334" s="7"/>
      <c r="DZ334" s="7"/>
      <c r="EA334" s="7"/>
      <c r="EB334" s="7"/>
      <c r="EC334" s="7"/>
      <c r="ED334" s="7"/>
      <c r="EE334" s="7"/>
      <c r="EF334" s="7"/>
      <c r="EG334" s="7"/>
      <c r="EH334" s="7"/>
      <c r="EI334" s="7"/>
      <c r="EJ334" s="7"/>
      <c r="EK334" s="7"/>
      <c r="EL334" s="7"/>
      <c r="EM334" s="7"/>
      <c r="EN334" s="7"/>
      <c r="EO334" s="7"/>
      <c r="EP334" s="7"/>
      <c r="EQ334" s="7"/>
      <c r="ER334" s="7"/>
      <c r="ES334" s="8">
        <f t="shared" si="41"/>
        <v>0</v>
      </c>
      <c r="ET334" s="44"/>
      <c r="EU334" s="8">
        <f t="shared" si="35"/>
        <v>54</v>
      </c>
      <c r="EV334" s="8" t="str">
        <f>VLOOKUP($EU334,definitions_list_lookup!$N$15:$P$20,2,TRUE)</f>
        <v>high</v>
      </c>
      <c r="EW334" s="8">
        <f>VLOOKUP($EU334,definitions_list_lookup!$N$15:$P$20,3,TRUE)</f>
        <v>3</v>
      </c>
    </row>
    <row r="335" spans="1:153" s="5" customFormat="1" ht="70">
      <c r="A335" s="5" t="s">
        <v>2358</v>
      </c>
      <c r="B335" s="5" t="s">
        <v>2845</v>
      </c>
      <c r="C335" s="5" t="s">
        <v>1497</v>
      </c>
      <c r="D335" s="5" t="s">
        <v>1497</v>
      </c>
      <c r="E335" s="5">
        <v>58</v>
      </c>
      <c r="F335" s="5">
        <v>1</v>
      </c>
      <c r="G335" s="6" t="str">
        <f t="shared" si="36"/>
        <v>58-1</v>
      </c>
      <c r="H335" s="2">
        <v>52</v>
      </c>
      <c r="I335" s="2">
        <v>65.5</v>
      </c>
      <c r="J335" s="81" t="str">
        <f>IF(((VLOOKUP($G335,Depth_Lookup!$A$3:$J$561,9,FALSE))-(I335/100))&gt;=0,"Good","Too Long")</f>
        <v>Good</v>
      </c>
      <c r="K335" s="82">
        <f>(VLOOKUP($G335,Depth_Lookup!$A$3:$J$561,10,FALSE))+(H335/100)</f>
        <v>143.77000000000001</v>
      </c>
      <c r="L335" s="82">
        <f>(VLOOKUP($G335,Depth_Lookup!$A$3:$J$561,10,FALSE))+(I335/100)</f>
        <v>143.905</v>
      </c>
      <c r="M335" s="174" t="s">
        <v>2326</v>
      </c>
      <c r="N335" s="174" t="s">
        <v>1579</v>
      </c>
      <c r="O335" s="59" t="s">
        <v>2369</v>
      </c>
      <c r="P335" s="59" t="s">
        <v>2411</v>
      </c>
      <c r="Q335" s="45"/>
      <c r="R335" s="42">
        <v>100</v>
      </c>
      <c r="V335" s="8">
        <f t="shared" si="37"/>
        <v>100</v>
      </c>
      <c r="W335" s="4" t="s">
        <v>2046</v>
      </c>
      <c r="X335" s="5" t="s">
        <v>1</v>
      </c>
      <c r="Y335" s="38">
        <v>85</v>
      </c>
      <c r="Z335" s="8" t="str">
        <f>VLOOKUP($Y335,definitions_list_lookup!$N$15:$P$20,2,TRUE)</f>
        <v>very high</v>
      </c>
      <c r="AA335" s="8">
        <f>VLOOKUP($Y335,definitions_list_lookup!$N$15:$P$20,3,TRUE)</f>
        <v>4</v>
      </c>
      <c r="AB335" s="4"/>
      <c r="AC335" s="7"/>
      <c r="AD335" s="7"/>
      <c r="AE335" s="7"/>
      <c r="AF335" s="7"/>
      <c r="AG335" s="7"/>
      <c r="AH335" s="7"/>
      <c r="AI335" s="7"/>
      <c r="AJ335" s="7"/>
      <c r="AK335" s="7"/>
      <c r="AL335" s="7"/>
      <c r="AM335" s="7"/>
      <c r="AN335" s="7"/>
      <c r="AO335" s="7"/>
      <c r="AP335" s="7">
        <v>10</v>
      </c>
      <c r="AQ335" s="7"/>
      <c r="AR335" s="7"/>
      <c r="AS335" s="7">
        <v>90</v>
      </c>
      <c r="AT335" s="7"/>
      <c r="AU335" s="7"/>
      <c r="AV335" s="7"/>
      <c r="AW335" s="7"/>
      <c r="AX335" s="7"/>
      <c r="AY335" s="7"/>
      <c r="AZ335" s="7"/>
      <c r="BA335" s="8">
        <f t="shared" si="38"/>
        <v>100</v>
      </c>
      <c r="BB335" s="55"/>
      <c r="BC335" s="4"/>
      <c r="BD335" s="108"/>
      <c r="BE335" s="108"/>
      <c r="BF335" s="7"/>
      <c r="BG335" s="8" t="str">
        <f>VLOOKUP($BF335,definitions_list_lookup!$N$15:$P$20,2,TRUE)</f>
        <v>fresh</v>
      </c>
      <c r="BH335" s="8">
        <f>VLOOKUP($BF335,definitions_list_lookup!$N$15:$P$20,3,TRUE)</f>
        <v>0</v>
      </c>
      <c r="BI335" s="4"/>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8">
        <f t="shared" si="39"/>
        <v>0</v>
      </c>
      <c r="CI335" s="45"/>
      <c r="CJ335" s="7"/>
      <c r="CK335" s="130"/>
      <c r="CM335" s="8" t="str">
        <f>VLOOKUP($CL335,definitions_list_lookup!$N$15:$P$20,2,TRUE)</f>
        <v>fresh</v>
      </c>
      <c r="CN335" s="8">
        <f>VLOOKUP($CL335,definitions_list_lookup!$N$15:$P$20,3,TRUE)</f>
        <v>0</v>
      </c>
      <c r="CO335" s="108"/>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8">
        <f t="shared" si="40"/>
        <v>0</v>
      </c>
      <c r="DO335" s="45"/>
      <c r="DP335" s="4"/>
      <c r="DR335" s="8" t="str">
        <f>VLOOKUP($DQ335,definitions_list_lookup!$N$15:$P$20,2,TRUE)</f>
        <v>fresh</v>
      </c>
      <c r="DS335" s="8">
        <f>VLOOKUP($DQ335,definitions_list_lookup!$N$15:$P$20,3,TRUE)</f>
        <v>0</v>
      </c>
      <c r="DT335" s="108"/>
      <c r="DU335" s="7"/>
      <c r="DV335" s="7"/>
      <c r="DW335" s="7"/>
      <c r="DX335" s="7"/>
      <c r="DY335" s="7"/>
      <c r="DZ335" s="7"/>
      <c r="EA335" s="7"/>
      <c r="EB335" s="7"/>
      <c r="EC335" s="7"/>
      <c r="ED335" s="7"/>
      <c r="EE335" s="7"/>
      <c r="EF335" s="7"/>
      <c r="EG335" s="7"/>
      <c r="EH335" s="7"/>
      <c r="EI335" s="7"/>
      <c r="EJ335" s="7"/>
      <c r="EK335" s="7"/>
      <c r="EL335" s="7"/>
      <c r="EM335" s="7"/>
      <c r="EN335" s="7"/>
      <c r="EO335" s="7"/>
      <c r="EP335" s="7"/>
      <c r="EQ335" s="7"/>
      <c r="ER335" s="7"/>
      <c r="ES335" s="8">
        <f t="shared" si="41"/>
        <v>0</v>
      </c>
      <c r="ET335" s="44"/>
      <c r="EU335" s="8">
        <f t="shared" si="35"/>
        <v>85</v>
      </c>
      <c r="EV335" s="8" t="str">
        <f>VLOOKUP($EU335,definitions_list_lookup!$N$15:$P$20,2,TRUE)</f>
        <v>very high</v>
      </c>
      <c r="EW335" s="8">
        <f>VLOOKUP($EU335,definitions_list_lookup!$N$15:$P$20,3,TRUE)</f>
        <v>4</v>
      </c>
    </row>
    <row r="336" spans="1:153" s="5" customFormat="1" ht="70">
      <c r="A336" s="5" t="s">
        <v>2358</v>
      </c>
      <c r="B336" s="5" t="s">
        <v>2845</v>
      </c>
      <c r="C336" s="5" t="s">
        <v>1497</v>
      </c>
      <c r="D336" s="5" t="s">
        <v>1497</v>
      </c>
      <c r="E336" s="5">
        <v>58</v>
      </c>
      <c r="F336" s="5">
        <v>2</v>
      </c>
      <c r="G336" s="6" t="str">
        <f t="shared" si="36"/>
        <v>58-2</v>
      </c>
      <c r="H336" s="2">
        <v>0</v>
      </c>
      <c r="I336" s="2">
        <v>20.5</v>
      </c>
      <c r="J336" s="81" t="str">
        <f>IF(((VLOOKUP($G336,Depth_Lookup!$A$3:$J$561,9,FALSE))-(I336/100))&gt;=0,"Good","Too Long")</f>
        <v>Good</v>
      </c>
      <c r="K336" s="82">
        <f>(VLOOKUP($G336,Depth_Lookup!$A$3:$J$561,10,FALSE))+(H336/100)</f>
        <v>143.905</v>
      </c>
      <c r="L336" s="82">
        <f>(VLOOKUP($G336,Depth_Lookup!$A$3:$J$561,10,FALSE))+(I336/100)</f>
        <v>144.11000000000001</v>
      </c>
      <c r="M336" s="174" t="s">
        <v>2326</v>
      </c>
      <c r="N336" s="174" t="s">
        <v>1579</v>
      </c>
      <c r="O336" s="59" t="s">
        <v>2369</v>
      </c>
      <c r="P336" s="59" t="s">
        <v>2411</v>
      </c>
      <c r="Q336" s="45"/>
      <c r="R336" s="42">
        <v>100</v>
      </c>
      <c r="V336" s="8">
        <f t="shared" si="37"/>
        <v>100</v>
      </c>
      <c r="W336" s="4" t="s">
        <v>2046</v>
      </c>
      <c r="X336" s="5" t="s">
        <v>1</v>
      </c>
      <c r="Y336" s="38">
        <v>85</v>
      </c>
      <c r="Z336" s="8" t="str">
        <f>VLOOKUP($Y336,definitions_list_lookup!$N$15:$P$20,2,TRUE)</f>
        <v>very high</v>
      </c>
      <c r="AA336" s="8">
        <f>VLOOKUP($Y336,definitions_list_lookup!$N$15:$P$20,3,TRUE)</f>
        <v>4</v>
      </c>
      <c r="AB336" s="4" t="s">
        <v>2370</v>
      </c>
      <c r="AC336" s="7"/>
      <c r="AD336" s="7"/>
      <c r="AE336" s="7"/>
      <c r="AF336" s="7"/>
      <c r="AG336" s="7"/>
      <c r="AH336" s="7"/>
      <c r="AI336" s="7"/>
      <c r="AJ336" s="7"/>
      <c r="AK336" s="7"/>
      <c r="AL336" s="7"/>
      <c r="AM336" s="7"/>
      <c r="AN336" s="7"/>
      <c r="AO336" s="7"/>
      <c r="AP336" s="7">
        <v>10</v>
      </c>
      <c r="AQ336" s="7"/>
      <c r="AR336" s="7"/>
      <c r="AS336" s="7">
        <v>90</v>
      </c>
      <c r="AT336" s="7"/>
      <c r="AU336" s="7"/>
      <c r="AV336" s="7"/>
      <c r="AW336" s="7"/>
      <c r="AX336" s="7"/>
      <c r="AY336" s="7"/>
      <c r="AZ336" s="7"/>
      <c r="BA336" s="8">
        <f t="shared" si="38"/>
        <v>100</v>
      </c>
      <c r="BB336" s="55"/>
      <c r="BC336" s="4"/>
      <c r="BD336" s="108"/>
      <c r="BE336" s="108"/>
      <c r="BF336" s="7"/>
      <c r="BG336" s="8" t="str">
        <f>VLOOKUP($BF336,definitions_list_lookup!$N$15:$P$20,2,TRUE)</f>
        <v>fresh</v>
      </c>
      <c r="BH336" s="8">
        <f>VLOOKUP($BF336,definitions_list_lookup!$N$15:$P$20,3,TRUE)</f>
        <v>0</v>
      </c>
      <c r="BI336" s="4"/>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8">
        <f t="shared" si="39"/>
        <v>0</v>
      </c>
      <c r="CI336" s="45"/>
      <c r="CJ336" s="7"/>
      <c r="CK336" s="130"/>
      <c r="CM336" s="8" t="str">
        <f>VLOOKUP($CL336,definitions_list_lookup!$N$15:$P$20,2,TRUE)</f>
        <v>fresh</v>
      </c>
      <c r="CN336" s="8">
        <f>VLOOKUP($CL336,definitions_list_lookup!$N$15:$P$20,3,TRUE)</f>
        <v>0</v>
      </c>
      <c r="CO336" s="108"/>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8">
        <f t="shared" si="40"/>
        <v>0</v>
      </c>
      <c r="DO336" s="45"/>
      <c r="DP336" s="4"/>
      <c r="DR336" s="8" t="str">
        <f>VLOOKUP($DQ336,definitions_list_lookup!$N$15:$P$20,2,TRUE)</f>
        <v>fresh</v>
      </c>
      <c r="DS336" s="8">
        <f>VLOOKUP($DQ336,definitions_list_lookup!$N$15:$P$20,3,TRUE)</f>
        <v>0</v>
      </c>
      <c r="DT336" s="108"/>
      <c r="DU336" s="7"/>
      <c r="DV336" s="7"/>
      <c r="DW336" s="7"/>
      <c r="DX336" s="7"/>
      <c r="DY336" s="7"/>
      <c r="DZ336" s="7"/>
      <c r="EA336" s="7"/>
      <c r="EB336" s="7"/>
      <c r="EC336" s="7"/>
      <c r="ED336" s="7"/>
      <c r="EE336" s="7"/>
      <c r="EF336" s="7"/>
      <c r="EG336" s="7"/>
      <c r="EH336" s="7"/>
      <c r="EI336" s="7"/>
      <c r="EJ336" s="7"/>
      <c r="EK336" s="7"/>
      <c r="EL336" s="7"/>
      <c r="EM336" s="7"/>
      <c r="EN336" s="7"/>
      <c r="EO336" s="7"/>
      <c r="EP336" s="7"/>
      <c r="EQ336" s="7"/>
      <c r="ER336" s="7"/>
      <c r="ES336" s="8">
        <f t="shared" si="41"/>
        <v>0</v>
      </c>
      <c r="ET336" s="44"/>
      <c r="EU336" s="8">
        <f t="shared" si="35"/>
        <v>85</v>
      </c>
      <c r="EV336" s="8" t="str">
        <f>VLOOKUP($EU336,definitions_list_lookup!$N$15:$P$20,2,TRUE)</f>
        <v>very high</v>
      </c>
      <c r="EW336" s="8">
        <f>VLOOKUP($EU336,definitions_list_lookup!$N$15:$P$20,3,TRUE)</f>
        <v>4</v>
      </c>
    </row>
    <row r="337" spans="1:153" s="5" customFormat="1" ht="154">
      <c r="A337" s="5" t="s">
        <v>2358</v>
      </c>
      <c r="B337" s="5" t="s">
        <v>2845</v>
      </c>
      <c r="C337" s="5" t="s">
        <v>1497</v>
      </c>
      <c r="D337" s="5" t="s">
        <v>1497</v>
      </c>
      <c r="E337" s="5">
        <v>58</v>
      </c>
      <c r="F337" s="5">
        <v>2</v>
      </c>
      <c r="G337" s="6" t="str">
        <f t="shared" si="36"/>
        <v>58-2</v>
      </c>
      <c r="H337" s="2">
        <v>20.5</v>
      </c>
      <c r="I337" s="2">
        <v>92.5</v>
      </c>
      <c r="J337" s="81" t="str">
        <f>IF(((VLOOKUP($G337,Depth_Lookup!$A$3:$J$561,9,FALSE))-(I337/100))&gt;=0,"Good","Too Long")</f>
        <v>Good</v>
      </c>
      <c r="K337" s="82">
        <f>(VLOOKUP($G337,Depth_Lookup!$A$3:$J$561,10,FALSE))+(H337/100)</f>
        <v>144.11000000000001</v>
      </c>
      <c r="L337" s="82">
        <f>(VLOOKUP($G337,Depth_Lookup!$A$3:$J$561,10,FALSE))+(I337/100)</f>
        <v>144.83000000000001</v>
      </c>
      <c r="M337" s="174" t="s">
        <v>2327</v>
      </c>
      <c r="N337" s="174" t="s">
        <v>1489</v>
      </c>
      <c r="O337" s="59" t="s">
        <v>2372</v>
      </c>
      <c r="P337" s="59" t="s">
        <v>2412</v>
      </c>
      <c r="Q337" s="45"/>
      <c r="R337" s="42">
        <v>95</v>
      </c>
      <c r="T337" s="5">
        <v>5</v>
      </c>
      <c r="V337" s="8">
        <f t="shared" si="37"/>
        <v>100</v>
      </c>
      <c r="W337" s="4" t="s">
        <v>1750</v>
      </c>
      <c r="X337" s="5" t="s">
        <v>1761</v>
      </c>
      <c r="Y337" s="38">
        <v>65</v>
      </c>
      <c r="Z337" s="8" t="str">
        <f>VLOOKUP($Y337,definitions_list_lookup!$N$15:$P$20,2,TRUE)</f>
        <v>very high</v>
      </c>
      <c r="AA337" s="8">
        <f>VLOOKUP($Y337,definitions_list_lookup!$N$15:$P$20,3,TRUE)</f>
        <v>4</v>
      </c>
      <c r="AB337" s="4" t="s">
        <v>2371</v>
      </c>
      <c r="AC337" s="7"/>
      <c r="AD337" s="7">
        <v>30</v>
      </c>
      <c r="AE337" s="7">
        <v>10</v>
      </c>
      <c r="AF337" s="7"/>
      <c r="AG337" s="7"/>
      <c r="AH337" s="7"/>
      <c r="AI337" s="7"/>
      <c r="AJ337" s="7"/>
      <c r="AK337" s="7"/>
      <c r="AL337" s="7"/>
      <c r="AM337" s="7"/>
      <c r="AN337" s="7"/>
      <c r="AO337" s="7"/>
      <c r="AP337" s="7">
        <v>5</v>
      </c>
      <c r="AQ337" s="7"/>
      <c r="AR337" s="7"/>
      <c r="AS337" s="7">
        <v>55</v>
      </c>
      <c r="AT337" s="7"/>
      <c r="AU337" s="7"/>
      <c r="AV337" s="7"/>
      <c r="AW337" s="7"/>
      <c r="AX337" s="7"/>
      <c r="AY337" s="7"/>
      <c r="AZ337" s="7"/>
      <c r="BA337" s="8">
        <f t="shared" si="38"/>
        <v>100</v>
      </c>
      <c r="BB337" s="55"/>
      <c r="BC337" s="4"/>
      <c r="BD337" s="108"/>
      <c r="BE337" s="108"/>
      <c r="BF337" s="7"/>
      <c r="BG337" s="8" t="str">
        <f>VLOOKUP($BF337,definitions_list_lookup!$N$15:$P$20,2,TRUE)</f>
        <v>fresh</v>
      </c>
      <c r="BH337" s="8">
        <f>VLOOKUP($BF337,definitions_list_lookup!$N$15:$P$20,3,TRUE)</f>
        <v>0</v>
      </c>
      <c r="BI337" s="4"/>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8">
        <f t="shared" si="39"/>
        <v>0</v>
      </c>
      <c r="CI337" s="45"/>
      <c r="CJ337" s="7" t="s">
        <v>1777</v>
      </c>
      <c r="CK337" s="130" t="s">
        <v>1737</v>
      </c>
      <c r="CL337" s="5">
        <v>70</v>
      </c>
      <c r="CM337" s="8" t="str">
        <f>VLOOKUP($CL337,definitions_list_lookup!$N$15:$P$20,2,TRUE)</f>
        <v>very high</v>
      </c>
      <c r="CN337" s="8">
        <f>VLOOKUP($CL337,definitions_list_lookup!$N$15:$P$20,3,TRUE)</f>
        <v>4</v>
      </c>
      <c r="CO337" s="108"/>
      <c r="CP337" s="7"/>
      <c r="CQ337" s="7">
        <v>20</v>
      </c>
      <c r="CR337" s="7">
        <v>10</v>
      </c>
      <c r="CS337" s="7"/>
      <c r="CT337" s="7"/>
      <c r="CU337" s="7"/>
      <c r="CV337" s="7"/>
      <c r="CW337" s="7"/>
      <c r="CX337" s="7"/>
      <c r="CY337" s="7"/>
      <c r="CZ337" s="7"/>
      <c r="DA337" s="7"/>
      <c r="DB337" s="7"/>
      <c r="DC337" s="7">
        <v>5</v>
      </c>
      <c r="DD337" s="7"/>
      <c r="DE337" s="7"/>
      <c r="DF337" s="7">
        <v>65</v>
      </c>
      <c r="DG337" s="7"/>
      <c r="DH337" s="7"/>
      <c r="DI337" s="7"/>
      <c r="DJ337" s="7"/>
      <c r="DK337" s="7"/>
      <c r="DL337" s="7"/>
      <c r="DM337" s="7"/>
      <c r="DN337" s="8">
        <f t="shared" si="40"/>
        <v>100</v>
      </c>
      <c r="DO337" s="45"/>
      <c r="DP337" s="4"/>
      <c r="DR337" s="8" t="str">
        <f>VLOOKUP($DQ337,definitions_list_lookup!$N$15:$P$20,2,TRUE)</f>
        <v>fresh</v>
      </c>
      <c r="DS337" s="8">
        <f>VLOOKUP($DQ337,definitions_list_lookup!$N$15:$P$20,3,TRUE)</f>
        <v>0</v>
      </c>
      <c r="DT337" s="108"/>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8">
        <f t="shared" si="41"/>
        <v>0</v>
      </c>
      <c r="ET337" s="44"/>
      <c r="EU337" s="8">
        <f t="shared" si="35"/>
        <v>65.25</v>
      </c>
      <c r="EV337" s="8" t="str">
        <f>VLOOKUP($EU337,definitions_list_lookup!$N$15:$P$20,2,TRUE)</f>
        <v>very high</v>
      </c>
      <c r="EW337" s="8">
        <f>VLOOKUP($EU337,definitions_list_lookup!$N$15:$P$20,3,TRUE)</f>
        <v>4</v>
      </c>
    </row>
    <row r="338" spans="1:153" s="5" customFormat="1" ht="126">
      <c r="A338" s="5" t="s">
        <v>2358</v>
      </c>
      <c r="B338" s="5" t="s">
        <v>2845</v>
      </c>
      <c r="C338" s="5" t="s">
        <v>1497</v>
      </c>
      <c r="D338" s="5" t="s">
        <v>1497</v>
      </c>
      <c r="E338" s="5">
        <v>58</v>
      </c>
      <c r="F338" s="5">
        <v>3</v>
      </c>
      <c r="G338" s="6" t="str">
        <f t="shared" si="36"/>
        <v>58-3</v>
      </c>
      <c r="H338" s="2">
        <v>0</v>
      </c>
      <c r="I338" s="2">
        <v>50</v>
      </c>
      <c r="J338" s="81" t="str">
        <f>IF(((VLOOKUP($G338,Depth_Lookup!$A$3:$J$561,9,FALSE))-(I338/100))&gt;=0,"Good","Too Long")</f>
        <v>Good</v>
      </c>
      <c r="K338" s="82">
        <f>(VLOOKUP($G338,Depth_Lookup!$A$3:$J$561,10,FALSE))+(H338/100)</f>
        <v>144.83000000000001</v>
      </c>
      <c r="L338" s="82">
        <f>(VLOOKUP($G338,Depth_Lookup!$A$3:$J$561,10,FALSE))+(I338/100)</f>
        <v>145.33000000000001</v>
      </c>
      <c r="M338" s="174" t="s">
        <v>2327</v>
      </c>
      <c r="N338" s="174" t="s">
        <v>1489</v>
      </c>
      <c r="O338" s="59" t="s">
        <v>2374</v>
      </c>
      <c r="P338" s="59" t="s">
        <v>2412</v>
      </c>
      <c r="Q338" s="45"/>
      <c r="R338" s="42">
        <v>90</v>
      </c>
      <c r="T338" s="5">
        <v>10</v>
      </c>
      <c r="V338" s="8">
        <f t="shared" si="37"/>
        <v>100</v>
      </c>
      <c r="W338" s="4" t="s">
        <v>1750</v>
      </c>
      <c r="X338" s="5" t="s">
        <v>1</v>
      </c>
      <c r="Y338" s="38">
        <v>65</v>
      </c>
      <c r="Z338" s="8" t="str">
        <f>VLOOKUP($Y338,definitions_list_lookup!$N$15:$P$20,2,TRUE)</f>
        <v>very high</v>
      </c>
      <c r="AA338" s="8">
        <f>VLOOKUP($Y338,definitions_list_lookup!$N$15:$P$20,3,TRUE)</f>
        <v>4</v>
      </c>
      <c r="AB338" s="4" t="s">
        <v>2373</v>
      </c>
      <c r="AC338" s="7"/>
      <c r="AD338" s="7">
        <v>40</v>
      </c>
      <c r="AE338" s="7">
        <v>40</v>
      </c>
      <c r="AF338" s="7"/>
      <c r="AG338" s="7"/>
      <c r="AH338" s="7"/>
      <c r="AI338" s="7"/>
      <c r="AJ338" s="7"/>
      <c r="AK338" s="7"/>
      <c r="AL338" s="7"/>
      <c r="AM338" s="7"/>
      <c r="AN338" s="7"/>
      <c r="AO338" s="7"/>
      <c r="AP338" s="7">
        <v>5</v>
      </c>
      <c r="AQ338" s="7"/>
      <c r="AR338" s="7"/>
      <c r="AS338" s="7">
        <v>15</v>
      </c>
      <c r="AT338" s="7"/>
      <c r="AU338" s="7"/>
      <c r="AV338" s="7"/>
      <c r="AW338" s="7"/>
      <c r="AX338" s="7"/>
      <c r="AY338" s="7"/>
      <c r="AZ338" s="7"/>
      <c r="BA338" s="8">
        <f t="shared" si="38"/>
        <v>100</v>
      </c>
      <c r="BB338" s="55"/>
      <c r="BC338" s="4"/>
      <c r="BD338" s="108"/>
      <c r="BE338" s="108"/>
      <c r="BF338" s="7"/>
      <c r="BG338" s="8" t="str">
        <f>VLOOKUP($BF338,definitions_list_lookup!$N$15:$P$20,2,TRUE)</f>
        <v>fresh</v>
      </c>
      <c r="BH338" s="8">
        <f>VLOOKUP($BF338,definitions_list_lookup!$N$15:$P$20,3,TRUE)</f>
        <v>0</v>
      </c>
      <c r="BI338" s="4"/>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8">
        <f t="shared" si="39"/>
        <v>0</v>
      </c>
      <c r="CI338" s="45"/>
      <c r="CJ338" s="7" t="s">
        <v>1777</v>
      </c>
      <c r="CK338" s="130" t="s">
        <v>1742</v>
      </c>
      <c r="CL338" s="5">
        <v>70</v>
      </c>
      <c r="CM338" s="8" t="str">
        <f>VLOOKUP($CL338,definitions_list_lookup!$N$15:$P$20,2,TRUE)</f>
        <v>very high</v>
      </c>
      <c r="CN338" s="8">
        <f>VLOOKUP($CL338,definitions_list_lookup!$N$15:$P$20,3,TRUE)</f>
        <v>4</v>
      </c>
      <c r="CO338" s="108"/>
      <c r="CP338" s="7"/>
      <c r="CQ338" s="7">
        <v>20</v>
      </c>
      <c r="CR338" s="7">
        <v>20</v>
      </c>
      <c r="CS338" s="7"/>
      <c r="CT338" s="7"/>
      <c r="CU338" s="7"/>
      <c r="CV338" s="7"/>
      <c r="CW338" s="7"/>
      <c r="CX338" s="7"/>
      <c r="CY338" s="7"/>
      <c r="CZ338" s="7"/>
      <c r="DA338" s="7"/>
      <c r="DB338" s="7"/>
      <c r="DC338" s="7">
        <v>5</v>
      </c>
      <c r="DD338" s="7"/>
      <c r="DE338" s="7"/>
      <c r="DF338" s="7">
        <v>55</v>
      </c>
      <c r="DG338" s="7"/>
      <c r="DH338" s="7"/>
      <c r="DI338" s="7"/>
      <c r="DJ338" s="7"/>
      <c r="DK338" s="7"/>
      <c r="DL338" s="7"/>
      <c r="DM338" s="7"/>
      <c r="DN338" s="8">
        <f t="shared" si="40"/>
        <v>100</v>
      </c>
      <c r="DO338" s="45"/>
      <c r="DP338" s="4"/>
      <c r="DR338" s="8" t="str">
        <f>VLOOKUP($DQ338,definitions_list_lookup!$N$15:$P$20,2,TRUE)</f>
        <v>fresh</v>
      </c>
      <c r="DS338" s="8">
        <f>VLOOKUP($DQ338,definitions_list_lookup!$N$15:$P$20,3,TRUE)</f>
        <v>0</v>
      </c>
      <c r="DT338" s="108"/>
      <c r="DU338" s="7"/>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8">
        <f t="shared" si="41"/>
        <v>0</v>
      </c>
      <c r="ET338" s="44"/>
      <c r="EU338" s="8">
        <f t="shared" si="35"/>
        <v>65.5</v>
      </c>
      <c r="EV338" s="8" t="str">
        <f>VLOOKUP($EU338,definitions_list_lookup!$N$15:$P$20,2,TRUE)</f>
        <v>very high</v>
      </c>
      <c r="EW338" s="8">
        <f>VLOOKUP($EU338,definitions_list_lookup!$N$15:$P$20,3,TRUE)</f>
        <v>4</v>
      </c>
    </row>
    <row r="339" spans="1:153" s="5" customFormat="1" ht="112">
      <c r="A339" s="5" t="s">
        <v>2358</v>
      </c>
      <c r="B339" s="5" t="s">
        <v>2845</v>
      </c>
      <c r="C339" s="5" t="s">
        <v>1497</v>
      </c>
      <c r="D339" s="5" t="s">
        <v>1497</v>
      </c>
      <c r="E339" s="5">
        <v>58</v>
      </c>
      <c r="F339" s="5">
        <v>3</v>
      </c>
      <c r="G339" s="6" t="str">
        <f t="shared" si="36"/>
        <v>58-3</v>
      </c>
      <c r="H339" s="2">
        <v>50</v>
      </c>
      <c r="I339" s="2">
        <v>72.5</v>
      </c>
      <c r="J339" s="81" t="str">
        <f>IF(((VLOOKUP($G339,Depth_Lookup!$A$3:$J$561,9,FALSE))-(I339/100))&gt;=0,"Good","Too Long")</f>
        <v>Good</v>
      </c>
      <c r="K339" s="82">
        <f>(VLOOKUP($G339,Depth_Lookup!$A$3:$J$561,10,FALSE))+(H339/100)</f>
        <v>145.33000000000001</v>
      </c>
      <c r="L339" s="82">
        <f>(VLOOKUP($G339,Depth_Lookup!$A$3:$J$561,10,FALSE))+(I339/100)</f>
        <v>145.55500000000001</v>
      </c>
      <c r="M339" s="174" t="s">
        <v>2328</v>
      </c>
      <c r="N339" s="174" t="s">
        <v>1579</v>
      </c>
      <c r="O339" s="59" t="s">
        <v>2375</v>
      </c>
      <c r="P339" s="59" t="s">
        <v>2413</v>
      </c>
      <c r="Q339" s="45"/>
      <c r="R339" s="42">
        <v>100</v>
      </c>
      <c r="V339" s="8">
        <f t="shared" si="37"/>
        <v>100</v>
      </c>
      <c r="W339" s="4" t="s">
        <v>2046</v>
      </c>
      <c r="X339" s="5" t="s">
        <v>1</v>
      </c>
      <c r="Y339" s="38">
        <v>55</v>
      </c>
      <c r="Z339" s="8" t="str">
        <f>VLOOKUP($Y339,definitions_list_lookup!$N$15:$P$20,2,TRUE)</f>
        <v>high</v>
      </c>
      <c r="AA339" s="8">
        <f>VLOOKUP($Y339,definitions_list_lookup!$N$15:$P$20,3,TRUE)</f>
        <v>3</v>
      </c>
      <c r="AB339" s="4"/>
      <c r="AC339" s="7"/>
      <c r="AD339" s="7">
        <v>5</v>
      </c>
      <c r="AE339" s="7"/>
      <c r="AF339" s="7"/>
      <c r="AG339" s="7"/>
      <c r="AH339" s="7"/>
      <c r="AI339" s="7"/>
      <c r="AJ339" s="7"/>
      <c r="AK339" s="7"/>
      <c r="AL339" s="7"/>
      <c r="AM339" s="7"/>
      <c r="AN339" s="7"/>
      <c r="AO339" s="7"/>
      <c r="AP339" s="7">
        <v>10</v>
      </c>
      <c r="AQ339" s="7"/>
      <c r="AR339" s="7"/>
      <c r="AS339" s="7">
        <v>85</v>
      </c>
      <c r="AT339" s="7"/>
      <c r="AU339" s="7"/>
      <c r="AV339" s="7"/>
      <c r="AW339" s="7"/>
      <c r="AX339" s="7"/>
      <c r="AY339" s="7"/>
      <c r="AZ339" s="7"/>
      <c r="BA339" s="8">
        <f t="shared" si="38"/>
        <v>100</v>
      </c>
      <c r="BB339" s="55"/>
      <c r="BC339" s="4"/>
      <c r="BD339" s="108"/>
      <c r="BE339" s="108"/>
      <c r="BF339" s="7"/>
      <c r="BG339" s="8" t="str">
        <f>VLOOKUP($BF339,definitions_list_lookup!$N$15:$P$20,2,TRUE)</f>
        <v>fresh</v>
      </c>
      <c r="BH339" s="8">
        <f>VLOOKUP($BF339,definitions_list_lookup!$N$15:$P$20,3,TRUE)</f>
        <v>0</v>
      </c>
      <c r="BI339" s="4"/>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8">
        <f t="shared" si="39"/>
        <v>0</v>
      </c>
      <c r="CI339" s="45"/>
      <c r="CJ339" s="7"/>
      <c r="CK339" s="130"/>
      <c r="CM339" s="8" t="str">
        <f>VLOOKUP($CL339,definitions_list_lookup!$N$15:$P$20,2,TRUE)</f>
        <v>fresh</v>
      </c>
      <c r="CN339" s="8">
        <f>VLOOKUP($CL339,definitions_list_lookup!$N$15:$P$20,3,TRUE)</f>
        <v>0</v>
      </c>
      <c r="CO339" s="108"/>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8">
        <f t="shared" si="40"/>
        <v>0</v>
      </c>
      <c r="DO339" s="45"/>
      <c r="DP339" s="4"/>
      <c r="DR339" s="8" t="str">
        <f>VLOOKUP($DQ339,definitions_list_lookup!$N$15:$P$20,2,TRUE)</f>
        <v>fresh</v>
      </c>
      <c r="DS339" s="8">
        <f>VLOOKUP($DQ339,definitions_list_lookup!$N$15:$P$20,3,TRUE)</f>
        <v>0</v>
      </c>
      <c r="DT339" s="108"/>
      <c r="DU339" s="7"/>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8">
        <f t="shared" si="41"/>
        <v>0</v>
      </c>
      <c r="ET339" s="44"/>
      <c r="EU339" s="8">
        <f t="shared" si="35"/>
        <v>55</v>
      </c>
      <c r="EV339" s="8" t="str">
        <f>VLOOKUP($EU339,definitions_list_lookup!$N$15:$P$20,2,TRUE)</f>
        <v>high</v>
      </c>
      <c r="EW339" s="8">
        <f>VLOOKUP($EU339,definitions_list_lookup!$N$15:$P$20,3,TRUE)</f>
        <v>3</v>
      </c>
    </row>
    <row r="340" spans="1:153" s="5" customFormat="1" ht="112">
      <c r="A340" s="5" t="s">
        <v>2358</v>
      </c>
      <c r="B340" s="5" t="s">
        <v>2845</v>
      </c>
      <c r="C340" s="5" t="s">
        <v>1497</v>
      </c>
      <c r="D340" s="5" t="s">
        <v>1497</v>
      </c>
      <c r="E340" s="5">
        <v>58</v>
      </c>
      <c r="F340" s="5">
        <v>4</v>
      </c>
      <c r="G340" s="6" t="str">
        <f t="shared" si="36"/>
        <v>58-4</v>
      </c>
      <c r="H340" s="2">
        <v>0</v>
      </c>
      <c r="I340" s="2">
        <v>61.5</v>
      </c>
      <c r="J340" s="81" t="str">
        <f>IF(((VLOOKUP($G340,Depth_Lookup!$A$3:$J$561,9,FALSE))-(I340/100))&gt;=0,"Good","Too Long")</f>
        <v>Good</v>
      </c>
      <c r="K340" s="82">
        <f>(VLOOKUP($G340,Depth_Lookup!$A$3:$J$561,10,FALSE))+(H340/100)</f>
        <v>145.55500000000001</v>
      </c>
      <c r="L340" s="82">
        <f>(VLOOKUP($G340,Depth_Lookup!$A$3:$J$561,10,FALSE))+(I340/100)</f>
        <v>146.17000000000002</v>
      </c>
      <c r="M340" s="174" t="s">
        <v>2328</v>
      </c>
      <c r="N340" s="174" t="s">
        <v>1579</v>
      </c>
      <c r="O340" s="59" t="s">
        <v>2377</v>
      </c>
      <c r="P340" s="59" t="s">
        <v>2413</v>
      </c>
      <c r="Q340" s="45"/>
      <c r="R340" s="42">
        <v>100</v>
      </c>
      <c r="V340" s="8">
        <f t="shared" si="37"/>
        <v>100</v>
      </c>
      <c r="W340" s="4" t="s">
        <v>2046</v>
      </c>
      <c r="X340" s="5" t="s">
        <v>1764</v>
      </c>
      <c r="Y340" s="38">
        <v>70</v>
      </c>
      <c r="Z340" s="8" t="str">
        <f>VLOOKUP($Y340,definitions_list_lookup!$N$15:$P$20,2,TRUE)</f>
        <v>very high</v>
      </c>
      <c r="AA340" s="8">
        <f>VLOOKUP($Y340,definitions_list_lookup!$N$15:$P$20,3,TRUE)</f>
        <v>4</v>
      </c>
      <c r="AB340" s="4" t="s">
        <v>2376</v>
      </c>
      <c r="AC340" s="7"/>
      <c r="AD340" s="7">
        <v>10</v>
      </c>
      <c r="AE340" s="7"/>
      <c r="AF340" s="7"/>
      <c r="AG340" s="7"/>
      <c r="AH340" s="7"/>
      <c r="AI340" s="7"/>
      <c r="AJ340" s="7"/>
      <c r="AK340" s="7"/>
      <c r="AL340" s="7"/>
      <c r="AM340" s="7"/>
      <c r="AN340" s="7"/>
      <c r="AO340" s="7"/>
      <c r="AP340" s="7">
        <v>10</v>
      </c>
      <c r="AQ340" s="7"/>
      <c r="AR340" s="7"/>
      <c r="AS340" s="7">
        <v>80</v>
      </c>
      <c r="AT340" s="7"/>
      <c r="AU340" s="7"/>
      <c r="AV340" s="7"/>
      <c r="AW340" s="7"/>
      <c r="AX340" s="7"/>
      <c r="AY340" s="7"/>
      <c r="AZ340" s="7"/>
      <c r="BA340" s="8">
        <f t="shared" si="38"/>
        <v>100</v>
      </c>
      <c r="BB340" s="55"/>
      <c r="BC340" s="4"/>
      <c r="BD340" s="108"/>
      <c r="BE340" s="108"/>
      <c r="BF340" s="7"/>
      <c r="BG340" s="8" t="str">
        <f>VLOOKUP($BF340,definitions_list_lookup!$N$15:$P$20,2,TRUE)</f>
        <v>fresh</v>
      </c>
      <c r="BH340" s="8">
        <f>VLOOKUP($BF340,definitions_list_lookup!$N$15:$P$20,3,TRUE)</f>
        <v>0</v>
      </c>
      <c r="BI340" s="4"/>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8">
        <f t="shared" si="39"/>
        <v>0</v>
      </c>
      <c r="CI340" s="45"/>
      <c r="CJ340" s="7"/>
      <c r="CK340" s="130"/>
      <c r="CM340" s="8" t="str">
        <f>VLOOKUP($CL340,definitions_list_lookup!$N$15:$P$20,2,TRUE)</f>
        <v>fresh</v>
      </c>
      <c r="CN340" s="8">
        <f>VLOOKUP($CL340,definitions_list_lookup!$N$15:$P$20,3,TRUE)</f>
        <v>0</v>
      </c>
      <c r="CO340" s="108"/>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8">
        <f t="shared" si="40"/>
        <v>0</v>
      </c>
      <c r="DO340" s="45"/>
      <c r="DP340" s="4"/>
      <c r="DR340" s="8" t="str">
        <f>VLOOKUP($DQ340,definitions_list_lookup!$N$15:$P$20,2,TRUE)</f>
        <v>fresh</v>
      </c>
      <c r="DS340" s="8">
        <f>VLOOKUP($DQ340,definitions_list_lookup!$N$15:$P$20,3,TRUE)</f>
        <v>0</v>
      </c>
      <c r="DT340" s="108"/>
      <c r="DU340" s="7"/>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8">
        <f t="shared" si="41"/>
        <v>0</v>
      </c>
      <c r="ET340" s="44"/>
      <c r="EU340" s="8">
        <f t="shared" si="35"/>
        <v>70</v>
      </c>
      <c r="EV340" s="8" t="str">
        <f>VLOOKUP($EU340,definitions_list_lookup!$N$15:$P$20,2,TRUE)</f>
        <v>very high</v>
      </c>
      <c r="EW340" s="8">
        <f>VLOOKUP($EU340,definitions_list_lookup!$N$15:$P$20,3,TRUE)</f>
        <v>4</v>
      </c>
    </row>
    <row r="341" spans="1:153" s="5" customFormat="1" ht="84">
      <c r="A341" s="5" t="s">
        <v>2358</v>
      </c>
      <c r="B341" s="5" t="s">
        <v>2845</v>
      </c>
      <c r="C341" s="5" t="s">
        <v>1497</v>
      </c>
      <c r="D341" s="5" t="s">
        <v>1497</v>
      </c>
      <c r="E341" s="5">
        <v>58</v>
      </c>
      <c r="F341" s="5">
        <v>4</v>
      </c>
      <c r="G341" s="6" t="str">
        <f t="shared" si="36"/>
        <v>58-4</v>
      </c>
      <c r="H341" s="2">
        <v>61.5</v>
      </c>
      <c r="I341" s="2">
        <v>85.5</v>
      </c>
      <c r="J341" s="81" t="str">
        <f>IF(((VLOOKUP($G341,Depth_Lookup!$A$3:$J$561,9,FALSE))-(I341/100))&gt;=0,"Good","Too Long")</f>
        <v>Good</v>
      </c>
      <c r="K341" s="82">
        <f>(VLOOKUP($G341,Depth_Lookup!$A$3:$J$561,10,FALSE))+(H341/100)</f>
        <v>146.17000000000002</v>
      </c>
      <c r="L341" s="82">
        <f>(VLOOKUP($G341,Depth_Lookup!$A$3:$J$561,10,FALSE))+(I341/100)</f>
        <v>146.41</v>
      </c>
      <c r="M341" s="174" t="s">
        <v>2329</v>
      </c>
      <c r="N341" s="174" t="s">
        <v>1489</v>
      </c>
      <c r="O341" s="59" t="s">
        <v>2378</v>
      </c>
      <c r="P341" s="59" t="s">
        <v>2414</v>
      </c>
      <c r="Q341" s="45"/>
      <c r="R341" s="42">
        <v>90</v>
      </c>
      <c r="T341" s="5">
        <v>10</v>
      </c>
      <c r="V341" s="8">
        <f t="shared" si="37"/>
        <v>100</v>
      </c>
      <c r="W341" s="4" t="s">
        <v>1737</v>
      </c>
      <c r="X341" s="5" t="s">
        <v>1764</v>
      </c>
      <c r="Y341" s="38">
        <v>50</v>
      </c>
      <c r="Z341" s="8" t="str">
        <f>VLOOKUP($Y341,definitions_list_lookup!$N$15:$P$20,2,TRUE)</f>
        <v>high</v>
      </c>
      <c r="AA341" s="8">
        <f>VLOOKUP($Y341,definitions_list_lookup!$N$15:$P$20,3,TRUE)</f>
        <v>3</v>
      </c>
      <c r="AB341" s="4"/>
      <c r="AC341" s="7"/>
      <c r="AD341" s="7">
        <v>70</v>
      </c>
      <c r="AE341" s="7">
        <v>30</v>
      </c>
      <c r="AF341" s="7"/>
      <c r="AG341" s="7"/>
      <c r="AH341" s="7"/>
      <c r="AI341" s="7"/>
      <c r="AJ341" s="7"/>
      <c r="AK341" s="7"/>
      <c r="AL341" s="7"/>
      <c r="AM341" s="7"/>
      <c r="AN341" s="7"/>
      <c r="AO341" s="7"/>
      <c r="AP341" s="7"/>
      <c r="AQ341" s="7"/>
      <c r="AR341" s="7"/>
      <c r="AS341" s="7"/>
      <c r="AT341" s="7"/>
      <c r="AU341" s="7"/>
      <c r="AV341" s="7"/>
      <c r="AW341" s="7"/>
      <c r="AX341" s="7"/>
      <c r="AY341" s="7"/>
      <c r="AZ341" s="7"/>
      <c r="BA341" s="8">
        <f t="shared" si="38"/>
        <v>100</v>
      </c>
      <c r="BB341" s="55"/>
      <c r="BC341" s="4"/>
      <c r="BD341" s="108"/>
      <c r="BE341" s="108"/>
      <c r="BF341" s="7"/>
      <c r="BG341" s="8" t="str">
        <f>VLOOKUP($BF341,definitions_list_lookup!$N$15:$P$20,2,TRUE)</f>
        <v>fresh</v>
      </c>
      <c r="BH341" s="8">
        <f>VLOOKUP($BF341,definitions_list_lookup!$N$15:$P$20,3,TRUE)</f>
        <v>0</v>
      </c>
      <c r="BI341" s="4"/>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8">
        <f t="shared" si="39"/>
        <v>0</v>
      </c>
      <c r="CI341" s="45"/>
      <c r="CJ341" s="7" t="s">
        <v>1777</v>
      </c>
      <c r="CK341" s="130" t="s">
        <v>1737</v>
      </c>
      <c r="CL341" s="5">
        <v>80</v>
      </c>
      <c r="CM341" s="8" t="str">
        <f>VLOOKUP($CL341,definitions_list_lookup!$N$15:$P$20,2,TRUE)</f>
        <v>very high</v>
      </c>
      <c r="CN341" s="8">
        <f>VLOOKUP($CL341,definitions_list_lookup!$N$15:$P$20,3,TRUE)</f>
        <v>4</v>
      </c>
      <c r="CO341" s="108"/>
      <c r="CP341" s="7">
        <v>10</v>
      </c>
      <c r="CQ341" s="7">
        <v>10</v>
      </c>
      <c r="CR341" s="7">
        <v>80</v>
      </c>
      <c r="CS341" s="7"/>
      <c r="CT341" s="7"/>
      <c r="CU341" s="7"/>
      <c r="CV341" s="7"/>
      <c r="CW341" s="7"/>
      <c r="CX341" s="7"/>
      <c r="CY341" s="7"/>
      <c r="CZ341" s="7"/>
      <c r="DA341" s="7"/>
      <c r="DB341" s="7"/>
      <c r="DC341" s="7"/>
      <c r="DD341" s="7"/>
      <c r="DE341" s="7"/>
      <c r="DF341" s="7"/>
      <c r="DG341" s="7"/>
      <c r="DH341" s="7"/>
      <c r="DI341" s="7"/>
      <c r="DJ341" s="7"/>
      <c r="DK341" s="7"/>
      <c r="DL341" s="7"/>
      <c r="DM341" s="7"/>
      <c r="DN341" s="8">
        <f t="shared" si="40"/>
        <v>100</v>
      </c>
      <c r="DO341" s="45"/>
      <c r="DP341" s="4"/>
      <c r="DR341" s="8" t="str">
        <f>VLOOKUP($DQ341,definitions_list_lookup!$N$15:$P$20,2,TRUE)</f>
        <v>fresh</v>
      </c>
      <c r="DS341" s="8">
        <f>VLOOKUP($DQ341,definitions_list_lookup!$N$15:$P$20,3,TRUE)</f>
        <v>0</v>
      </c>
      <c r="DT341" s="108"/>
      <c r="DU341" s="7"/>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8">
        <f t="shared" si="41"/>
        <v>0</v>
      </c>
      <c r="ET341" s="44"/>
      <c r="EU341" s="8">
        <f t="shared" si="35"/>
        <v>53</v>
      </c>
      <c r="EV341" s="8" t="str">
        <f>VLOOKUP($EU341,definitions_list_lookup!$N$15:$P$20,2,TRUE)</f>
        <v>high</v>
      </c>
      <c r="EW341" s="8">
        <f>VLOOKUP($EU341,definitions_list_lookup!$N$15:$P$20,3,TRUE)</f>
        <v>3</v>
      </c>
    </row>
    <row r="342" spans="1:153" s="5" customFormat="1" ht="112">
      <c r="A342" s="5" t="s">
        <v>2358</v>
      </c>
      <c r="B342" s="5" t="s">
        <v>2845</v>
      </c>
      <c r="C342" s="5" t="s">
        <v>1497</v>
      </c>
      <c r="D342" s="5" t="s">
        <v>1497</v>
      </c>
      <c r="E342" s="5">
        <v>59</v>
      </c>
      <c r="F342" s="5">
        <v>1</v>
      </c>
      <c r="G342" s="6" t="str">
        <f t="shared" si="36"/>
        <v>59-1</v>
      </c>
      <c r="H342" s="2">
        <v>0</v>
      </c>
      <c r="I342" s="2">
        <v>56</v>
      </c>
      <c r="J342" s="81" t="str">
        <f>IF(((VLOOKUP($G342,Depth_Lookup!$A$3:$J$561,9,FALSE))-(I342/100))&gt;=0,"Good","Too Long")</f>
        <v>Good</v>
      </c>
      <c r="K342" s="82">
        <f>(VLOOKUP($G342,Depth_Lookup!$A$3:$J$561,10,FALSE))+(H342/100)</f>
        <v>146.25</v>
      </c>
      <c r="L342" s="82">
        <f>(VLOOKUP($G342,Depth_Lookup!$A$3:$J$561,10,FALSE))+(I342/100)</f>
        <v>146.81</v>
      </c>
      <c r="M342" s="174" t="s">
        <v>2330</v>
      </c>
      <c r="N342" s="174" t="s">
        <v>1579</v>
      </c>
      <c r="O342" s="59" t="s">
        <v>2380</v>
      </c>
      <c r="P342" s="59" t="s">
        <v>2415</v>
      </c>
      <c r="Q342" s="45"/>
      <c r="R342" s="42">
        <v>100</v>
      </c>
      <c r="V342" s="8">
        <f t="shared" si="37"/>
        <v>100</v>
      </c>
      <c r="W342" s="4" t="s">
        <v>2046</v>
      </c>
      <c r="X342" s="5" t="s">
        <v>2249</v>
      </c>
      <c r="Y342" s="38">
        <v>80</v>
      </c>
      <c r="Z342" s="8" t="str">
        <f>VLOOKUP($Y342,definitions_list_lookup!$N$15:$P$20,2,TRUE)</f>
        <v>very high</v>
      </c>
      <c r="AA342" s="8">
        <f>VLOOKUP($Y342,definitions_list_lookup!$N$15:$P$20,3,TRUE)</f>
        <v>4</v>
      </c>
      <c r="AB342" s="4" t="s">
        <v>2379</v>
      </c>
      <c r="AC342" s="7"/>
      <c r="AD342" s="7">
        <v>15</v>
      </c>
      <c r="AE342" s="7">
        <v>5</v>
      </c>
      <c r="AF342" s="7"/>
      <c r="AG342" s="7"/>
      <c r="AH342" s="7"/>
      <c r="AI342" s="7"/>
      <c r="AJ342" s="7"/>
      <c r="AK342" s="7"/>
      <c r="AL342" s="7"/>
      <c r="AM342" s="7"/>
      <c r="AN342" s="7"/>
      <c r="AO342" s="7"/>
      <c r="AP342" s="7">
        <v>5</v>
      </c>
      <c r="AQ342" s="7"/>
      <c r="AR342" s="7"/>
      <c r="AS342" s="7">
        <v>75</v>
      </c>
      <c r="AT342" s="7"/>
      <c r="AU342" s="7"/>
      <c r="AV342" s="7"/>
      <c r="AW342" s="7"/>
      <c r="AX342" s="7"/>
      <c r="AY342" s="7"/>
      <c r="AZ342" s="7"/>
      <c r="BA342" s="8">
        <f t="shared" si="38"/>
        <v>100</v>
      </c>
      <c r="BB342" s="55"/>
      <c r="BC342" s="4"/>
      <c r="BD342" s="108"/>
      <c r="BE342" s="108"/>
      <c r="BF342" s="7"/>
      <c r="BG342" s="8" t="str">
        <f>VLOOKUP($BF342,definitions_list_lookup!$N$15:$P$20,2,TRUE)</f>
        <v>fresh</v>
      </c>
      <c r="BH342" s="8">
        <f>VLOOKUP($BF342,definitions_list_lookup!$N$15:$P$20,3,TRUE)</f>
        <v>0</v>
      </c>
      <c r="BI342" s="4"/>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8">
        <f t="shared" si="39"/>
        <v>0</v>
      </c>
      <c r="CI342" s="45"/>
      <c r="CJ342" s="7"/>
      <c r="CK342" s="130"/>
      <c r="CM342" s="8" t="str">
        <f>VLOOKUP($CL342,definitions_list_lookup!$N$15:$P$20,2,TRUE)</f>
        <v>fresh</v>
      </c>
      <c r="CN342" s="8">
        <f>VLOOKUP($CL342,definitions_list_lookup!$N$15:$P$20,3,TRUE)</f>
        <v>0</v>
      </c>
      <c r="CO342" s="108"/>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8">
        <f t="shared" si="40"/>
        <v>0</v>
      </c>
      <c r="DO342" s="45"/>
      <c r="DP342" s="4"/>
      <c r="DR342" s="8" t="str">
        <f>VLOOKUP($DQ342,definitions_list_lookup!$N$15:$P$20,2,TRUE)</f>
        <v>fresh</v>
      </c>
      <c r="DS342" s="8">
        <f>VLOOKUP($DQ342,definitions_list_lookup!$N$15:$P$20,3,TRUE)</f>
        <v>0</v>
      </c>
      <c r="DT342" s="108"/>
      <c r="DU342" s="7"/>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8">
        <f t="shared" si="41"/>
        <v>0</v>
      </c>
      <c r="ET342" s="44"/>
      <c r="EU342" s="8">
        <f t="shared" si="35"/>
        <v>80</v>
      </c>
      <c r="EV342" s="8" t="str">
        <f>VLOOKUP($EU342,definitions_list_lookup!$N$15:$P$20,2,TRUE)</f>
        <v>very high</v>
      </c>
      <c r="EW342" s="8">
        <f>VLOOKUP($EU342,definitions_list_lookup!$N$15:$P$20,3,TRUE)</f>
        <v>4</v>
      </c>
    </row>
    <row r="343" spans="1:153" s="5" customFormat="1" ht="84">
      <c r="A343" s="5" t="s">
        <v>2358</v>
      </c>
      <c r="B343" s="5" t="s">
        <v>2845</v>
      </c>
      <c r="C343" s="5" t="s">
        <v>1497</v>
      </c>
      <c r="D343" s="5" t="s">
        <v>1497</v>
      </c>
      <c r="E343" s="5">
        <v>59</v>
      </c>
      <c r="F343" s="5">
        <v>1</v>
      </c>
      <c r="G343" s="6" t="str">
        <f t="shared" si="36"/>
        <v>59-1</v>
      </c>
      <c r="H343" s="2">
        <v>56</v>
      </c>
      <c r="I343" s="2">
        <v>61</v>
      </c>
      <c r="J343" s="81" t="str">
        <f>IF(((VLOOKUP($G343,Depth_Lookup!$A$3:$J$561,9,FALSE))-(I343/100))&gt;=0,"Good","Too Long")</f>
        <v>Good</v>
      </c>
      <c r="K343" s="82">
        <f>(VLOOKUP($G343,Depth_Lookup!$A$3:$J$561,10,FALSE))+(H343/100)</f>
        <v>146.81</v>
      </c>
      <c r="L343" s="82">
        <f>(VLOOKUP($G343,Depth_Lookup!$A$3:$J$561,10,FALSE))+(I343/100)</f>
        <v>146.86000000000001</v>
      </c>
      <c r="M343" s="174" t="s">
        <v>2331</v>
      </c>
      <c r="N343" s="174" t="s">
        <v>1489</v>
      </c>
      <c r="O343" s="59" t="s">
        <v>2378</v>
      </c>
      <c r="P343" s="59" t="s">
        <v>2416</v>
      </c>
      <c r="Q343" s="45"/>
      <c r="R343" s="42">
        <v>85</v>
      </c>
      <c r="T343" s="5">
        <v>15</v>
      </c>
      <c r="V343" s="8">
        <f t="shared" si="37"/>
        <v>100</v>
      </c>
      <c r="W343" s="4" t="s">
        <v>1737</v>
      </c>
      <c r="X343" s="5" t="s">
        <v>1764</v>
      </c>
      <c r="Y343" s="38">
        <v>55</v>
      </c>
      <c r="Z343" s="8" t="str">
        <f>VLOOKUP($Y343,definitions_list_lookup!$N$15:$P$20,2,TRUE)</f>
        <v>high</v>
      </c>
      <c r="AA343" s="8">
        <f>VLOOKUP($Y343,definitions_list_lookup!$N$15:$P$20,3,TRUE)</f>
        <v>3</v>
      </c>
      <c r="AB343" s="4"/>
      <c r="AC343" s="7"/>
      <c r="AD343" s="7">
        <v>30</v>
      </c>
      <c r="AE343" s="7">
        <v>70</v>
      </c>
      <c r="AF343" s="7"/>
      <c r="AG343" s="7"/>
      <c r="AH343" s="7"/>
      <c r="AI343" s="7"/>
      <c r="AJ343" s="7"/>
      <c r="AK343" s="7"/>
      <c r="AL343" s="7"/>
      <c r="AM343" s="7"/>
      <c r="AN343" s="7"/>
      <c r="AO343" s="7"/>
      <c r="AP343" s="7"/>
      <c r="AQ343" s="7"/>
      <c r="AR343" s="7"/>
      <c r="AS343" s="7"/>
      <c r="AT343" s="7"/>
      <c r="AU343" s="7"/>
      <c r="AV343" s="7"/>
      <c r="AW343" s="7"/>
      <c r="AX343" s="7"/>
      <c r="AY343" s="7"/>
      <c r="AZ343" s="7"/>
      <c r="BA343" s="8">
        <f t="shared" si="38"/>
        <v>100</v>
      </c>
      <c r="BB343" s="55"/>
      <c r="BC343" s="4"/>
      <c r="BD343" s="108"/>
      <c r="BE343" s="108"/>
      <c r="BF343" s="7"/>
      <c r="BG343" s="8" t="str">
        <f>VLOOKUP($BF343,definitions_list_lookup!$N$15:$P$20,2,TRUE)</f>
        <v>fresh</v>
      </c>
      <c r="BH343" s="8">
        <f>VLOOKUP($BF343,definitions_list_lookup!$N$15:$P$20,3,TRUE)</f>
        <v>0</v>
      </c>
      <c r="BI343" s="4"/>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8">
        <f t="shared" si="39"/>
        <v>0</v>
      </c>
      <c r="CI343" s="45"/>
      <c r="CJ343" s="7" t="s">
        <v>1777</v>
      </c>
      <c r="CK343" s="130" t="s">
        <v>1737</v>
      </c>
      <c r="CL343" s="5">
        <v>70</v>
      </c>
      <c r="CM343" s="8" t="str">
        <f>VLOOKUP($CL343,definitions_list_lookup!$N$15:$P$20,2,TRUE)</f>
        <v>very high</v>
      </c>
      <c r="CN343" s="8">
        <f>VLOOKUP($CL343,definitions_list_lookup!$N$15:$P$20,3,TRUE)</f>
        <v>4</v>
      </c>
      <c r="CO343" s="108"/>
      <c r="CP343" s="7"/>
      <c r="CQ343" s="7">
        <v>70</v>
      </c>
      <c r="CR343" s="7">
        <v>30</v>
      </c>
      <c r="CS343" s="7"/>
      <c r="CT343" s="7"/>
      <c r="CU343" s="7"/>
      <c r="CV343" s="7"/>
      <c r="CW343" s="7"/>
      <c r="CX343" s="7"/>
      <c r="CY343" s="7"/>
      <c r="CZ343" s="7"/>
      <c r="DA343" s="7"/>
      <c r="DB343" s="7"/>
      <c r="DC343" s="7"/>
      <c r="DD343" s="7"/>
      <c r="DE343" s="7"/>
      <c r="DF343" s="7"/>
      <c r="DG343" s="7"/>
      <c r="DH343" s="7"/>
      <c r="DI343" s="7"/>
      <c r="DJ343" s="7"/>
      <c r="DK343" s="7"/>
      <c r="DL343" s="7"/>
      <c r="DM343" s="7"/>
      <c r="DN343" s="8">
        <f t="shared" si="40"/>
        <v>100</v>
      </c>
      <c r="DO343" s="45"/>
      <c r="DP343" s="4"/>
      <c r="DR343" s="8" t="str">
        <f>VLOOKUP($DQ343,definitions_list_lookup!$N$15:$P$20,2,TRUE)</f>
        <v>fresh</v>
      </c>
      <c r="DS343" s="8">
        <f>VLOOKUP($DQ343,definitions_list_lookup!$N$15:$P$20,3,TRUE)</f>
        <v>0</v>
      </c>
      <c r="DT343" s="108"/>
      <c r="DU343" s="7"/>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8">
        <f t="shared" si="41"/>
        <v>0</v>
      </c>
      <c r="ET343" s="44"/>
      <c r="EU343" s="8">
        <f t="shared" si="35"/>
        <v>57.25</v>
      </c>
      <c r="EV343" s="8" t="str">
        <f>VLOOKUP($EU343,definitions_list_lookup!$N$15:$P$20,2,TRUE)</f>
        <v>high</v>
      </c>
      <c r="EW343" s="8">
        <f>VLOOKUP($EU343,definitions_list_lookup!$N$15:$P$20,3,TRUE)</f>
        <v>3</v>
      </c>
    </row>
    <row r="344" spans="1:153" s="5" customFormat="1" ht="84">
      <c r="A344" s="5" t="s">
        <v>2358</v>
      </c>
      <c r="B344" s="5" t="s">
        <v>2845</v>
      </c>
      <c r="C344" s="5" t="s">
        <v>1497</v>
      </c>
      <c r="D344" s="5" t="s">
        <v>1497</v>
      </c>
      <c r="E344" s="5">
        <v>59</v>
      </c>
      <c r="F344" s="5">
        <v>2</v>
      </c>
      <c r="G344" s="6" t="str">
        <f t="shared" si="36"/>
        <v>59-2</v>
      </c>
      <c r="H344" s="2">
        <v>0</v>
      </c>
      <c r="I344" s="2">
        <v>77.5</v>
      </c>
      <c r="J344" s="81" t="str">
        <f>IF(((VLOOKUP($G344,Depth_Lookup!$A$3:$J$561,9,FALSE))-(I344/100))&gt;=0,"Good","Too Long")</f>
        <v>Good</v>
      </c>
      <c r="K344" s="82">
        <f>(VLOOKUP($G344,Depth_Lookup!$A$3:$J$561,10,FALSE))+(H344/100)</f>
        <v>146.86000000000001</v>
      </c>
      <c r="L344" s="82">
        <f>(VLOOKUP($G344,Depth_Lookup!$A$3:$J$561,10,FALSE))+(I344/100)</f>
        <v>147.63500000000002</v>
      </c>
      <c r="M344" s="174" t="s">
        <v>2331</v>
      </c>
      <c r="N344" s="174" t="s">
        <v>1489</v>
      </c>
      <c r="O344" s="59" t="s">
        <v>2381</v>
      </c>
      <c r="P344" s="59" t="s">
        <v>2416</v>
      </c>
      <c r="Q344" s="45"/>
      <c r="R344" s="42">
        <v>20</v>
      </c>
      <c r="T344" s="5">
        <v>80</v>
      </c>
      <c r="V344" s="8">
        <f t="shared" si="37"/>
        <v>100</v>
      </c>
      <c r="W344" s="4" t="s">
        <v>1796</v>
      </c>
      <c r="X344" s="5" t="s">
        <v>1764</v>
      </c>
      <c r="Y344" s="38">
        <v>15</v>
      </c>
      <c r="Z344" s="8" t="str">
        <f>VLOOKUP($Y344,definitions_list_lookup!$N$15:$P$20,2,TRUE)</f>
        <v>moderate</v>
      </c>
      <c r="AA344" s="8">
        <f>VLOOKUP($Y344,definitions_list_lookup!$N$15:$P$20,3,TRUE)</f>
        <v>2</v>
      </c>
      <c r="AB344" s="4"/>
      <c r="AC344" s="7"/>
      <c r="AD344" s="7">
        <v>40</v>
      </c>
      <c r="AE344" s="7">
        <v>10</v>
      </c>
      <c r="AF344" s="7"/>
      <c r="AG344" s="7"/>
      <c r="AH344" s="7"/>
      <c r="AI344" s="7"/>
      <c r="AJ344" s="7"/>
      <c r="AK344" s="7"/>
      <c r="AL344" s="7"/>
      <c r="AM344" s="7"/>
      <c r="AN344" s="7"/>
      <c r="AO344" s="7"/>
      <c r="AP344" s="7">
        <v>5</v>
      </c>
      <c r="AQ344" s="7"/>
      <c r="AR344" s="7"/>
      <c r="AS344" s="7">
        <v>45</v>
      </c>
      <c r="AT344" s="7"/>
      <c r="AU344" s="7"/>
      <c r="AV344" s="7"/>
      <c r="AW344" s="7"/>
      <c r="AX344" s="7"/>
      <c r="AY344" s="7"/>
      <c r="AZ344" s="7"/>
      <c r="BA344" s="8">
        <f t="shared" si="38"/>
        <v>100</v>
      </c>
      <c r="BB344" s="55"/>
      <c r="BC344" s="4"/>
      <c r="BD344" s="108"/>
      <c r="BE344" s="108"/>
      <c r="BF344" s="7"/>
      <c r="BG344" s="8" t="str">
        <f>VLOOKUP($BF344,definitions_list_lookup!$N$15:$P$20,2,TRUE)</f>
        <v>fresh</v>
      </c>
      <c r="BH344" s="8">
        <f>VLOOKUP($BF344,definitions_list_lookup!$N$15:$P$20,3,TRUE)</f>
        <v>0</v>
      </c>
      <c r="BI344" s="4"/>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8">
        <f t="shared" si="39"/>
        <v>0</v>
      </c>
      <c r="CI344" s="45"/>
      <c r="CJ344" s="7" t="s">
        <v>1777</v>
      </c>
      <c r="CK344" s="130" t="s">
        <v>1750</v>
      </c>
      <c r="CL344" s="5">
        <v>65</v>
      </c>
      <c r="CM344" s="8" t="str">
        <f>VLOOKUP($CL344,definitions_list_lookup!$N$15:$P$20,2,TRUE)</f>
        <v>very high</v>
      </c>
      <c r="CN344" s="8">
        <f>VLOOKUP($CL344,definitions_list_lookup!$N$15:$P$20,3,TRUE)</f>
        <v>4</v>
      </c>
      <c r="CO344" s="108"/>
      <c r="CP344" s="7">
        <v>20</v>
      </c>
      <c r="CQ344" s="7">
        <v>40</v>
      </c>
      <c r="CR344" s="7">
        <v>40</v>
      </c>
      <c r="CS344" s="7"/>
      <c r="CT344" s="7"/>
      <c r="CU344" s="7"/>
      <c r="CV344" s="7"/>
      <c r="CW344" s="7"/>
      <c r="CX344" s="7"/>
      <c r="CY344" s="7"/>
      <c r="CZ344" s="7"/>
      <c r="DA344" s="7"/>
      <c r="DB344" s="7"/>
      <c r="DC344" s="7"/>
      <c r="DD344" s="7"/>
      <c r="DE344" s="7"/>
      <c r="DF344" s="7"/>
      <c r="DG344" s="7"/>
      <c r="DH344" s="7"/>
      <c r="DI344" s="7"/>
      <c r="DJ344" s="7"/>
      <c r="DK344" s="7"/>
      <c r="DL344" s="7"/>
      <c r="DM344" s="7"/>
      <c r="DN344" s="8">
        <f t="shared" si="40"/>
        <v>100</v>
      </c>
      <c r="DO344" s="45"/>
      <c r="DP344" s="4"/>
      <c r="DR344" s="8" t="str">
        <f>VLOOKUP($DQ344,definitions_list_lookup!$N$15:$P$20,2,TRUE)</f>
        <v>fresh</v>
      </c>
      <c r="DS344" s="8">
        <f>VLOOKUP($DQ344,definitions_list_lookup!$N$15:$P$20,3,TRUE)</f>
        <v>0</v>
      </c>
      <c r="DT344" s="108"/>
      <c r="DU344" s="7"/>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8">
        <f t="shared" si="41"/>
        <v>0</v>
      </c>
      <c r="ET344" s="44"/>
      <c r="EU344" s="8">
        <f t="shared" si="35"/>
        <v>55</v>
      </c>
      <c r="EV344" s="8" t="str">
        <f>VLOOKUP($EU344,definitions_list_lookup!$N$15:$P$20,2,TRUE)</f>
        <v>high</v>
      </c>
      <c r="EW344" s="8">
        <f>VLOOKUP($EU344,definitions_list_lookup!$N$15:$P$20,3,TRUE)</f>
        <v>3</v>
      </c>
    </row>
    <row r="345" spans="1:153" s="5" customFormat="1" ht="84">
      <c r="A345" s="5" t="s">
        <v>2358</v>
      </c>
      <c r="B345" s="5" t="s">
        <v>2845</v>
      </c>
      <c r="C345" s="5" t="s">
        <v>1497</v>
      </c>
      <c r="D345" s="5" t="s">
        <v>1497</v>
      </c>
      <c r="E345" s="5">
        <v>59</v>
      </c>
      <c r="F345" s="5">
        <v>3</v>
      </c>
      <c r="G345" s="6" t="str">
        <f t="shared" si="36"/>
        <v>59-3</v>
      </c>
      <c r="H345" s="2">
        <v>0</v>
      </c>
      <c r="I345" s="2">
        <v>75.5</v>
      </c>
      <c r="J345" s="81" t="str">
        <f>IF(((VLOOKUP($G345,Depth_Lookup!$A$3:$J$561,9,FALSE))-(I345/100))&gt;=0,"Good","Too Long")</f>
        <v>Good</v>
      </c>
      <c r="K345" s="82">
        <f>(VLOOKUP($G345,Depth_Lookup!$A$3:$J$561,10,FALSE))+(H345/100)</f>
        <v>147.63499999999999</v>
      </c>
      <c r="L345" s="82">
        <f>(VLOOKUP($G345,Depth_Lookup!$A$3:$J$561,10,FALSE))+(I345/100)</f>
        <v>148.38999999999999</v>
      </c>
      <c r="M345" s="174" t="s">
        <v>2331</v>
      </c>
      <c r="N345" s="174" t="s">
        <v>1489</v>
      </c>
      <c r="O345" s="59" t="s">
        <v>2382</v>
      </c>
      <c r="P345" s="59" t="s">
        <v>2416</v>
      </c>
      <c r="Q345" s="45"/>
      <c r="R345" s="42">
        <v>65</v>
      </c>
      <c r="T345" s="5">
        <v>35</v>
      </c>
      <c r="V345" s="8">
        <f t="shared" si="37"/>
        <v>100</v>
      </c>
      <c r="W345" s="4" t="s">
        <v>1742</v>
      </c>
      <c r="X345" s="5" t="s">
        <v>1764</v>
      </c>
      <c r="Y345" s="38">
        <v>35</v>
      </c>
      <c r="Z345" s="8" t="str">
        <f>VLOOKUP($Y345,definitions_list_lookup!$N$15:$P$20,2,TRUE)</f>
        <v>high</v>
      </c>
      <c r="AA345" s="8">
        <f>VLOOKUP($Y345,definitions_list_lookup!$N$15:$P$20,3,TRUE)</f>
        <v>3</v>
      </c>
      <c r="AB345" s="4"/>
      <c r="AC345" s="7"/>
      <c r="AD345" s="7">
        <v>40</v>
      </c>
      <c r="AE345" s="7">
        <v>30</v>
      </c>
      <c r="AF345" s="7"/>
      <c r="AG345" s="7"/>
      <c r="AH345" s="7"/>
      <c r="AI345" s="7"/>
      <c r="AJ345" s="7"/>
      <c r="AK345" s="7"/>
      <c r="AL345" s="7"/>
      <c r="AM345" s="7"/>
      <c r="AN345" s="7"/>
      <c r="AO345" s="7"/>
      <c r="AP345" s="7">
        <v>5</v>
      </c>
      <c r="AQ345" s="7"/>
      <c r="AR345" s="7"/>
      <c r="AS345" s="7">
        <v>25</v>
      </c>
      <c r="AT345" s="7"/>
      <c r="AU345" s="7"/>
      <c r="AV345" s="7"/>
      <c r="AW345" s="7"/>
      <c r="AX345" s="7"/>
      <c r="AY345" s="7"/>
      <c r="AZ345" s="7"/>
      <c r="BA345" s="8">
        <f t="shared" si="38"/>
        <v>100</v>
      </c>
      <c r="BB345" s="55"/>
      <c r="BC345" s="4"/>
      <c r="BD345" s="108"/>
      <c r="BE345" s="108"/>
      <c r="BF345" s="7"/>
      <c r="BG345" s="8" t="str">
        <f>VLOOKUP($BF345,definitions_list_lookup!$N$15:$P$20,2,TRUE)</f>
        <v>fresh</v>
      </c>
      <c r="BH345" s="8">
        <f>VLOOKUP($BF345,definitions_list_lookup!$N$15:$P$20,3,TRUE)</f>
        <v>0</v>
      </c>
      <c r="BI345" s="4"/>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8">
        <f t="shared" si="39"/>
        <v>0</v>
      </c>
      <c r="CI345" s="45"/>
      <c r="CJ345" s="7" t="s">
        <v>1777</v>
      </c>
      <c r="CK345" s="130" t="s">
        <v>1737</v>
      </c>
      <c r="CL345" s="5">
        <v>50</v>
      </c>
      <c r="CM345" s="8" t="str">
        <f>VLOOKUP($CL345,definitions_list_lookup!$N$15:$P$20,2,TRUE)</f>
        <v>high</v>
      </c>
      <c r="CN345" s="8">
        <f>VLOOKUP($CL345,definitions_list_lookup!$N$15:$P$20,3,TRUE)</f>
        <v>3</v>
      </c>
      <c r="CO345" s="108"/>
      <c r="CP345" s="7"/>
      <c r="CQ345" s="7">
        <v>40</v>
      </c>
      <c r="CR345" s="7">
        <v>60</v>
      </c>
      <c r="CS345" s="7"/>
      <c r="CT345" s="7"/>
      <c r="CU345" s="7"/>
      <c r="CV345" s="7"/>
      <c r="CW345" s="7"/>
      <c r="CX345" s="7"/>
      <c r="CY345" s="7"/>
      <c r="CZ345" s="7"/>
      <c r="DA345" s="7"/>
      <c r="DB345" s="7"/>
      <c r="DC345" s="7"/>
      <c r="DD345" s="7"/>
      <c r="DE345" s="7"/>
      <c r="DF345" s="7"/>
      <c r="DG345" s="7"/>
      <c r="DH345" s="7"/>
      <c r="DI345" s="7"/>
      <c r="DJ345" s="7"/>
      <c r="DK345" s="7"/>
      <c r="DL345" s="7"/>
      <c r="DM345" s="7"/>
      <c r="DN345" s="8">
        <f t="shared" si="40"/>
        <v>100</v>
      </c>
      <c r="DO345" s="45"/>
      <c r="DP345" s="4"/>
      <c r="DR345" s="8" t="str">
        <f>VLOOKUP($DQ345,definitions_list_lookup!$N$15:$P$20,2,TRUE)</f>
        <v>fresh</v>
      </c>
      <c r="DS345" s="8">
        <f>VLOOKUP($DQ345,definitions_list_lookup!$N$15:$P$20,3,TRUE)</f>
        <v>0</v>
      </c>
      <c r="DT345" s="108"/>
      <c r="DU345" s="7"/>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8">
        <f t="shared" si="41"/>
        <v>0</v>
      </c>
      <c r="ET345" s="44"/>
      <c r="EU345" s="8">
        <f t="shared" si="35"/>
        <v>40.25</v>
      </c>
      <c r="EV345" s="8" t="str">
        <f>VLOOKUP($EU345,definitions_list_lookup!$N$15:$P$20,2,TRUE)</f>
        <v>high</v>
      </c>
      <c r="EW345" s="8">
        <f>VLOOKUP($EU345,definitions_list_lookup!$N$15:$P$20,3,TRUE)</f>
        <v>3</v>
      </c>
    </row>
    <row r="346" spans="1:153" s="5" customFormat="1" ht="112">
      <c r="A346" s="5" t="s">
        <v>2358</v>
      </c>
      <c r="B346" s="5" t="s">
        <v>2845</v>
      </c>
      <c r="C346" s="5" t="s">
        <v>1497</v>
      </c>
      <c r="D346" s="5" t="s">
        <v>1497</v>
      </c>
      <c r="E346" s="5">
        <v>59</v>
      </c>
      <c r="F346" s="5">
        <v>4</v>
      </c>
      <c r="G346" s="6" t="str">
        <f t="shared" si="36"/>
        <v>59-4</v>
      </c>
      <c r="H346" s="2">
        <v>0</v>
      </c>
      <c r="I346" s="2">
        <v>91.5</v>
      </c>
      <c r="J346" s="81" t="str">
        <f>IF(((VLOOKUP($G346,Depth_Lookup!$A$3:$J$561,9,FALSE))-(I346/100))&gt;=0,"Good","Too Long")</f>
        <v>Good</v>
      </c>
      <c r="K346" s="82">
        <f>(VLOOKUP($G346,Depth_Lookup!$A$3:$J$561,10,FALSE))+(H346/100)</f>
        <v>148.38999999999999</v>
      </c>
      <c r="L346" s="82">
        <f>(VLOOKUP($G346,Depth_Lookup!$A$3:$J$561,10,FALSE))+(I346/100)</f>
        <v>149.30499999999998</v>
      </c>
      <c r="M346" s="174" t="s">
        <v>2331</v>
      </c>
      <c r="N346" s="174" t="s">
        <v>1489</v>
      </c>
      <c r="O346" s="59" t="s">
        <v>2099</v>
      </c>
      <c r="P346" s="59" t="s">
        <v>2416</v>
      </c>
      <c r="Q346" s="45"/>
      <c r="R346" s="42">
        <v>85</v>
      </c>
      <c r="T346" s="5">
        <v>15</v>
      </c>
      <c r="V346" s="8">
        <f t="shared" si="37"/>
        <v>100</v>
      </c>
      <c r="W346" s="4" t="s">
        <v>1794</v>
      </c>
      <c r="X346" s="5" t="s">
        <v>1764</v>
      </c>
      <c r="Y346" s="38">
        <v>15</v>
      </c>
      <c r="Z346" s="8" t="str">
        <f>VLOOKUP($Y346,definitions_list_lookup!$N$15:$P$20,2,TRUE)</f>
        <v>moderate</v>
      </c>
      <c r="AA346" s="8">
        <f>VLOOKUP($Y346,definitions_list_lookup!$N$15:$P$20,3,TRUE)</f>
        <v>2</v>
      </c>
      <c r="AB346" s="4"/>
      <c r="AC346" s="7">
        <v>10</v>
      </c>
      <c r="AD346" s="7">
        <v>30</v>
      </c>
      <c r="AE346" s="7">
        <v>30</v>
      </c>
      <c r="AF346" s="7"/>
      <c r="AG346" s="7"/>
      <c r="AH346" s="7"/>
      <c r="AI346" s="7"/>
      <c r="AJ346" s="7"/>
      <c r="AK346" s="7"/>
      <c r="AL346" s="7"/>
      <c r="AM346" s="7"/>
      <c r="AN346" s="7"/>
      <c r="AO346" s="7"/>
      <c r="AP346" s="7">
        <v>5</v>
      </c>
      <c r="AQ346" s="7"/>
      <c r="AR346" s="7"/>
      <c r="AS346" s="7">
        <v>25</v>
      </c>
      <c r="AT346" s="7"/>
      <c r="AU346" s="7"/>
      <c r="AV346" s="7"/>
      <c r="AW346" s="7"/>
      <c r="AX346" s="7"/>
      <c r="AY346" s="7"/>
      <c r="AZ346" s="7"/>
      <c r="BA346" s="8">
        <f t="shared" si="38"/>
        <v>100</v>
      </c>
      <c r="BB346" s="55"/>
      <c r="BC346" s="4"/>
      <c r="BD346" s="108"/>
      <c r="BE346" s="108"/>
      <c r="BF346" s="7"/>
      <c r="BG346" s="8" t="str">
        <f>VLOOKUP($BF346,definitions_list_lookup!$N$15:$P$20,2,TRUE)</f>
        <v>fresh</v>
      </c>
      <c r="BH346" s="8">
        <f>VLOOKUP($BF346,definitions_list_lookup!$N$15:$P$20,3,TRUE)</f>
        <v>0</v>
      </c>
      <c r="BI346" s="4"/>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8">
        <f t="shared" si="39"/>
        <v>0</v>
      </c>
      <c r="CI346" s="45"/>
      <c r="CJ346" s="7" t="s">
        <v>1777</v>
      </c>
      <c r="CK346" s="130" t="s">
        <v>1739</v>
      </c>
      <c r="CL346" s="5">
        <v>40</v>
      </c>
      <c r="CM346" s="8" t="str">
        <f>VLOOKUP($CL346,definitions_list_lookup!$N$15:$P$20,2,TRUE)</f>
        <v>high</v>
      </c>
      <c r="CN346" s="8">
        <f>VLOOKUP($CL346,definitions_list_lookup!$N$15:$P$20,3,TRUE)</f>
        <v>3</v>
      </c>
      <c r="CO346" s="108"/>
      <c r="CP346" s="7">
        <v>15</v>
      </c>
      <c r="CQ346" s="7">
        <v>40</v>
      </c>
      <c r="CR346" s="7">
        <v>45</v>
      </c>
      <c r="CS346" s="7"/>
      <c r="CT346" s="7"/>
      <c r="CU346" s="7"/>
      <c r="CV346" s="7"/>
      <c r="CW346" s="7"/>
      <c r="CX346" s="7"/>
      <c r="CY346" s="7"/>
      <c r="CZ346" s="7"/>
      <c r="DA346" s="7"/>
      <c r="DB346" s="7"/>
      <c r="DC346" s="7"/>
      <c r="DD346" s="7"/>
      <c r="DE346" s="7"/>
      <c r="DF346" s="7"/>
      <c r="DG346" s="7"/>
      <c r="DH346" s="7"/>
      <c r="DI346" s="7"/>
      <c r="DJ346" s="7"/>
      <c r="DK346" s="7"/>
      <c r="DL346" s="7"/>
      <c r="DM346" s="7"/>
      <c r="DN346" s="8">
        <f t="shared" si="40"/>
        <v>100</v>
      </c>
      <c r="DO346" s="45"/>
      <c r="DP346" s="4"/>
      <c r="DR346" s="8" t="str">
        <f>VLOOKUP($DQ346,definitions_list_lookup!$N$15:$P$20,2,TRUE)</f>
        <v>fresh</v>
      </c>
      <c r="DS346" s="8">
        <f>VLOOKUP($DQ346,definitions_list_lookup!$N$15:$P$20,3,TRUE)</f>
        <v>0</v>
      </c>
      <c r="DT346" s="108"/>
      <c r="DU346" s="7"/>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8">
        <f t="shared" si="41"/>
        <v>0</v>
      </c>
      <c r="ET346" s="44"/>
      <c r="EU346" s="8">
        <f t="shared" si="35"/>
        <v>18.75</v>
      </c>
      <c r="EV346" s="8" t="str">
        <f>VLOOKUP($EU346,definitions_list_lookup!$N$15:$P$20,2,TRUE)</f>
        <v>moderate</v>
      </c>
      <c r="EW346" s="8">
        <f>VLOOKUP($EU346,definitions_list_lookup!$N$15:$P$20,3,TRUE)</f>
        <v>2</v>
      </c>
    </row>
    <row r="347" spans="1:153" s="5" customFormat="1" ht="112">
      <c r="A347" s="5" t="s">
        <v>2358</v>
      </c>
      <c r="B347" s="5" t="s">
        <v>2845</v>
      </c>
      <c r="C347" s="5" t="s">
        <v>1497</v>
      </c>
      <c r="D347" s="5" t="s">
        <v>1497</v>
      </c>
      <c r="E347" s="5">
        <v>60</v>
      </c>
      <c r="F347" s="5">
        <v>1</v>
      </c>
      <c r="G347" s="6" t="str">
        <f t="shared" si="36"/>
        <v>60-1</v>
      </c>
      <c r="H347" s="2">
        <v>0</v>
      </c>
      <c r="I347" s="2">
        <v>46</v>
      </c>
      <c r="J347" s="81" t="str">
        <f>IF(((VLOOKUP($G347,Depth_Lookup!$A$3:$J$561,9,FALSE))-(I347/100))&gt;=0,"Good","Too Long")</f>
        <v>Good</v>
      </c>
      <c r="K347" s="82">
        <f>(VLOOKUP($G347,Depth_Lookup!$A$3:$J$561,10,FALSE))+(H347/100)</f>
        <v>149.25</v>
      </c>
      <c r="L347" s="82">
        <f>(VLOOKUP($G347,Depth_Lookup!$A$3:$J$561,10,FALSE))+(I347/100)</f>
        <v>149.71</v>
      </c>
      <c r="M347" s="174" t="s">
        <v>2331</v>
      </c>
      <c r="N347" s="174" t="s">
        <v>1489</v>
      </c>
      <c r="O347" s="59" t="s">
        <v>2099</v>
      </c>
      <c r="P347" s="59" t="s">
        <v>2416</v>
      </c>
      <c r="Q347" s="45"/>
      <c r="R347" s="42">
        <v>95</v>
      </c>
      <c r="T347" s="5">
        <v>5</v>
      </c>
      <c r="V347" s="8">
        <f t="shared" si="37"/>
        <v>100</v>
      </c>
      <c r="W347" s="4" t="s">
        <v>1742</v>
      </c>
      <c r="X347" s="5" t="s">
        <v>1764</v>
      </c>
      <c r="Y347" s="38">
        <v>15</v>
      </c>
      <c r="Z347" s="8" t="str">
        <f>VLOOKUP($Y347,definitions_list_lookup!$N$15:$P$20,2,TRUE)</f>
        <v>moderate</v>
      </c>
      <c r="AA347" s="8">
        <f>VLOOKUP($Y347,definitions_list_lookup!$N$15:$P$20,3,TRUE)</f>
        <v>2</v>
      </c>
      <c r="AB347" s="4"/>
      <c r="AC347" s="7">
        <v>20</v>
      </c>
      <c r="AD347" s="7">
        <v>10</v>
      </c>
      <c r="AE347" s="7">
        <v>60</v>
      </c>
      <c r="AF347" s="7"/>
      <c r="AG347" s="7"/>
      <c r="AH347" s="7"/>
      <c r="AI347" s="7"/>
      <c r="AJ347" s="7"/>
      <c r="AK347" s="7"/>
      <c r="AL347" s="7"/>
      <c r="AM347" s="7"/>
      <c r="AN347" s="7"/>
      <c r="AO347" s="7"/>
      <c r="AP347" s="7">
        <v>2</v>
      </c>
      <c r="AQ347" s="7"/>
      <c r="AR347" s="7"/>
      <c r="AS347" s="7">
        <v>8</v>
      </c>
      <c r="AT347" s="7"/>
      <c r="AU347" s="7"/>
      <c r="AV347" s="7"/>
      <c r="AW347" s="7"/>
      <c r="AX347" s="7"/>
      <c r="AY347" s="7"/>
      <c r="AZ347" s="7"/>
      <c r="BA347" s="8">
        <f t="shared" si="38"/>
        <v>100</v>
      </c>
      <c r="BB347" s="55"/>
      <c r="BC347" s="4"/>
      <c r="BD347" s="108"/>
      <c r="BE347" s="108"/>
      <c r="BF347" s="7"/>
      <c r="BG347" s="8" t="str">
        <f>VLOOKUP($BF347,definitions_list_lookup!$N$15:$P$20,2,TRUE)</f>
        <v>fresh</v>
      </c>
      <c r="BH347" s="8">
        <f>VLOOKUP($BF347,definitions_list_lookup!$N$15:$P$20,3,TRUE)</f>
        <v>0</v>
      </c>
      <c r="BI347" s="4"/>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8">
        <f t="shared" si="39"/>
        <v>0</v>
      </c>
      <c r="CI347" s="45"/>
      <c r="CJ347" s="7" t="s">
        <v>1777</v>
      </c>
      <c r="CK347" s="130" t="s">
        <v>1739</v>
      </c>
      <c r="CL347" s="5">
        <v>35</v>
      </c>
      <c r="CM347" s="8" t="str">
        <f>VLOOKUP($CL347,definitions_list_lookup!$N$15:$P$20,2,TRUE)</f>
        <v>high</v>
      </c>
      <c r="CN347" s="8">
        <f>VLOOKUP($CL347,definitions_list_lookup!$N$15:$P$20,3,TRUE)</f>
        <v>3</v>
      </c>
      <c r="CO347" s="108"/>
      <c r="CP347" s="7"/>
      <c r="CQ347" s="7">
        <v>20</v>
      </c>
      <c r="CR347" s="7">
        <v>80</v>
      </c>
      <c r="CS347" s="7"/>
      <c r="CT347" s="7"/>
      <c r="CU347" s="7"/>
      <c r="CV347" s="7"/>
      <c r="CW347" s="7"/>
      <c r="CX347" s="7"/>
      <c r="CY347" s="7"/>
      <c r="CZ347" s="7"/>
      <c r="DA347" s="7"/>
      <c r="DB347" s="7"/>
      <c r="DC347" s="7"/>
      <c r="DD347" s="7"/>
      <c r="DE347" s="7"/>
      <c r="DF347" s="7"/>
      <c r="DG347" s="7"/>
      <c r="DH347" s="7"/>
      <c r="DI347" s="7"/>
      <c r="DJ347" s="7"/>
      <c r="DK347" s="7"/>
      <c r="DL347" s="7"/>
      <c r="DM347" s="7"/>
      <c r="DN347" s="8">
        <f t="shared" si="40"/>
        <v>100</v>
      </c>
      <c r="DO347" s="45"/>
      <c r="DP347" s="4"/>
      <c r="DR347" s="8" t="str">
        <f>VLOOKUP($DQ347,definitions_list_lookup!$N$15:$P$20,2,TRUE)</f>
        <v>fresh</v>
      </c>
      <c r="DS347" s="8">
        <f>VLOOKUP($DQ347,definitions_list_lookup!$N$15:$P$20,3,TRUE)</f>
        <v>0</v>
      </c>
      <c r="DT347" s="108"/>
      <c r="DU347" s="7"/>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8">
        <f t="shared" si="41"/>
        <v>0</v>
      </c>
      <c r="ET347" s="44"/>
      <c r="EU347" s="8">
        <f t="shared" si="35"/>
        <v>16</v>
      </c>
      <c r="EV347" s="8" t="str">
        <f>VLOOKUP($EU347,definitions_list_lookup!$N$15:$P$20,2,TRUE)</f>
        <v>moderate</v>
      </c>
      <c r="EW347" s="8">
        <f>VLOOKUP($EU347,definitions_list_lookup!$N$15:$P$20,3,TRUE)</f>
        <v>2</v>
      </c>
    </row>
    <row r="348" spans="1:153" s="5" customFormat="1" ht="42">
      <c r="A348" s="5" t="s">
        <v>2358</v>
      </c>
      <c r="B348" s="5" t="s">
        <v>2845</v>
      </c>
      <c r="C348" s="5" t="s">
        <v>1497</v>
      </c>
      <c r="D348" s="5" t="s">
        <v>1497</v>
      </c>
      <c r="E348" s="5">
        <v>60</v>
      </c>
      <c r="F348" s="5">
        <v>1</v>
      </c>
      <c r="G348" s="6" t="str">
        <f t="shared" si="36"/>
        <v>60-1</v>
      </c>
      <c r="H348" s="2">
        <v>46</v>
      </c>
      <c r="I348" s="2">
        <v>70</v>
      </c>
      <c r="J348" s="81" t="str">
        <f>IF(((VLOOKUP($G348,Depth_Lookup!$A$3:$J$561,9,FALSE))-(I348/100))&gt;=0,"Good","Too Long")</f>
        <v>Good</v>
      </c>
      <c r="K348" s="82">
        <f>(VLOOKUP($G348,Depth_Lookup!$A$3:$J$561,10,FALSE))+(H348/100)</f>
        <v>149.71</v>
      </c>
      <c r="L348" s="82">
        <f>(VLOOKUP($G348,Depth_Lookup!$A$3:$J$561,10,FALSE))+(I348/100)</f>
        <v>149.94999999999999</v>
      </c>
      <c r="M348" s="174" t="s">
        <v>2332</v>
      </c>
      <c r="N348" s="174" t="s">
        <v>1489</v>
      </c>
      <c r="O348" s="59" t="s">
        <v>1749</v>
      </c>
      <c r="P348" s="59" t="s">
        <v>2108</v>
      </c>
      <c r="Q348" s="45"/>
      <c r="R348" s="42">
        <v>100</v>
      </c>
      <c r="V348" s="8">
        <f t="shared" si="37"/>
        <v>100</v>
      </c>
      <c r="W348" s="4" t="s">
        <v>1794</v>
      </c>
      <c r="X348" s="5" t="s">
        <v>1</v>
      </c>
      <c r="Y348" s="38">
        <v>50</v>
      </c>
      <c r="Z348" s="8" t="str">
        <f>VLOOKUP($Y348,definitions_list_lookup!$N$15:$P$20,2,TRUE)</f>
        <v>high</v>
      </c>
      <c r="AA348" s="8">
        <f>VLOOKUP($Y348,definitions_list_lookup!$N$15:$P$20,3,TRUE)</f>
        <v>3</v>
      </c>
      <c r="AB348" s="4"/>
      <c r="AC348" s="7"/>
      <c r="AD348" s="7">
        <v>35</v>
      </c>
      <c r="AE348" s="7"/>
      <c r="AF348" s="7"/>
      <c r="AG348" s="7"/>
      <c r="AH348" s="7"/>
      <c r="AI348" s="7"/>
      <c r="AJ348" s="7"/>
      <c r="AK348" s="7"/>
      <c r="AL348" s="7"/>
      <c r="AM348" s="7"/>
      <c r="AN348" s="7"/>
      <c r="AO348" s="7"/>
      <c r="AP348" s="7">
        <v>5</v>
      </c>
      <c r="AQ348" s="7"/>
      <c r="AR348" s="7"/>
      <c r="AS348" s="7">
        <v>60</v>
      </c>
      <c r="AT348" s="7"/>
      <c r="AU348" s="7"/>
      <c r="AV348" s="7"/>
      <c r="AW348" s="7"/>
      <c r="AX348" s="7"/>
      <c r="AY348" s="7"/>
      <c r="AZ348" s="7"/>
      <c r="BA348" s="8">
        <f t="shared" si="38"/>
        <v>100</v>
      </c>
      <c r="BB348" s="55"/>
      <c r="BC348" s="4"/>
      <c r="BD348" s="108"/>
      <c r="BE348" s="108"/>
      <c r="BF348" s="7"/>
      <c r="BG348" s="8" t="str">
        <f>VLOOKUP($BF348,definitions_list_lookup!$N$15:$P$20,2,TRUE)</f>
        <v>fresh</v>
      </c>
      <c r="BH348" s="8">
        <f>VLOOKUP($BF348,definitions_list_lookup!$N$15:$P$20,3,TRUE)</f>
        <v>0</v>
      </c>
      <c r="BI348" s="4"/>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8">
        <f t="shared" si="39"/>
        <v>0</v>
      </c>
      <c r="CI348" s="45"/>
      <c r="CJ348" s="7"/>
      <c r="CK348" s="130"/>
      <c r="CM348" s="8" t="str">
        <f>VLOOKUP($CL348,definitions_list_lookup!$N$15:$P$20,2,TRUE)</f>
        <v>fresh</v>
      </c>
      <c r="CN348" s="8">
        <f>VLOOKUP($CL348,definitions_list_lookup!$N$15:$P$20,3,TRUE)</f>
        <v>0</v>
      </c>
      <c r="CO348" s="108"/>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8">
        <f t="shared" si="40"/>
        <v>0</v>
      </c>
      <c r="DO348" s="45"/>
      <c r="DP348" s="4"/>
      <c r="DR348" s="8" t="str">
        <f>VLOOKUP($DQ348,definitions_list_lookup!$N$15:$P$20,2,TRUE)</f>
        <v>fresh</v>
      </c>
      <c r="DS348" s="8">
        <f>VLOOKUP($DQ348,definitions_list_lookup!$N$15:$P$20,3,TRUE)</f>
        <v>0</v>
      </c>
      <c r="DT348" s="108"/>
      <c r="DU348" s="7"/>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8">
        <f t="shared" si="41"/>
        <v>0</v>
      </c>
      <c r="ET348" s="44"/>
      <c r="EU348" s="8">
        <f t="shared" si="35"/>
        <v>50</v>
      </c>
      <c r="EV348" s="8" t="str">
        <f>VLOOKUP($EU348,definitions_list_lookup!$N$15:$P$20,2,TRUE)</f>
        <v>high</v>
      </c>
      <c r="EW348" s="8">
        <f>VLOOKUP($EU348,definitions_list_lookup!$N$15:$P$20,3,TRUE)</f>
        <v>3</v>
      </c>
    </row>
    <row r="349" spans="1:153" s="5" customFormat="1" ht="56">
      <c r="A349" s="5" t="s">
        <v>2358</v>
      </c>
      <c r="B349" s="5" t="s">
        <v>2845</v>
      </c>
      <c r="C349" s="5" t="s">
        <v>1497</v>
      </c>
      <c r="D349" s="5" t="s">
        <v>1497</v>
      </c>
      <c r="E349" s="5">
        <v>60</v>
      </c>
      <c r="F349" s="5">
        <v>1</v>
      </c>
      <c r="G349" s="6" t="str">
        <f t="shared" si="36"/>
        <v>60-1</v>
      </c>
      <c r="H349" s="2">
        <v>70</v>
      </c>
      <c r="I349" s="2">
        <v>90</v>
      </c>
      <c r="J349" s="81" t="str">
        <f>IF(((VLOOKUP($G349,Depth_Lookup!$A$3:$J$561,9,FALSE))-(I349/100))&gt;=0,"Good","Too Long")</f>
        <v>Good</v>
      </c>
      <c r="K349" s="82">
        <f>(VLOOKUP($G349,Depth_Lookup!$A$3:$J$561,10,FALSE))+(H349/100)</f>
        <v>149.94999999999999</v>
      </c>
      <c r="L349" s="82">
        <f>(VLOOKUP($G349,Depth_Lookup!$A$3:$J$561,10,FALSE))+(I349/100)</f>
        <v>150.15</v>
      </c>
      <c r="M349" s="174" t="s">
        <v>2333</v>
      </c>
      <c r="N349" s="174" t="s">
        <v>1489</v>
      </c>
      <c r="O349" s="59" t="s">
        <v>1746</v>
      </c>
      <c r="P349" s="59" t="s">
        <v>2108</v>
      </c>
      <c r="Q349" s="45"/>
      <c r="R349" s="42">
        <v>100</v>
      </c>
      <c r="V349" s="8">
        <f t="shared" si="37"/>
        <v>100</v>
      </c>
      <c r="W349" s="4" t="s">
        <v>1794</v>
      </c>
      <c r="X349" s="5" t="s">
        <v>1764</v>
      </c>
      <c r="Y349" s="38">
        <v>25</v>
      </c>
      <c r="Z349" s="8" t="str">
        <f>VLOOKUP($Y349,definitions_list_lookup!$N$15:$P$20,2,TRUE)</f>
        <v>moderate</v>
      </c>
      <c r="AA349" s="8">
        <f>VLOOKUP($Y349,definitions_list_lookup!$N$15:$P$20,3,TRUE)</f>
        <v>2</v>
      </c>
      <c r="AB349" s="4"/>
      <c r="AC349" s="7"/>
      <c r="AD349" s="7">
        <v>25</v>
      </c>
      <c r="AE349" s="7"/>
      <c r="AF349" s="7"/>
      <c r="AG349" s="7"/>
      <c r="AH349" s="7"/>
      <c r="AI349" s="7"/>
      <c r="AJ349" s="7"/>
      <c r="AK349" s="7"/>
      <c r="AL349" s="7"/>
      <c r="AM349" s="7"/>
      <c r="AN349" s="7"/>
      <c r="AO349" s="7"/>
      <c r="AP349" s="7">
        <v>5</v>
      </c>
      <c r="AQ349" s="7"/>
      <c r="AR349" s="7"/>
      <c r="AS349" s="7">
        <v>70</v>
      </c>
      <c r="AT349" s="7"/>
      <c r="AU349" s="7"/>
      <c r="AV349" s="7"/>
      <c r="AW349" s="7"/>
      <c r="AX349" s="7"/>
      <c r="AY349" s="7"/>
      <c r="AZ349" s="7"/>
      <c r="BA349" s="8">
        <f t="shared" si="38"/>
        <v>100</v>
      </c>
      <c r="BB349" s="55"/>
      <c r="BC349" s="4"/>
      <c r="BD349" s="108"/>
      <c r="BE349" s="108"/>
      <c r="BF349" s="7"/>
      <c r="BG349" s="8" t="str">
        <f>VLOOKUP($BF349,definitions_list_lookup!$N$15:$P$20,2,TRUE)</f>
        <v>fresh</v>
      </c>
      <c r="BH349" s="8">
        <f>VLOOKUP($BF349,definitions_list_lookup!$N$15:$P$20,3,TRUE)</f>
        <v>0</v>
      </c>
      <c r="BI349" s="4"/>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8">
        <f t="shared" si="39"/>
        <v>0</v>
      </c>
      <c r="CI349" s="45"/>
      <c r="CJ349" s="7"/>
      <c r="CK349" s="130"/>
      <c r="CM349" s="8" t="str">
        <f>VLOOKUP($CL349,definitions_list_lookup!$N$15:$P$20,2,TRUE)</f>
        <v>fresh</v>
      </c>
      <c r="CN349" s="8">
        <f>VLOOKUP($CL349,definitions_list_lookup!$N$15:$P$20,3,TRUE)</f>
        <v>0</v>
      </c>
      <c r="CO349" s="108"/>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8">
        <f t="shared" si="40"/>
        <v>0</v>
      </c>
      <c r="DO349" s="45"/>
      <c r="DP349" s="4"/>
      <c r="DR349" s="8" t="str">
        <f>VLOOKUP($DQ349,definitions_list_lookup!$N$15:$P$20,2,TRUE)</f>
        <v>fresh</v>
      </c>
      <c r="DS349" s="8">
        <f>VLOOKUP($DQ349,definitions_list_lookup!$N$15:$P$20,3,TRUE)</f>
        <v>0</v>
      </c>
      <c r="DT349" s="108"/>
      <c r="DU349" s="7"/>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8">
        <f t="shared" si="41"/>
        <v>0</v>
      </c>
      <c r="ET349" s="44"/>
      <c r="EU349" s="8">
        <f t="shared" si="35"/>
        <v>25</v>
      </c>
      <c r="EV349" s="8" t="str">
        <f>VLOOKUP($EU349,definitions_list_lookup!$N$15:$P$20,2,TRUE)</f>
        <v>moderate</v>
      </c>
      <c r="EW349" s="8">
        <f>VLOOKUP($EU349,definitions_list_lookup!$N$15:$P$20,3,TRUE)</f>
        <v>2</v>
      </c>
    </row>
    <row r="350" spans="1:153" s="5" customFormat="1" ht="98">
      <c r="A350" s="5" t="s">
        <v>2358</v>
      </c>
      <c r="B350" s="5" t="s">
        <v>2845</v>
      </c>
      <c r="C350" s="5" t="s">
        <v>1497</v>
      </c>
      <c r="D350" s="5" t="s">
        <v>1497</v>
      </c>
      <c r="E350" s="5">
        <v>60</v>
      </c>
      <c r="F350" s="5">
        <v>2</v>
      </c>
      <c r="G350" s="6" t="str">
        <f t="shared" si="36"/>
        <v>60-2</v>
      </c>
      <c r="H350" s="2">
        <v>0</v>
      </c>
      <c r="I350" s="2">
        <v>81</v>
      </c>
      <c r="J350" s="81" t="str">
        <f>IF(((VLOOKUP($G350,Depth_Lookup!$A$3:$J$561,9,FALSE))-(I350/100))&gt;=0,"Good","Too Long")</f>
        <v>Good</v>
      </c>
      <c r="K350" s="82">
        <f>(VLOOKUP($G350,Depth_Lookup!$A$3:$J$561,10,FALSE))+(H350/100)</f>
        <v>150.15</v>
      </c>
      <c r="L350" s="82">
        <f>(VLOOKUP($G350,Depth_Lookup!$A$3:$J$561,10,FALSE))+(I350/100)</f>
        <v>150.96</v>
      </c>
      <c r="M350" s="174" t="s">
        <v>2333</v>
      </c>
      <c r="N350" s="174" t="s">
        <v>1489</v>
      </c>
      <c r="O350" s="59" t="s">
        <v>1792</v>
      </c>
      <c r="P350" s="59" t="s">
        <v>2108</v>
      </c>
      <c r="Q350" s="45"/>
      <c r="R350" s="42">
        <v>95</v>
      </c>
      <c r="T350" s="5">
        <v>5</v>
      </c>
      <c r="V350" s="8">
        <f t="shared" si="37"/>
        <v>100</v>
      </c>
      <c r="W350" s="4" t="s">
        <v>1794</v>
      </c>
      <c r="X350" s="5" t="s">
        <v>1764</v>
      </c>
      <c r="Y350" s="38">
        <v>10</v>
      </c>
      <c r="Z350" s="8" t="str">
        <f>VLOOKUP($Y350,definitions_list_lookup!$N$15:$P$20,2,TRUE)</f>
        <v>slight</v>
      </c>
      <c r="AA350" s="8">
        <f>VLOOKUP($Y350,definitions_list_lookup!$N$15:$P$20,3,TRUE)</f>
        <v>1</v>
      </c>
      <c r="AB350" s="4"/>
      <c r="AC350" s="7"/>
      <c r="AD350" s="7">
        <v>25</v>
      </c>
      <c r="AE350" s="7"/>
      <c r="AF350" s="7"/>
      <c r="AG350" s="7"/>
      <c r="AH350" s="7"/>
      <c r="AI350" s="7"/>
      <c r="AJ350" s="7"/>
      <c r="AK350" s="7"/>
      <c r="AL350" s="7"/>
      <c r="AM350" s="7"/>
      <c r="AN350" s="7"/>
      <c r="AO350" s="7"/>
      <c r="AP350" s="7">
        <v>5</v>
      </c>
      <c r="AQ350" s="7"/>
      <c r="AR350" s="7"/>
      <c r="AS350" s="7">
        <v>70</v>
      </c>
      <c r="AT350" s="7"/>
      <c r="AU350" s="7"/>
      <c r="AV350" s="7"/>
      <c r="AW350" s="7"/>
      <c r="AX350" s="7"/>
      <c r="AY350" s="7"/>
      <c r="AZ350" s="7"/>
      <c r="BA350" s="8">
        <f t="shared" si="38"/>
        <v>100</v>
      </c>
      <c r="BB350" s="55"/>
      <c r="BC350" s="4"/>
      <c r="BD350" s="108"/>
      <c r="BE350" s="108"/>
      <c r="BF350" s="7"/>
      <c r="BG350" s="8" t="str">
        <f>VLOOKUP($BF350,definitions_list_lookup!$N$15:$P$20,2,TRUE)</f>
        <v>fresh</v>
      </c>
      <c r="BH350" s="8">
        <f>VLOOKUP($BF350,definitions_list_lookup!$N$15:$P$20,3,TRUE)</f>
        <v>0</v>
      </c>
      <c r="BI350" s="4"/>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8">
        <f t="shared" si="39"/>
        <v>0</v>
      </c>
      <c r="CI350" s="45"/>
      <c r="CJ350" s="7" t="s">
        <v>1777</v>
      </c>
      <c r="CK350" s="130" t="s">
        <v>1796</v>
      </c>
      <c r="CL350" s="5">
        <v>30</v>
      </c>
      <c r="CM350" s="8" t="str">
        <f>VLOOKUP($CL350,definitions_list_lookup!$N$15:$P$20,2,TRUE)</f>
        <v>moderate</v>
      </c>
      <c r="CN350" s="8">
        <f>VLOOKUP($CL350,definitions_list_lookup!$N$15:$P$20,3,TRUE)</f>
        <v>2</v>
      </c>
      <c r="CO350" s="108"/>
      <c r="CP350" s="7">
        <v>20</v>
      </c>
      <c r="CQ350" s="7">
        <v>50</v>
      </c>
      <c r="CR350" s="7">
        <v>30</v>
      </c>
      <c r="CS350" s="7"/>
      <c r="CT350" s="7"/>
      <c r="CU350" s="7"/>
      <c r="CV350" s="7"/>
      <c r="CW350" s="7"/>
      <c r="CX350" s="7"/>
      <c r="CY350" s="7"/>
      <c r="CZ350" s="7"/>
      <c r="DA350" s="7"/>
      <c r="DB350" s="7"/>
      <c r="DC350" s="7"/>
      <c r="DD350" s="7"/>
      <c r="DE350" s="7"/>
      <c r="DF350" s="7"/>
      <c r="DG350" s="7"/>
      <c r="DH350" s="7"/>
      <c r="DI350" s="7"/>
      <c r="DJ350" s="7"/>
      <c r="DK350" s="7"/>
      <c r="DL350" s="7"/>
      <c r="DM350" s="7"/>
      <c r="DN350" s="8">
        <f t="shared" si="40"/>
        <v>100</v>
      </c>
      <c r="DO350" s="45"/>
      <c r="DP350" s="4"/>
      <c r="DR350" s="8" t="str">
        <f>VLOOKUP($DQ350,definitions_list_lookup!$N$15:$P$20,2,TRUE)</f>
        <v>fresh</v>
      </c>
      <c r="DS350" s="8">
        <f>VLOOKUP($DQ350,definitions_list_lookup!$N$15:$P$20,3,TRUE)</f>
        <v>0</v>
      </c>
      <c r="DT350" s="108"/>
      <c r="DU350" s="7"/>
      <c r="DV350" s="7"/>
      <c r="DW350" s="7"/>
      <c r="DX350" s="7"/>
      <c r="DY350" s="7"/>
      <c r="DZ350" s="7"/>
      <c r="EA350" s="7"/>
      <c r="EB350" s="7"/>
      <c r="EC350" s="7"/>
      <c r="ED350" s="7"/>
      <c r="EE350" s="7"/>
      <c r="EF350" s="7"/>
      <c r="EG350" s="7"/>
      <c r="EH350" s="7"/>
      <c r="EI350" s="7"/>
      <c r="EJ350" s="7"/>
      <c r="EK350" s="7"/>
      <c r="EL350" s="7"/>
      <c r="EM350" s="7"/>
      <c r="EN350" s="7"/>
      <c r="EO350" s="7"/>
      <c r="EP350" s="7"/>
      <c r="EQ350" s="7"/>
      <c r="ER350" s="7"/>
      <c r="ES350" s="8">
        <f t="shared" si="41"/>
        <v>0</v>
      </c>
      <c r="ET350" s="44"/>
      <c r="EU350" s="8">
        <f t="shared" si="35"/>
        <v>11</v>
      </c>
      <c r="EV350" s="8" t="str">
        <f>VLOOKUP($EU350,definitions_list_lookup!$N$15:$P$20,2,TRUE)</f>
        <v>moderate</v>
      </c>
      <c r="EW350" s="8">
        <f>VLOOKUP($EU350,definitions_list_lookup!$N$15:$P$20,3,TRUE)</f>
        <v>2</v>
      </c>
    </row>
    <row r="351" spans="1:153" s="5" customFormat="1" ht="140">
      <c r="A351" s="5" t="s">
        <v>2358</v>
      </c>
      <c r="B351" s="5" t="s">
        <v>2845</v>
      </c>
      <c r="C351" s="5" t="s">
        <v>1497</v>
      </c>
      <c r="D351" s="5" t="s">
        <v>1497</v>
      </c>
      <c r="E351" s="5">
        <v>60</v>
      </c>
      <c r="F351" s="5">
        <v>2</v>
      </c>
      <c r="G351" s="6" t="str">
        <f t="shared" si="36"/>
        <v>60-2</v>
      </c>
      <c r="H351" s="2">
        <v>81</v>
      </c>
      <c r="I351" s="2">
        <v>91.5</v>
      </c>
      <c r="J351" s="81" t="str">
        <f>IF(((VLOOKUP($G351,Depth_Lookup!$A$3:$J$561,9,FALSE))-(I351/100))&gt;=0,"Good","Too Long")</f>
        <v>Good</v>
      </c>
      <c r="K351" s="82">
        <f>(VLOOKUP($G351,Depth_Lookup!$A$3:$J$561,10,FALSE))+(H351/100)</f>
        <v>150.96</v>
      </c>
      <c r="L351" s="82">
        <f>(VLOOKUP($G351,Depth_Lookup!$A$3:$J$561,10,FALSE))+(I351/100)</f>
        <v>151.065</v>
      </c>
      <c r="M351" s="174" t="s">
        <v>2334</v>
      </c>
      <c r="N351" s="174" t="s">
        <v>1716</v>
      </c>
      <c r="O351" s="59" t="s">
        <v>2383</v>
      </c>
      <c r="P351" s="59" t="s">
        <v>2417</v>
      </c>
      <c r="Q351" s="45"/>
      <c r="R351" s="42">
        <v>90</v>
      </c>
      <c r="T351" s="5">
        <v>10</v>
      </c>
      <c r="V351" s="8">
        <f t="shared" si="37"/>
        <v>100</v>
      </c>
      <c r="W351" s="4" t="s">
        <v>1742</v>
      </c>
      <c r="X351" s="5" t="s">
        <v>1764</v>
      </c>
      <c r="Y351" s="38">
        <v>40</v>
      </c>
      <c r="Z351" s="8" t="str">
        <f>VLOOKUP($Y351,definitions_list_lookup!$N$15:$P$20,2,TRUE)</f>
        <v>high</v>
      </c>
      <c r="AA351" s="8">
        <f>VLOOKUP($Y351,definitions_list_lookup!$N$15:$P$20,3,TRUE)</f>
        <v>3</v>
      </c>
      <c r="AB351" s="4"/>
      <c r="AC351" s="7">
        <v>25</v>
      </c>
      <c r="AD351" s="7">
        <v>30</v>
      </c>
      <c r="AE351" s="7">
        <v>45</v>
      </c>
      <c r="AF351" s="7"/>
      <c r="AG351" s="7"/>
      <c r="AH351" s="7"/>
      <c r="AI351" s="7"/>
      <c r="AJ351" s="7"/>
      <c r="AK351" s="7"/>
      <c r="AL351" s="7"/>
      <c r="AM351" s="7"/>
      <c r="AN351" s="7"/>
      <c r="AO351" s="7"/>
      <c r="AP351" s="7"/>
      <c r="AQ351" s="7"/>
      <c r="AR351" s="7"/>
      <c r="AS351" s="7"/>
      <c r="AT351" s="7"/>
      <c r="AU351" s="7"/>
      <c r="AV351" s="7"/>
      <c r="AW351" s="7"/>
      <c r="AX351" s="7"/>
      <c r="AY351" s="7"/>
      <c r="AZ351" s="7"/>
      <c r="BA351" s="8">
        <f t="shared" si="38"/>
        <v>100</v>
      </c>
      <c r="BB351" s="55"/>
      <c r="BC351" s="4"/>
      <c r="BD351" s="108"/>
      <c r="BE351" s="108"/>
      <c r="BF351" s="7"/>
      <c r="BG351" s="8" t="str">
        <f>VLOOKUP($BF351,definitions_list_lookup!$N$15:$P$20,2,TRUE)</f>
        <v>fresh</v>
      </c>
      <c r="BH351" s="8">
        <f>VLOOKUP($BF351,definitions_list_lookup!$N$15:$P$20,3,TRUE)</f>
        <v>0</v>
      </c>
      <c r="BI351" s="4"/>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8">
        <f t="shared" si="39"/>
        <v>0</v>
      </c>
      <c r="CI351" s="45"/>
      <c r="CJ351" s="7" t="s">
        <v>1777</v>
      </c>
      <c r="CK351" s="130" t="s">
        <v>1742</v>
      </c>
      <c r="CL351" s="5">
        <v>50</v>
      </c>
      <c r="CM351" s="8" t="str">
        <f>VLOOKUP($CL351,definitions_list_lookup!$N$15:$P$20,2,TRUE)</f>
        <v>high</v>
      </c>
      <c r="CN351" s="8">
        <f>VLOOKUP($CL351,definitions_list_lookup!$N$15:$P$20,3,TRUE)</f>
        <v>3</v>
      </c>
      <c r="CO351" s="108"/>
      <c r="CP351" s="7"/>
      <c r="CQ351" s="7">
        <v>50</v>
      </c>
      <c r="CR351" s="7">
        <v>50</v>
      </c>
      <c r="CS351" s="7"/>
      <c r="CT351" s="7"/>
      <c r="CU351" s="7"/>
      <c r="CV351" s="7"/>
      <c r="CW351" s="7"/>
      <c r="CX351" s="7"/>
      <c r="CY351" s="7"/>
      <c r="CZ351" s="7"/>
      <c r="DA351" s="7"/>
      <c r="DB351" s="7"/>
      <c r="DC351" s="7"/>
      <c r="DD351" s="7"/>
      <c r="DE351" s="7"/>
      <c r="DF351" s="7"/>
      <c r="DG351" s="7"/>
      <c r="DH351" s="7"/>
      <c r="DI351" s="7"/>
      <c r="DJ351" s="7"/>
      <c r="DK351" s="7"/>
      <c r="DL351" s="7"/>
      <c r="DM351" s="7"/>
      <c r="DN351" s="8">
        <f t="shared" si="40"/>
        <v>100</v>
      </c>
      <c r="DO351" s="45"/>
      <c r="DP351" s="4"/>
      <c r="DR351" s="8" t="str">
        <f>VLOOKUP($DQ351,definitions_list_lookup!$N$15:$P$20,2,TRUE)</f>
        <v>fresh</v>
      </c>
      <c r="DS351" s="8">
        <f>VLOOKUP($DQ351,definitions_list_lookup!$N$15:$P$20,3,TRUE)</f>
        <v>0</v>
      </c>
      <c r="DT351" s="108"/>
      <c r="DU351" s="7"/>
      <c r="DV351" s="7"/>
      <c r="DW351" s="7"/>
      <c r="DX351" s="7"/>
      <c r="DY351" s="7"/>
      <c r="DZ351" s="7"/>
      <c r="EA351" s="7"/>
      <c r="EB351" s="7"/>
      <c r="EC351" s="7"/>
      <c r="ED351" s="7"/>
      <c r="EE351" s="7"/>
      <c r="EF351" s="7"/>
      <c r="EG351" s="7"/>
      <c r="EH351" s="7"/>
      <c r="EI351" s="7"/>
      <c r="EJ351" s="7"/>
      <c r="EK351" s="7"/>
      <c r="EL351" s="7"/>
      <c r="EM351" s="7"/>
      <c r="EN351" s="7"/>
      <c r="EO351" s="7"/>
      <c r="EP351" s="7"/>
      <c r="EQ351" s="7"/>
      <c r="ER351" s="7"/>
      <c r="ES351" s="8">
        <f t="shared" si="41"/>
        <v>0</v>
      </c>
      <c r="ET351" s="44"/>
      <c r="EU351" s="8">
        <f t="shared" si="35"/>
        <v>41</v>
      </c>
      <c r="EV351" s="8" t="str">
        <f>VLOOKUP($EU351,definitions_list_lookup!$N$15:$P$20,2,TRUE)</f>
        <v>high</v>
      </c>
      <c r="EW351" s="8">
        <f>VLOOKUP($EU351,definitions_list_lookup!$N$15:$P$20,3,TRUE)</f>
        <v>3</v>
      </c>
    </row>
    <row r="352" spans="1:153" s="5" customFormat="1" ht="140">
      <c r="A352" s="5" t="s">
        <v>2358</v>
      </c>
      <c r="B352" s="5" t="s">
        <v>2845</v>
      </c>
      <c r="C352" s="5" t="s">
        <v>1497</v>
      </c>
      <c r="D352" s="5" t="s">
        <v>1497</v>
      </c>
      <c r="E352" s="5">
        <v>60</v>
      </c>
      <c r="F352" s="5">
        <v>3</v>
      </c>
      <c r="G352" s="6" t="str">
        <f t="shared" si="36"/>
        <v>60-3</v>
      </c>
      <c r="H352" s="2">
        <v>0</v>
      </c>
      <c r="I352" s="2">
        <v>88</v>
      </c>
      <c r="J352" s="81" t="str">
        <f>IF(((VLOOKUP($G352,Depth_Lookup!$A$3:$J$561,9,FALSE))-(I352/100))&gt;=0,"Good","Too Long")</f>
        <v>Good</v>
      </c>
      <c r="K352" s="82">
        <f>(VLOOKUP($G352,Depth_Lookup!$A$3:$J$561,10,FALSE))+(H352/100)</f>
        <v>151.065</v>
      </c>
      <c r="L352" s="82">
        <f>(VLOOKUP($G352,Depth_Lookup!$A$3:$J$561,10,FALSE))+(I352/100)</f>
        <v>151.94499999999999</v>
      </c>
      <c r="M352" s="174" t="s">
        <v>2334</v>
      </c>
      <c r="N352" s="174" t="s">
        <v>1716</v>
      </c>
      <c r="O352" s="59" t="s">
        <v>2384</v>
      </c>
      <c r="P352" s="59" t="s">
        <v>2417</v>
      </c>
      <c r="Q352" s="45"/>
      <c r="R352" s="42">
        <v>10</v>
      </c>
      <c r="T352" s="5">
        <v>90</v>
      </c>
      <c r="V352" s="8">
        <f t="shared" si="37"/>
        <v>100</v>
      </c>
      <c r="W352" s="4" t="s">
        <v>1739</v>
      </c>
      <c r="X352" s="5" t="s">
        <v>1764</v>
      </c>
      <c r="Y352" s="38">
        <v>30</v>
      </c>
      <c r="Z352" s="8" t="str">
        <f>VLOOKUP($Y352,definitions_list_lookup!$N$15:$P$20,2,TRUE)</f>
        <v>moderate</v>
      </c>
      <c r="AA352" s="8">
        <f>VLOOKUP($Y352,definitions_list_lookup!$N$15:$P$20,3,TRUE)</f>
        <v>2</v>
      </c>
      <c r="AB352" s="4"/>
      <c r="AC352" s="7">
        <v>20</v>
      </c>
      <c r="AD352" s="7">
        <v>20</v>
      </c>
      <c r="AE352" s="7">
        <v>60</v>
      </c>
      <c r="AF352" s="7"/>
      <c r="AG352" s="7"/>
      <c r="AH352" s="7"/>
      <c r="AI352" s="7"/>
      <c r="AJ352" s="7"/>
      <c r="AK352" s="7"/>
      <c r="AL352" s="7"/>
      <c r="AM352" s="7"/>
      <c r="AN352" s="7"/>
      <c r="AO352" s="7"/>
      <c r="AP352" s="7"/>
      <c r="AQ352" s="7"/>
      <c r="AR352" s="7"/>
      <c r="AS352" s="7"/>
      <c r="AT352" s="7"/>
      <c r="AU352" s="7"/>
      <c r="AV352" s="7"/>
      <c r="AW352" s="7"/>
      <c r="AX352" s="7"/>
      <c r="AY352" s="7"/>
      <c r="AZ352" s="7"/>
      <c r="BA352" s="8">
        <f t="shared" si="38"/>
        <v>100</v>
      </c>
      <c r="BB352" s="55"/>
      <c r="BC352" s="4"/>
      <c r="BD352" s="108"/>
      <c r="BE352" s="108"/>
      <c r="BF352" s="7"/>
      <c r="BG352" s="8" t="str">
        <f>VLOOKUP($BF352,definitions_list_lookup!$N$15:$P$20,2,TRUE)</f>
        <v>fresh</v>
      </c>
      <c r="BH352" s="8">
        <f>VLOOKUP($BF352,definitions_list_lookup!$N$15:$P$20,3,TRUE)</f>
        <v>0</v>
      </c>
      <c r="BI352" s="4"/>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8">
        <f t="shared" si="39"/>
        <v>0</v>
      </c>
      <c r="CI352" s="45"/>
      <c r="CJ352" s="7" t="s">
        <v>1777</v>
      </c>
      <c r="CK352" s="130" t="s">
        <v>1737</v>
      </c>
      <c r="CL352" s="5">
        <v>65</v>
      </c>
      <c r="CM352" s="8" t="str">
        <f>VLOOKUP($CL352,definitions_list_lookup!$N$15:$P$20,2,TRUE)</f>
        <v>very high</v>
      </c>
      <c r="CN352" s="8">
        <f>VLOOKUP($CL352,definitions_list_lookup!$N$15:$P$20,3,TRUE)</f>
        <v>4</v>
      </c>
      <c r="CO352" s="108"/>
      <c r="CP352" s="7">
        <v>30</v>
      </c>
      <c r="CQ352" s="7">
        <v>30</v>
      </c>
      <c r="CR352" s="7">
        <v>20</v>
      </c>
      <c r="CS352" s="7"/>
      <c r="CT352" s="7"/>
      <c r="CU352" s="7">
        <v>20</v>
      </c>
      <c r="CV352" s="7"/>
      <c r="CW352" s="7"/>
      <c r="CX352" s="7"/>
      <c r="CY352" s="7"/>
      <c r="CZ352" s="7"/>
      <c r="DA352" s="7"/>
      <c r="DB352" s="7"/>
      <c r="DC352" s="7"/>
      <c r="DD352" s="7"/>
      <c r="DE352" s="7"/>
      <c r="DF352" s="7"/>
      <c r="DG352" s="7"/>
      <c r="DH352" s="7"/>
      <c r="DI352" s="7"/>
      <c r="DJ352" s="7"/>
      <c r="DK352" s="7"/>
      <c r="DL352" s="7"/>
      <c r="DM352" s="7"/>
      <c r="DN352" s="8">
        <f t="shared" si="40"/>
        <v>100</v>
      </c>
      <c r="DO352" s="45"/>
      <c r="DP352" s="4"/>
      <c r="DR352" s="8" t="str">
        <f>VLOOKUP($DQ352,definitions_list_lookup!$N$15:$P$20,2,TRUE)</f>
        <v>fresh</v>
      </c>
      <c r="DS352" s="8">
        <f>VLOOKUP($DQ352,definitions_list_lookup!$N$15:$P$20,3,TRUE)</f>
        <v>0</v>
      </c>
      <c r="DT352" s="108"/>
      <c r="DU352" s="7"/>
      <c r="DV352" s="7"/>
      <c r="DW352" s="7"/>
      <c r="DX352" s="7"/>
      <c r="DY352" s="7"/>
      <c r="DZ352" s="7"/>
      <c r="EA352" s="7"/>
      <c r="EB352" s="7"/>
      <c r="EC352" s="7"/>
      <c r="ED352" s="7"/>
      <c r="EE352" s="7"/>
      <c r="EF352" s="7"/>
      <c r="EG352" s="7"/>
      <c r="EH352" s="7"/>
      <c r="EI352" s="7"/>
      <c r="EJ352" s="7"/>
      <c r="EK352" s="7"/>
      <c r="EL352" s="7"/>
      <c r="EM352" s="7"/>
      <c r="EN352" s="7"/>
      <c r="EO352" s="7"/>
      <c r="EP352" s="7"/>
      <c r="EQ352" s="7"/>
      <c r="ER352" s="7"/>
      <c r="ES352" s="8">
        <f t="shared" si="41"/>
        <v>0</v>
      </c>
      <c r="ET352" s="44"/>
      <c r="EU352" s="8">
        <f t="shared" si="35"/>
        <v>61.5</v>
      </c>
      <c r="EV352" s="8" t="str">
        <f>VLOOKUP($EU352,definitions_list_lookup!$N$15:$P$20,2,TRUE)</f>
        <v>very high</v>
      </c>
      <c r="EW352" s="8">
        <f>VLOOKUP($EU352,definitions_list_lookup!$N$15:$P$20,3,TRUE)</f>
        <v>4</v>
      </c>
    </row>
    <row r="353" spans="1:153" s="5" customFormat="1" ht="140">
      <c r="A353" s="5" t="s">
        <v>2358</v>
      </c>
      <c r="B353" s="5" t="s">
        <v>2845</v>
      </c>
      <c r="C353" s="5" t="s">
        <v>1497</v>
      </c>
      <c r="D353" s="5" t="s">
        <v>1497</v>
      </c>
      <c r="E353" s="5">
        <v>60</v>
      </c>
      <c r="F353" s="5">
        <v>4</v>
      </c>
      <c r="G353" s="6" t="str">
        <f t="shared" si="36"/>
        <v>60-4</v>
      </c>
      <c r="H353" s="2">
        <v>0</v>
      </c>
      <c r="I353" s="2">
        <v>43</v>
      </c>
      <c r="J353" s="81" t="str">
        <f>IF(((VLOOKUP($G353,Depth_Lookup!$A$3:$J$561,9,FALSE))-(I353/100))&gt;=0,"Good","Too Long")</f>
        <v>Good</v>
      </c>
      <c r="K353" s="82">
        <f>(VLOOKUP($G353,Depth_Lookup!$A$3:$J$561,10,FALSE))+(H353/100)</f>
        <v>151.94499999999999</v>
      </c>
      <c r="L353" s="82">
        <f>(VLOOKUP($G353,Depth_Lookup!$A$3:$J$561,10,FALSE))+(I353/100)</f>
        <v>152.375</v>
      </c>
      <c r="M353" s="174" t="s">
        <v>2334</v>
      </c>
      <c r="N353" s="174" t="s">
        <v>1716</v>
      </c>
      <c r="O353" s="59" t="s">
        <v>2385</v>
      </c>
      <c r="P353" s="59" t="s">
        <v>2417</v>
      </c>
      <c r="Q353" s="45"/>
      <c r="R353" s="42"/>
      <c r="T353" s="5">
        <v>100</v>
      </c>
      <c r="V353" s="8">
        <f t="shared" si="37"/>
        <v>100</v>
      </c>
      <c r="W353" s="4"/>
      <c r="Y353" s="38"/>
      <c r="Z353" s="8" t="str">
        <f>VLOOKUP($Y353,definitions_list_lookup!$N$15:$P$20,2,TRUE)</f>
        <v>fresh</v>
      </c>
      <c r="AA353" s="8">
        <f>VLOOKUP($Y353,definitions_list_lookup!$N$15:$P$20,3,TRUE)</f>
        <v>0</v>
      </c>
      <c r="AB353" s="4"/>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8">
        <f t="shared" si="38"/>
        <v>0</v>
      </c>
      <c r="BB353" s="55"/>
      <c r="BC353" s="4"/>
      <c r="BD353" s="108"/>
      <c r="BE353" s="108"/>
      <c r="BF353" s="7"/>
      <c r="BG353" s="8" t="str">
        <f>VLOOKUP($BF353,definitions_list_lookup!$N$15:$P$20,2,TRUE)</f>
        <v>fresh</v>
      </c>
      <c r="BH353" s="8">
        <f>VLOOKUP($BF353,definitions_list_lookup!$N$15:$P$20,3,TRUE)</f>
        <v>0</v>
      </c>
      <c r="BI353" s="4"/>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8">
        <f t="shared" si="39"/>
        <v>0</v>
      </c>
      <c r="CI353" s="45"/>
      <c r="CJ353" s="7" t="s">
        <v>1777</v>
      </c>
      <c r="CK353" s="130" t="s">
        <v>1742</v>
      </c>
      <c r="CL353" s="5">
        <v>55</v>
      </c>
      <c r="CM353" s="8" t="str">
        <f>VLOOKUP($CL353,definitions_list_lookup!$N$15:$P$20,2,TRUE)</f>
        <v>high</v>
      </c>
      <c r="CN353" s="8">
        <f>VLOOKUP($CL353,definitions_list_lookup!$N$15:$P$20,3,TRUE)</f>
        <v>3</v>
      </c>
      <c r="CO353" s="108"/>
      <c r="CP353" s="7">
        <v>60</v>
      </c>
      <c r="CQ353" s="7">
        <v>15</v>
      </c>
      <c r="CR353" s="7">
        <v>25</v>
      </c>
      <c r="CS353" s="7"/>
      <c r="CT353" s="7"/>
      <c r="CU353" s="7"/>
      <c r="CV353" s="7"/>
      <c r="CW353" s="7"/>
      <c r="CX353" s="7"/>
      <c r="CY353" s="7"/>
      <c r="CZ353" s="7"/>
      <c r="DA353" s="7"/>
      <c r="DB353" s="7"/>
      <c r="DC353" s="7"/>
      <c r="DD353" s="7"/>
      <c r="DE353" s="7"/>
      <c r="DF353" s="7"/>
      <c r="DG353" s="7"/>
      <c r="DH353" s="7"/>
      <c r="DI353" s="7"/>
      <c r="DJ353" s="7"/>
      <c r="DK353" s="7"/>
      <c r="DL353" s="7"/>
      <c r="DM353" s="7"/>
      <c r="DN353" s="8">
        <f t="shared" si="40"/>
        <v>100</v>
      </c>
      <c r="DO353" s="45"/>
      <c r="DP353" s="4"/>
      <c r="DR353" s="8" t="str">
        <f>VLOOKUP($DQ353,definitions_list_lookup!$N$15:$P$20,2,TRUE)</f>
        <v>fresh</v>
      </c>
      <c r="DS353" s="8">
        <f>VLOOKUP($DQ353,definitions_list_lookup!$N$15:$P$20,3,TRUE)</f>
        <v>0</v>
      </c>
      <c r="DT353" s="108"/>
      <c r="DU353" s="7"/>
      <c r="DV353" s="7"/>
      <c r="DW353" s="7"/>
      <c r="DX353" s="7"/>
      <c r="DY353" s="7"/>
      <c r="DZ353" s="7"/>
      <c r="EA353" s="7"/>
      <c r="EB353" s="7"/>
      <c r="EC353" s="7"/>
      <c r="ED353" s="7"/>
      <c r="EE353" s="7"/>
      <c r="EF353" s="7"/>
      <c r="EG353" s="7"/>
      <c r="EH353" s="7"/>
      <c r="EI353" s="7"/>
      <c r="EJ353" s="7"/>
      <c r="EK353" s="7"/>
      <c r="EL353" s="7"/>
      <c r="EM353" s="7"/>
      <c r="EN353" s="7"/>
      <c r="EO353" s="7"/>
      <c r="EP353" s="7"/>
      <c r="EQ353" s="7"/>
      <c r="ER353" s="7"/>
      <c r="ES353" s="8">
        <f t="shared" si="41"/>
        <v>0</v>
      </c>
      <c r="ET353" s="44"/>
      <c r="EU353" s="8">
        <f t="shared" si="35"/>
        <v>55</v>
      </c>
      <c r="EV353" s="8" t="str">
        <f>VLOOKUP($EU353,definitions_list_lookup!$N$15:$P$20,2,TRUE)</f>
        <v>high</v>
      </c>
      <c r="EW353" s="8">
        <f>VLOOKUP($EU353,definitions_list_lookup!$N$15:$P$20,3,TRUE)</f>
        <v>3</v>
      </c>
    </row>
    <row r="354" spans="1:153" s="5" customFormat="1" ht="140">
      <c r="A354" s="5" t="s">
        <v>2358</v>
      </c>
      <c r="B354" s="5" t="s">
        <v>2845</v>
      </c>
      <c r="C354" s="5" t="s">
        <v>1497</v>
      </c>
      <c r="D354" s="5" t="s">
        <v>1497</v>
      </c>
      <c r="E354" s="5">
        <v>61</v>
      </c>
      <c r="F354" s="5">
        <v>1</v>
      </c>
      <c r="G354" s="6" t="str">
        <f t="shared" si="36"/>
        <v>61-1</v>
      </c>
      <c r="H354" s="2">
        <v>0</v>
      </c>
      <c r="I354" s="2">
        <v>69.5</v>
      </c>
      <c r="J354" s="81" t="str">
        <f>IF(((VLOOKUP($G354,Depth_Lookup!$A$3:$J$561,9,FALSE))-(I354/100))&gt;=0,"Good","Too Long")</f>
        <v>Good</v>
      </c>
      <c r="K354" s="82">
        <f>(VLOOKUP($G354,Depth_Lookup!$A$3:$J$561,10,FALSE))+(H354/100)</f>
        <v>152.25</v>
      </c>
      <c r="L354" s="82">
        <f>(VLOOKUP($G354,Depth_Lookup!$A$3:$J$561,10,FALSE))+(I354/100)</f>
        <v>152.94499999999999</v>
      </c>
      <c r="M354" s="174" t="s">
        <v>2334</v>
      </c>
      <c r="N354" s="174" t="s">
        <v>1716</v>
      </c>
      <c r="O354" s="59" t="s">
        <v>2385</v>
      </c>
      <c r="P354" s="59" t="s">
        <v>2417</v>
      </c>
      <c r="Q354" s="45"/>
      <c r="R354" s="42"/>
      <c r="T354" s="5">
        <v>100</v>
      </c>
      <c r="V354" s="8">
        <f t="shared" si="37"/>
        <v>100</v>
      </c>
      <c r="W354" s="4"/>
      <c r="Y354" s="38"/>
      <c r="Z354" s="8" t="str">
        <f>VLOOKUP($Y354,definitions_list_lookup!$N$15:$P$20,2,TRUE)</f>
        <v>fresh</v>
      </c>
      <c r="AA354" s="8">
        <f>VLOOKUP($Y354,definitions_list_lookup!$N$15:$P$20,3,TRUE)</f>
        <v>0</v>
      </c>
      <c r="AB354" s="4"/>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8">
        <f t="shared" si="38"/>
        <v>0</v>
      </c>
      <c r="BB354" s="55"/>
      <c r="BC354" s="4"/>
      <c r="BD354" s="108"/>
      <c r="BE354" s="108"/>
      <c r="BF354" s="7"/>
      <c r="BG354" s="8" t="str">
        <f>VLOOKUP($BF354,definitions_list_lookup!$N$15:$P$20,2,TRUE)</f>
        <v>fresh</v>
      </c>
      <c r="BH354" s="8">
        <f>VLOOKUP($BF354,definitions_list_lookup!$N$15:$P$20,3,TRUE)</f>
        <v>0</v>
      </c>
      <c r="BI354" s="4"/>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8">
        <f t="shared" si="39"/>
        <v>0</v>
      </c>
      <c r="CI354" s="45"/>
      <c r="CJ354" s="7" t="s">
        <v>1777</v>
      </c>
      <c r="CK354" s="130" t="s">
        <v>1750</v>
      </c>
      <c r="CL354" s="5">
        <v>55</v>
      </c>
      <c r="CM354" s="8" t="str">
        <f>VLOOKUP($CL354,definitions_list_lookup!$N$15:$P$20,2,TRUE)</f>
        <v>high</v>
      </c>
      <c r="CN354" s="8">
        <f>VLOOKUP($CL354,definitions_list_lookup!$N$15:$P$20,3,TRUE)</f>
        <v>3</v>
      </c>
      <c r="CO354" s="108"/>
      <c r="CP354" s="7">
        <v>55</v>
      </c>
      <c r="CQ354" s="7">
        <v>15</v>
      </c>
      <c r="CR354" s="7">
        <v>25</v>
      </c>
      <c r="CS354" s="7"/>
      <c r="CT354" s="7"/>
      <c r="CU354" s="7">
        <v>5</v>
      </c>
      <c r="CV354" s="7"/>
      <c r="CW354" s="7"/>
      <c r="CX354" s="7"/>
      <c r="CY354" s="7"/>
      <c r="CZ354" s="7"/>
      <c r="DA354" s="7"/>
      <c r="DB354" s="7"/>
      <c r="DC354" s="7"/>
      <c r="DD354" s="7"/>
      <c r="DE354" s="7"/>
      <c r="DF354" s="7"/>
      <c r="DG354" s="7"/>
      <c r="DH354" s="7"/>
      <c r="DI354" s="7"/>
      <c r="DJ354" s="7"/>
      <c r="DK354" s="7"/>
      <c r="DL354" s="7"/>
      <c r="DM354" s="7"/>
      <c r="DN354" s="8">
        <f t="shared" si="40"/>
        <v>100</v>
      </c>
      <c r="DO354" s="45"/>
      <c r="DP354" s="4"/>
      <c r="DR354" s="8" t="str">
        <f>VLOOKUP($DQ354,definitions_list_lookup!$N$15:$P$20,2,TRUE)</f>
        <v>fresh</v>
      </c>
      <c r="DS354" s="8">
        <f>VLOOKUP($DQ354,definitions_list_lookup!$N$15:$P$20,3,TRUE)</f>
        <v>0</v>
      </c>
      <c r="DT354" s="108"/>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8">
        <f t="shared" si="41"/>
        <v>0</v>
      </c>
      <c r="ET354" s="44"/>
      <c r="EU354" s="8">
        <f t="shared" si="35"/>
        <v>55</v>
      </c>
      <c r="EV354" s="8" t="str">
        <f>VLOOKUP($EU354,definitions_list_lookup!$N$15:$P$20,2,TRUE)</f>
        <v>high</v>
      </c>
      <c r="EW354" s="8">
        <f>VLOOKUP($EU354,definitions_list_lookup!$N$15:$P$20,3,TRUE)</f>
        <v>3</v>
      </c>
    </row>
    <row r="355" spans="1:153" s="5" customFormat="1" ht="140">
      <c r="A355" s="5" t="s">
        <v>2358</v>
      </c>
      <c r="B355" s="5" t="s">
        <v>2845</v>
      </c>
      <c r="C355" s="5" t="s">
        <v>1497</v>
      </c>
      <c r="D355" s="5" t="s">
        <v>1497</v>
      </c>
      <c r="E355" s="5">
        <v>61</v>
      </c>
      <c r="F355" s="5">
        <v>2</v>
      </c>
      <c r="G355" s="6" t="str">
        <f t="shared" si="36"/>
        <v>61-2</v>
      </c>
      <c r="H355" s="2">
        <v>0</v>
      </c>
      <c r="I355" s="2">
        <v>70</v>
      </c>
      <c r="J355" s="81" t="str">
        <f>IF(((VLOOKUP($G355,Depth_Lookup!$A$3:$J$561,9,FALSE))-(I355/100))&gt;=0,"Good","Too Long")</f>
        <v>Good</v>
      </c>
      <c r="K355" s="82">
        <f>(VLOOKUP($G355,Depth_Lookup!$A$3:$J$561,10,FALSE))+(H355/100)</f>
        <v>152.94499999999999</v>
      </c>
      <c r="L355" s="82">
        <f>(VLOOKUP($G355,Depth_Lookup!$A$3:$J$561,10,FALSE))+(I355/100)</f>
        <v>153.64499999999998</v>
      </c>
      <c r="M355" s="174" t="s">
        <v>2334</v>
      </c>
      <c r="N355" s="174" t="s">
        <v>1716</v>
      </c>
      <c r="O355" s="59" t="s">
        <v>2386</v>
      </c>
      <c r="P355" s="59" t="s">
        <v>2417</v>
      </c>
      <c r="Q355" s="45"/>
      <c r="R355" s="42">
        <v>55</v>
      </c>
      <c r="T355" s="5">
        <v>45</v>
      </c>
      <c r="V355" s="8">
        <f t="shared" si="37"/>
        <v>100</v>
      </c>
      <c r="W355" s="4" t="s">
        <v>1750</v>
      </c>
      <c r="X355" s="5" t="s">
        <v>1</v>
      </c>
      <c r="Y355" s="38">
        <v>50</v>
      </c>
      <c r="Z355" s="8" t="str">
        <f>VLOOKUP($Y355,definitions_list_lookup!$N$15:$P$20,2,TRUE)</f>
        <v>high</v>
      </c>
      <c r="AA355" s="8">
        <f>VLOOKUP($Y355,definitions_list_lookup!$N$15:$P$20,3,TRUE)</f>
        <v>3</v>
      </c>
      <c r="AB355" s="4"/>
      <c r="AC355" s="7">
        <v>85</v>
      </c>
      <c r="AD355" s="7">
        <v>5</v>
      </c>
      <c r="AE355" s="7">
        <v>10</v>
      </c>
      <c r="AF355" s="7"/>
      <c r="AG355" s="7"/>
      <c r="AH355" s="7"/>
      <c r="AI355" s="7"/>
      <c r="AJ355" s="7"/>
      <c r="AK355" s="7"/>
      <c r="AL355" s="7"/>
      <c r="AM355" s="7"/>
      <c r="AN355" s="7"/>
      <c r="AO355" s="7"/>
      <c r="AP355" s="7"/>
      <c r="AQ355" s="7"/>
      <c r="AR355" s="7"/>
      <c r="AS355" s="7"/>
      <c r="AT355" s="7"/>
      <c r="AU355" s="7"/>
      <c r="AV355" s="7"/>
      <c r="AW355" s="7"/>
      <c r="AX355" s="7"/>
      <c r="AY355" s="7"/>
      <c r="AZ355" s="7"/>
      <c r="BA355" s="8">
        <f t="shared" si="38"/>
        <v>100</v>
      </c>
      <c r="BB355" s="55"/>
      <c r="BC355" s="4"/>
      <c r="BD355" s="108"/>
      <c r="BE355" s="108"/>
      <c r="BF355" s="7"/>
      <c r="BG355" s="8" t="str">
        <f>VLOOKUP($BF355,definitions_list_lookup!$N$15:$P$20,2,TRUE)</f>
        <v>fresh</v>
      </c>
      <c r="BH355" s="8">
        <f>VLOOKUP($BF355,definitions_list_lookup!$N$15:$P$20,3,TRUE)</f>
        <v>0</v>
      </c>
      <c r="BI355" s="4"/>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8">
        <f t="shared" si="39"/>
        <v>0</v>
      </c>
      <c r="CI355" s="45"/>
      <c r="CJ355" s="7" t="s">
        <v>1777</v>
      </c>
      <c r="CK355" s="130" t="s">
        <v>1742</v>
      </c>
      <c r="CL355" s="5">
        <v>70</v>
      </c>
      <c r="CM355" s="8" t="str">
        <f>VLOOKUP($CL355,definitions_list_lookup!$N$15:$P$20,2,TRUE)</f>
        <v>very high</v>
      </c>
      <c r="CN355" s="8">
        <f>VLOOKUP($CL355,definitions_list_lookup!$N$15:$P$20,3,TRUE)</f>
        <v>4</v>
      </c>
      <c r="CO355" s="108"/>
      <c r="CP355" s="7">
        <v>75</v>
      </c>
      <c r="CQ355" s="7">
        <v>15</v>
      </c>
      <c r="CR355" s="7">
        <v>10</v>
      </c>
      <c r="CS355" s="7"/>
      <c r="CT355" s="7"/>
      <c r="CU355" s="7"/>
      <c r="CV355" s="7"/>
      <c r="CW355" s="7"/>
      <c r="CX355" s="7"/>
      <c r="CY355" s="7"/>
      <c r="CZ355" s="7"/>
      <c r="DA355" s="7"/>
      <c r="DB355" s="7"/>
      <c r="DC355" s="7"/>
      <c r="DD355" s="7"/>
      <c r="DE355" s="7"/>
      <c r="DF355" s="7"/>
      <c r="DG355" s="7"/>
      <c r="DH355" s="7"/>
      <c r="DI355" s="7"/>
      <c r="DJ355" s="7"/>
      <c r="DK355" s="7"/>
      <c r="DL355" s="7"/>
      <c r="DM355" s="7"/>
      <c r="DN355" s="8">
        <f t="shared" si="40"/>
        <v>100</v>
      </c>
      <c r="DO355" s="45"/>
      <c r="DP355" s="4"/>
      <c r="DR355" s="8" t="str">
        <f>VLOOKUP($DQ355,definitions_list_lookup!$N$15:$P$20,2,TRUE)</f>
        <v>fresh</v>
      </c>
      <c r="DS355" s="8">
        <f>VLOOKUP($DQ355,definitions_list_lookup!$N$15:$P$20,3,TRUE)</f>
        <v>0</v>
      </c>
      <c r="DT355" s="108"/>
      <c r="DU355" s="7"/>
      <c r="DV355" s="7"/>
      <c r="DW355" s="7"/>
      <c r="DX355" s="7"/>
      <c r="DY355" s="7"/>
      <c r="DZ355" s="7"/>
      <c r="EA355" s="7"/>
      <c r="EB355" s="7"/>
      <c r="EC355" s="7"/>
      <c r="ED355" s="7"/>
      <c r="EE355" s="7"/>
      <c r="EF355" s="7"/>
      <c r="EG355" s="7"/>
      <c r="EH355" s="7"/>
      <c r="EI355" s="7"/>
      <c r="EJ355" s="7"/>
      <c r="EK355" s="7"/>
      <c r="EL355" s="7"/>
      <c r="EM355" s="7"/>
      <c r="EN355" s="7"/>
      <c r="EO355" s="7"/>
      <c r="EP355" s="7"/>
      <c r="EQ355" s="7"/>
      <c r="ER355" s="7"/>
      <c r="ES355" s="8">
        <f t="shared" si="41"/>
        <v>0</v>
      </c>
      <c r="ET355" s="44"/>
      <c r="EU355" s="8">
        <f t="shared" si="35"/>
        <v>59</v>
      </c>
      <c r="EV355" s="8" t="str">
        <f>VLOOKUP($EU355,definitions_list_lookup!$N$15:$P$20,2,TRUE)</f>
        <v>high</v>
      </c>
      <c r="EW355" s="8">
        <f>VLOOKUP($EU355,definitions_list_lookup!$N$15:$P$20,3,TRUE)</f>
        <v>3</v>
      </c>
    </row>
    <row r="356" spans="1:153" s="5" customFormat="1" ht="140">
      <c r="A356" s="5" t="s">
        <v>2358</v>
      </c>
      <c r="B356" s="5" t="s">
        <v>2845</v>
      </c>
      <c r="C356" s="5" t="s">
        <v>1497</v>
      </c>
      <c r="D356" s="5" t="s">
        <v>1497</v>
      </c>
      <c r="E356" s="5">
        <v>61</v>
      </c>
      <c r="F356" s="5">
        <v>3</v>
      </c>
      <c r="G356" s="6" t="str">
        <f t="shared" si="36"/>
        <v>61-3</v>
      </c>
      <c r="H356" s="2">
        <v>0</v>
      </c>
      <c r="I356" s="2">
        <v>72</v>
      </c>
      <c r="J356" s="81" t="str">
        <f>IF(((VLOOKUP($G356,Depth_Lookup!$A$3:$J$561,9,FALSE))-(I356/100))&gt;=0,"Good","Too Long")</f>
        <v>Good</v>
      </c>
      <c r="K356" s="82">
        <f>(VLOOKUP($G356,Depth_Lookup!$A$3:$J$561,10,FALSE))+(H356/100)</f>
        <v>153.64500000000001</v>
      </c>
      <c r="L356" s="82">
        <f>(VLOOKUP($G356,Depth_Lookup!$A$3:$J$561,10,FALSE))+(I356/100)</f>
        <v>154.36500000000001</v>
      </c>
      <c r="M356" s="174" t="s">
        <v>2334</v>
      </c>
      <c r="N356" s="174" t="s">
        <v>1716</v>
      </c>
      <c r="O356" s="59" t="s">
        <v>2034</v>
      </c>
      <c r="P356" s="59" t="s">
        <v>2417</v>
      </c>
      <c r="Q356" s="45"/>
      <c r="R356" s="42">
        <v>90</v>
      </c>
      <c r="T356" s="5">
        <v>10</v>
      </c>
      <c r="V356" s="8">
        <f t="shared" si="37"/>
        <v>100</v>
      </c>
      <c r="W356" s="4" t="s">
        <v>1742</v>
      </c>
      <c r="X356" s="5" t="s">
        <v>1</v>
      </c>
      <c r="Y356" s="38">
        <v>45</v>
      </c>
      <c r="Z356" s="8" t="str">
        <f>VLOOKUP($Y356,definitions_list_lookup!$N$15:$P$20,2,TRUE)</f>
        <v>high</v>
      </c>
      <c r="AA356" s="8">
        <f>VLOOKUP($Y356,definitions_list_lookup!$N$15:$P$20,3,TRUE)</f>
        <v>3</v>
      </c>
      <c r="AB356" s="4"/>
      <c r="AC356" s="7">
        <v>85</v>
      </c>
      <c r="AD356" s="7">
        <v>5</v>
      </c>
      <c r="AE356" s="7">
        <v>10</v>
      </c>
      <c r="AF356" s="7"/>
      <c r="AG356" s="7"/>
      <c r="AH356" s="7"/>
      <c r="AI356" s="7"/>
      <c r="AJ356" s="7"/>
      <c r="AK356" s="7"/>
      <c r="AL356" s="7"/>
      <c r="AM356" s="7"/>
      <c r="AN356" s="7"/>
      <c r="AO356" s="7"/>
      <c r="AP356" s="7"/>
      <c r="AQ356" s="7"/>
      <c r="AR356" s="7"/>
      <c r="AS356" s="7"/>
      <c r="AT356" s="7"/>
      <c r="AU356" s="7"/>
      <c r="AV356" s="7"/>
      <c r="AW356" s="7"/>
      <c r="AX356" s="7"/>
      <c r="AY356" s="7"/>
      <c r="AZ356" s="7"/>
      <c r="BA356" s="8">
        <f t="shared" si="38"/>
        <v>100</v>
      </c>
      <c r="BB356" s="55"/>
      <c r="BC356" s="4"/>
      <c r="BD356" s="108"/>
      <c r="BE356" s="108"/>
      <c r="BF356" s="7"/>
      <c r="BG356" s="8" t="str">
        <f>VLOOKUP($BF356,definitions_list_lookup!$N$15:$P$20,2,TRUE)</f>
        <v>fresh</v>
      </c>
      <c r="BH356" s="8">
        <f>VLOOKUP($BF356,definitions_list_lookup!$N$15:$P$20,3,TRUE)</f>
        <v>0</v>
      </c>
      <c r="BI356" s="4"/>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8">
        <f t="shared" si="39"/>
        <v>0</v>
      </c>
      <c r="CI356" s="45"/>
      <c r="CJ356" s="7" t="s">
        <v>1777</v>
      </c>
      <c r="CK356" s="130" t="s">
        <v>1739</v>
      </c>
      <c r="CL356" s="5">
        <v>60</v>
      </c>
      <c r="CM356" s="8" t="str">
        <f>VLOOKUP($CL356,definitions_list_lookup!$N$15:$P$20,2,TRUE)</f>
        <v>high</v>
      </c>
      <c r="CN356" s="8">
        <f>VLOOKUP($CL356,definitions_list_lookup!$N$15:$P$20,3,TRUE)</f>
        <v>3</v>
      </c>
      <c r="CO356" s="108"/>
      <c r="CP356" s="7">
        <v>50</v>
      </c>
      <c r="CQ356" s="7">
        <v>10</v>
      </c>
      <c r="CR356" s="7">
        <v>40</v>
      </c>
      <c r="CS356" s="7"/>
      <c r="CT356" s="7"/>
      <c r="CU356" s="7"/>
      <c r="CV356" s="7"/>
      <c r="CW356" s="7"/>
      <c r="CX356" s="7"/>
      <c r="CY356" s="7"/>
      <c r="CZ356" s="7"/>
      <c r="DA356" s="7"/>
      <c r="DB356" s="7"/>
      <c r="DC356" s="7"/>
      <c r="DD356" s="7"/>
      <c r="DE356" s="7"/>
      <c r="DF356" s="7"/>
      <c r="DG356" s="7"/>
      <c r="DH356" s="7"/>
      <c r="DI356" s="7"/>
      <c r="DJ356" s="7"/>
      <c r="DK356" s="7"/>
      <c r="DL356" s="7"/>
      <c r="DM356" s="7"/>
      <c r="DN356" s="8">
        <f t="shared" si="40"/>
        <v>100</v>
      </c>
      <c r="DO356" s="45"/>
      <c r="DP356" s="4"/>
      <c r="DR356" s="8" t="str">
        <f>VLOOKUP($DQ356,definitions_list_lookup!$N$15:$P$20,2,TRUE)</f>
        <v>fresh</v>
      </c>
      <c r="DS356" s="8">
        <f>VLOOKUP($DQ356,definitions_list_lookup!$N$15:$P$20,3,TRUE)</f>
        <v>0</v>
      </c>
      <c r="DT356" s="108"/>
      <c r="DU356" s="7"/>
      <c r="DV356" s="7"/>
      <c r="DW356" s="7"/>
      <c r="DX356" s="7"/>
      <c r="DY356" s="7"/>
      <c r="DZ356" s="7"/>
      <c r="EA356" s="7"/>
      <c r="EB356" s="7"/>
      <c r="EC356" s="7"/>
      <c r="ED356" s="7"/>
      <c r="EE356" s="7"/>
      <c r="EF356" s="7"/>
      <c r="EG356" s="7"/>
      <c r="EH356" s="7"/>
      <c r="EI356" s="7"/>
      <c r="EJ356" s="7"/>
      <c r="EK356" s="7"/>
      <c r="EL356" s="7"/>
      <c r="EM356" s="7"/>
      <c r="EN356" s="7"/>
      <c r="EO356" s="7"/>
      <c r="EP356" s="7"/>
      <c r="EQ356" s="7"/>
      <c r="ER356" s="7"/>
      <c r="ES356" s="8">
        <f t="shared" si="41"/>
        <v>0</v>
      </c>
      <c r="ET356" s="44"/>
      <c r="EU356" s="8">
        <f t="shared" si="35"/>
        <v>46.5</v>
      </c>
      <c r="EV356" s="8" t="str">
        <f>VLOOKUP($EU356,definitions_list_lookup!$N$15:$P$20,2,TRUE)</f>
        <v>high</v>
      </c>
      <c r="EW356" s="8">
        <f>VLOOKUP($EU356,definitions_list_lookup!$N$15:$P$20,3,TRUE)</f>
        <v>3</v>
      </c>
    </row>
    <row r="357" spans="1:153" s="5" customFormat="1" ht="140">
      <c r="A357" s="5" t="s">
        <v>2358</v>
      </c>
      <c r="B357" s="5" t="s">
        <v>2845</v>
      </c>
      <c r="C357" s="5" t="s">
        <v>1497</v>
      </c>
      <c r="D357" s="5" t="s">
        <v>1497</v>
      </c>
      <c r="E357" s="5">
        <v>61</v>
      </c>
      <c r="F357" s="5">
        <v>4</v>
      </c>
      <c r="G357" s="6" t="str">
        <f t="shared" si="36"/>
        <v>61-4</v>
      </c>
      <c r="H357" s="2">
        <v>0</v>
      </c>
      <c r="I357" s="2">
        <v>93.5</v>
      </c>
      <c r="J357" s="81" t="str">
        <f>IF(((VLOOKUP($G357,Depth_Lookup!$A$3:$J$561,9,FALSE))-(I357/100))&gt;=0,"Good","Too Long")</f>
        <v>Good</v>
      </c>
      <c r="K357" s="82">
        <f>(VLOOKUP($G357,Depth_Lookup!$A$3:$J$561,10,FALSE))+(H357/100)</f>
        <v>154.36500000000001</v>
      </c>
      <c r="L357" s="82">
        <f>(VLOOKUP($G357,Depth_Lookup!$A$3:$J$561,10,FALSE))+(I357/100)</f>
        <v>155.30000000000001</v>
      </c>
      <c r="M357" s="174" t="s">
        <v>2334</v>
      </c>
      <c r="N357" s="174" t="s">
        <v>1716</v>
      </c>
      <c r="O357" s="59" t="s">
        <v>2388</v>
      </c>
      <c r="P357" s="59" t="s">
        <v>2417</v>
      </c>
      <c r="Q357" s="45"/>
      <c r="R357" s="42">
        <v>90</v>
      </c>
      <c r="T357" s="5">
        <v>10</v>
      </c>
      <c r="V357" s="8">
        <f t="shared" si="37"/>
        <v>100</v>
      </c>
      <c r="W357" s="4" t="s">
        <v>1742</v>
      </c>
      <c r="X357" s="5" t="s">
        <v>1761</v>
      </c>
      <c r="Y357" s="38">
        <v>25</v>
      </c>
      <c r="Z357" s="8" t="str">
        <f>VLOOKUP($Y357,definitions_list_lookup!$N$15:$P$20,2,TRUE)</f>
        <v>moderate</v>
      </c>
      <c r="AA357" s="8">
        <f>VLOOKUP($Y357,definitions_list_lookup!$N$15:$P$20,3,TRUE)</f>
        <v>2</v>
      </c>
      <c r="AB357" s="4" t="s">
        <v>2387</v>
      </c>
      <c r="AC357" s="7">
        <v>70</v>
      </c>
      <c r="AD357" s="7">
        <v>10</v>
      </c>
      <c r="AE357" s="7"/>
      <c r="AF357" s="7"/>
      <c r="AG357" s="7"/>
      <c r="AH357" s="7"/>
      <c r="AI357" s="7"/>
      <c r="AJ357" s="7"/>
      <c r="AK357" s="7"/>
      <c r="AL357" s="7"/>
      <c r="AM357" s="7"/>
      <c r="AN357" s="7"/>
      <c r="AO357" s="7"/>
      <c r="AP357" s="7">
        <v>5</v>
      </c>
      <c r="AQ357" s="7"/>
      <c r="AR357" s="7"/>
      <c r="AS357" s="7">
        <v>15</v>
      </c>
      <c r="AT357" s="7"/>
      <c r="AU357" s="7"/>
      <c r="AV357" s="7"/>
      <c r="AW357" s="7"/>
      <c r="AX357" s="7"/>
      <c r="AY357" s="7"/>
      <c r="AZ357" s="7"/>
      <c r="BA357" s="8">
        <f t="shared" si="38"/>
        <v>100</v>
      </c>
      <c r="BB357" s="55"/>
      <c r="BC357" s="4"/>
      <c r="BD357" s="108"/>
      <c r="BE357" s="108"/>
      <c r="BF357" s="7"/>
      <c r="BG357" s="8" t="str">
        <f>VLOOKUP($BF357,definitions_list_lookup!$N$15:$P$20,2,TRUE)</f>
        <v>fresh</v>
      </c>
      <c r="BH357" s="8">
        <f>VLOOKUP($BF357,definitions_list_lookup!$N$15:$P$20,3,TRUE)</f>
        <v>0</v>
      </c>
      <c r="BI357" s="4"/>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8">
        <f t="shared" si="39"/>
        <v>0</v>
      </c>
      <c r="CI357" s="45"/>
      <c r="CJ357" s="7" t="s">
        <v>1777</v>
      </c>
      <c r="CK357" s="130" t="s">
        <v>1742</v>
      </c>
      <c r="CL357" s="5">
        <v>35</v>
      </c>
      <c r="CM357" s="8" t="str">
        <f>VLOOKUP($CL357,definitions_list_lookup!$N$15:$P$20,2,TRUE)</f>
        <v>high</v>
      </c>
      <c r="CN357" s="8">
        <f>VLOOKUP($CL357,definitions_list_lookup!$N$15:$P$20,3,TRUE)</f>
        <v>3</v>
      </c>
      <c r="CO357" s="108"/>
      <c r="CP357" s="7"/>
      <c r="CQ357" s="7">
        <v>50</v>
      </c>
      <c r="CR357" s="7">
        <v>50</v>
      </c>
      <c r="CS357" s="7"/>
      <c r="CT357" s="7"/>
      <c r="CU357" s="7"/>
      <c r="CV357" s="7"/>
      <c r="CW357" s="7"/>
      <c r="CX357" s="7"/>
      <c r="CY357" s="7"/>
      <c r="CZ357" s="7"/>
      <c r="DA357" s="7"/>
      <c r="DB357" s="7"/>
      <c r="DC357" s="7"/>
      <c r="DD357" s="7"/>
      <c r="DE357" s="7"/>
      <c r="DF357" s="7"/>
      <c r="DG357" s="7"/>
      <c r="DH357" s="7"/>
      <c r="DI357" s="7"/>
      <c r="DJ357" s="7"/>
      <c r="DK357" s="7"/>
      <c r="DL357" s="7"/>
      <c r="DM357" s="7"/>
      <c r="DN357" s="8">
        <f t="shared" si="40"/>
        <v>100</v>
      </c>
      <c r="DO357" s="45"/>
      <c r="DP357" s="4"/>
      <c r="DR357" s="8" t="str">
        <f>VLOOKUP($DQ357,definitions_list_lookup!$N$15:$P$20,2,TRUE)</f>
        <v>fresh</v>
      </c>
      <c r="DS357" s="8">
        <f>VLOOKUP($DQ357,definitions_list_lookup!$N$15:$P$20,3,TRUE)</f>
        <v>0</v>
      </c>
      <c r="DT357" s="108"/>
      <c r="DU357" s="7"/>
      <c r="DV357" s="7"/>
      <c r="DW357" s="7"/>
      <c r="DX357" s="7"/>
      <c r="DY357" s="7"/>
      <c r="DZ357" s="7"/>
      <c r="EA357" s="7"/>
      <c r="EB357" s="7"/>
      <c r="EC357" s="7"/>
      <c r="ED357" s="7"/>
      <c r="EE357" s="7"/>
      <c r="EF357" s="7"/>
      <c r="EG357" s="7"/>
      <c r="EH357" s="7"/>
      <c r="EI357" s="7"/>
      <c r="EJ357" s="7"/>
      <c r="EK357" s="7"/>
      <c r="EL357" s="7"/>
      <c r="EM357" s="7"/>
      <c r="EN357" s="7"/>
      <c r="EO357" s="7"/>
      <c r="EP357" s="7"/>
      <c r="EQ357" s="7"/>
      <c r="ER357" s="7"/>
      <c r="ES357" s="8">
        <f t="shared" si="41"/>
        <v>0</v>
      </c>
      <c r="ET357" s="44"/>
      <c r="EU357" s="8">
        <f t="shared" si="35"/>
        <v>26</v>
      </c>
      <c r="EV357" s="8" t="str">
        <f>VLOOKUP($EU357,definitions_list_lookup!$N$15:$P$20,2,TRUE)</f>
        <v>moderate</v>
      </c>
      <c r="EW357" s="8">
        <f>VLOOKUP($EU357,definitions_list_lookup!$N$15:$P$20,3,TRUE)</f>
        <v>2</v>
      </c>
    </row>
    <row r="358" spans="1:153" s="5" customFormat="1" ht="140">
      <c r="A358" s="5" t="s">
        <v>2358</v>
      </c>
      <c r="B358" s="5" t="s">
        <v>2845</v>
      </c>
      <c r="C358" s="5" t="s">
        <v>1497</v>
      </c>
      <c r="D358" s="5" t="s">
        <v>1497</v>
      </c>
      <c r="E358" s="5">
        <v>62</v>
      </c>
      <c r="F358" s="5">
        <v>1</v>
      </c>
      <c r="G358" s="6" t="str">
        <f t="shared" si="36"/>
        <v>62-1</v>
      </c>
      <c r="H358" s="2">
        <v>0</v>
      </c>
      <c r="I358" s="2">
        <v>60.5</v>
      </c>
      <c r="J358" s="81" t="str">
        <f>IF(((VLOOKUP($G358,Depth_Lookup!$A$3:$J$561,9,FALSE))-(I358/100))&gt;=0,"Good","Too Long")</f>
        <v>Good</v>
      </c>
      <c r="K358" s="82">
        <f>(VLOOKUP($G358,Depth_Lookup!$A$3:$J$561,10,FALSE))+(H358/100)</f>
        <v>155.25</v>
      </c>
      <c r="L358" s="82">
        <f>(VLOOKUP($G358,Depth_Lookup!$A$3:$J$561,10,FALSE))+(I358/100)</f>
        <v>155.85499999999999</v>
      </c>
      <c r="M358" s="174" t="s">
        <v>2334</v>
      </c>
      <c r="N358" s="174" t="s">
        <v>1716</v>
      </c>
      <c r="O358" s="59" t="s">
        <v>1792</v>
      </c>
      <c r="P358" s="59" t="s">
        <v>2417</v>
      </c>
      <c r="Q358" s="45"/>
      <c r="R358" s="42">
        <v>90</v>
      </c>
      <c r="T358" s="5">
        <v>10</v>
      </c>
      <c r="V358" s="8">
        <f t="shared" si="37"/>
        <v>100</v>
      </c>
      <c r="W358" s="4" t="s">
        <v>1794</v>
      </c>
      <c r="X358" s="5" t="s">
        <v>1</v>
      </c>
      <c r="Y358" s="38">
        <v>10</v>
      </c>
      <c r="Z358" s="8" t="str">
        <f>VLOOKUP($Y358,definitions_list_lookup!$N$15:$P$20,2,TRUE)</f>
        <v>slight</v>
      </c>
      <c r="AA358" s="8">
        <f>VLOOKUP($Y358,definitions_list_lookup!$N$15:$P$20,3,TRUE)</f>
        <v>1</v>
      </c>
      <c r="AB358" s="4"/>
      <c r="AC358" s="7"/>
      <c r="AD358" s="7">
        <v>20</v>
      </c>
      <c r="AE358" s="7">
        <v>10</v>
      </c>
      <c r="AF358" s="7"/>
      <c r="AG358" s="7"/>
      <c r="AH358" s="7"/>
      <c r="AI358" s="7"/>
      <c r="AJ358" s="7"/>
      <c r="AK358" s="7"/>
      <c r="AL358" s="7"/>
      <c r="AM358" s="7"/>
      <c r="AN358" s="7"/>
      <c r="AO358" s="7"/>
      <c r="AP358" s="7">
        <v>5</v>
      </c>
      <c r="AQ358" s="7"/>
      <c r="AR358" s="7"/>
      <c r="AS358" s="7">
        <v>65</v>
      </c>
      <c r="AT358" s="7"/>
      <c r="AU358" s="7"/>
      <c r="AV358" s="7"/>
      <c r="AW358" s="7"/>
      <c r="AX358" s="7"/>
      <c r="AY358" s="7"/>
      <c r="AZ358" s="7"/>
      <c r="BA358" s="8">
        <f t="shared" si="38"/>
        <v>100</v>
      </c>
      <c r="BB358" s="55"/>
      <c r="BC358" s="4"/>
      <c r="BD358" s="108"/>
      <c r="BE358" s="108"/>
      <c r="BF358" s="7"/>
      <c r="BG358" s="8" t="str">
        <f>VLOOKUP($BF358,definitions_list_lookup!$N$15:$P$20,2,TRUE)</f>
        <v>fresh</v>
      </c>
      <c r="BH358" s="8">
        <f>VLOOKUP($BF358,definitions_list_lookup!$N$15:$P$20,3,TRUE)</f>
        <v>0</v>
      </c>
      <c r="BI358" s="4"/>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8">
        <f t="shared" si="39"/>
        <v>0</v>
      </c>
      <c r="CI358" s="45"/>
      <c r="CJ358" s="7" t="s">
        <v>1777</v>
      </c>
      <c r="CK358" s="130" t="s">
        <v>1742</v>
      </c>
      <c r="CL358" s="5">
        <v>35</v>
      </c>
      <c r="CM358" s="8" t="str">
        <f>VLOOKUP($CL358,definitions_list_lookup!$N$15:$P$20,2,TRUE)</f>
        <v>high</v>
      </c>
      <c r="CN358" s="8">
        <f>VLOOKUP($CL358,definitions_list_lookup!$N$15:$P$20,3,TRUE)</f>
        <v>3</v>
      </c>
      <c r="CO358" s="108"/>
      <c r="CP358" s="7">
        <v>75</v>
      </c>
      <c r="CQ358" s="7">
        <v>15</v>
      </c>
      <c r="CR358" s="7">
        <v>10</v>
      </c>
      <c r="CS358" s="7"/>
      <c r="CT358" s="7"/>
      <c r="CU358" s="7"/>
      <c r="CV358" s="7"/>
      <c r="CW358" s="7"/>
      <c r="CX358" s="7"/>
      <c r="CY358" s="7"/>
      <c r="CZ358" s="7"/>
      <c r="DA358" s="7"/>
      <c r="DB358" s="7"/>
      <c r="DC358" s="7"/>
      <c r="DD358" s="7"/>
      <c r="DE358" s="7"/>
      <c r="DF358" s="7"/>
      <c r="DG358" s="7"/>
      <c r="DH358" s="7"/>
      <c r="DI358" s="7"/>
      <c r="DJ358" s="7"/>
      <c r="DK358" s="7"/>
      <c r="DL358" s="7"/>
      <c r="DM358" s="7"/>
      <c r="DN358" s="8">
        <f t="shared" si="40"/>
        <v>100</v>
      </c>
      <c r="DO358" s="45"/>
      <c r="DP358" s="4"/>
      <c r="DR358" s="8" t="str">
        <f>VLOOKUP($DQ358,definitions_list_lookup!$N$15:$P$20,2,TRUE)</f>
        <v>fresh</v>
      </c>
      <c r="DS358" s="8">
        <f>VLOOKUP($DQ358,definitions_list_lookup!$N$15:$P$20,3,TRUE)</f>
        <v>0</v>
      </c>
      <c r="DT358" s="108"/>
      <c r="DU358" s="7"/>
      <c r="DV358" s="7"/>
      <c r="DW358" s="7"/>
      <c r="DX358" s="7"/>
      <c r="DY358" s="7"/>
      <c r="DZ358" s="7"/>
      <c r="EA358" s="7"/>
      <c r="EB358" s="7"/>
      <c r="EC358" s="7"/>
      <c r="ED358" s="7"/>
      <c r="EE358" s="7"/>
      <c r="EF358" s="7"/>
      <c r="EG358" s="7"/>
      <c r="EH358" s="7"/>
      <c r="EI358" s="7"/>
      <c r="EJ358" s="7"/>
      <c r="EK358" s="7"/>
      <c r="EL358" s="7"/>
      <c r="EM358" s="7"/>
      <c r="EN358" s="7"/>
      <c r="EO358" s="7"/>
      <c r="EP358" s="7"/>
      <c r="EQ358" s="7"/>
      <c r="ER358" s="7"/>
      <c r="ES358" s="8">
        <f t="shared" si="41"/>
        <v>0</v>
      </c>
      <c r="ET358" s="44"/>
      <c r="EU358" s="8">
        <f t="shared" si="35"/>
        <v>12.5</v>
      </c>
      <c r="EV358" s="8" t="str">
        <f>VLOOKUP($EU358,definitions_list_lookup!$N$15:$P$20,2,TRUE)</f>
        <v>moderate</v>
      </c>
      <c r="EW358" s="8">
        <f>VLOOKUP($EU358,definitions_list_lookup!$N$15:$P$20,3,TRUE)</f>
        <v>2</v>
      </c>
    </row>
    <row r="359" spans="1:153" s="5" customFormat="1" ht="140">
      <c r="A359" s="5" t="s">
        <v>2358</v>
      </c>
      <c r="B359" s="5" t="s">
        <v>2845</v>
      </c>
      <c r="C359" s="5" t="s">
        <v>1497</v>
      </c>
      <c r="D359" s="5" t="s">
        <v>1497</v>
      </c>
      <c r="E359" s="5">
        <v>62</v>
      </c>
      <c r="F359" s="5">
        <v>2</v>
      </c>
      <c r="G359" s="6" t="str">
        <f t="shared" si="36"/>
        <v>62-2</v>
      </c>
      <c r="H359" s="2">
        <v>0</v>
      </c>
      <c r="I359" s="2">
        <v>38</v>
      </c>
      <c r="J359" s="81" t="str">
        <f>IF(((VLOOKUP($G359,Depth_Lookup!$A$3:$J$561,9,FALSE))-(I359/100))&gt;=0,"Good","Too Long")</f>
        <v>Good</v>
      </c>
      <c r="K359" s="82">
        <f>(VLOOKUP($G359,Depth_Lookup!$A$3:$J$561,10,FALSE))+(H359/100)</f>
        <v>155.85499999999999</v>
      </c>
      <c r="L359" s="82">
        <f>(VLOOKUP($G359,Depth_Lookup!$A$3:$J$561,10,FALSE))+(I359/100)</f>
        <v>156.23499999999999</v>
      </c>
      <c r="M359" s="174" t="s">
        <v>2334</v>
      </c>
      <c r="N359" s="174" t="s">
        <v>1716</v>
      </c>
      <c r="O359" s="59" t="s">
        <v>2093</v>
      </c>
      <c r="P359" s="59" t="s">
        <v>2417</v>
      </c>
      <c r="Q359" s="45"/>
      <c r="R359" s="42">
        <v>85</v>
      </c>
      <c r="T359" s="5">
        <v>15</v>
      </c>
      <c r="V359" s="8">
        <f t="shared" si="37"/>
        <v>100</v>
      </c>
      <c r="W359" s="4" t="s">
        <v>1742</v>
      </c>
      <c r="X359" s="5" t="s">
        <v>1</v>
      </c>
      <c r="Y359" s="38">
        <v>15</v>
      </c>
      <c r="Z359" s="8" t="str">
        <f>VLOOKUP($Y359,definitions_list_lookup!$N$15:$P$20,2,TRUE)</f>
        <v>moderate</v>
      </c>
      <c r="AA359" s="8">
        <f>VLOOKUP($Y359,definitions_list_lookup!$N$15:$P$20,3,TRUE)</f>
        <v>2</v>
      </c>
      <c r="AB359" s="4"/>
      <c r="AC359" s="7"/>
      <c r="AD359" s="7">
        <v>20</v>
      </c>
      <c r="AE359" s="7">
        <v>80</v>
      </c>
      <c r="AF359" s="7"/>
      <c r="AG359" s="7"/>
      <c r="AH359" s="7"/>
      <c r="AI359" s="7"/>
      <c r="AJ359" s="7"/>
      <c r="AK359" s="7"/>
      <c r="AL359" s="7"/>
      <c r="AM359" s="7"/>
      <c r="AN359" s="7"/>
      <c r="AO359" s="7"/>
      <c r="AP359" s="7"/>
      <c r="AQ359" s="7"/>
      <c r="AR359" s="7"/>
      <c r="AS359" s="7"/>
      <c r="AT359" s="7"/>
      <c r="AU359" s="7"/>
      <c r="AV359" s="7"/>
      <c r="AW359" s="7"/>
      <c r="AX359" s="7"/>
      <c r="AY359" s="7"/>
      <c r="AZ359" s="7"/>
      <c r="BA359" s="8">
        <f t="shared" si="38"/>
        <v>100</v>
      </c>
      <c r="BB359" s="55"/>
      <c r="BC359" s="4"/>
      <c r="BD359" s="108"/>
      <c r="BE359" s="108"/>
      <c r="BF359" s="7"/>
      <c r="BG359" s="8" t="str">
        <f>VLOOKUP($BF359,definitions_list_lookup!$N$15:$P$20,2,TRUE)</f>
        <v>fresh</v>
      </c>
      <c r="BH359" s="8">
        <f>VLOOKUP($BF359,definitions_list_lookup!$N$15:$P$20,3,TRUE)</f>
        <v>0</v>
      </c>
      <c r="BI359" s="4"/>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8">
        <f t="shared" si="39"/>
        <v>0</v>
      </c>
      <c r="CI359" s="45"/>
      <c r="CJ359" s="7" t="s">
        <v>1777</v>
      </c>
      <c r="CK359" s="130" t="s">
        <v>1739</v>
      </c>
      <c r="CL359" s="5">
        <v>60</v>
      </c>
      <c r="CM359" s="8" t="str">
        <f>VLOOKUP($CL359,definitions_list_lookup!$N$15:$P$20,2,TRUE)</f>
        <v>high</v>
      </c>
      <c r="CN359" s="8">
        <f>VLOOKUP($CL359,definitions_list_lookup!$N$15:$P$20,3,TRUE)</f>
        <v>3</v>
      </c>
      <c r="CO359" s="108"/>
      <c r="CP359" s="7">
        <v>70</v>
      </c>
      <c r="CQ359" s="7">
        <v>20</v>
      </c>
      <c r="CR359" s="7">
        <v>10</v>
      </c>
      <c r="CS359" s="7"/>
      <c r="CT359" s="7"/>
      <c r="CU359" s="7"/>
      <c r="CV359" s="7"/>
      <c r="CW359" s="7"/>
      <c r="CX359" s="7"/>
      <c r="CY359" s="7"/>
      <c r="CZ359" s="7"/>
      <c r="DA359" s="7"/>
      <c r="DB359" s="7"/>
      <c r="DC359" s="7"/>
      <c r="DD359" s="7"/>
      <c r="DE359" s="7"/>
      <c r="DF359" s="7"/>
      <c r="DG359" s="7"/>
      <c r="DH359" s="7"/>
      <c r="DI359" s="7"/>
      <c r="DJ359" s="7"/>
      <c r="DK359" s="7"/>
      <c r="DL359" s="7"/>
      <c r="DM359" s="7"/>
      <c r="DN359" s="8">
        <f t="shared" si="40"/>
        <v>100</v>
      </c>
      <c r="DO359" s="45"/>
      <c r="DP359" s="4"/>
      <c r="DR359" s="8" t="str">
        <f>VLOOKUP($DQ359,definitions_list_lookup!$N$15:$P$20,2,TRUE)</f>
        <v>fresh</v>
      </c>
      <c r="DS359" s="8">
        <f>VLOOKUP($DQ359,definitions_list_lookup!$N$15:$P$20,3,TRUE)</f>
        <v>0</v>
      </c>
      <c r="DT359" s="108"/>
      <c r="DU359" s="7"/>
      <c r="DV359" s="7"/>
      <c r="DW359" s="7"/>
      <c r="DX359" s="7"/>
      <c r="DY359" s="7"/>
      <c r="DZ359" s="7"/>
      <c r="EA359" s="7"/>
      <c r="EB359" s="7"/>
      <c r="EC359" s="7"/>
      <c r="ED359" s="7"/>
      <c r="EE359" s="7"/>
      <c r="EF359" s="7"/>
      <c r="EG359" s="7"/>
      <c r="EH359" s="7"/>
      <c r="EI359" s="7"/>
      <c r="EJ359" s="7"/>
      <c r="EK359" s="7"/>
      <c r="EL359" s="7"/>
      <c r="EM359" s="7"/>
      <c r="EN359" s="7"/>
      <c r="EO359" s="7"/>
      <c r="EP359" s="7"/>
      <c r="EQ359" s="7"/>
      <c r="ER359" s="7"/>
      <c r="ES359" s="8">
        <f t="shared" si="41"/>
        <v>0</v>
      </c>
      <c r="ET359" s="44"/>
      <c r="EU359" s="8">
        <f t="shared" si="35"/>
        <v>21.75</v>
      </c>
      <c r="EV359" s="8" t="str">
        <f>VLOOKUP($EU359,definitions_list_lookup!$N$15:$P$20,2,TRUE)</f>
        <v>moderate</v>
      </c>
      <c r="EW359" s="8">
        <f>VLOOKUP($EU359,definitions_list_lookup!$N$15:$P$20,3,TRUE)</f>
        <v>2</v>
      </c>
    </row>
    <row r="360" spans="1:153" s="5" customFormat="1" ht="98">
      <c r="A360" s="5" t="s">
        <v>2358</v>
      </c>
      <c r="B360" s="5" t="s">
        <v>2845</v>
      </c>
      <c r="C360" s="5" t="s">
        <v>1497</v>
      </c>
      <c r="D360" s="5" t="s">
        <v>1497</v>
      </c>
      <c r="E360" s="5">
        <v>62</v>
      </c>
      <c r="F360" s="5">
        <v>2</v>
      </c>
      <c r="G360" s="6" t="str">
        <f t="shared" si="36"/>
        <v>62-2</v>
      </c>
      <c r="H360" s="2">
        <v>38</v>
      </c>
      <c r="I360" s="2">
        <v>43</v>
      </c>
      <c r="J360" s="81" t="str">
        <f>IF(((VLOOKUP($G360,Depth_Lookup!$A$3:$J$561,9,FALSE))-(I360/100))&gt;=0,"Good","Too Long")</f>
        <v>Good</v>
      </c>
      <c r="K360" s="82">
        <f>(VLOOKUP($G360,Depth_Lookup!$A$3:$J$561,10,FALSE))+(H360/100)</f>
        <v>156.23499999999999</v>
      </c>
      <c r="L360" s="82">
        <f>(VLOOKUP($G360,Depth_Lookup!$A$3:$J$561,10,FALSE))+(I360/100)</f>
        <v>156.285</v>
      </c>
      <c r="M360" s="174" t="s">
        <v>2335</v>
      </c>
      <c r="N360" s="174" t="s">
        <v>1489</v>
      </c>
      <c r="O360" s="59" t="s">
        <v>2389</v>
      </c>
      <c r="P360" s="59" t="s">
        <v>2108</v>
      </c>
      <c r="Q360" s="45"/>
      <c r="R360" s="42">
        <v>90</v>
      </c>
      <c r="T360" s="5">
        <v>10</v>
      </c>
      <c r="V360" s="8">
        <f t="shared" si="37"/>
        <v>100</v>
      </c>
      <c r="W360" s="4" t="s">
        <v>1794</v>
      </c>
      <c r="X360" s="5" t="s">
        <v>1764</v>
      </c>
      <c r="Y360" s="38">
        <v>30</v>
      </c>
      <c r="Z360" s="8" t="str">
        <f>VLOOKUP($Y360,definitions_list_lookup!$N$15:$P$20,2,TRUE)</f>
        <v>moderate</v>
      </c>
      <c r="AA360" s="8">
        <f>VLOOKUP($Y360,definitions_list_lookup!$N$15:$P$20,3,TRUE)</f>
        <v>2</v>
      </c>
      <c r="AB360" s="4"/>
      <c r="AC360" s="7">
        <v>20</v>
      </c>
      <c r="AD360" s="7">
        <v>20</v>
      </c>
      <c r="AE360" s="7"/>
      <c r="AF360" s="7"/>
      <c r="AG360" s="7"/>
      <c r="AH360" s="7"/>
      <c r="AI360" s="7"/>
      <c r="AJ360" s="7"/>
      <c r="AK360" s="7"/>
      <c r="AL360" s="7"/>
      <c r="AM360" s="7"/>
      <c r="AN360" s="7"/>
      <c r="AO360" s="7"/>
      <c r="AP360" s="7">
        <v>5</v>
      </c>
      <c r="AQ360" s="7"/>
      <c r="AR360" s="7"/>
      <c r="AS360" s="7">
        <v>55</v>
      </c>
      <c r="AT360" s="7"/>
      <c r="AU360" s="7"/>
      <c r="AV360" s="7"/>
      <c r="AW360" s="7"/>
      <c r="AX360" s="7"/>
      <c r="AY360" s="7"/>
      <c r="AZ360" s="7"/>
      <c r="BA360" s="8">
        <f t="shared" si="38"/>
        <v>100</v>
      </c>
      <c r="BB360" s="55"/>
      <c r="BC360" s="4"/>
      <c r="BD360" s="108"/>
      <c r="BE360" s="108"/>
      <c r="BF360" s="7"/>
      <c r="BG360" s="8" t="str">
        <f>VLOOKUP($BF360,definitions_list_lookup!$N$15:$P$20,2,TRUE)</f>
        <v>fresh</v>
      </c>
      <c r="BH360" s="8">
        <f>VLOOKUP($BF360,definitions_list_lookup!$N$15:$P$20,3,TRUE)</f>
        <v>0</v>
      </c>
      <c r="BI360" s="4"/>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8">
        <f t="shared" si="39"/>
        <v>0</v>
      </c>
      <c r="CI360" s="45"/>
      <c r="CJ360" s="7" t="s">
        <v>1777</v>
      </c>
      <c r="CK360" s="130" t="s">
        <v>1742</v>
      </c>
      <c r="CL360" s="5">
        <v>50</v>
      </c>
      <c r="CM360" s="8" t="str">
        <f>VLOOKUP($CL360,definitions_list_lookup!$N$15:$P$20,2,TRUE)</f>
        <v>high</v>
      </c>
      <c r="CN360" s="8">
        <f>VLOOKUP($CL360,definitions_list_lookup!$N$15:$P$20,3,TRUE)</f>
        <v>3</v>
      </c>
      <c r="CO360" s="108"/>
      <c r="CP360" s="7">
        <v>90</v>
      </c>
      <c r="CQ360" s="7">
        <v>10</v>
      </c>
      <c r="CR360" s="7"/>
      <c r="CS360" s="7"/>
      <c r="CT360" s="7"/>
      <c r="CU360" s="7"/>
      <c r="CV360" s="7"/>
      <c r="CW360" s="7"/>
      <c r="CX360" s="7"/>
      <c r="CY360" s="7"/>
      <c r="CZ360" s="7"/>
      <c r="DA360" s="7"/>
      <c r="DB360" s="7"/>
      <c r="DC360" s="7"/>
      <c r="DD360" s="7"/>
      <c r="DE360" s="7"/>
      <c r="DF360" s="7"/>
      <c r="DG360" s="7"/>
      <c r="DH360" s="7"/>
      <c r="DI360" s="7"/>
      <c r="DJ360" s="7"/>
      <c r="DK360" s="7"/>
      <c r="DL360" s="7"/>
      <c r="DM360" s="7"/>
      <c r="DN360" s="8">
        <f t="shared" si="40"/>
        <v>100</v>
      </c>
      <c r="DO360" s="45"/>
      <c r="DP360" s="4"/>
      <c r="DR360" s="8" t="str">
        <f>VLOOKUP($DQ360,definitions_list_lookup!$N$15:$P$20,2,TRUE)</f>
        <v>fresh</v>
      </c>
      <c r="DS360" s="8">
        <f>VLOOKUP($DQ360,definitions_list_lookup!$N$15:$P$20,3,TRUE)</f>
        <v>0</v>
      </c>
      <c r="DT360" s="108"/>
      <c r="DU360" s="7"/>
      <c r="DV360" s="7"/>
      <c r="DW360" s="7"/>
      <c r="DX360" s="7"/>
      <c r="DY360" s="7"/>
      <c r="DZ360" s="7"/>
      <c r="EA360" s="7"/>
      <c r="EB360" s="7"/>
      <c r="EC360" s="7"/>
      <c r="ED360" s="7"/>
      <c r="EE360" s="7"/>
      <c r="EF360" s="7"/>
      <c r="EG360" s="7"/>
      <c r="EH360" s="7"/>
      <c r="EI360" s="7"/>
      <c r="EJ360" s="7"/>
      <c r="EK360" s="7"/>
      <c r="EL360" s="7"/>
      <c r="EM360" s="7"/>
      <c r="EN360" s="7"/>
      <c r="EO360" s="7"/>
      <c r="EP360" s="7"/>
      <c r="EQ360" s="7"/>
      <c r="ER360" s="7"/>
      <c r="ES360" s="8">
        <f t="shared" si="41"/>
        <v>0</v>
      </c>
      <c r="ET360" s="44"/>
      <c r="EU360" s="8">
        <f t="shared" si="35"/>
        <v>32</v>
      </c>
      <c r="EV360" s="8" t="str">
        <f>VLOOKUP($EU360,definitions_list_lookup!$N$15:$P$20,2,TRUE)</f>
        <v>high</v>
      </c>
      <c r="EW360" s="8">
        <f>VLOOKUP($EU360,definitions_list_lookup!$N$15:$P$20,3,TRUE)</f>
        <v>3</v>
      </c>
    </row>
    <row r="361" spans="1:153" s="5" customFormat="1" ht="98">
      <c r="A361" s="5" t="s">
        <v>2358</v>
      </c>
      <c r="B361" s="5" t="s">
        <v>2845</v>
      </c>
      <c r="C361" s="5" t="s">
        <v>1497</v>
      </c>
      <c r="D361" s="5" t="s">
        <v>1497</v>
      </c>
      <c r="E361" s="5">
        <v>62</v>
      </c>
      <c r="F361" s="5">
        <v>3</v>
      </c>
      <c r="G361" s="6" t="str">
        <f t="shared" si="36"/>
        <v>62-3</v>
      </c>
      <c r="H361" s="2">
        <v>0</v>
      </c>
      <c r="I361" s="2">
        <v>10.5</v>
      </c>
      <c r="J361" s="81" t="str">
        <f>IF(((VLOOKUP($G361,Depth_Lookup!$A$3:$J$561,9,FALSE))-(I361/100))&gt;=0,"Good","Too Long")</f>
        <v>Good</v>
      </c>
      <c r="K361" s="82">
        <f>(VLOOKUP($G361,Depth_Lookup!$A$3:$J$561,10,FALSE))+(H361/100)</f>
        <v>156.285</v>
      </c>
      <c r="L361" s="82">
        <f>(VLOOKUP($G361,Depth_Lookup!$A$3:$J$561,10,FALSE))+(I361/100)</f>
        <v>156.38999999999999</v>
      </c>
      <c r="M361" s="174" t="s">
        <v>2335</v>
      </c>
      <c r="N361" s="174" t="s">
        <v>1489</v>
      </c>
      <c r="O361" s="59" t="s">
        <v>2389</v>
      </c>
      <c r="P361" s="59" t="s">
        <v>2108</v>
      </c>
      <c r="Q361" s="45"/>
      <c r="R361" s="42">
        <v>90</v>
      </c>
      <c r="T361" s="5">
        <v>10</v>
      </c>
      <c r="V361" s="8">
        <f t="shared" si="37"/>
        <v>100</v>
      </c>
      <c r="W361" s="4" t="s">
        <v>1794</v>
      </c>
      <c r="X361" s="5" t="s">
        <v>1764</v>
      </c>
      <c r="Y361" s="38">
        <v>30</v>
      </c>
      <c r="Z361" s="8" t="str">
        <f>VLOOKUP($Y361,definitions_list_lookup!$N$15:$P$20,2,TRUE)</f>
        <v>moderate</v>
      </c>
      <c r="AA361" s="8">
        <f>VLOOKUP($Y361,definitions_list_lookup!$N$15:$P$20,3,TRUE)</f>
        <v>2</v>
      </c>
      <c r="AB361" s="4"/>
      <c r="AC361" s="7">
        <v>20</v>
      </c>
      <c r="AD361" s="7">
        <v>20</v>
      </c>
      <c r="AE361" s="7"/>
      <c r="AF361" s="7"/>
      <c r="AG361" s="7"/>
      <c r="AH361" s="7"/>
      <c r="AI361" s="7"/>
      <c r="AJ361" s="7"/>
      <c r="AK361" s="7"/>
      <c r="AL361" s="7"/>
      <c r="AM361" s="7"/>
      <c r="AN361" s="7"/>
      <c r="AO361" s="7"/>
      <c r="AP361" s="7">
        <v>5</v>
      </c>
      <c r="AQ361" s="7"/>
      <c r="AR361" s="7"/>
      <c r="AS361" s="7">
        <v>55</v>
      </c>
      <c r="AT361" s="7"/>
      <c r="AU361" s="7"/>
      <c r="AV361" s="7"/>
      <c r="AW361" s="7"/>
      <c r="AX361" s="7"/>
      <c r="AY361" s="7"/>
      <c r="AZ361" s="7"/>
      <c r="BA361" s="8">
        <f t="shared" si="38"/>
        <v>100</v>
      </c>
      <c r="BB361" s="55"/>
      <c r="BC361" s="4"/>
      <c r="BD361" s="108"/>
      <c r="BE361" s="108"/>
      <c r="BF361" s="7"/>
      <c r="BG361" s="8" t="str">
        <f>VLOOKUP($BF361,definitions_list_lookup!$N$15:$P$20,2,TRUE)</f>
        <v>fresh</v>
      </c>
      <c r="BH361" s="8">
        <f>VLOOKUP($BF361,definitions_list_lookup!$N$15:$P$20,3,TRUE)</f>
        <v>0</v>
      </c>
      <c r="BI361" s="4"/>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8">
        <f t="shared" si="39"/>
        <v>0</v>
      </c>
      <c r="CI361" s="45"/>
      <c r="CJ361" s="7" t="s">
        <v>1777</v>
      </c>
      <c r="CK361" s="130" t="s">
        <v>1742</v>
      </c>
      <c r="CL361" s="5">
        <v>50</v>
      </c>
      <c r="CM361" s="8" t="str">
        <f>VLOOKUP($CL361,definitions_list_lookup!$N$15:$P$20,2,TRUE)</f>
        <v>high</v>
      </c>
      <c r="CN361" s="8">
        <f>VLOOKUP($CL361,definitions_list_lookup!$N$15:$P$20,3,TRUE)</f>
        <v>3</v>
      </c>
      <c r="CO361" s="108"/>
      <c r="CP361" s="7">
        <v>90</v>
      </c>
      <c r="CQ361" s="7">
        <v>10</v>
      </c>
      <c r="CR361" s="7"/>
      <c r="CS361" s="7"/>
      <c r="CT361" s="7"/>
      <c r="CU361" s="7"/>
      <c r="CV361" s="7"/>
      <c r="CW361" s="7"/>
      <c r="CX361" s="7"/>
      <c r="CY361" s="7"/>
      <c r="CZ361" s="7"/>
      <c r="DA361" s="7"/>
      <c r="DB361" s="7"/>
      <c r="DC361" s="7"/>
      <c r="DD361" s="7"/>
      <c r="DE361" s="7"/>
      <c r="DF361" s="7"/>
      <c r="DG361" s="7"/>
      <c r="DH361" s="7"/>
      <c r="DI361" s="7"/>
      <c r="DJ361" s="7"/>
      <c r="DK361" s="7"/>
      <c r="DL361" s="7"/>
      <c r="DM361" s="7"/>
      <c r="DN361" s="8">
        <f t="shared" si="40"/>
        <v>100</v>
      </c>
      <c r="DO361" s="45"/>
      <c r="DP361" s="4"/>
      <c r="DR361" s="8" t="str">
        <f>VLOOKUP($DQ361,definitions_list_lookup!$N$15:$P$20,2,TRUE)</f>
        <v>fresh</v>
      </c>
      <c r="DS361" s="8">
        <f>VLOOKUP($DQ361,definitions_list_lookup!$N$15:$P$20,3,TRUE)</f>
        <v>0</v>
      </c>
      <c r="DT361" s="108"/>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8">
        <f t="shared" si="41"/>
        <v>0</v>
      </c>
      <c r="ET361" s="44"/>
      <c r="EU361" s="8">
        <f t="shared" si="35"/>
        <v>32</v>
      </c>
      <c r="EV361" s="8" t="str">
        <f>VLOOKUP($EU361,definitions_list_lookup!$N$15:$P$20,2,TRUE)</f>
        <v>high</v>
      </c>
      <c r="EW361" s="8">
        <f>VLOOKUP($EU361,definitions_list_lookup!$N$15:$P$20,3,TRUE)</f>
        <v>3</v>
      </c>
    </row>
    <row r="362" spans="1:153" s="5" customFormat="1" ht="112">
      <c r="A362" s="5" t="s">
        <v>2358</v>
      </c>
      <c r="B362" s="5" t="s">
        <v>2845</v>
      </c>
      <c r="C362" s="5" t="s">
        <v>1497</v>
      </c>
      <c r="D362" s="5" t="s">
        <v>1497</v>
      </c>
      <c r="E362" s="5">
        <v>62</v>
      </c>
      <c r="F362" s="5">
        <v>3</v>
      </c>
      <c r="G362" s="6" t="str">
        <f t="shared" si="36"/>
        <v>62-3</v>
      </c>
      <c r="H362" s="2">
        <v>10.5</v>
      </c>
      <c r="I362" s="2">
        <v>84</v>
      </c>
      <c r="J362" s="81" t="str">
        <f>IF(((VLOOKUP($G362,Depth_Lookup!$A$3:$J$561,9,FALSE))-(I362/100))&gt;=0,"Good","Too Long")</f>
        <v>Good</v>
      </c>
      <c r="K362" s="82">
        <f>(VLOOKUP($G362,Depth_Lookup!$A$3:$J$561,10,FALSE))+(H362/100)</f>
        <v>156.38999999999999</v>
      </c>
      <c r="L362" s="82">
        <f>(VLOOKUP($G362,Depth_Lookup!$A$3:$J$561,10,FALSE))+(I362/100)</f>
        <v>157.125</v>
      </c>
      <c r="M362" s="174" t="s">
        <v>2336</v>
      </c>
      <c r="N362" s="174" t="s">
        <v>1716</v>
      </c>
      <c r="O362" s="59" t="s">
        <v>2389</v>
      </c>
      <c r="P362" s="59" t="s">
        <v>2418</v>
      </c>
      <c r="Q362" s="45"/>
      <c r="R362" s="42">
        <v>80</v>
      </c>
      <c r="T362" s="5">
        <v>20</v>
      </c>
      <c r="V362" s="8">
        <f t="shared" si="37"/>
        <v>100</v>
      </c>
      <c r="W362" s="4" t="s">
        <v>1742</v>
      </c>
      <c r="X362" s="5" t="s">
        <v>1764</v>
      </c>
      <c r="Y362" s="38">
        <v>25</v>
      </c>
      <c r="Z362" s="8" t="str">
        <f>VLOOKUP($Y362,definitions_list_lookup!$N$15:$P$20,2,TRUE)</f>
        <v>moderate</v>
      </c>
      <c r="AA362" s="8">
        <f>VLOOKUP($Y362,definitions_list_lookup!$N$15:$P$20,3,TRUE)</f>
        <v>2</v>
      </c>
      <c r="AB362" s="4"/>
      <c r="AC362" s="7">
        <v>30</v>
      </c>
      <c r="AD362" s="7">
        <v>30</v>
      </c>
      <c r="AE362" s="7"/>
      <c r="AF362" s="7"/>
      <c r="AG362" s="7"/>
      <c r="AH362" s="7"/>
      <c r="AI362" s="7"/>
      <c r="AJ362" s="7"/>
      <c r="AK362" s="7"/>
      <c r="AL362" s="7"/>
      <c r="AM362" s="7"/>
      <c r="AN362" s="7"/>
      <c r="AO362" s="7"/>
      <c r="AP362" s="7">
        <v>5</v>
      </c>
      <c r="AQ362" s="7"/>
      <c r="AR362" s="7"/>
      <c r="AS362" s="7">
        <v>35</v>
      </c>
      <c r="AT362" s="7"/>
      <c r="AU362" s="7"/>
      <c r="AV362" s="7"/>
      <c r="AW362" s="7"/>
      <c r="AX362" s="7"/>
      <c r="AY362" s="7"/>
      <c r="AZ362" s="7"/>
      <c r="BA362" s="8">
        <f t="shared" si="38"/>
        <v>100</v>
      </c>
      <c r="BB362" s="55"/>
      <c r="BC362" s="4"/>
      <c r="BD362" s="108"/>
      <c r="BE362" s="108"/>
      <c r="BF362" s="7"/>
      <c r="BG362" s="8" t="str">
        <f>VLOOKUP($BF362,definitions_list_lookup!$N$15:$P$20,2,TRUE)</f>
        <v>fresh</v>
      </c>
      <c r="BH362" s="8">
        <f>VLOOKUP($BF362,definitions_list_lookup!$N$15:$P$20,3,TRUE)</f>
        <v>0</v>
      </c>
      <c r="BI362" s="4"/>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8">
        <f t="shared" si="39"/>
        <v>0</v>
      </c>
      <c r="CI362" s="45"/>
      <c r="CJ362" s="7" t="s">
        <v>1777</v>
      </c>
      <c r="CK362" s="130" t="s">
        <v>1739</v>
      </c>
      <c r="CL362" s="5">
        <v>50</v>
      </c>
      <c r="CM362" s="8" t="str">
        <f>VLOOKUP($CL362,definitions_list_lookup!$N$15:$P$20,2,TRUE)</f>
        <v>high</v>
      </c>
      <c r="CN362" s="8">
        <f>VLOOKUP($CL362,definitions_list_lookup!$N$15:$P$20,3,TRUE)</f>
        <v>3</v>
      </c>
      <c r="CO362" s="108"/>
      <c r="CP362" s="7">
        <v>60</v>
      </c>
      <c r="CQ362" s="7">
        <v>40</v>
      </c>
      <c r="CR362" s="7"/>
      <c r="CS362" s="7"/>
      <c r="CT362" s="7"/>
      <c r="CU362" s="7"/>
      <c r="CV362" s="7"/>
      <c r="CW362" s="7"/>
      <c r="CX362" s="7"/>
      <c r="CY362" s="7"/>
      <c r="CZ362" s="7"/>
      <c r="DA362" s="7"/>
      <c r="DB362" s="7"/>
      <c r="DC362" s="7"/>
      <c r="DD362" s="7"/>
      <c r="DE362" s="7"/>
      <c r="DF362" s="7"/>
      <c r="DG362" s="7"/>
      <c r="DH362" s="7"/>
      <c r="DI362" s="7"/>
      <c r="DJ362" s="7"/>
      <c r="DK362" s="7"/>
      <c r="DL362" s="7"/>
      <c r="DM362" s="7"/>
      <c r="DN362" s="8">
        <f t="shared" si="40"/>
        <v>100</v>
      </c>
      <c r="DO362" s="45"/>
      <c r="DP362" s="4"/>
      <c r="DR362" s="8" t="str">
        <f>VLOOKUP($DQ362,definitions_list_lookup!$N$15:$P$20,2,TRUE)</f>
        <v>fresh</v>
      </c>
      <c r="DS362" s="8">
        <f>VLOOKUP($DQ362,definitions_list_lookup!$N$15:$P$20,3,TRUE)</f>
        <v>0</v>
      </c>
      <c r="DT362" s="108"/>
      <c r="DU362" s="7"/>
      <c r="DV362" s="7"/>
      <c r="DW362" s="7"/>
      <c r="DX362" s="7"/>
      <c r="DY362" s="7"/>
      <c r="DZ362" s="7"/>
      <c r="EA362" s="7"/>
      <c r="EB362" s="7"/>
      <c r="EC362" s="7"/>
      <c r="ED362" s="7"/>
      <c r="EE362" s="7"/>
      <c r="EF362" s="7"/>
      <c r="EG362" s="7"/>
      <c r="EH362" s="7"/>
      <c r="EI362" s="7"/>
      <c r="EJ362" s="7"/>
      <c r="EK362" s="7"/>
      <c r="EL362" s="7"/>
      <c r="EM362" s="7"/>
      <c r="EN362" s="7"/>
      <c r="EO362" s="7"/>
      <c r="EP362" s="7"/>
      <c r="EQ362" s="7"/>
      <c r="ER362" s="7"/>
      <c r="ES362" s="8">
        <f t="shared" si="41"/>
        <v>0</v>
      </c>
      <c r="ET362" s="44"/>
      <c r="EU362" s="8">
        <f t="shared" si="35"/>
        <v>30</v>
      </c>
      <c r="EV362" s="8" t="str">
        <f>VLOOKUP($EU362,definitions_list_lookup!$N$15:$P$20,2,TRUE)</f>
        <v>moderate</v>
      </c>
      <c r="EW362" s="8">
        <f>VLOOKUP($EU362,definitions_list_lookup!$N$15:$P$20,3,TRUE)</f>
        <v>2</v>
      </c>
    </row>
    <row r="363" spans="1:153" s="5" customFormat="1" ht="140">
      <c r="A363" s="5" t="s">
        <v>2358</v>
      </c>
      <c r="B363" s="5" t="s">
        <v>2845</v>
      </c>
      <c r="C363" s="5" t="s">
        <v>1497</v>
      </c>
      <c r="D363" s="5" t="s">
        <v>1497</v>
      </c>
      <c r="E363" s="5">
        <v>62</v>
      </c>
      <c r="F363" s="5">
        <v>3</v>
      </c>
      <c r="G363" s="6" t="str">
        <f t="shared" si="36"/>
        <v>62-3</v>
      </c>
      <c r="H363" s="2">
        <v>84</v>
      </c>
      <c r="I363" s="2">
        <v>96.5</v>
      </c>
      <c r="J363" s="81" t="str">
        <f>IF(((VLOOKUP($G363,Depth_Lookup!$A$3:$J$561,9,FALSE))-(I363/100))&gt;=0,"Good","Too Long")</f>
        <v>Good</v>
      </c>
      <c r="K363" s="82">
        <f>(VLOOKUP($G363,Depth_Lookup!$A$3:$J$561,10,FALSE))+(H363/100)</f>
        <v>157.125</v>
      </c>
      <c r="L363" s="82">
        <f>(VLOOKUP($G363,Depth_Lookup!$A$3:$J$561,10,FALSE))+(I363/100)</f>
        <v>157.25</v>
      </c>
      <c r="M363" s="174" t="s">
        <v>2337</v>
      </c>
      <c r="N363" s="174" t="s">
        <v>1489</v>
      </c>
      <c r="O363" s="59" t="s">
        <v>2389</v>
      </c>
      <c r="P363" s="59" t="s">
        <v>2419</v>
      </c>
      <c r="Q363" s="45"/>
      <c r="R363" s="42">
        <v>90</v>
      </c>
      <c r="T363" s="5">
        <v>10</v>
      </c>
      <c r="V363" s="8">
        <f t="shared" si="37"/>
        <v>100</v>
      </c>
      <c r="W363" s="4" t="s">
        <v>1794</v>
      </c>
      <c r="X363" s="5" t="s">
        <v>1764</v>
      </c>
      <c r="Y363" s="38">
        <v>30</v>
      </c>
      <c r="Z363" s="8" t="str">
        <f>VLOOKUP($Y363,definitions_list_lookup!$N$15:$P$20,2,TRUE)</f>
        <v>moderate</v>
      </c>
      <c r="AA363" s="8">
        <f>VLOOKUP($Y363,definitions_list_lookup!$N$15:$P$20,3,TRUE)</f>
        <v>2</v>
      </c>
      <c r="AB363" s="4"/>
      <c r="AC363" s="7">
        <v>40</v>
      </c>
      <c r="AD363" s="7">
        <v>20</v>
      </c>
      <c r="AE363" s="7"/>
      <c r="AF363" s="7"/>
      <c r="AG363" s="7"/>
      <c r="AH363" s="7"/>
      <c r="AI363" s="7"/>
      <c r="AJ363" s="7"/>
      <c r="AK363" s="7"/>
      <c r="AL363" s="7"/>
      <c r="AM363" s="7"/>
      <c r="AN363" s="7"/>
      <c r="AO363" s="7"/>
      <c r="AP363" s="7">
        <v>5</v>
      </c>
      <c r="AQ363" s="7"/>
      <c r="AR363" s="7"/>
      <c r="AS363" s="7">
        <v>35</v>
      </c>
      <c r="AT363" s="7"/>
      <c r="AU363" s="7"/>
      <c r="AV363" s="7"/>
      <c r="AW363" s="7"/>
      <c r="AX363" s="7"/>
      <c r="AY363" s="7"/>
      <c r="AZ363" s="7"/>
      <c r="BA363" s="8">
        <f t="shared" si="38"/>
        <v>100</v>
      </c>
      <c r="BB363" s="55"/>
      <c r="BC363" s="4"/>
      <c r="BD363" s="108"/>
      <c r="BE363" s="108"/>
      <c r="BF363" s="7"/>
      <c r="BG363" s="8" t="str">
        <f>VLOOKUP($BF363,definitions_list_lookup!$N$15:$P$20,2,TRUE)</f>
        <v>fresh</v>
      </c>
      <c r="BH363" s="8">
        <f>VLOOKUP($BF363,definitions_list_lookup!$N$15:$P$20,3,TRUE)</f>
        <v>0</v>
      </c>
      <c r="BI363" s="4"/>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8">
        <f t="shared" si="39"/>
        <v>0</v>
      </c>
      <c r="CI363" s="45"/>
      <c r="CJ363" s="7" t="s">
        <v>1777</v>
      </c>
      <c r="CK363" s="130" t="s">
        <v>1742</v>
      </c>
      <c r="CL363" s="5">
        <v>50</v>
      </c>
      <c r="CM363" s="8" t="str">
        <f>VLOOKUP($CL363,definitions_list_lookup!$N$15:$P$20,2,TRUE)</f>
        <v>high</v>
      </c>
      <c r="CN363" s="8">
        <f>VLOOKUP($CL363,definitions_list_lookup!$N$15:$P$20,3,TRUE)</f>
        <v>3</v>
      </c>
      <c r="CO363" s="108"/>
      <c r="CP363" s="7">
        <v>70</v>
      </c>
      <c r="CQ363" s="7">
        <v>30</v>
      </c>
      <c r="CR363" s="7"/>
      <c r="CS363" s="7"/>
      <c r="CT363" s="7"/>
      <c r="CU363" s="7"/>
      <c r="CV363" s="7"/>
      <c r="CW363" s="7"/>
      <c r="CX363" s="7"/>
      <c r="CY363" s="7"/>
      <c r="CZ363" s="7"/>
      <c r="DA363" s="7"/>
      <c r="DB363" s="7"/>
      <c r="DC363" s="7"/>
      <c r="DD363" s="7"/>
      <c r="DE363" s="7"/>
      <c r="DF363" s="7"/>
      <c r="DG363" s="7"/>
      <c r="DH363" s="7"/>
      <c r="DI363" s="7"/>
      <c r="DJ363" s="7"/>
      <c r="DK363" s="7"/>
      <c r="DL363" s="7"/>
      <c r="DM363" s="7"/>
      <c r="DN363" s="8">
        <f t="shared" si="40"/>
        <v>100</v>
      </c>
      <c r="DO363" s="45"/>
      <c r="DP363" s="4"/>
      <c r="DR363" s="8" t="str">
        <f>VLOOKUP($DQ363,definitions_list_lookup!$N$15:$P$20,2,TRUE)</f>
        <v>fresh</v>
      </c>
      <c r="DS363" s="8">
        <f>VLOOKUP($DQ363,definitions_list_lookup!$N$15:$P$20,3,TRUE)</f>
        <v>0</v>
      </c>
      <c r="DT363" s="108"/>
      <c r="DU363" s="7"/>
      <c r="DV363" s="7"/>
      <c r="DW363" s="7"/>
      <c r="DX363" s="7"/>
      <c r="DY363" s="7"/>
      <c r="DZ363" s="7"/>
      <c r="EA363" s="7"/>
      <c r="EB363" s="7"/>
      <c r="EC363" s="7"/>
      <c r="ED363" s="7"/>
      <c r="EE363" s="7"/>
      <c r="EF363" s="7"/>
      <c r="EG363" s="7"/>
      <c r="EH363" s="7"/>
      <c r="EI363" s="7"/>
      <c r="EJ363" s="7"/>
      <c r="EK363" s="7"/>
      <c r="EL363" s="7"/>
      <c r="EM363" s="7"/>
      <c r="EN363" s="7"/>
      <c r="EO363" s="7"/>
      <c r="EP363" s="7"/>
      <c r="EQ363" s="7"/>
      <c r="ER363" s="7"/>
      <c r="ES363" s="8">
        <f t="shared" si="41"/>
        <v>0</v>
      </c>
      <c r="ET363" s="44"/>
      <c r="EU363" s="8">
        <f t="shared" si="35"/>
        <v>32</v>
      </c>
      <c r="EV363" s="8" t="str">
        <f>VLOOKUP($EU363,definitions_list_lookup!$N$15:$P$20,2,TRUE)</f>
        <v>high</v>
      </c>
      <c r="EW363" s="8">
        <f>VLOOKUP($EU363,definitions_list_lookup!$N$15:$P$20,3,TRUE)</f>
        <v>3</v>
      </c>
    </row>
    <row r="364" spans="1:153" s="5" customFormat="1" ht="140">
      <c r="A364" s="5" t="s">
        <v>2358</v>
      </c>
      <c r="B364" s="5" t="s">
        <v>2845</v>
      </c>
      <c r="C364" s="5" t="s">
        <v>1497</v>
      </c>
      <c r="D364" s="5" t="s">
        <v>1497</v>
      </c>
      <c r="E364" s="5">
        <v>62</v>
      </c>
      <c r="F364" s="5">
        <v>4</v>
      </c>
      <c r="G364" s="6" t="str">
        <f t="shared" si="36"/>
        <v>62-4</v>
      </c>
      <c r="H364" s="2">
        <v>0</v>
      </c>
      <c r="I364" s="2">
        <v>1.5</v>
      </c>
      <c r="J364" s="81" t="str">
        <f>IF(((VLOOKUP($G364,Depth_Lookup!$A$3:$J$561,9,FALSE))-(I364/100))&gt;=0,"Good","Too Long")</f>
        <v>Good</v>
      </c>
      <c r="K364" s="82">
        <f>(VLOOKUP($G364,Depth_Lookup!$A$3:$J$561,10,FALSE))+(H364/100)</f>
        <v>157.25</v>
      </c>
      <c r="L364" s="82">
        <f>(VLOOKUP($G364,Depth_Lookup!$A$3:$J$561,10,FALSE))+(I364/100)</f>
        <v>157.26499999999999</v>
      </c>
      <c r="M364" s="174" t="s">
        <v>2337</v>
      </c>
      <c r="N364" s="174" t="s">
        <v>1489</v>
      </c>
      <c r="O364" s="59" t="s">
        <v>2389</v>
      </c>
      <c r="P364" s="59" t="s">
        <v>2419</v>
      </c>
      <c r="Q364" s="45"/>
      <c r="R364" s="42">
        <v>90</v>
      </c>
      <c r="T364" s="5">
        <v>10</v>
      </c>
      <c r="V364" s="8">
        <f t="shared" si="37"/>
        <v>100</v>
      </c>
      <c r="W364" s="4" t="s">
        <v>1794</v>
      </c>
      <c r="X364" s="5" t="s">
        <v>1764</v>
      </c>
      <c r="Y364" s="38">
        <v>30</v>
      </c>
      <c r="Z364" s="8" t="str">
        <f>VLOOKUP($Y364,definitions_list_lookup!$N$15:$P$20,2,TRUE)</f>
        <v>moderate</v>
      </c>
      <c r="AA364" s="8">
        <f>VLOOKUP($Y364,definitions_list_lookup!$N$15:$P$20,3,TRUE)</f>
        <v>2</v>
      </c>
      <c r="AB364" s="4"/>
      <c r="AC364" s="7">
        <v>40</v>
      </c>
      <c r="AD364" s="7">
        <v>20</v>
      </c>
      <c r="AE364" s="7"/>
      <c r="AF364" s="7"/>
      <c r="AG364" s="7"/>
      <c r="AH364" s="7"/>
      <c r="AI364" s="7"/>
      <c r="AJ364" s="7"/>
      <c r="AK364" s="7"/>
      <c r="AL364" s="7"/>
      <c r="AM364" s="7"/>
      <c r="AN364" s="7"/>
      <c r="AO364" s="7"/>
      <c r="AP364" s="7">
        <v>5</v>
      </c>
      <c r="AQ364" s="7"/>
      <c r="AR364" s="7"/>
      <c r="AS364" s="7">
        <v>35</v>
      </c>
      <c r="AT364" s="7"/>
      <c r="AU364" s="7"/>
      <c r="AV364" s="7"/>
      <c r="AW364" s="7"/>
      <c r="AX364" s="7"/>
      <c r="AY364" s="7"/>
      <c r="AZ364" s="7"/>
      <c r="BA364" s="8">
        <f t="shared" si="38"/>
        <v>100</v>
      </c>
      <c r="BB364" s="55"/>
      <c r="BC364" s="4"/>
      <c r="BD364" s="108"/>
      <c r="BE364" s="108"/>
      <c r="BF364" s="7"/>
      <c r="BG364" s="8" t="str">
        <f>VLOOKUP($BF364,definitions_list_lookup!$N$15:$P$20,2,TRUE)</f>
        <v>fresh</v>
      </c>
      <c r="BH364" s="8">
        <f>VLOOKUP($BF364,definitions_list_lookup!$N$15:$P$20,3,TRUE)</f>
        <v>0</v>
      </c>
      <c r="BI364" s="4"/>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8">
        <f t="shared" si="39"/>
        <v>0</v>
      </c>
      <c r="CI364" s="45"/>
      <c r="CJ364" s="7" t="s">
        <v>1777</v>
      </c>
      <c r="CK364" s="130" t="s">
        <v>1742</v>
      </c>
      <c r="CL364" s="5">
        <v>50</v>
      </c>
      <c r="CM364" s="8" t="str">
        <f>VLOOKUP($CL364,definitions_list_lookup!$N$15:$P$20,2,TRUE)</f>
        <v>high</v>
      </c>
      <c r="CN364" s="8">
        <f>VLOOKUP($CL364,definitions_list_lookup!$N$15:$P$20,3,TRUE)</f>
        <v>3</v>
      </c>
      <c r="CO364" s="108"/>
      <c r="CP364" s="7">
        <v>70</v>
      </c>
      <c r="CQ364" s="7">
        <v>30</v>
      </c>
      <c r="CR364" s="7"/>
      <c r="CS364" s="7"/>
      <c r="CT364" s="7"/>
      <c r="CU364" s="7"/>
      <c r="CV364" s="7"/>
      <c r="CW364" s="7"/>
      <c r="CX364" s="7"/>
      <c r="CY364" s="7"/>
      <c r="CZ364" s="7"/>
      <c r="DA364" s="7"/>
      <c r="DB364" s="7"/>
      <c r="DC364" s="7"/>
      <c r="DD364" s="7"/>
      <c r="DE364" s="7"/>
      <c r="DF364" s="7"/>
      <c r="DG364" s="7"/>
      <c r="DH364" s="7"/>
      <c r="DI364" s="7"/>
      <c r="DJ364" s="7"/>
      <c r="DK364" s="7"/>
      <c r="DL364" s="7"/>
      <c r="DM364" s="7"/>
      <c r="DN364" s="8">
        <f t="shared" si="40"/>
        <v>100</v>
      </c>
      <c r="DO364" s="45"/>
      <c r="DP364" s="4"/>
      <c r="DR364" s="8" t="str">
        <f>VLOOKUP($DQ364,definitions_list_lookup!$N$15:$P$20,2,TRUE)</f>
        <v>fresh</v>
      </c>
      <c r="DS364" s="8">
        <f>VLOOKUP($DQ364,definitions_list_lookup!$N$15:$P$20,3,TRUE)</f>
        <v>0</v>
      </c>
      <c r="DT364" s="108"/>
      <c r="DU364" s="7"/>
      <c r="DV364" s="7"/>
      <c r="DW364" s="7"/>
      <c r="DX364" s="7"/>
      <c r="DY364" s="7"/>
      <c r="DZ364" s="7"/>
      <c r="EA364" s="7"/>
      <c r="EB364" s="7"/>
      <c r="EC364" s="7"/>
      <c r="ED364" s="7"/>
      <c r="EE364" s="7"/>
      <c r="EF364" s="7"/>
      <c r="EG364" s="7"/>
      <c r="EH364" s="7"/>
      <c r="EI364" s="7"/>
      <c r="EJ364" s="7"/>
      <c r="EK364" s="7"/>
      <c r="EL364" s="7"/>
      <c r="EM364" s="7"/>
      <c r="EN364" s="7"/>
      <c r="EO364" s="7"/>
      <c r="EP364" s="7"/>
      <c r="EQ364" s="7"/>
      <c r="ER364" s="7"/>
      <c r="ES364" s="8">
        <f t="shared" si="41"/>
        <v>0</v>
      </c>
      <c r="ET364" s="44"/>
      <c r="EU364" s="8">
        <f t="shared" ref="EU364:EU428" si="42">((R364/100)*Y364)+((S364/100)*BF364)+((T364/100)*CL364)+((U364/100)*DQ364)</f>
        <v>32</v>
      </c>
      <c r="EV364" s="8" t="str">
        <f>VLOOKUP($EU364,definitions_list_lookup!$N$15:$P$20,2,TRUE)</f>
        <v>high</v>
      </c>
      <c r="EW364" s="8">
        <f>VLOOKUP($EU364,definitions_list_lookup!$N$15:$P$20,3,TRUE)</f>
        <v>3</v>
      </c>
    </row>
    <row r="365" spans="1:153" s="5" customFormat="1" ht="140">
      <c r="A365" s="5" t="s">
        <v>2358</v>
      </c>
      <c r="B365" s="5" t="s">
        <v>2845</v>
      </c>
      <c r="C365" s="5" t="s">
        <v>1497</v>
      </c>
      <c r="D365" s="5" t="s">
        <v>1497</v>
      </c>
      <c r="E365" s="5">
        <v>62</v>
      </c>
      <c r="F365" s="5">
        <v>4</v>
      </c>
      <c r="G365" s="6" t="str">
        <f t="shared" si="36"/>
        <v>62-4</v>
      </c>
      <c r="H365" s="2">
        <v>1.5</v>
      </c>
      <c r="I365" s="2">
        <v>98.5</v>
      </c>
      <c r="J365" s="81" t="str">
        <f>IF(((VLOOKUP($G365,Depth_Lookup!$A$3:$J$561,9,FALSE))-(I365/100))&gt;=0,"Good","Too Long")</f>
        <v>Good</v>
      </c>
      <c r="K365" s="82">
        <f>(VLOOKUP($G365,Depth_Lookup!$A$3:$J$561,10,FALSE))+(H365/100)</f>
        <v>157.26499999999999</v>
      </c>
      <c r="L365" s="82">
        <f>(VLOOKUP($G365,Depth_Lookup!$A$3:$J$561,10,FALSE))+(I365/100)</f>
        <v>158.23500000000001</v>
      </c>
      <c r="M365" s="174" t="s">
        <v>2338</v>
      </c>
      <c r="N365" s="174" t="s">
        <v>1716</v>
      </c>
      <c r="O365" s="59" t="s">
        <v>2034</v>
      </c>
      <c r="P365" s="59" t="s">
        <v>2420</v>
      </c>
      <c r="Q365" s="45"/>
      <c r="R365" s="42">
        <v>95</v>
      </c>
      <c r="T365" s="5">
        <v>5</v>
      </c>
      <c r="V365" s="8">
        <f t="shared" si="37"/>
        <v>100</v>
      </c>
      <c r="W365" s="4" t="s">
        <v>1739</v>
      </c>
      <c r="X365" s="5" t="s">
        <v>1</v>
      </c>
      <c r="Y365" s="38">
        <v>35</v>
      </c>
      <c r="Z365" s="8" t="str">
        <f>VLOOKUP($Y365,definitions_list_lookup!$N$15:$P$20,2,TRUE)</f>
        <v>high</v>
      </c>
      <c r="AA365" s="8">
        <f>VLOOKUP($Y365,definitions_list_lookup!$N$15:$P$20,3,TRUE)</f>
        <v>3</v>
      </c>
      <c r="AB365" s="4"/>
      <c r="AC365" s="7">
        <v>90</v>
      </c>
      <c r="AD365" s="7">
        <v>10</v>
      </c>
      <c r="AE365" s="7"/>
      <c r="AF365" s="7"/>
      <c r="AG365" s="7"/>
      <c r="AH365" s="7"/>
      <c r="AI365" s="7"/>
      <c r="AJ365" s="7"/>
      <c r="AK365" s="7"/>
      <c r="AL365" s="7"/>
      <c r="AM365" s="7"/>
      <c r="AN365" s="7"/>
      <c r="AO365" s="7"/>
      <c r="AP365" s="7"/>
      <c r="AQ365" s="7"/>
      <c r="AR365" s="7"/>
      <c r="AS365" s="7"/>
      <c r="AT365" s="7"/>
      <c r="AU365" s="7"/>
      <c r="AV365" s="7"/>
      <c r="AW365" s="7"/>
      <c r="AX365" s="7"/>
      <c r="AY365" s="7"/>
      <c r="AZ365" s="7"/>
      <c r="BA365" s="8">
        <f t="shared" si="38"/>
        <v>100</v>
      </c>
      <c r="BB365" s="55"/>
      <c r="BC365" s="4"/>
      <c r="BD365" s="108"/>
      <c r="BE365" s="108"/>
      <c r="BF365" s="7"/>
      <c r="BG365" s="8" t="str">
        <f>VLOOKUP($BF365,definitions_list_lookup!$N$15:$P$20,2,TRUE)</f>
        <v>fresh</v>
      </c>
      <c r="BH365" s="8">
        <f>VLOOKUP($BF365,definitions_list_lookup!$N$15:$P$20,3,TRUE)</f>
        <v>0</v>
      </c>
      <c r="BI365" s="4"/>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8">
        <f t="shared" si="39"/>
        <v>0</v>
      </c>
      <c r="CI365" s="45"/>
      <c r="CJ365" s="7" t="s">
        <v>1777</v>
      </c>
      <c r="CK365" s="130" t="s">
        <v>1742</v>
      </c>
      <c r="CL365" s="5">
        <v>60</v>
      </c>
      <c r="CM365" s="8" t="str">
        <f>VLOOKUP($CL365,definitions_list_lookup!$N$15:$P$20,2,TRUE)</f>
        <v>high</v>
      </c>
      <c r="CN365" s="8">
        <f>VLOOKUP($CL365,definitions_list_lookup!$N$15:$P$20,3,TRUE)</f>
        <v>3</v>
      </c>
      <c r="CO365" s="108"/>
      <c r="CP365" s="7">
        <v>40</v>
      </c>
      <c r="CQ365" s="7">
        <v>60</v>
      </c>
      <c r="CR365" s="7"/>
      <c r="CS365" s="7"/>
      <c r="CT365" s="7"/>
      <c r="CU365" s="7"/>
      <c r="CV365" s="7"/>
      <c r="CW365" s="7"/>
      <c r="CX365" s="7"/>
      <c r="CY365" s="7"/>
      <c r="CZ365" s="7"/>
      <c r="DA365" s="7"/>
      <c r="DB365" s="7"/>
      <c r="DC365" s="7"/>
      <c r="DD365" s="7"/>
      <c r="DE365" s="7"/>
      <c r="DF365" s="7"/>
      <c r="DG365" s="7"/>
      <c r="DH365" s="7"/>
      <c r="DI365" s="7"/>
      <c r="DJ365" s="7"/>
      <c r="DK365" s="7"/>
      <c r="DL365" s="7"/>
      <c r="DM365" s="7"/>
      <c r="DN365" s="8">
        <f t="shared" si="40"/>
        <v>100</v>
      </c>
      <c r="DO365" s="45"/>
      <c r="DP365" s="4"/>
      <c r="DR365" s="8" t="str">
        <f>VLOOKUP($DQ365,definitions_list_lookup!$N$15:$P$20,2,TRUE)</f>
        <v>fresh</v>
      </c>
      <c r="DS365" s="8">
        <f>VLOOKUP($DQ365,definitions_list_lookup!$N$15:$P$20,3,TRUE)</f>
        <v>0</v>
      </c>
      <c r="DT365" s="108"/>
      <c r="DU365" s="7"/>
      <c r="DV365" s="7"/>
      <c r="DW365" s="7"/>
      <c r="DX365" s="7"/>
      <c r="DY365" s="7"/>
      <c r="DZ365" s="7"/>
      <c r="EA365" s="7"/>
      <c r="EB365" s="7"/>
      <c r="EC365" s="7"/>
      <c r="ED365" s="7"/>
      <c r="EE365" s="7"/>
      <c r="EF365" s="7"/>
      <c r="EG365" s="7"/>
      <c r="EH365" s="7"/>
      <c r="EI365" s="7"/>
      <c r="EJ365" s="7"/>
      <c r="EK365" s="7"/>
      <c r="EL365" s="7"/>
      <c r="EM365" s="7"/>
      <c r="EN365" s="7"/>
      <c r="EO365" s="7"/>
      <c r="EP365" s="7"/>
      <c r="EQ365" s="7"/>
      <c r="ER365" s="7"/>
      <c r="ES365" s="8">
        <f t="shared" si="41"/>
        <v>0</v>
      </c>
      <c r="ET365" s="44"/>
      <c r="EU365" s="8">
        <f t="shared" si="42"/>
        <v>36.25</v>
      </c>
      <c r="EV365" s="8" t="str">
        <f>VLOOKUP($EU365,definitions_list_lookup!$N$15:$P$20,2,TRUE)</f>
        <v>high</v>
      </c>
      <c r="EW365" s="8">
        <f>VLOOKUP($EU365,definitions_list_lookup!$N$15:$P$20,3,TRUE)</f>
        <v>3</v>
      </c>
    </row>
    <row r="366" spans="1:153" s="5" customFormat="1" ht="140">
      <c r="A366" s="5" t="s">
        <v>2358</v>
      </c>
      <c r="B366" s="5" t="s">
        <v>2845</v>
      </c>
      <c r="C366" s="5" t="s">
        <v>1497</v>
      </c>
      <c r="D366" s="5" t="s">
        <v>1497</v>
      </c>
      <c r="E366" s="5">
        <v>63</v>
      </c>
      <c r="F366" s="5">
        <v>1</v>
      </c>
      <c r="G366" s="6" t="str">
        <f t="shared" si="36"/>
        <v>63-1</v>
      </c>
      <c r="H366" s="2">
        <v>0</v>
      </c>
      <c r="I366" s="2">
        <v>42</v>
      </c>
      <c r="J366" s="81" t="str">
        <f>IF(((VLOOKUP($G366,Depth_Lookup!$A$3:$J$561,9,FALSE))-(I366/100))&gt;=0,"Good","Too Long")</f>
        <v>Good</v>
      </c>
      <c r="K366" s="82">
        <f>(VLOOKUP($G366,Depth_Lookup!$A$3:$J$561,10,FALSE))+(H366/100)</f>
        <v>158.25</v>
      </c>
      <c r="L366" s="82">
        <f>(VLOOKUP($G366,Depth_Lookup!$A$3:$J$561,10,FALSE))+(I366/100)</f>
        <v>158.66999999999999</v>
      </c>
      <c r="M366" s="174" t="s">
        <v>2338</v>
      </c>
      <c r="N366" s="174" t="s">
        <v>1716</v>
      </c>
      <c r="O366" s="59" t="s">
        <v>2034</v>
      </c>
      <c r="P366" s="59" t="s">
        <v>2420</v>
      </c>
      <c r="Q366" s="45"/>
      <c r="R366" s="42">
        <v>80</v>
      </c>
      <c r="T366" s="5">
        <v>20</v>
      </c>
      <c r="V366" s="8">
        <f t="shared" si="37"/>
        <v>100</v>
      </c>
      <c r="W366" s="4" t="s">
        <v>1742</v>
      </c>
      <c r="X366" s="5" t="s">
        <v>1764</v>
      </c>
      <c r="Y366" s="38">
        <v>50</v>
      </c>
      <c r="Z366" s="8" t="str">
        <f>VLOOKUP($Y366,definitions_list_lookup!$N$15:$P$20,2,TRUE)</f>
        <v>high</v>
      </c>
      <c r="AA366" s="8">
        <f>VLOOKUP($Y366,definitions_list_lookup!$N$15:$P$20,3,TRUE)</f>
        <v>3</v>
      </c>
      <c r="AB366" s="4"/>
      <c r="AC366" s="7">
        <v>85</v>
      </c>
      <c r="AD366" s="7">
        <v>15</v>
      </c>
      <c r="AE366" s="7"/>
      <c r="AF366" s="7"/>
      <c r="AG366" s="7"/>
      <c r="AH366" s="7"/>
      <c r="AI366" s="7"/>
      <c r="AJ366" s="7"/>
      <c r="AK366" s="7"/>
      <c r="AL366" s="7"/>
      <c r="AM366" s="7"/>
      <c r="AN366" s="7"/>
      <c r="AO366" s="7"/>
      <c r="AP366" s="7"/>
      <c r="AQ366" s="7"/>
      <c r="AR366" s="7"/>
      <c r="AS366" s="7"/>
      <c r="AT366" s="7"/>
      <c r="AU366" s="7"/>
      <c r="AV366" s="7"/>
      <c r="AW366" s="7"/>
      <c r="AX366" s="7"/>
      <c r="AY366" s="7"/>
      <c r="AZ366" s="7"/>
      <c r="BA366" s="8">
        <f t="shared" si="38"/>
        <v>100</v>
      </c>
      <c r="BB366" s="55"/>
      <c r="BC366" s="4"/>
      <c r="BD366" s="108"/>
      <c r="BE366" s="4"/>
      <c r="BG366" s="8" t="str">
        <f>VLOOKUP($BF366,definitions_list_lookup!$N$15:$P$20,2,TRUE)</f>
        <v>fresh</v>
      </c>
      <c r="BH366" s="8">
        <f>VLOOKUP($BF366,definitions_list_lookup!$N$15:$P$20,3,TRUE)</f>
        <v>0</v>
      </c>
      <c r="BI366" s="4"/>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8">
        <f t="shared" si="39"/>
        <v>0</v>
      </c>
      <c r="CI366" s="45"/>
      <c r="CJ366" s="7" t="s">
        <v>1777</v>
      </c>
      <c r="CK366" s="130" t="s">
        <v>1739</v>
      </c>
      <c r="CL366" s="5">
        <v>70</v>
      </c>
      <c r="CM366" s="8" t="str">
        <f>VLOOKUP($CL366,definitions_list_lookup!$N$15:$P$20,2,TRUE)</f>
        <v>very high</v>
      </c>
      <c r="CN366" s="8">
        <f>VLOOKUP($CL366,definitions_list_lookup!$N$15:$P$20,3,TRUE)</f>
        <v>4</v>
      </c>
      <c r="CO366" s="108"/>
      <c r="CP366" s="7">
        <v>30</v>
      </c>
      <c r="CQ366" s="7">
        <v>70</v>
      </c>
      <c r="CR366" s="7"/>
      <c r="CS366" s="7"/>
      <c r="CT366" s="7"/>
      <c r="CU366" s="7"/>
      <c r="CV366" s="7"/>
      <c r="CW366" s="7"/>
      <c r="CX366" s="7"/>
      <c r="CY366" s="7"/>
      <c r="CZ366" s="7"/>
      <c r="DA366" s="7"/>
      <c r="DB366" s="7"/>
      <c r="DC366" s="7"/>
      <c r="DD366" s="7"/>
      <c r="DE366" s="7"/>
      <c r="DF366" s="7"/>
      <c r="DG366" s="7"/>
      <c r="DH366" s="7"/>
      <c r="DI366" s="7"/>
      <c r="DJ366" s="7"/>
      <c r="DK366" s="7"/>
      <c r="DL366" s="7"/>
      <c r="DM366" s="7"/>
      <c r="DN366" s="8">
        <f t="shared" si="40"/>
        <v>100</v>
      </c>
      <c r="DO366" s="45"/>
      <c r="DP366" s="4"/>
      <c r="DR366" s="8" t="str">
        <f>VLOOKUP($DQ366,definitions_list_lookup!$N$15:$P$20,2,TRUE)</f>
        <v>fresh</v>
      </c>
      <c r="DS366" s="8">
        <f>VLOOKUP($DQ366,definitions_list_lookup!$N$15:$P$20,3,TRUE)</f>
        <v>0</v>
      </c>
      <c r="DT366" s="108"/>
      <c r="DU366" s="7"/>
      <c r="DV366" s="7"/>
      <c r="DW366" s="7"/>
      <c r="DX366" s="7"/>
      <c r="DY366" s="7"/>
      <c r="DZ366" s="7"/>
      <c r="EA366" s="7"/>
      <c r="EB366" s="7"/>
      <c r="EC366" s="7"/>
      <c r="ED366" s="7"/>
      <c r="EE366" s="7"/>
      <c r="EF366" s="7"/>
      <c r="EG366" s="7"/>
      <c r="EH366" s="7"/>
      <c r="EI366" s="7"/>
      <c r="EJ366" s="7"/>
      <c r="EK366" s="7"/>
      <c r="EL366" s="7"/>
      <c r="EM366" s="7"/>
      <c r="EN366" s="7"/>
      <c r="EO366" s="7"/>
      <c r="EP366" s="7"/>
      <c r="EQ366" s="7"/>
      <c r="ER366" s="7"/>
      <c r="ES366" s="8">
        <f t="shared" si="41"/>
        <v>0</v>
      </c>
      <c r="ET366" s="44"/>
      <c r="EU366" s="8">
        <f t="shared" si="42"/>
        <v>54</v>
      </c>
      <c r="EV366" s="8" t="str">
        <f>VLOOKUP($EU366,definitions_list_lookup!$N$15:$P$20,2,TRUE)</f>
        <v>high</v>
      </c>
      <c r="EW366" s="8">
        <f>VLOOKUP($EU366,definitions_list_lookup!$N$15:$P$20,3,TRUE)</f>
        <v>3</v>
      </c>
    </row>
    <row r="367" spans="1:153" s="5" customFormat="1" ht="140">
      <c r="A367" s="5" t="s">
        <v>2358</v>
      </c>
      <c r="B367" s="5" t="s">
        <v>2845</v>
      </c>
      <c r="C367" s="5" t="s">
        <v>1497</v>
      </c>
      <c r="D367" s="5" t="s">
        <v>1497</v>
      </c>
      <c r="E367" s="5">
        <v>63</v>
      </c>
      <c r="F367" s="5">
        <v>2</v>
      </c>
      <c r="G367" s="6" t="str">
        <f t="shared" si="36"/>
        <v>63-2</v>
      </c>
      <c r="H367" s="2">
        <v>0</v>
      </c>
      <c r="I367" s="2">
        <v>58.5</v>
      </c>
      <c r="J367" s="81" t="str">
        <f>IF(((VLOOKUP($G367,Depth_Lookup!$A$3:$J$561,9,FALSE))-(I367/100))&gt;=0,"Good","Too Long")</f>
        <v>Good</v>
      </c>
      <c r="K367" s="82">
        <f>(VLOOKUP($G367,Depth_Lookup!$A$3:$J$561,10,FALSE))+(H367/100)</f>
        <v>158.66999999999999</v>
      </c>
      <c r="L367" s="82">
        <f>(VLOOKUP($G367,Depth_Lookup!$A$3:$J$561,10,FALSE))+(I367/100)</f>
        <v>159.255</v>
      </c>
      <c r="M367" s="174" t="s">
        <v>2338</v>
      </c>
      <c r="N367" s="174" t="s">
        <v>1716</v>
      </c>
      <c r="O367" s="59" t="s">
        <v>2391</v>
      </c>
      <c r="P367" s="59" t="s">
        <v>2420</v>
      </c>
      <c r="Q367" s="45"/>
      <c r="R367" s="42">
        <v>85</v>
      </c>
      <c r="S367" s="5">
        <v>5</v>
      </c>
      <c r="T367" s="5">
        <v>10</v>
      </c>
      <c r="V367" s="8">
        <f t="shared" si="37"/>
        <v>100</v>
      </c>
      <c r="W367" s="4" t="s">
        <v>1794</v>
      </c>
      <c r="X367" s="5" t="s">
        <v>1764</v>
      </c>
      <c r="Y367" s="38">
        <v>25</v>
      </c>
      <c r="Z367" s="8" t="str">
        <f>VLOOKUP($Y367,definitions_list_lookup!$N$15:$P$20,2,TRUE)</f>
        <v>moderate</v>
      </c>
      <c r="AA367" s="8">
        <f>VLOOKUP($Y367,definitions_list_lookup!$N$15:$P$20,3,TRUE)</f>
        <v>2</v>
      </c>
      <c r="AB367" s="4"/>
      <c r="AC367" s="7">
        <v>10</v>
      </c>
      <c r="AD367" s="7">
        <v>20</v>
      </c>
      <c r="AE367" s="7">
        <v>60</v>
      </c>
      <c r="AF367" s="7"/>
      <c r="AG367" s="7"/>
      <c r="AH367" s="7"/>
      <c r="AI367" s="7"/>
      <c r="AJ367" s="7"/>
      <c r="AK367" s="7"/>
      <c r="AL367" s="7"/>
      <c r="AM367" s="7"/>
      <c r="AN367" s="7"/>
      <c r="AO367" s="7"/>
      <c r="AP367" s="7">
        <v>2</v>
      </c>
      <c r="AQ367" s="7"/>
      <c r="AR367" s="7"/>
      <c r="AS367" s="7">
        <v>8</v>
      </c>
      <c r="AT367" s="7"/>
      <c r="AU367" s="7"/>
      <c r="AV367" s="7"/>
      <c r="AW367" s="7"/>
      <c r="AX367" s="7"/>
      <c r="AY367" s="7"/>
      <c r="AZ367" s="7"/>
      <c r="BA367" s="8">
        <f t="shared" si="38"/>
        <v>100</v>
      </c>
      <c r="BB367" s="55"/>
      <c r="BC367" s="4" t="s">
        <v>1739</v>
      </c>
      <c r="BD367" s="108" t="s">
        <v>2390</v>
      </c>
      <c r="BE367" s="108" t="s">
        <v>228</v>
      </c>
      <c r="BF367" s="5">
        <v>70</v>
      </c>
      <c r="BG367" s="8" t="str">
        <f>VLOOKUP($BF367,definitions_list_lookup!$N$15:$P$20,2,TRUE)</f>
        <v>very high</v>
      </c>
      <c r="BH367" s="8">
        <f>VLOOKUP($BF367,definitions_list_lookup!$N$15:$P$20,3,TRUE)</f>
        <v>4</v>
      </c>
      <c r="BI367" s="4"/>
      <c r="BJ367" s="7">
        <v>30</v>
      </c>
      <c r="BK367" s="7">
        <v>70</v>
      </c>
      <c r="BL367" s="7"/>
      <c r="BM367" s="7"/>
      <c r="BN367" s="7"/>
      <c r="BO367" s="7"/>
      <c r="BP367" s="7"/>
      <c r="BQ367" s="7"/>
      <c r="BR367" s="7"/>
      <c r="BS367" s="7"/>
      <c r="BT367" s="7"/>
      <c r="BU367" s="7"/>
      <c r="BV367" s="7"/>
      <c r="BW367" s="7"/>
      <c r="BX367" s="7"/>
      <c r="BY367" s="7"/>
      <c r="BZ367" s="7"/>
      <c r="CA367" s="7"/>
      <c r="CB367" s="7"/>
      <c r="CC367" s="7"/>
      <c r="CD367" s="7"/>
      <c r="CE367" s="7"/>
      <c r="CF367" s="7"/>
      <c r="CG367" s="7"/>
      <c r="CH367" s="8">
        <f t="shared" si="39"/>
        <v>100</v>
      </c>
      <c r="CI367" s="45"/>
      <c r="CJ367" s="7" t="s">
        <v>1777</v>
      </c>
      <c r="CK367" s="130" t="s">
        <v>1739</v>
      </c>
      <c r="CL367" s="5">
        <v>50</v>
      </c>
      <c r="CM367" s="8" t="str">
        <f>VLOOKUP($CL367,definitions_list_lookup!$N$15:$P$20,2,TRUE)</f>
        <v>high</v>
      </c>
      <c r="CN367" s="8">
        <f>VLOOKUP($CL367,definitions_list_lookup!$N$15:$P$20,3,TRUE)</f>
        <v>3</v>
      </c>
      <c r="CO367" s="108"/>
      <c r="CP367" s="7">
        <v>10</v>
      </c>
      <c r="CQ367" s="7">
        <v>40</v>
      </c>
      <c r="CR367" s="7">
        <v>50</v>
      </c>
      <c r="CS367" s="7"/>
      <c r="CT367" s="7"/>
      <c r="CU367" s="7"/>
      <c r="CV367" s="7"/>
      <c r="CW367" s="7"/>
      <c r="CX367" s="7"/>
      <c r="CY367" s="7"/>
      <c r="CZ367" s="7"/>
      <c r="DA367" s="7"/>
      <c r="DB367" s="7"/>
      <c r="DC367" s="7"/>
      <c r="DD367" s="7"/>
      <c r="DE367" s="7"/>
      <c r="DF367" s="7"/>
      <c r="DG367" s="7"/>
      <c r="DH367" s="7"/>
      <c r="DI367" s="7"/>
      <c r="DJ367" s="7"/>
      <c r="DK367" s="7"/>
      <c r="DL367" s="7"/>
      <c r="DM367" s="7"/>
      <c r="DN367" s="8">
        <f t="shared" si="40"/>
        <v>100</v>
      </c>
      <c r="DO367" s="45"/>
      <c r="DP367" s="4"/>
      <c r="DR367" s="8" t="str">
        <f>VLOOKUP($DQ367,definitions_list_lookup!$N$15:$P$20,2,TRUE)</f>
        <v>fresh</v>
      </c>
      <c r="DS367" s="8">
        <f>VLOOKUP($DQ367,definitions_list_lookup!$N$15:$P$20,3,TRUE)</f>
        <v>0</v>
      </c>
      <c r="DT367" s="108"/>
      <c r="DU367" s="7"/>
      <c r="DV367" s="7"/>
      <c r="DW367" s="7"/>
      <c r="DX367" s="7"/>
      <c r="DY367" s="7"/>
      <c r="DZ367" s="7"/>
      <c r="EA367" s="7"/>
      <c r="EB367" s="7"/>
      <c r="EC367" s="7"/>
      <c r="ED367" s="7"/>
      <c r="EE367" s="7"/>
      <c r="EF367" s="7"/>
      <c r="EG367" s="7"/>
      <c r="EH367" s="7"/>
      <c r="EI367" s="7"/>
      <c r="EJ367" s="7"/>
      <c r="EK367" s="7"/>
      <c r="EL367" s="7"/>
      <c r="EM367" s="7"/>
      <c r="EN367" s="7"/>
      <c r="EO367" s="7"/>
      <c r="EP367" s="7"/>
      <c r="EQ367" s="7"/>
      <c r="ER367" s="7"/>
      <c r="ES367" s="8">
        <f t="shared" si="41"/>
        <v>0</v>
      </c>
      <c r="ET367" s="44"/>
      <c r="EU367" s="8">
        <f t="shared" si="42"/>
        <v>29.75</v>
      </c>
      <c r="EV367" s="8" t="str">
        <f>VLOOKUP($EU367,definitions_list_lookup!$N$15:$P$20,2,TRUE)</f>
        <v>moderate</v>
      </c>
      <c r="EW367" s="8">
        <f>VLOOKUP($EU367,definitions_list_lookup!$N$15:$P$20,3,TRUE)</f>
        <v>2</v>
      </c>
    </row>
    <row r="368" spans="1:153" s="5" customFormat="1" ht="154">
      <c r="A368" s="5" t="s">
        <v>2358</v>
      </c>
      <c r="B368" s="5" t="s">
        <v>2845</v>
      </c>
      <c r="C368" s="5" t="s">
        <v>1497</v>
      </c>
      <c r="D368" s="5" t="s">
        <v>1497</v>
      </c>
      <c r="E368" s="5">
        <v>63</v>
      </c>
      <c r="F368" s="5">
        <v>3</v>
      </c>
      <c r="G368" s="6" t="str">
        <f t="shared" si="36"/>
        <v>63-3</v>
      </c>
      <c r="H368" s="2">
        <v>0</v>
      </c>
      <c r="I368" s="2">
        <v>71</v>
      </c>
      <c r="J368" s="81" t="str">
        <f>IF(((VLOOKUP($G368,Depth_Lookup!$A$3:$J$561,9,FALSE))-(I368/100))&gt;=0,"Good","Too Long")</f>
        <v>Good</v>
      </c>
      <c r="K368" s="82">
        <f>(VLOOKUP($G368,Depth_Lookup!$A$3:$J$561,10,FALSE))+(H368/100)</f>
        <v>159.255</v>
      </c>
      <c r="L368" s="82">
        <f>(VLOOKUP($G368,Depth_Lookup!$A$3:$J$561,10,FALSE))+(I368/100)</f>
        <v>159.965</v>
      </c>
      <c r="M368" s="174" t="s">
        <v>2338</v>
      </c>
      <c r="N368" s="174" t="s">
        <v>1716</v>
      </c>
      <c r="O368" s="59" t="s">
        <v>2392</v>
      </c>
      <c r="P368" s="59" t="s">
        <v>2420</v>
      </c>
      <c r="Q368" s="45"/>
      <c r="R368" s="42">
        <v>70</v>
      </c>
      <c r="S368" s="5">
        <v>5</v>
      </c>
      <c r="T368" s="5">
        <v>25</v>
      </c>
      <c r="V368" s="8">
        <f t="shared" si="37"/>
        <v>100</v>
      </c>
      <c r="W368" s="4" t="s">
        <v>1742</v>
      </c>
      <c r="X368" s="5" t="s">
        <v>1764</v>
      </c>
      <c r="Y368" s="38">
        <v>30</v>
      </c>
      <c r="Z368" s="8" t="str">
        <f>VLOOKUP($Y368,definitions_list_lookup!$N$15:$P$20,2,TRUE)</f>
        <v>moderate</v>
      </c>
      <c r="AA368" s="8">
        <f>VLOOKUP($Y368,definitions_list_lookup!$N$15:$P$20,3,TRUE)</f>
        <v>2</v>
      </c>
      <c r="AB368" s="4"/>
      <c r="AC368" s="7">
        <v>20</v>
      </c>
      <c r="AD368" s="7">
        <v>40</v>
      </c>
      <c r="AE368" s="7">
        <v>40</v>
      </c>
      <c r="AF368" s="7"/>
      <c r="AG368" s="7"/>
      <c r="AH368" s="7"/>
      <c r="AI368" s="7"/>
      <c r="AJ368" s="7"/>
      <c r="AK368" s="7"/>
      <c r="AL368" s="7"/>
      <c r="AM368" s="7"/>
      <c r="AN368" s="7"/>
      <c r="AO368" s="7"/>
      <c r="AP368" s="7"/>
      <c r="AQ368" s="7"/>
      <c r="AR368" s="7"/>
      <c r="AS368" s="7"/>
      <c r="AT368" s="7"/>
      <c r="AU368" s="7"/>
      <c r="AV368" s="7"/>
      <c r="AW368" s="7"/>
      <c r="AX368" s="7"/>
      <c r="AY368" s="7"/>
      <c r="AZ368" s="7"/>
      <c r="BA368" s="8">
        <f t="shared" si="38"/>
        <v>100</v>
      </c>
      <c r="BB368" s="55"/>
      <c r="BC368" s="4" t="s">
        <v>1739</v>
      </c>
      <c r="BD368" s="108" t="s">
        <v>2390</v>
      </c>
      <c r="BE368" s="108" t="s">
        <v>229</v>
      </c>
      <c r="BF368" s="5">
        <v>70</v>
      </c>
      <c r="BG368" s="8" t="str">
        <f>VLOOKUP($BF368,definitions_list_lookup!$N$15:$P$20,2,TRUE)</f>
        <v>very high</v>
      </c>
      <c r="BH368" s="8">
        <f>VLOOKUP($BF368,definitions_list_lookup!$N$15:$P$20,3,TRUE)</f>
        <v>4</v>
      </c>
      <c r="BI368" s="4"/>
      <c r="BJ368" s="7">
        <v>30</v>
      </c>
      <c r="BK368" s="7">
        <v>70</v>
      </c>
      <c r="BL368" s="7"/>
      <c r="BM368" s="7"/>
      <c r="BN368" s="7"/>
      <c r="BO368" s="7"/>
      <c r="BP368" s="7"/>
      <c r="BQ368" s="7"/>
      <c r="BR368" s="7"/>
      <c r="BS368" s="7"/>
      <c r="BT368" s="7"/>
      <c r="BU368" s="7"/>
      <c r="BV368" s="7"/>
      <c r="BW368" s="7"/>
      <c r="BX368" s="7"/>
      <c r="BY368" s="7"/>
      <c r="BZ368" s="7"/>
      <c r="CA368" s="7"/>
      <c r="CB368" s="7"/>
      <c r="CC368" s="7"/>
      <c r="CD368" s="7"/>
      <c r="CE368" s="7"/>
      <c r="CF368" s="7"/>
      <c r="CG368" s="7"/>
      <c r="CH368" s="8">
        <f t="shared" si="39"/>
        <v>100</v>
      </c>
      <c r="CI368" s="45"/>
      <c r="CJ368" s="7" t="s">
        <v>1777</v>
      </c>
      <c r="CK368" s="130" t="s">
        <v>1737</v>
      </c>
      <c r="CL368" s="5">
        <v>70</v>
      </c>
      <c r="CM368" s="8" t="str">
        <f>VLOOKUP($CL368,definitions_list_lookup!$N$15:$P$20,2,TRUE)</f>
        <v>very high</v>
      </c>
      <c r="CN368" s="8">
        <f>VLOOKUP($CL368,definitions_list_lookup!$N$15:$P$20,3,TRUE)</f>
        <v>4</v>
      </c>
      <c r="CO368" s="108" t="s">
        <v>2393</v>
      </c>
      <c r="CP368" s="7">
        <v>15</v>
      </c>
      <c r="CQ368" s="7">
        <v>70</v>
      </c>
      <c r="CR368" s="7">
        <v>15</v>
      </c>
      <c r="CS368" s="7"/>
      <c r="CT368" s="7"/>
      <c r="CU368" s="7"/>
      <c r="CV368" s="7"/>
      <c r="CW368" s="7"/>
      <c r="CX368" s="7"/>
      <c r="CY368" s="7"/>
      <c r="CZ368" s="7"/>
      <c r="DA368" s="7"/>
      <c r="DB368" s="7"/>
      <c r="DC368" s="7"/>
      <c r="DD368" s="7"/>
      <c r="DE368" s="7"/>
      <c r="DF368" s="7"/>
      <c r="DG368" s="7"/>
      <c r="DH368" s="7"/>
      <c r="DI368" s="7"/>
      <c r="DJ368" s="7"/>
      <c r="DK368" s="7"/>
      <c r="DL368" s="7"/>
      <c r="DM368" s="7"/>
      <c r="DN368" s="8">
        <f t="shared" si="40"/>
        <v>100</v>
      </c>
      <c r="DO368" s="45"/>
      <c r="DP368" s="4"/>
      <c r="DR368" s="8" t="str">
        <f>VLOOKUP($DQ368,definitions_list_lookup!$N$15:$P$20,2,TRUE)</f>
        <v>fresh</v>
      </c>
      <c r="DS368" s="8">
        <f>VLOOKUP($DQ368,definitions_list_lookup!$N$15:$P$20,3,TRUE)</f>
        <v>0</v>
      </c>
      <c r="DT368" s="108"/>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8">
        <f t="shared" si="41"/>
        <v>0</v>
      </c>
      <c r="ET368" s="44"/>
      <c r="EU368" s="8">
        <f t="shared" si="42"/>
        <v>42</v>
      </c>
      <c r="EV368" s="8" t="str">
        <f>VLOOKUP($EU368,definitions_list_lookup!$N$15:$P$20,2,TRUE)</f>
        <v>high</v>
      </c>
      <c r="EW368" s="8">
        <f>VLOOKUP($EU368,definitions_list_lookup!$N$15:$P$20,3,TRUE)</f>
        <v>3</v>
      </c>
    </row>
    <row r="369" spans="1:153" s="140" customFormat="1" ht="210">
      <c r="A369" s="7" t="s">
        <v>2358</v>
      </c>
      <c r="B369" s="5" t="s">
        <v>2845</v>
      </c>
      <c r="C369" s="7" t="s">
        <v>1497</v>
      </c>
      <c r="D369" s="7" t="s">
        <v>1497</v>
      </c>
      <c r="E369" s="7">
        <v>63</v>
      </c>
      <c r="F369" s="7">
        <v>4</v>
      </c>
      <c r="G369" s="6" t="str">
        <f t="shared" si="36"/>
        <v>63-4</v>
      </c>
      <c r="H369" s="94">
        <v>0</v>
      </c>
      <c r="I369" s="94">
        <v>26.5</v>
      </c>
      <c r="J369" s="81" t="str">
        <f>IF(((VLOOKUP($G369,Depth_Lookup!$A$3:$J$561,9,FALSE))-(I369/100))&gt;=0,"Good","Too Long")</f>
        <v>Good</v>
      </c>
      <c r="K369" s="82">
        <f>(VLOOKUP($G369,Depth_Lookup!$A$3:$J$561,10,FALSE))+(H369/100)</f>
        <v>159.965</v>
      </c>
      <c r="L369" s="82">
        <f>(VLOOKUP($G369,Depth_Lookup!$A$3:$J$561,10,FALSE))+(I369/100)</f>
        <v>160.22999999999999</v>
      </c>
      <c r="M369" s="174" t="s">
        <v>2338</v>
      </c>
      <c r="N369" s="174" t="s">
        <v>1716</v>
      </c>
      <c r="O369" s="59"/>
      <c r="P369" s="59" t="s">
        <v>2421</v>
      </c>
      <c r="Q369" s="45"/>
      <c r="R369" s="127"/>
      <c r="S369" s="7"/>
      <c r="T369" s="7">
        <v>100</v>
      </c>
      <c r="U369" s="7"/>
      <c r="V369" s="8">
        <f t="shared" si="37"/>
        <v>100</v>
      </c>
      <c r="W369" s="108"/>
      <c r="X369" s="7"/>
      <c r="Y369" s="128"/>
      <c r="Z369" s="8" t="str">
        <f>VLOOKUP($Y369,definitions_list_lookup!$N$15:$P$20,2,TRUE)</f>
        <v>fresh</v>
      </c>
      <c r="AA369" s="8">
        <f>VLOOKUP($Y369,definitions_list_lookup!$N$15:$P$20,3,TRUE)</f>
        <v>0</v>
      </c>
      <c r="AB369" s="108" t="s">
        <v>2394</v>
      </c>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8">
        <f t="shared" si="38"/>
        <v>0</v>
      </c>
      <c r="BB369" s="55"/>
      <c r="BC369" s="132"/>
      <c r="BD369" s="132"/>
      <c r="BE369" s="132"/>
      <c r="BG369" s="8" t="str">
        <f>VLOOKUP($BF369,definitions_list_lookup!$N$15:$P$20,2,TRUE)</f>
        <v>fresh</v>
      </c>
      <c r="BH369" s="8">
        <f>VLOOKUP($BF369,definitions_list_lookup!$N$15:$P$20,3,TRUE)</f>
        <v>0</v>
      </c>
      <c r="BI369" s="132"/>
      <c r="CH369" s="8">
        <f t="shared" si="39"/>
        <v>0</v>
      </c>
      <c r="CI369" s="141"/>
      <c r="CJ369" s="140" t="s">
        <v>1777</v>
      </c>
      <c r="CK369" s="142" t="s">
        <v>2395</v>
      </c>
      <c r="CL369" s="140">
        <v>70</v>
      </c>
      <c r="CM369" s="8" t="str">
        <f>VLOOKUP($CL369,definitions_list_lookup!$N$15:$P$20,2,TRUE)</f>
        <v>very high</v>
      </c>
      <c r="CN369" s="8">
        <f>VLOOKUP($CL369,definitions_list_lookup!$N$15:$P$20,3,TRUE)</f>
        <v>4</v>
      </c>
      <c r="CO369" s="132" t="s">
        <v>2396</v>
      </c>
      <c r="CP369" s="140">
        <v>10</v>
      </c>
      <c r="CQ369" s="140">
        <v>35</v>
      </c>
      <c r="CR369" s="140">
        <v>20</v>
      </c>
      <c r="CU369" s="140">
        <v>35</v>
      </c>
      <c r="DN369" s="8">
        <f t="shared" si="40"/>
        <v>100</v>
      </c>
      <c r="DO369" s="141"/>
      <c r="DP369" s="132"/>
      <c r="DR369" s="8" t="str">
        <f>VLOOKUP($DQ369,definitions_list_lookup!$N$15:$P$20,2,TRUE)</f>
        <v>fresh</v>
      </c>
      <c r="DS369" s="8">
        <f>VLOOKUP($DQ369,definitions_list_lookup!$N$15:$P$20,3,TRUE)</f>
        <v>0</v>
      </c>
      <c r="DT369" s="132"/>
      <c r="ES369" s="8">
        <f t="shared" si="41"/>
        <v>0</v>
      </c>
      <c r="ET369" s="44"/>
      <c r="EU369" s="8">
        <f t="shared" si="42"/>
        <v>70</v>
      </c>
      <c r="EV369" s="8" t="str">
        <f>VLOOKUP($EU369,definitions_list_lookup!$N$15:$P$20,2,TRUE)</f>
        <v>very high</v>
      </c>
      <c r="EW369" s="8">
        <f>VLOOKUP($EU369,definitions_list_lookup!$N$15:$P$20,3,TRUE)</f>
        <v>4</v>
      </c>
    </row>
    <row r="370" spans="1:153" s="222" customFormat="1" ht="39" customHeight="1">
      <c r="A370" s="222" t="s">
        <v>3312</v>
      </c>
      <c r="G370" s="223"/>
      <c r="H370" s="224"/>
      <c r="I370" s="224"/>
      <c r="J370" s="225"/>
      <c r="K370" s="226"/>
      <c r="L370" s="226"/>
      <c r="M370" s="227"/>
      <c r="N370" s="227"/>
      <c r="O370" s="228"/>
      <c r="P370" s="228"/>
      <c r="Q370" s="228"/>
      <c r="R370" s="229"/>
      <c r="V370" s="223"/>
      <c r="W370" s="230"/>
      <c r="Y370" s="231"/>
      <c r="Z370" s="223"/>
      <c r="AA370" s="223"/>
      <c r="AB370" s="230"/>
      <c r="BA370" s="223"/>
      <c r="BB370" s="232"/>
      <c r="BC370" s="230"/>
      <c r="BD370" s="230"/>
      <c r="BE370" s="230"/>
      <c r="BG370" s="223"/>
      <c r="BH370" s="223"/>
      <c r="BI370" s="230"/>
      <c r="CH370" s="223"/>
      <c r="CI370" s="228"/>
      <c r="CK370" s="233"/>
      <c r="CM370" s="223"/>
      <c r="CN370" s="223"/>
      <c r="CO370" s="230"/>
      <c r="DN370" s="223"/>
      <c r="DO370" s="228"/>
      <c r="DP370" s="230"/>
      <c r="DR370" s="223"/>
      <c r="DS370" s="223"/>
      <c r="DT370" s="230"/>
      <c r="ES370" s="223"/>
      <c r="ET370" s="234"/>
      <c r="EU370" s="223"/>
      <c r="EV370" s="223"/>
      <c r="EW370" s="223"/>
    </row>
    <row r="371" spans="1:153" s="5" customFormat="1" ht="238">
      <c r="A371" s="5" t="s">
        <v>2358</v>
      </c>
      <c r="B371" s="5" t="s">
        <v>2845</v>
      </c>
      <c r="C371" s="5" t="s">
        <v>1497</v>
      </c>
      <c r="D371" s="5" t="s">
        <v>1497</v>
      </c>
      <c r="E371" s="5">
        <v>63</v>
      </c>
      <c r="F371" s="5">
        <v>4</v>
      </c>
      <c r="G371" s="6" t="str">
        <f t="shared" si="36"/>
        <v>63-4</v>
      </c>
      <c r="H371" s="94">
        <v>26.5</v>
      </c>
      <c r="I371" s="2">
        <v>63</v>
      </c>
      <c r="J371" s="81" t="str">
        <f>IF(((VLOOKUP($G371,Depth_Lookup!$A$3:$J$561,9,FALSE))-(I371/100))&gt;=0,"Good","Too Long")</f>
        <v>Good</v>
      </c>
      <c r="K371" s="82">
        <f>(VLOOKUP($G371,Depth_Lookup!$A$3:$J$561,10,FALSE))+(H371/100)</f>
        <v>160.22999999999999</v>
      </c>
      <c r="L371" s="82">
        <f>(VLOOKUP($G371,Depth_Lookup!$A$3:$J$561,10,FALSE))+(I371/100)</f>
        <v>160.595</v>
      </c>
      <c r="M371" s="174" t="s">
        <v>2460</v>
      </c>
      <c r="N371" s="174" t="s">
        <v>12</v>
      </c>
      <c r="O371" s="59" t="s">
        <v>2400</v>
      </c>
      <c r="P371" s="59" t="s">
        <v>2422</v>
      </c>
      <c r="Q371" s="45"/>
      <c r="R371" s="42">
        <v>80</v>
      </c>
      <c r="T371" s="5">
        <v>20</v>
      </c>
      <c r="V371" s="8">
        <f t="shared" si="37"/>
        <v>100</v>
      </c>
      <c r="W371" s="4" t="s">
        <v>2046</v>
      </c>
      <c r="X371" s="5" t="s">
        <v>1</v>
      </c>
      <c r="Y371" s="38">
        <v>95</v>
      </c>
      <c r="Z371" s="8" t="str">
        <f>VLOOKUP($Y371,definitions_list_lookup!$N$15:$P$20,2,TRUE)</f>
        <v>complete</v>
      </c>
      <c r="AA371" s="8">
        <f>VLOOKUP($Y371,definitions_list_lookup!$N$15:$P$20,3,TRUE)</f>
        <v>5</v>
      </c>
      <c r="AB371" s="4"/>
      <c r="AC371" s="7"/>
      <c r="AD371" s="7"/>
      <c r="AE371" s="7"/>
      <c r="AF371" s="7"/>
      <c r="AG371" s="7"/>
      <c r="AH371" s="7"/>
      <c r="AI371" s="7"/>
      <c r="AJ371" s="7"/>
      <c r="AK371" s="7"/>
      <c r="AL371" s="7"/>
      <c r="AM371" s="7"/>
      <c r="AN371" s="7"/>
      <c r="AO371" s="7"/>
      <c r="AP371" s="7">
        <v>10</v>
      </c>
      <c r="AQ371" s="7"/>
      <c r="AR371" s="7"/>
      <c r="AS371" s="7">
        <v>90</v>
      </c>
      <c r="AT371" s="7"/>
      <c r="AU371" s="7"/>
      <c r="AV371" s="7"/>
      <c r="AW371" s="7"/>
      <c r="AX371" s="7"/>
      <c r="AY371" s="7"/>
      <c r="AZ371" s="7"/>
      <c r="BA371" s="8">
        <f t="shared" si="38"/>
        <v>100</v>
      </c>
      <c r="BB371" s="55"/>
      <c r="BC371" s="4"/>
      <c r="BD371" s="108"/>
      <c r="BE371" s="108"/>
      <c r="BG371" s="8" t="str">
        <f>VLOOKUP($BF371,definitions_list_lookup!$N$15:$P$20,2,TRUE)</f>
        <v>fresh</v>
      </c>
      <c r="BH371" s="8">
        <f>VLOOKUP($BF371,definitions_list_lookup!$N$15:$P$20,3,TRUE)</f>
        <v>0</v>
      </c>
      <c r="BI371" s="4"/>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8">
        <f t="shared" si="39"/>
        <v>0</v>
      </c>
      <c r="CI371" s="45"/>
      <c r="CJ371" s="7" t="s">
        <v>296</v>
      </c>
      <c r="CK371" s="130" t="s">
        <v>2046</v>
      </c>
      <c r="CL371" s="5">
        <v>100</v>
      </c>
      <c r="CM371" s="8" t="str">
        <f>VLOOKUP($CL371,definitions_list_lookup!$N$15:$P$20,2,TRUE)</f>
        <v>complete</v>
      </c>
      <c r="CN371" s="8">
        <f>VLOOKUP($CL371,definitions_list_lookup!$N$15:$P$20,3,TRUE)</f>
        <v>5</v>
      </c>
      <c r="CO371" s="108"/>
      <c r="CP371" s="7"/>
      <c r="CQ371" s="7">
        <v>5</v>
      </c>
      <c r="CR371" s="7">
        <v>95</v>
      </c>
      <c r="CS371" s="7"/>
      <c r="CT371" s="7"/>
      <c r="CU371" s="7"/>
      <c r="CV371" s="7"/>
      <c r="CW371" s="7"/>
      <c r="CX371" s="7"/>
      <c r="CY371" s="7"/>
      <c r="CZ371" s="7"/>
      <c r="DA371" s="7"/>
      <c r="DB371" s="7"/>
      <c r="DC371" s="7"/>
      <c r="DD371" s="7"/>
      <c r="DE371" s="7"/>
      <c r="DF371" s="7"/>
      <c r="DG371" s="7"/>
      <c r="DH371" s="7"/>
      <c r="DI371" s="7"/>
      <c r="DJ371" s="7"/>
      <c r="DK371" s="7"/>
      <c r="DL371" s="7"/>
      <c r="DM371" s="7"/>
      <c r="DN371" s="8">
        <f t="shared" si="40"/>
        <v>100</v>
      </c>
      <c r="DO371" s="45"/>
      <c r="DP371" s="4"/>
      <c r="DR371" s="8" t="str">
        <f>VLOOKUP($DQ371,definitions_list_lookup!$N$15:$P$20,2,TRUE)</f>
        <v>fresh</v>
      </c>
      <c r="DS371" s="8">
        <f>VLOOKUP($DQ371,definitions_list_lookup!$N$15:$P$20,3,TRUE)</f>
        <v>0</v>
      </c>
      <c r="DT371" s="108"/>
      <c r="DU371" s="7"/>
      <c r="DV371" s="7"/>
      <c r="DW371" s="7"/>
      <c r="DX371" s="7"/>
      <c r="DY371" s="7"/>
      <c r="DZ371" s="7"/>
      <c r="EA371" s="7"/>
      <c r="EB371" s="7"/>
      <c r="EC371" s="7"/>
      <c r="ED371" s="7"/>
      <c r="EE371" s="7"/>
      <c r="EF371" s="7"/>
      <c r="EG371" s="7"/>
      <c r="EH371" s="7"/>
      <c r="EI371" s="7"/>
      <c r="EJ371" s="7"/>
      <c r="EK371" s="7"/>
      <c r="EL371" s="7"/>
      <c r="EM371" s="7"/>
      <c r="EN371" s="7"/>
      <c r="EO371" s="7"/>
      <c r="EP371" s="7"/>
      <c r="EQ371" s="7"/>
      <c r="ER371" s="7"/>
      <c r="ES371" s="8">
        <f t="shared" si="41"/>
        <v>0</v>
      </c>
      <c r="ET371" s="44"/>
      <c r="EU371" s="8">
        <f t="shared" si="42"/>
        <v>96</v>
      </c>
      <c r="EV371" s="8" t="str">
        <f>VLOOKUP($EU371,definitions_list_lookup!$N$15:$P$20,2,TRUE)</f>
        <v>complete</v>
      </c>
      <c r="EW371" s="8">
        <f>VLOOKUP($EU371,definitions_list_lookup!$N$15:$P$20,3,TRUE)</f>
        <v>5</v>
      </c>
    </row>
    <row r="372" spans="1:153" s="5" customFormat="1" ht="238">
      <c r="A372" s="5" t="s">
        <v>2358</v>
      </c>
      <c r="B372" s="5" t="s">
        <v>2845</v>
      </c>
      <c r="C372" s="5" t="s">
        <v>1497</v>
      </c>
      <c r="D372" s="5" t="s">
        <v>1497</v>
      </c>
      <c r="E372" s="5">
        <v>63</v>
      </c>
      <c r="F372" s="5">
        <v>5</v>
      </c>
      <c r="G372" s="6" t="str">
        <f t="shared" si="36"/>
        <v>63-5</v>
      </c>
      <c r="H372" s="2">
        <v>0</v>
      </c>
      <c r="I372" s="2">
        <v>75.5</v>
      </c>
      <c r="J372" s="81" t="str">
        <f>IF(((VLOOKUP($G372,Depth_Lookup!$A$3:$J$561,9,FALSE))-(I372/100))&gt;=0,"Good","Too Long")</f>
        <v>Good</v>
      </c>
      <c r="K372" s="82">
        <f>(VLOOKUP($G372,Depth_Lookup!$A$3:$J$561,10,FALSE))+(H372/100)</f>
        <v>160.595</v>
      </c>
      <c r="L372" s="82">
        <f>(VLOOKUP($G372,Depth_Lookup!$A$3:$J$561,10,FALSE))+(I372/100)</f>
        <v>161.35</v>
      </c>
      <c r="M372" s="174" t="s">
        <v>2460</v>
      </c>
      <c r="N372" s="174" t="s">
        <v>12</v>
      </c>
      <c r="O372" s="59" t="s">
        <v>2397</v>
      </c>
      <c r="P372" s="59" t="s">
        <v>2422</v>
      </c>
      <c r="Q372" s="45"/>
      <c r="R372" s="42">
        <v>100</v>
      </c>
      <c r="V372" s="8">
        <f t="shared" si="37"/>
        <v>100</v>
      </c>
      <c r="W372" s="4" t="s">
        <v>2046</v>
      </c>
      <c r="X372" s="5" t="s">
        <v>1</v>
      </c>
      <c r="Y372" s="38">
        <v>95</v>
      </c>
      <c r="Z372" s="8" t="str">
        <f>VLOOKUP($Y372,definitions_list_lookup!$N$15:$P$20,2,TRUE)</f>
        <v>complete</v>
      </c>
      <c r="AA372" s="8">
        <f>VLOOKUP($Y372,definitions_list_lookup!$N$15:$P$20,3,TRUE)</f>
        <v>5</v>
      </c>
      <c r="AB372" s="4" t="s">
        <v>2398</v>
      </c>
      <c r="AC372" s="7"/>
      <c r="AD372" s="7"/>
      <c r="AE372" s="7"/>
      <c r="AF372" s="7"/>
      <c r="AG372" s="7"/>
      <c r="AH372" s="7"/>
      <c r="AI372" s="7"/>
      <c r="AJ372" s="7"/>
      <c r="AK372" s="7"/>
      <c r="AL372" s="7"/>
      <c r="AM372" s="7"/>
      <c r="AN372" s="7"/>
      <c r="AO372" s="7"/>
      <c r="AP372" s="7">
        <v>10</v>
      </c>
      <c r="AQ372" s="7"/>
      <c r="AR372" s="7"/>
      <c r="AS372" s="7">
        <v>90</v>
      </c>
      <c r="AT372" s="7"/>
      <c r="AU372" s="7"/>
      <c r="AV372" s="7"/>
      <c r="AW372" s="7"/>
      <c r="AX372" s="7"/>
      <c r="AY372" s="7"/>
      <c r="AZ372" s="7"/>
      <c r="BA372" s="8">
        <f t="shared" si="38"/>
        <v>100</v>
      </c>
      <c r="BB372" s="55"/>
      <c r="BC372" s="4"/>
      <c r="BD372" s="108"/>
      <c r="BE372" s="108"/>
      <c r="BG372" s="8" t="str">
        <f>VLOOKUP($BF372,definitions_list_lookup!$N$15:$P$20,2,TRUE)</f>
        <v>fresh</v>
      </c>
      <c r="BH372" s="8">
        <f>VLOOKUP($BF372,definitions_list_lookup!$N$15:$P$20,3,TRUE)</f>
        <v>0</v>
      </c>
      <c r="BI372" s="4"/>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8">
        <f t="shared" si="39"/>
        <v>0</v>
      </c>
      <c r="CI372" s="45"/>
      <c r="CJ372" s="7"/>
      <c r="CK372" s="130"/>
      <c r="CM372" s="8" t="str">
        <f>VLOOKUP($CL372,definitions_list_lookup!$N$15:$P$20,2,TRUE)</f>
        <v>fresh</v>
      </c>
      <c r="CN372" s="8">
        <f>VLOOKUP($CL372,definitions_list_lookup!$N$15:$P$20,3,TRUE)</f>
        <v>0</v>
      </c>
      <c r="CO372" s="108"/>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8">
        <f t="shared" si="40"/>
        <v>0</v>
      </c>
      <c r="DO372" s="45"/>
      <c r="DP372" s="4"/>
      <c r="DR372" s="8" t="str">
        <f>VLOOKUP($DQ372,definitions_list_lookup!$N$15:$P$20,2,TRUE)</f>
        <v>fresh</v>
      </c>
      <c r="DS372" s="8">
        <f>VLOOKUP($DQ372,definitions_list_lookup!$N$15:$P$20,3,TRUE)</f>
        <v>0</v>
      </c>
      <c r="DT372" s="108"/>
      <c r="DU372" s="7"/>
      <c r="DV372" s="7"/>
      <c r="DW372" s="7"/>
      <c r="DX372" s="7"/>
      <c r="DY372" s="7"/>
      <c r="DZ372" s="7"/>
      <c r="EA372" s="7"/>
      <c r="EB372" s="7"/>
      <c r="EC372" s="7"/>
      <c r="ED372" s="7"/>
      <c r="EE372" s="7"/>
      <c r="EF372" s="7"/>
      <c r="EG372" s="7"/>
      <c r="EH372" s="7"/>
      <c r="EI372" s="7"/>
      <c r="EJ372" s="7"/>
      <c r="EK372" s="7"/>
      <c r="EL372" s="7"/>
      <c r="EM372" s="7"/>
      <c r="EN372" s="7"/>
      <c r="EO372" s="7"/>
      <c r="EP372" s="7"/>
      <c r="EQ372" s="7"/>
      <c r="ER372" s="7"/>
      <c r="ES372" s="8">
        <f t="shared" si="41"/>
        <v>0</v>
      </c>
      <c r="ET372" s="44"/>
      <c r="EU372" s="8">
        <f t="shared" si="42"/>
        <v>95</v>
      </c>
      <c r="EV372" s="8" t="str">
        <f>VLOOKUP($EU372,definitions_list_lookup!$N$15:$P$20,2,TRUE)</f>
        <v>complete</v>
      </c>
      <c r="EW372" s="8">
        <f>VLOOKUP($EU372,definitions_list_lookup!$N$15:$P$20,3,TRUE)</f>
        <v>5</v>
      </c>
    </row>
    <row r="373" spans="1:153" s="5" customFormat="1" ht="238">
      <c r="A373" s="5" t="s">
        <v>2358</v>
      </c>
      <c r="B373" s="5" t="s">
        <v>2845</v>
      </c>
      <c r="C373" s="5" t="s">
        <v>1497</v>
      </c>
      <c r="D373" s="5" t="s">
        <v>1497</v>
      </c>
      <c r="E373" s="5">
        <v>64</v>
      </c>
      <c r="F373" s="5">
        <v>1</v>
      </c>
      <c r="G373" s="6" t="str">
        <f t="shared" si="36"/>
        <v>64-1</v>
      </c>
      <c r="H373" s="2">
        <v>0</v>
      </c>
      <c r="I373" s="2">
        <v>95</v>
      </c>
      <c r="J373" s="81" t="str">
        <f>IF(((VLOOKUP($G373,Depth_Lookup!$A$3:$J$561,9,FALSE))-(I373/100))&gt;=0,"Good","Too Long")</f>
        <v>Good</v>
      </c>
      <c r="K373" s="82">
        <f>(VLOOKUP($G373,Depth_Lookup!$A$3:$J$561,10,FALSE))+(H373/100)</f>
        <v>161.25</v>
      </c>
      <c r="L373" s="82">
        <f>(VLOOKUP($G373,Depth_Lookup!$A$3:$J$561,10,FALSE))+(I373/100)</f>
        <v>162.19999999999999</v>
      </c>
      <c r="M373" s="174" t="s">
        <v>2460</v>
      </c>
      <c r="N373" s="174" t="s">
        <v>12</v>
      </c>
      <c r="O373" s="59" t="s">
        <v>2397</v>
      </c>
      <c r="P373" s="59" t="s">
        <v>2422</v>
      </c>
      <c r="Q373" s="45"/>
      <c r="R373" s="42">
        <v>100</v>
      </c>
      <c r="V373" s="8">
        <f t="shared" si="37"/>
        <v>100</v>
      </c>
      <c r="W373" s="4" t="s">
        <v>2046</v>
      </c>
      <c r="X373" s="5" t="s">
        <v>1764</v>
      </c>
      <c r="Y373" s="38">
        <v>95</v>
      </c>
      <c r="Z373" s="8" t="str">
        <f>VLOOKUP($Y373,definitions_list_lookup!$N$15:$P$20,2,TRUE)</f>
        <v>complete</v>
      </c>
      <c r="AA373" s="8">
        <f>VLOOKUP($Y373,definitions_list_lookup!$N$15:$P$20,3,TRUE)</f>
        <v>5</v>
      </c>
      <c r="AB373" s="4" t="s">
        <v>2399</v>
      </c>
      <c r="AC373" s="7"/>
      <c r="AD373" s="7"/>
      <c r="AE373" s="7"/>
      <c r="AF373" s="7"/>
      <c r="AG373" s="7"/>
      <c r="AH373" s="7"/>
      <c r="AI373" s="7"/>
      <c r="AJ373" s="7"/>
      <c r="AK373" s="7"/>
      <c r="AL373" s="7"/>
      <c r="AM373" s="7"/>
      <c r="AN373" s="7"/>
      <c r="AO373" s="7"/>
      <c r="AP373" s="7">
        <v>10</v>
      </c>
      <c r="AQ373" s="7"/>
      <c r="AR373" s="7"/>
      <c r="AS373" s="7">
        <v>90</v>
      </c>
      <c r="AT373" s="7"/>
      <c r="AU373" s="7"/>
      <c r="AV373" s="7"/>
      <c r="AW373" s="7"/>
      <c r="AX373" s="7"/>
      <c r="AY373" s="7"/>
      <c r="AZ373" s="7"/>
      <c r="BA373" s="8">
        <f t="shared" si="38"/>
        <v>100</v>
      </c>
      <c r="BB373" s="55"/>
      <c r="BC373" s="4"/>
      <c r="BD373" s="108"/>
      <c r="BE373" s="108"/>
      <c r="BG373" s="8" t="str">
        <f>VLOOKUP($BF373,definitions_list_lookup!$N$15:$P$20,2,TRUE)</f>
        <v>fresh</v>
      </c>
      <c r="BH373" s="8">
        <f>VLOOKUP($BF373,definitions_list_lookup!$N$15:$P$20,3,TRUE)</f>
        <v>0</v>
      </c>
      <c r="BI373" s="4"/>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8">
        <f t="shared" si="39"/>
        <v>0</v>
      </c>
      <c r="CI373" s="45"/>
      <c r="CJ373" s="7"/>
      <c r="CK373" s="130"/>
      <c r="CM373" s="8" t="str">
        <f>VLOOKUP($CL373,definitions_list_lookup!$N$15:$P$20,2,TRUE)</f>
        <v>fresh</v>
      </c>
      <c r="CN373" s="8">
        <f>VLOOKUP($CL373,definitions_list_lookup!$N$15:$P$20,3,TRUE)</f>
        <v>0</v>
      </c>
      <c r="CO373" s="108"/>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8">
        <f t="shared" si="40"/>
        <v>0</v>
      </c>
      <c r="DO373" s="45"/>
      <c r="DP373" s="4"/>
      <c r="DR373" s="8" t="str">
        <f>VLOOKUP($DQ373,definitions_list_lookup!$N$15:$P$20,2,TRUE)</f>
        <v>fresh</v>
      </c>
      <c r="DS373" s="8">
        <f>VLOOKUP($DQ373,definitions_list_lookup!$N$15:$P$20,3,TRUE)</f>
        <v>0</v>
      </c>
      <c r="DT373" s="108"/>
      <c r="DU373" s="7"/>
      <c r="DV373" s="7"/>
      <c r="DW373" s="7"/>
      <c r="DX373" s="7"/>
      <c r="DY373" s="7"/>
      <c r="DZ373" s="7"/>
      <c r="EA373" s="7"/>
      <c r="EB373" s="7"/>
      <c r="EC373" s="7"/>
      <c r="ED373" s="7"/>
      <c r="EE373" s="7"/>
      <c r="EF373" s="7"/>
      <c r="EG373" s="7"/>
      <c r="EH373" s="7"/>
      <c r="EI373" s="7"/>
      <c r="EJ373" s="7"/>
      <c r="EK373" s="7"/>
      <c r="EL373" s="7"/>
      <c r="EM373" s="7"/>
      <c r="EN373" s="7"/>
      <c r="EO373" s="7"/>
      <c r="EP373" s="7"/>
      <c r="EQ373" s="7"/>
      <c r="ER373" s="7"/>
      <c r="ES373" s="8">
        <f t="shared" si="41"/>
        <v>0</v>
      </c>
      <c r="ET373" s="44"/>
      <c r="EU373" s="8">
        <f t="shared" si="42"/>
        <v>95</v>
      </c>
      <c r="EV373" s="8" t="str">
        <f>VLOOKUP($EU373,definitions_list_lookup!$N$15:$P$20,2,TRUE)</f>
        <v>complete</v>
      </c>
      <c r="EW373" s="8">
        <f>VLOOKUP($EU373,definitions_list_lookup!$N$15:$P$20,3,TRUE)</f>
        <v>5</v>
      </c>
    </row>
    <row r="374" spans="1:153" s="5" customFormat="1" ht="238">
      <c r="A374" s="5" t="s">
        <v>2358</v>
      </c>
      <c r="B374" s="5" t="s">
        <v>2845</v>
      </c>
      <c r="C374" s="5" t="s">
        <v>1497</v>
      </c>
      <c r="D374" s="5" t="s">
        <v>1497</v>
      </c>
      <c r="E374" s="5">
        <v>65</v>
      </c>
      <c r="F374" s="5">
        <v>1</v>
      </c>
      <c r="G374" s="6" t="str">
        <f t="shared" si="36"/>
        <v>65-1</v>
      </c>
      <c r="H374" s="2">
        <v>0</v>
      </c>
      <c r="I374" s="2">
        <v>62.5</v>
      </c>
      <c r="J374" s="81" t="str">
        <f>IF(((VLOOKUP($G374,Depth_Lookup!$A$3:$J$561,9,FALSE))-(I374/100))&gt;=0,"Good","Too Long")</f>
        <v>Good</v>
      </c>
      <c r="K374" s="82">
        <f>(VLOOKUP($G374,Depth_Lookup!$A$3:$J$561,10,FALSE))+(H374/100)</f>
        <v>161.85</v>
      </c>
      <c r="L374" s="82">
        <f>(VLOOKUP($G374,Depth_Lookup!$A$3:$J$561,10,FALSE))+(I374/100)</f>
        <v>162.47499999999999</v>
      </c>
      <c r="M374" s="174" t="s">
        <v>2460</v>
      </c>
      <c r="N374" s="174" t="s">
        <v>12</v>
      </c>
      <c r="O374" s="59" t="s">
        <v>2397</v>
      </c>
      <c r="P374" s="59" t="s">
        <v>2422</v>
      </c>
      <c r="Q374" s="45"/>
      <c r="R374" s="42">
        <v>100</v>
      </c>
      <c r="V374" s="8">
        <f t="shared" si="37"/>
        <v>100</v>
      </c>
      <c r="W374" s="4" t="s">
        <v>2046</v>
      </c>
      <c r="X374" s="5" t="s">
        <v>1764</v>
      </c>
      <c r="Y374" s="38">
        <v>95</v>
      </c>
      <c r="Z374" s="8" t="str">
        <f>VLOOKUP($Y374,definitions_list_lookup!$N$15:$P$20,2,TRUE)</f>
        <v>complete</v>
      </c>
      <c r="AA374" s="8">
        <f>VLOOKUP($Y374,definitions_list_lookup!$N$15:$P$20,3,TRUE)</f>
        <v>5</v>
      </c>
      <c r="AB374" s="4"/>
      <c r="AC374" s="7"/>
      <c r="AD374" s="7"/>
      <c r="AE374" s="7"/>
      <c r="AF374" s="7"/>
      <c r="AG374" s="7"/>
      <c r="AH374" s="7"/>
      <c r="AI374" s="7"/>
      <c r="AJ374" s="7"/>
      <c r="AK374" s="7"/>
      <c r="AL374" s="7"/>
      <c r="AM374" s="7"/>
      <c r="AN374" s="7"/>
      <c r="AO374" s="7"/>
      <c r="AP374" s="7">
        <v>10</v>
      </c>
      <c r="AQ374" s="7"/>
      <c r="AR374" s="7"/>
      <c r="AS374" s="7">
        <v>90</v>
      </c>
      <c r="AT374" s="7"/>
      <c r="AU374" s="7"/>
      <c r="AV374" s="7"/>
      <c r="AW374" s="7"/>
      <c r="AX374" s="7"/>
      <c r="AY374" s="7"/>
      <c r="AZ374" s="7"/>
      <c r="BA374" s="8">
        <f t="shared" si="38"/>
        <v>100</v>
      </c>
      <c r="BB374" s="55"/>
      <c r="BC374" s="4"/>
      <c r="BD374" s="108"/>
      <c r="BE374" s="108"/>
      <c r="BG374" s="8" t="str">
        <f>VLOOKUP($BF374,definitions_list_lookup!$N$15:$P$20,2,TRUE)</f>
        <v>fresh</v>
      </c>
      <c r="BH374" s="8">
        <f>VLOOKUP($BF374,definitions_list_lookup!$N$15:$P$20,3,TRUE)</f>
        <v>0</v>
      </c>
      <c r="BI374" s="4"/>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8">
        <f t="shared" si="39"/>
        <v>0</v>
      </c>
      <c r="CI374" s="45"/>
      <c r="CJ374" s="7"/>
      <c r="CK374" s="130"/>
      <c r="CM374" s="8" t="str">
        <f>VLOOKUP($CL374,definitions_list_lookup!$N$15:$P$20,2,TRUE)</f>
        <v>fresh</v>
      </c>
      <c r="CN374" s="8">
        <f>VLOOKUP($CL374,definitions_list_lookup!$N$15:$P$20,3,TRUE)</f>
        <v>0</v>
      </c>
      <c r="CO374" s="108"/>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8">
        <f t="shared" si="40"/>
        <v>0</v>
      </c>
      <c r="DO374" s="45"/>
      <c r="DP374" s="4"/>
      <c r="DR374" s="8" t="str">
        <f>VLOOKUP($DQ374,definitions_list_lookup!$N$15:$P$20,2,TRUE)</f>
        <v>fresh</v>
      </c>
      <c r="DS374" s="8">
        <f>VLOOKUP($DQ374,definitions_list_lookup!$N$15:$P$20,3,TRUE)</f>
        <v>0</v>
      </c>
      <c r="DT374" s="108"/>
      <c r="DU374" s="7"/>
      <c r="DV374" s="7"/>
      <c r="DW374" s="7"/>
      <c r="DX374" s="7"/>
      <c r="DY374" s="7"/>
      <c r="DZ374" s="7"/>
      <c r="EA374" s="7"/>
      <c r="EB374" s="7"/>
      <c r="EC374" s="7"/>
      <c r="ED374" s="7"/>
      <c r="EE374" s="7"/>
      <c r="EF374" s="7"/>
      <c r="EG374" s="7"/>
      <c r="EH374" s="7"/>
      <c r="EI374" s="7"/>
      <c r="EJ374" s="7"/>
      <c r="EK374" s="7"/>
      <c r="EL374" s="7"/>
      <c r="EM374" s="7"/>
      <c r="EN374" s="7"/>
      <c r="EO374" s="7"/>
      <c r="EP374" s="7"/>
      <c r="EQ374" s="7"/>
      <c r="ER374" s="7"/>
      <c r="ES374" s="8">
        <f t="shared" si="41"/>
        <v>0</v>
      </c>
      <c r="ET374" s="44"/>
      <c r="EU374" s="8">
        <f t="shared" si="42"/>
        <v>95</v>
      </c>
      <c r="EV374" s="8" t="str">
        <f>VLOOKUP($EU374,definitions_list_lookup!$N$15:$P$20,2,TRUE)</f>
        <v>complete</v>
      </c>
      <c r="EW374" s="8">
        <f>VLOOKUP($EU374,definitions_list_lookup!$N$15:$P$20,3,TRUE)</f>
        <v>5</v>
      </c>
    </row>
    <row r="375" spans="1:153" s="5" customFormat="1" ht="238">
      <c r="A375" s="5" t="s">
        <v>2358</v>
      </c>
      <c r="B375" s="5" t="s">
        <v>2845</v>
      </c>
      <c r="C375" s="5" t="s">
        <v>1497</v>
      </c>
      <c r="D375" s="5" t="s">
        <v>1497</v>
      </c>
      <c r="E375" s="5">
        <v>65</v>
      </c>
      <c r="F375" s="5">
        <v>2</v>
      </c>
      <c r="G375" s="6" t="str">
        <f t="shared" si="36"/>
        <v>65-2</v>
      </c>
      <c r="H375" s="2">
        <v>0</v>
      </c>
      <c r="I375" s="2">
        <v>81.5</v>
      </c>
      <c r="J375" s="81" t="str">
        <f>IF(((VLOOKUP($G375,Depth_Lookup!$A$3:$J$561,9,FALSE))-(I375/100))&gt;=0,"Good","Too Long")</f>
        <v>Good</v>
      </c>
      <c r="K375" s="82">
        <f>(VLOOKUP($G375,Depth_Lookup!$A$3:$J$561,10,FALSE))+(H375/100)</f>
        <v>162.47499999999999</v>
      </c>
      <c r="L375" s="82">
        <f>(VLOOKUP($G375,Depth_Lookup!$A$3:$J$561,10,FALSE))+(I375/100)</f>
        <v>163.29</v>
      </c>
      <c r="M375" s="174" t="s">
        <v>2460</v>
      </c>
      <c r="N375" s="174" t="s">
        <v>12</v>
      </c>
      <c r="O375" s="59" t="s">
        <v>2397</v>
      </c>
      <c r="P375" s="59" t="s">
        <v>2422</v>
      </c>
      <c r="Q375" s="45"/>
      <c r="R375" s="42">
        <v>100</v>
      </c>
      <c r="V375" s="8">
        <f t="shared" si="37"/>
        <v>100</v>
      </c>
      <c r="W375" s="4" t="s">
        <v>2046</v>
      </c>
      <c r="X375" s="5" t="s">
        <v>1764</v>
      </c>
      <c r="Y375" s="38">
        <v>95</v>
      </c>
      <c r="Z375" s="8" t="str">
        <f>VLOOKUP($Y375,definitions_list_lookup!$N$15:$P$20,2,TRUE)</f>
        <v>complete</v>
      </c>
      <c r="AA375" s="8">
        <f>VLOOKUP($Y375,definitions_list_lookup!$N$15:$P$20,3,TRUE)</f>
        <v>5</v>
      </c>
      <c r="AB375" s="4"/>
      <c r="AC375" s="7"/>
      <c r="AD375" s="7"/>
      <c r="AE375" s="7"/>
      <c r="AF375" s="7"/>
      <c r="AG375" s="7"/>
      <c r="AH375" s="7"/>
      <c r="AI375" s="7"/>
      <c r="AJ375" s="7"/>
      <c r="AK375" s="7"/>
      <c r="AL375" s="7"/>
      <c r="AM375" s="7"/>
      <c r="AN375" s="7"/>
      <c r="AO375" s="7"/>
      <c r="AP375" s="7">
        <v>10</v>
      </c>
      <c r="AQ375" s="7"/>
      <c r="AR375" s="7"/>
      <c r="AS375" s="7">
        <v>90</v>
      </c>
      <c r="AT375" s="7"/>
      <c r="AU375" s="7"/>
      <c r="AV375" s="7"/>
      <c r="AW375" s="7"/>
      <c r="AX375" s="7"/>
      <c r="AY375" s="7"/>
      <c r="AZ375" s="7"/>
      <c r="BA375" s="8">
        <f t="shared" si="38"/>
        <v>100</v>
      </c>
      <c r="BB375" s="55"/>
      <c r="BC375" s="4"/>
      <c r="BD375" s="108"/>
      <c r="BE375" s="108"/>
      <c r="BG375" s="8" t="str">
        <f>VLOOKUP($BF375,definitions_list_lookup!$N$15:$P$20,2,TRUE)</f>
        <v>fresh</v>
      </c>
      <c r="BH375" s="8">
        <f>VLOOKUP($BF375,definitions_list_lookup!$N$15:$P$20,3,TRUE)</f>
        <v>0</v>
      </c>
      <c r="BI375" s="4"/>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8">
        <f t="shared" si="39"/>
        <v>0</v>
      </c>
      <c r="CI375" s="45"/>
      <c r="CJ375" s="7"/>
      <c r="CK375" s="130"/>
      <c r="CM375" s="8" t="str">
        <f>VLOOKUP($CL375,definitions_list_lookup!$N$15:$P$20,2,TRUE)</f>
        <v>fresh</v>
      </c>
      <c r="CN375" s="8">
        <f>VLOOKUP($CL375,definitions_list_lookup!$N$15:$P$20,3,TRUE)</f>
        <v>0</v>
      </c>
      <c r="CO375" s="108"/>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8">
        <f t="shared" si="40"/>
        <v>0</v>
      </c>
      <c r="DO375" s="45"/>
      <c r="DP375" s="4"/>
      <c r="DR375" s="8" t="str">
        <f>VLOOKUP($DQ375,definitions_list_lookup!$N$15:$P$20,2,TRUE)</f>
        <v>fresh</v>
      </c>
      <c r="DS375" s="8">
        <f>VLOOKUP($DQ375,definitions_list_lookup!$N$15:$P$20,3,TRUE)</f>
        <v>0</v>
      </c>
      <c r="DT375" s="108"/>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8">
        <f t="shared" si="41"/>
        <v>0</v>
      </c>
      <c r="ET375" s="44"/>
      <c r="EU375" s="8">
        <f t="shared" si="42"/>
        <v>95</v>
      </c>
      <c r="EV375" s="8" t="str">
        <f>VLOOKUP($EU375,definitions_list_lookup!$N$15:$P$20,2,TRUE)</f>
        <v>complete</v>
      </c>
      <c r="EW375" s="8">
        <f>VLOOKUP($EU375,definitions_list_lookup!$N$15:$P$20,3,TRUE)</f>
        <v>5</v>
      </c>
    </row>
    <row r="376" spans="1:153" s="5" customFormat="1" ht="238">
      <c r="A376" s="5" t="s">
        <v>2358</v>
      </c>
      <c r="B376" s="5" t="s">
        <v>2845</v>
      </c>
      <c r="C376" s="5" t="s">
        <v>1497</v>
      </c>
      <c r="D376" s="5" t="s">
        <v>1497</v>
      </c>
      <c r="E376" s="5">
        <v>66</v>
      </c>
      <c r="F376" s="5">
        <v>1</v>
      </c>
      <c r="G376" s="6" t="str">
        <f t="shared" si="36"/>
        <v>66-1</v>
      </c>
      <c r="H376" s="2">
        <v>0</v>
      </c>
      <c r="I376" s="2">
        <v>15.5</v>
      </c>
      <c r="J376" s="81" t="str">
        <f>IF(((VLOOKUP($G376,Depth_Lookup!$A$3:$J$561,9,FALSE))-(I376/100))&gt;=0,"Good","Too Long")</f>
        <v>Good</v>
      </c>
      <c r="K376" s="82">
        <f>(VLOOKUP($G376,Depth_Lookup!$A$3:$J$561,10,FALSE))+(H376/100)</f>
        <v>163.25</v>
      </c>
      <c r="L376" s="82">
        <f>(VLOOKUP($G376,Depth_Lookup!$A$3:$J$561,10,FALSE))+(I376/100)</f>
        <v>163.405</v>
      </c>
      <c r="M376" s="174" t="s">
        <v>2460</v>
      </c>
      <c r="N376" s="174" t="s">
        <v>12</v>
      </c>
      <c r="O376" s="59" t="s">
        <v>2397</v>
      </c>
      <c r="P376" s="59" t="s">
        <v>2422</v>
      </c>
      <c r="Q376" s="45"/>
      <c r="R376" s="42">
        <v>100</v>
      </c>
      <c r="V376" s="8">
        <f t="shared" si="37"/>
        <v>100</v>
      </c>
      <c r="W376" s="4" t="s">
        <v>2046</v>
      </c>
      <c r="X376" s="5" t="s">
        <v>1764</v>
      </c>
      <c r="Y376" s="38">
        <v>95</v>
      </c>
      <c r="Z376" s="8" t="str">
        <f>VLOOKUP($Y376,definitions_list_lookup!$N$15:$P$20,2,TRUE)</f>
        <v>complete</v>
      </c>
      <c r="AA376" s="8">
        <f>VLOOKUP($Y376,definitions_list_lookup!$N$15:$P$20,3,TRUE)</f>
        <v>5</v>
      </c>
      <c r="AB376" s="4"/>
      <c r="AC376" s="7"/>
      <c r="AD376" s="7"/>
      <c r="AE376" s="7"/>
      <c r="AF376" s="7"/>
      <c r="AG376" s="7"/>
      <c r="AH376" s="7"/>
      <c r="AI376" s="7"/>
      <c r="AJ376" s="7"/>
      <c r="AK376" s="7"/>
      <c r="AL376" s="7"/>
      <c r="AM376" s="7"/>
      <c r="AN376" s="7"/>
      <c r="AO376" s="7"/>
      <c r="AP376" s="7">
        <v>10</v>
      </c>
      <c r="AQ376" s="7"/>
      <c r="AR376" s="7"/>
      <c r="AS376" s="7">
        <v>90</v>
      </c>
      <c r="AT376" s="7"/>
      <c r="AU376" s="7"/>
      <c r="AV376" s="7"/>
      <c r="AW376" s="7"/>
      <c r="AX376" s="7"/>
      <c r="AY376" s="7"/>
      <c r="AZ376" s="7"/>
      <c r="BA376" s="8">
        <f t="shared" si="38"/>
        <v>100</v>
      </c>
      <c r="BB376" s="55"/>
      <c r="BC376" s="4"/>
      <c r="BD376" s="108"/>
      <c r="BE376" s="108"/>
      <c r="BG376" s="8" t="str">
        <f>VLOOKUP($BF376,definitions_list_lookup!$N$15:$P$20,2,TRUE)</f>
        <v>fresh</v>
      </c>
      <c r="BH376" s="8">
        <f>VLOOKUP($BF376,definitions_list_lookup!$N$15:$P$20,3,TRUE)</f>
        <v>0</v>
      </c>
      <c r="BI376" s="4"/>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8">
        <f t="shared" si="39"/>
        <v>0</v>
      </c>
      <c r="CI376" s="45"/>
      <c r="CJ376" s="7"/>
      <c r="CK376" s="130"/>
      <c r="CM376" s="8" t="str">
        <f>VLOOKUP($CL376,definitions_list_lookup!$N$15:$P$20,2,TRUE)</f>
        <v>fresh</v>
      </c>
      <c r="CN376" s="8">
        <f>VLOOKUP($CL376,definitions_list_lookup!$N$15:$P$20,3,TRUE)</f>
        <v>0</v>
      </c>
      <c r="CO376" s="108"/>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8">
        <f t="shared" si="40"/>
        <v>0</v>
      </c>
      <c r="DO376" s="45"/>
      <c r="DP376" s="4"/>
      <c r="DR376" s="8" t="str">
        <f>VLOOKUP($DQ376,definitions_list_lookup!$N$15:$P$20,2,TRUE)</f>
        <v>fresh</v>
      </c>
      <c r="DS376" s="8">
        <f>VLOOKUP($DQ376,definitions_list_lookup!$N$15:$P$20,3,TRUE)</f>
        <v>0</v>
      </c>
      <c r="DT376" s="108"/>
      <c r="DU376" s="7"/>
      <c r="DV376" s="7"/>
      <c r="DW376" s="7"/>
      <c r="DX376" s="7"/>
      <c r="DY376" s="7"/>
      <c r="DZ376" s="7"/>
      <c r="EA376" s="7"/>
      <c r="EB376" s="7"/>
      <c r="EC376" s="7"/>
      <c r="ED376" s="7"/>
      <c r="EE376" s="7"/>
      <c r="EF376" s="7"/>
      <c r="EG376" s="7"/>
      <c r="EH376" s="7"/>
      <c r="EI376" s="7"/>
      <c r="EJ376" s="7"/>
      <c r="EK376" s="7"/>
      <c r="EL376" s="7"/>
      <c r="EM376" s="7"/>
      <c r="EN376" s="7"/>
      <c r="EO376" s="7"/>
      <c r="EP376" s="7"/>
      <c r="EQ376" s="7"/>
      <c r="ER376" s="7"/>
      <c r="ES376" s="8">
        <f t="shared" si="41"/>
        <v>0</v>
      </c>
      <c r="ET376" s="44"/>
      <c r="EU376" s="8">
        <f t="shared" si="42"/>
        <v>95</v>
      </c>
      <c r="EV376" s="8" t="str">
        <f>VLOOKUP($EU376,definitions_list_lookup!$N$15:$P$20,2,TRUE)</f>
        <v>complete</v>
      </c>
      <c r="EW376" s="8">
        <f>VLOOKUP($EU376,definitions_list_lookup!$N$15:$P$20,3,TRUE)</f>
        <v>5</v>
      </c>
    </row>
    <row r="377" spans="1:153" s="5" customFormat="1" ht="238">
      <c r="A377" s="5" t="s">
        <v>2358</v>
      </c>
      <c r="B377" s="5" t="s">
        <v>2845</v>
      </c>
      <c r="C377" s="5" t="s">
        <v>1497</v>
      </c>
      <c r="D377" s="5" t="s">
        <v>1497</v>
      </c>
      <c r="E377" s="5">
        <v>66</v>
      </c>
      <c r="F377" s="5">
        <v>2</v>
      </c>
      <c r="G377" s="6" t="str">
        <f t="shared" si="36"/>
        <v>66-2</v>
      </c>
      <c r="H377" s="2">
        <v>0</v>
      </c>
      <c r="I377" s="2">
        <v>87</v>
      </c>
      <c r="J377" s="81" t="str">
        <f>IF(((VLOOKUP($G377,Depth_Lookup!$A$3:$J$561,9,FALSE))-(I377/100))&gt;=0,"Good","Too Long")</f>
        <v>Good</v>
      </c>
      <c r="K377" s="82">
        <f>(VLOOKUP($G377,Depth_Lookup!$A$3:$J$561,10,FALSE))+(H377/100)</f>
        <v>163.405</v>
      </c>
      <c r="L377" s="82">
        <f>(VLOOKUP($G377,Depth_Lookup!$A$3:$J$561,10,FALSE))+(I377/100)</f>
        <v>164.27500000000001</v>
      </c>
      <c r="M377" s="174" t="s">
        <v>2460</v>
      </c>
      <c r="N377" s="174" t="s">
        <v>12</v>
      </c>
      <c r="O377" s="59" t="s">
        <v>2397</v>
      </c>
      <c r="P377" s="59" t="s">
        <v>2422</v>
      </c>
      <c r="Q377" s="45"/>
      <c r="R377" s="42">
        <v>100</v>
      </c>
      <c r="V377" s="8">
        <f t="shared" si="37"/>
        <v>100</v>
      </c>
      <c r="W377" s="4" t="s">
        <v>2046</v>
      </c>
      <c r="X377" s="5" t="s">
        <v>1764</v>
      </c>
      <c r="Y377" s="38">
        <v>95</v>
      </c>
      <c r="Z377" s="8" t="str">
        <f>VLOOKUP($Y377,definitions_list_lookup!$N$15:$P$20,2,TRUE)</f>
        <v>complete</v>
      </c>
      <c r="AA377" s="8">
        <f>VLOOKUP($Y377,definitions_list_lookup!$N$15:$P$20,3,TRUE)</f>
        <v>5</v>
      </c>
      <c r="AB377" s="4"/>
      <c r="AC377" s="7"/>
      <c r="AD377" s="7"/>
      <c r="AE377" s="7"/>
      <c r="AF377" s="7"/>
      <c r="AG377" s="7"/>
      <c r="AH377" s="7"/>
      <c r="AI377" s="7"/>
      <c r="AJ377" s="7"/>
      <c r="AK377" s="7"/>
      <c r="AL377" s="7"/>
      <c r="AM377" s="7"/>
      <c r="AN377" s="7"/>
      <c r="AO377" s="7"/>
      <c r="AP377" s="7">
        <v>10</v>
      </c>
      <c r="AQ377" s="7"/>
      <c r="AR377" s="7"/>
      <c r="AS377" s="7">
        <v>90</v>
      </c>
      <c r="AT377" s="7"/>
      <c r="AU377" s="7"/>
      <c r="AV377" s="7"/>
      <c r="AW377" s="7"/>
      <c r="AX377" s="7"/>
      <c r="AY377" s="7"/>
      <c r="AZ377" s="7"/>
      <c r="BA377" s="8">
        <f t="shared" si="38"/>
        <v>100</v>
      </c>
      <c r="BB377" s="55"/>
      <c r="BC377" s="4"/>
      <c r="BD377" s="108"/>
      <c r="BE377" s="108"/>
      <c r="BG377" s="8" t="str">
        <f>VLOOKUP($BF377,definitions_list_lookup!$N$15:$P$20,2,TRUE)</f>
        <v>fresh</v>
      </c>
      <c r="BH377" s="8">
        <f>VLOOKUP($BF377,definitions_list_lookup!$N$15:$P$20,3,TRUE)</f>
        <v>0</v>
      </c>
      <c r="BI377" s="4"/>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8">
        <f t="shared" si="39"/>
        <v>0</v>
      </c>
      <c r="CI377" s="45"/>
      <c r="CJ377" s="7"/>
      <c r="CK377" s="130"/>
      <c r="CM377" s="8" t="str">
        <f>VLOOKUP($CL377,definitions_list_lookup!$N$15:$P$20,2,TRUE)</f>
        <v>fresh</v>
      </c>
      <c r="CN377" s="8">
        <f>VLOOKUP($CL377,definitions_list_lookup!$N$15:$P$20,3,TRUE)</f>
        <v>0</v>
      </c>
      <c r="CO377" s="108"/>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8">
        <f t="shared" si="40"/>
        <v>0</v>
      </c>
      <c r="DO377" s="45"/>
      <c r="DP377" s="4"/>
      <c r="DR377" s="8" t="str">
        <f>VLOOKUP($DQ377,definitions_list_lookup!$N$15:$P$20,2,TRUE)</f>
        <v>fresh</v>
      </c>
      <c r="DS377" s="8">
        <f>VLOOKUP($DQ377,definitions_list_lookup!$N$15:$P$20,3,TRUE)</f>
        <v>0</v>
      </c>
      <c r="DT377" s="108"/>
      <c r="DU377" s="7"/>
      <c r="DV377" s="7"/>
      <c r="DW377" s="7"/>
      <c r="DX377" s="7"/>
      <c r="DY377" s="7"/>
      <c r="DZ377" s="7"/>
      <c r="EA377" s="7"/>
      <c r="EB377" s="7"/>
      <c r="EC377" s="7"/>
      <c r="ED377" s="7"/>
      <c r="EE377" s="7"/>
      <c r="EF377" s="7"/>
      <c r="EG377" s="7"/>
      <c r="EH377" s="7"/>
      <c r="EI377" s="7"/>
      <c r="EJ377" s="7"/>
      <c r="EK377" s="7"/>
      <c r="EL377" s="7"/>
      <c r="EM377" s="7"/>
      <c r="EN377" s="7"/>
      <c r="EO377" s="7"/>
      <c r="EP377" s="7"/>
      <c r="EQ377" s="7"/>
      <c r="ER377" s="7"/>
      <c r="ES377" s="8">
        <f t="shared" si="41"/>
        <v>0</v>
      </c>
      <c r="ET377" s="44"/>
      <c r="EU377" s="8">
        <f t="shared" si="42"/>
        <v>95</v>
      </c>
      <c r="EV377" s="8" t="str">
        <f>VLOOKUP($EU377,definitions_list_lookup!$N$15:$P$20,2,TRUE)</f>
        <v>complete</v>
      </c>
      <c r="EW377" s="8">
        <f>VLOOKUP($EU377,definitions_list_lookup!$N$15:$P$20,3,TRUE)</f>
        <v>5</v>
      </c>
    </row>
    <row r="378" spans="1:153" s="5" customFormat="1" ht="238">
      <c r="A378" s="5" t="s">
        <v>2358</v>
      </c>
      <c r="B378" s="5" t="s">
        <v>2845</v>
      </c>
      <c r="C378" s="5" t="s">
        <v>1497</v>
      </c>
      <c r="D378" s="5" t="s">
        <v>1497</v>
      </c>
      <c r="E378" s="5">
        <v>66</v>
      </c>
      <c r="F378" s="5">
        <v>3</v>
      </c>
      <c r="G378" s="6" t="str">
        <f t="shared" si="36"/>
        <v>66-3</v>
      </c>
      <c r="H378" s="2">
        <v>0</v>
      </c>
      <c r="I378" s="2">
        <v>21</v>
      </c>
      <c r="J378" s="81" t="str">
        <f>IF(((VLOOKUP($G378,Depth_Lookup!$A$3:$J$561,9,FALSE))-(I378/100))&gt;=0,"Good","Too Long")</f>
        <v>Good</v>
      </c>
      <c r="K378" s="82">
        <f>(VLOOKUP($G378,Depth_Lookup!$A$3:$J$561,10,FALSE))+(H378/100)</f>
        <v>164.27500000000001</v>
      </c>
      <c r="L378" s="82">
        <f>(VLOOKUP($G378,Depth_Lookup!$A$3:$J$561,10,FALSE))+(I378/100)</f>
        <v>164.48500000000001</v>
      </c>
      <c r="M378" s="174" t="s">
        <v>2460</v>
      </c>
      <c r="N378" s="174" t="s">
        <v>12</v>
      </c>
      <c r="O378" s="59" t="s">
        <v>2397</v>
      </c>
      <c r="P378" s="59" t="s">
        <v>2422</v>
      </c>
      <c r="Q378" s="45"/>
      <c r="R378" s="42">
        <v>100</v>
      </c>
      <c r="V378" s="8">
        <f t="shared" si="37"/>
        <v>100</v>
      </c>
      <c r="W378" s="4" t="s">
        <v>2046</v>
      </c>
      <c r="X378" s="5" t="s">
        <v>1764</v>
      </c>
      <c r="Y378" s="38">
        <v>95</v>
      </c>
      <c r="Z378" s="8" t="str">
        <f>VLOOKUP($Y378,definitions_list_lookup!$N$15:$P$20,2,TRUE)</f>
        <v>complete</v>
      </c>
      <c r="AA378" s="8">
        <f>VLOOKUP($Y378,definitions_list_lookup!$N$15:$P$20,3,TRUE)</f>
        <v>5</v>
      </c>
      <c r="AB378" s="4"/>
      <c r="AC378" s="7"/>
      <c r="AD378" s="7"/>
      <c r="AE378" s="7"/>
      <c r="AF378" s="7"/>
      <c r="AG378" s="7"/>
      <c r="AH378" s="7"/>
      <c r="AI378" s="7"/>
      <c r="AJ378" s="7"/>
      <c r="AK378" s="7"/>
      <c r="AL378" s="7"/>
      <c r="AM378" s="7"/>
      <c r="AN378" s="7"/>
      <c r="AO378" s="7"/>
      <c r="AP378" s="7">
        <v>10</v>
      </c>
      <c r="AQ378" s="7"/>
      <c r="AR378" s="7"/>
      <c r="AS378" s="7">
        <v>90</v>
      </c>
      <c r="AT378" s="7"/>
      <c r="AU378" s="7"/>
      <c r="AV378" s="7"/>
      <c r="AW378" s="7"/>
      <c r="AX378" s="7"/>
      <c r="AY378" s="7"/>
      <c r="AZ378" s="7"/>
      <c r="BA378" s="8">
        <f t="shared" si="38"/>
        <v>100</v>
      </c>
      <c r="BB378" s="55"/>
      <c r="BC378" s="4"/>
      <c r="BD378" s="108"/>
      <c r="BE378" s="108"/>
      <c r="BG378" s="8" t="str">
        <f>VLOOKUP($BF378,definitions_list_lookup!$N$15:$P$20,2,TRUE)</f>
        <v>fresh</v>
      </c>
      <c r="BH378" s="8">
        <f>VLOOKUP($BF378,definitions_list_lookup!$N$15:$P$20,3,TRUE)</f>
        <v>0</v>
      </c>
      <c r="BI378" s="4"/>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8">
        <f t="shared" si="39"/>
        <v>0</v>
      </c>
      <c r="CI378" s="45"/>
      <c r="CJ378" s="7"/>
      <c r="CK378" s="130"/>
      <c r="CM378" s="8" t="str">
        <f>VLOOKUP($CL378,definitions_list_lookup!$N$15:$P$20,2,TRUE)</f>
        <v>fresh</v>
      </c>
      <c r="CN378" s="8">
        <f>VLOOKUP($CL378,definitions_list_lookup!$N$15:$P$20,3,TRUE)</f>
        <v>0</v>
      </c>
      <c r="CO378" s="108"/>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8">
        <f t="shared" si="40"/>
        <v>0</v>
      </c>
      <c r="DO378" s="45"/>
      <c r="DP378" s="4"/>
      <c r="DR378" s="8" t="str">
        <f>VLOOKUP($DQ378,definitions_list_lookup!$N$15:$P$20,2,TRUE)</f>
        <v>fresh</v>
      </c>
      <c r="DS378" s="8">
        <f>VLOOKUP($DQ378,definitions_list_lookup!$N$15:$P$20,3,TRUE)</f>
        <v>0</v>
      </c>
      <c r="DT378" s="108"/>
      <c r="DU378" s="7"/>
      <c r="DV378" s="7"/>
      <c r="DW378" s="7"/>
      <c r="DX378" s="7"/>
      <c r="DY378" s="7"/>
      <c r="DZ378" s="7"/>
      <c r="EA378" s="7"/>
      <c r="EB378" s="7"/>
      <c r="EC378" s="7"/>
      <c r="ED378" s="7"/>
      <c r="EE378" s="7"/>
      <c r="EF378" s="7"/>
      <c r="EG378" s="7"/>
      <c r="EH378" s="7"/>
      <c r="EI378" s="7"/>
      <c r="EJ378" s="7"/>
      <c r="EK378" s="7"/>
      <c r="EL378" s="7"/>
      <c r="EM378" s="7"/>
      <c r="EN378" s="7"/>
      <c r="EO378" s="7"/>
      <c r="EP378" s="7"/>
      <c r="EQ378" s="7"/>
      <c r="ER378" s="7"/>
      <c r="ES378" s="8">
        <f t="shared" si="41"/>
        <v>0</v>
      </c>
      <c r="ET378" s="44"/>
      <c r="EU378" s="8">
        <f t="shared" si="42"/>
        <v>95</v>
      </c>
      <c r="EV378" s="8" t="str">
        <f>VLOOKUP($EU378,definitions_list_lookup!$N$15:$P$20,2,TRUE)</f>
        <v>complete</v>
      </c>
      <c r="EW378" s="8">
        <f>VLOOKUP($EU378,definitions_list_lookup!$N$15:$P$20,3,TRUE)</f>
        <v>5</v>
      </c>
    </row>
    <row r="379" spans="1:153" s="5" customFormat="1" ht="238">
      <c r="A379" s="5" t="s">
        <v>2358</v>
      </c>
      <c r="B379" s="5" t="s">
        <v>2845</v>
      </c>
      <c r="C379" s="5" t="s">
        <v>1497</v>
      </c>
      <c r="D379" s="5" t="s">
        <v>1497</v>
      </c>
      <c r="E379" s="5">
        <v>67</v>
      </c>
      <c r="F379" s="5">
        <v>1</v>
      </c>
      <c r="G379" s="6" t="str">
        <f t="shared" si="36"/>
        <v>67-1</v>
      </c>
      <c r="H379" s="2">
        <v>0</v>
      </c>
      <c r="I379" s="2">
        <v>96.5</v>
      </c>
      <c r="J379" s="81" t="str">
        <f>IF(((VLOOKUP($G379,Depth_Lookup!$A$3:$J$561,9,FALSE))-(I379/100))&gt;=0,"Good","Too Long")</f>
        <v>Good</v>
      </c>
      <c r="K379" s="82">
        <f>(VLOOKUP($G379,Depth_Lookup!$A$3:$J$561,10,FALSE))+(H379/100)</f>
        <v>164.25</v>
      </c>
      <c r="L379" s="82">
        <f>(VLOOKUP($G379,Depth_Lookup!$A$3:$J$561,10,FALSE))+(I379/100)</f>
        <v>165.215</v>
      </c>
      <c r="M379" s="174" t="s">
        <v>2460</v>
      </c>
      <c r="N379" s="174" t="s">
        <v>12</v>
      </c>
      <c r="O379" s="59" t="s">
        <v>2397</v>
      </c>
      <c r="P379" s="59" t="s">
        <v>2422</v>
      </c>
      <c r="Q379" s="45"/>
      <c r="R379" s="42">
        <v>100</v>
      </c>
      <c r="V379" s="8">
        <f t="shared" si="37"/>
        <v>100</v>
      </c>
      <c r="W379" s="4" t="s">
        <v>2046</v>
      </c>
      <c r="X379" s="5" t="s">
        <v>1764</v>
      </c>
      <c r="Y379" s="38">
        <v>95</v>
      </c>
      <c r="Z379" s="8" t="str">
        <f>VLOOKUP($Y379,definitions_list_lookup!$N$15:$P$20,2,TRUE)</f>
        <v>complete</v>
      </c>
      <c r="AA379" s="8">
        <f>VLOOKUP($Y379,definitions_list_lookup!$N$15:$P$20,3,TRUE)</f>
        <v>5</v>
      </c>
      <c r="AB379" s="4" t="s">
        <v>2399</v>
      </c>
      <c r="AC379" s="7"/>
      <c r="AD379" s="7"/>
      <c r="AE379" s="7"/>
      <c r="AF379" s="7"/>
      <c r="AG379" s="7"/>
      <c r="AH379" s="7"/>
      <c r="AI379" s="7"/>
      <c r="AJ379" s="7"/>
      <c r="AK379" s="7"/>
      <c r="AL379" s="7"/>
      <c r="AM379" s="7"/>
      <c r="AN379" s="7"/>
      <c r="AO379" s="7"/>
      <c r="AP379" s="7">
        <v>10</v>
      </c>
      <c r="AQ379" s="7"/>
      <c r="AR379" s="7"/>
      <c r="AS379" s="7">
        <v>90</v>
      </c>
      <c r="AT379" s="7"/>
      <c r="AU379" s="7"/>
      <c r="AV379" s="7"/>
      <c r="AW379" s="7"/>
      <c r="AX379" s="7"/>
      <c r="AY379" s="7"/>
      <c r="AZ379" s="7"/>
      <c r="BA379" s="8">
        <f t="shared" si="38"/>
        <v>100</v>
      </c>
      <c r="BB379" s="55"/>
      <c r="BC379" s="4"/>
      <c r="BD379" s="108"/>
      <c r="BE379" s="108"/>
      <c r="BG379" s="8" t="str">
        <f>VLOOKUP($BF379,definitions_list_lookup!$N$15:$P$20,2,TRUE)</f>
        <v>fresh</v>
      </c>
      <c r="BH379" s="8">
        <f>VLOOKUP($BF379,definitions_list_lookup!$N$15:$P$20,3,TRUE)</f>
        <v>0</v>
      </c>
      <c r="BI379" s="4"/>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8">
        <f t="shared" si="39"/>
        <v>0</v>
      </c>
      <c r="CI379" s="45"/>
      <c r="CJ379" s="7"/>
      <c r="CK379" s="130"/>
      <c r="CM379" s="8" t="str">
        <f>VLOOKUP($CL379,definitions_list_lookup!$N$15:$P$20,2,TRUE)</f>
        <v>fresh</v>
      </c>
      <c r="CN379" s="8">
        <f>VLOOKUP($CL379,definitions_list_lookup!$N$15:$P$20,3,TRUE)</f>
        <v>0</v>
      </c>
      <c r="CO379" s="108"/>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8">
        <f t="shared" si="40"/>
        <v>0</v>
      </c>
      <c r="DO379" s="45"/>
      <c r="DP379" s="4"/>
      <c r="DR379" s="8" t="str">
        <f>VLOOKUP($DQ379,definitions_list_lookup!$N$15:$P$20,2,TRUE)</f>
        <v>fresh</v>
      </c>
      <c r="DS379" s="8">
        <f>VLOOKUP($DQ379,definitions_list_lookup!$N$15:$P$20,3,TRUE)</f>
        <v>0</v>
      </c>
      <c r="DT379" s="108"/>
      <c r="DU379" s="7"/>
      <c r="DV379" s="7"/>
      <c r="DW379" s="7"/>
      <c r="DX379" s="7"/>
      <c r="DY379" s="7"/>
      <c r="DZ379" s="7"/>
      <c r="EA379" s="7"/>
      <c r="EB379" s="7"/>
      <c r="EC379" s="7"/>
      <c r="ED379" s="7"/>
      <c r="EE379" s="7"/>
      <c r="EF379" s="7"/>
      <c r="EG379" s="7"/>
      <c r="EH379" s="7"/>
      <c r="EI379" s="7"/>
      <c r="EJ379" s="7"/>
      <c r="EK379" s="7"/>
      <c r="EL379" s="7"/>
      <c r="EM379" s="7"/>
      <c r="EN379" s="7"/>
      <c r="EO379" s="7"/>
      <c r="EP379" s="7"/>
      <c r="EQ379" s="7"/>
      <c r="ER379" s="7"/>
      <c r="ES379" s="8">
        <f t="shared" si="41"/>
        <v>0</v>
      </c>
      <c r="ET379" s="44"/>
      <c r="EU379" s="8">
        <f t="shared" si="42"/>
        <v>95</v>
      </c>
      <c r="EV379" s="8" t="str">
        <f>VLOOKUP($EU379,definitions_list_lookup!$N$15:$P$20,2,TRUE)</f>
        <v>complete</v>
      </c>
      <c r="EW379" s="8">
        <f>VLOOKUP($EU379,definitions_list_lookup!$N$15:$P$20,3,TRUE)</f>
        <v>5</v>
      </c>
    </row>
    <row r="380" spans="1:153" s="5" customFormat="1" ht="238">
      <c r="A380" s="5" t="s">
        <v>2358</v>
      </c>
      <c r="B380" s="5" t="s">
        <v>2845</v>
      </c>
      <c r="C380" s="5" t="s">
        <v>1497</v>
      </c>
      <c r="D380" s="5" t="s">
        <v>1497</v>
      </c>
      <c r="E380" s="5">
        <v>67</v>
      </c>
      <c r="F380" s="5">
        <v>2</v>
      </c>
      <c r="G380" s="6" t="str">
        <f t="shared" si="36"/>
        <v>67-2</v>
      </c>
      <c r="H380" s="2">
        <v>0</v>
      </c>
      <c r="I380" s="2">
        <v>95.5</v>
      </c>
      <c r="J380" s="81" t="str">
        <f>IF(((VLOOKUP($G380,Depth_Lookup!$A$3:$J$561,9,FALSE))-(I380/100))&gt;=0,"Good","Too Long")</f>
        <v>Good</v>
      </c>
      <c r="K380" s="82">
        <f>(VLOOKUP($G380,Depth_Lookup!$A$3:$J$561,10,FALSE))+(H380/100)</f>
        <v>165.215</v>
      </c>
      <c r="L380" s="82">
        <f>(VLOOKUP($G380,Depth_Lookup!$A$3:$J$561,10,FALSE))+(I380/100)</f>
        <v>166.17000000000002</v>
      </c>
      <c r="M380" s="174" t="s">
        <v>2460</v>
      </c>
      <c r="N380" s="174" t="s">
        <v>12</v>
      </c>
      <c r="O380" s="59" t="s">
        <v>2401</v>
      </c>
      <c r="P380" s="59" t="s">
        <v>2422</v>
      </c>
      <c r="Q380" s="45"/>
      <c r="R380" s="42">
        <v>100</v>
      </c>
      <c r="V380" s="8">
        <f t="shared" si="37"/>
        <v>100</v>
      </c>
      <c r="W380" s="4" t="s">
        <v>2046</v>
      </c>
      <c r="X380" s="5" t="s">
        <v>1764</v>
      </c>
      <c r="Y380" s="38">
        <v>95</v>
      </c>
      <c r="Z380" s="8" t="str">
        <f>VLOOKUP($Y380,definitions_list_lookup!$N$15:$P$20,2,TRUE)</f>
        <v>complete</v>
      </c>
      <c r="AA380" s="8">
        <f>VLOOKUP($Y380,definitions_list_lookup!$N$15:$P$20,3,TRUE)</f>
        <v>5</v>
      </c>
      <c r="AB380" s="4"/>
      <c r="AC380" s="7"/>
      <c r="AD380" s="7"/>
      <c r="AE380" s="7"/>
      <c r="AF380" s="7"/>
      <c r="AG380" s="7"/>
      <c r="AH380" s="7"/>
      <c r="AI380" s="7"/>
      <c r="AJ380" s="7"/>
      <c r="AK380" s="7"/>
      <c r="AL380" s="7"/>
      <c r="AM380" s="7"/>
      <c r="AN380" s="7"/>
      <c r="AO380" s="7"/>
      <c r="AP380" s="7">
        <v>10</v>
      </c>
      <c r="AQ380" s="7"/>
      <c r="AR380" s="7"/>
      <c r="AS380" s="7">
        <v>90</v>
      </c>
      <c r="AT380" s="7"/>
      <c r="AU380" s="7"/>
      <c r="AV380" s="7"/>
      <c r="AW380" s="7"/>
      <c r="AX380" s="7"/>
      <c r="AY380" s="7"/>
      <c r="AZ380" s="7"/>
      <c r="BA380" s="8">
        <f t="shared" si="38"/>
        <v>100</v>
      </c>
      <c r="BB380" s="55"/>
      <c r="BC380" s="4"/>
      <c r="BD380" s="108"/>
      <c r="BE380" s="108"/>
      <c r="BG380" s="8" t="str">
        <f>VLOOKUP($BF380,definitions_list_lookup!$N$15:$P$20,2,TRUE)</f>
        <v>fresh</v>
      </c>
      <c r="BH380" s="8">
        <f>VLOOKUP($BF380,definitions_list_lookup!$N$15:$P$20,3,TRUE)</f>
        <v>0</v>
      </c>
      <c r="BI380" s="4"/>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8">
        <f t="shared" si="39"/>
        <v>0</v>
      </c>
      <c r="CI380" s="45"/>
      <c r="CJ380" s="7"/>
      <c r="CK380" s="130"/>
      <c r="CM380" s="8" t="str">
        <f>VLOOKUP($CL380,definitions_list_lookup!$N$15:$P$20,2,TRUE)</f>
        <v>fresh</v>
      </c>
      <c r="CN380" s="8">
        <f>VLOOKUP($CL380,definitions_list_lookup!$N$15:$P$20,3,TRUE)</f>
        <v>0</v>
      </c>
      <c r="CO380" s="108"/>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8">
        <f t="shared" si="40"/>
        <v>0</v>
      </c>
      <c r="DO380" s="45"/>
      <c r="DP380" s="4"/>
      <c r="DR380" s="8" t="str">
        <f>VLOOKUP($DQ380,definitions_list_lookup!$N$15:$P$20,2,TRUE)</f>
        <v>fresh</v>
      </c>
      <c r="DS380" s="8">
        <f>VLOOKUP($DQ380,definitions_list_lookup!$N$15:$P$20,3,TRUE)</f>
        <v>0</v>
      </c>
      <c r="DT380" s="108"/>
      <c r="DU380" s="7"/>
      <c r="DV380" s="7"/>
      <c r="DW380" s="7"/>
      <c r="DX380" s="7"/>
      <c r="DY380" s="7"/>
      <c r="DZ380" s="7"/>
      <c r="EA380" s="7"/>
      <c r="EB380" s="7"/>
      <c r="EC380" s="7"/>
      <c r="ED380" s="7"/>
      <c r="EE380" s="7"/>
      <c r="EF380" s="7"/>
      <c r="EG380" s="7"/>
      <c r="EH380" s="7"/>
      <c r="EI380" s="7"/>
      <c r="EJ380" s="7"/>
      <c r="EK380" s="7"/>
      <c r="EL380" s="7"/>
      <c r="EM380" s="7"/>
      <c r="EN380" s="7"/>
      <c r="EO380" s="7"/>
      <c r="EP380" s="7"/>
      <c r="EQ380" s="7"/>
      <c r="ER380" s="7"/>
      <c r="ES380" s="8">
        <f t="shared" si="41"/>
        <v>0</v>
      </c>
      <c r="ET380" s="44"/>
      <c r="EU380" s="8">
        <f t="shared" si="42"/>
        <v>95</v>
      </c>
      <c r="EV380" s="8" t="str">
        <f>VLOOKUP($EU380,definitions_list_lookup!$N$15:$P$20,2,TRUE)</f>
        <v>complete</v>
      </c>
      <c r="EW380" s="8">
        <f>VLOOKUP($EU380,definitions_list_lookup!$N$15:$P$20,3,TRUE)</f>
        <v>5</v>
      </c>
    </row>
    <row r="381" spans="1:153" s="5" customFormat="1" ht="238">
      <c r="A381" s="5" t="s">
        <v>2358</v>
      </c>
      <c r="B381" s="5" t="s">
        <v>2845</v>
      </c>
      <c r="C381" s="5" t="s">
        <v>1497</v>
      </c>
      <c r="D381" s="5" t="s">
        <v>1497</v>
      </c>
      <c r="E381" s="5">
        <v>67</v>
      </c>
      <c r="F381" s="5">
        <v>3</v>
      </c>
      <c r="G381" s="6" t="str">
        <f t="shared" si="36"/>
        <v>67-3</v>
      </c>
      <c r="H381" s="2">
        <v>0</v>
      </c>
      <c r="I381" s="2">
        <v>30</v>
      </c>
      <c r="J381" s="81" t="str">
        <f>IF(((VLOOKUP($G381,Depth_Lookup!$A$3:$J$561,9,FALSE))-(I381/100))&gt;=0,"Good","Too Long")</f>
        <v>Good</v>
      </c>
      <c r="K381" s="82">
        <f>(VLOOKUP($G381,Depth_Lookup!$A$3:$J$561,10,FALSE))+(H381/100)</f>
        <v>166.17</v>
      </c>
      <c r="L381" s="82">
        <f>(VLOOKUP($G381,Depth_Lookup!$A$3:$J$561,10,FALSE))+(I381/100)</f>
        <v>166.47</v>
      </c>
      <c r="M381" s="174" t="s">
        <v>2460</v>
      </c>
      <c r="N381" s="174" t="s">
        <v>12</v>
      </c>
      <c r="O381" s="59" t="s">
        <v>2397</v>
      </c>
      <c r="P381" s="59" t="s">
        <v>2422</v>
      </c>
      <c r="Q381" s="45"/>
      <c r="R381" s="42">
        <v>100</v>
      </c>
      <c r="V381" s="8">
        <f t="shared" si="37"/>
        <v>100</v>
      </c>
      <c r="W381" s="4" t="s">
        <v>2046</v>
      </c>
      <c r="X381" s="5" t="s">
        <v>1764</v>
      </c>
      <c r="Y381" s="38">
        <v>95</v>
      </c>
      <c r="Z381" s="8" t="str">
        <f>VLOOKUP($Y381,definitions_list_lookup!$N$15:$P$20,2,TRUE)</f>
        <v>complete</v>
      </c>
      <c r="AA381" s="8">
        <f>VLOOKUP($Y381,definitions_list_lookup!$N$15:$P$20,3,TRUE)</f>
        <v>5</v>
      </c>
      <c r="AB381" s="4"/>
      <c r="AC381" s="7"/>
      <c r="AD381" s="7"/>
      <c r="AE381" s="7"/>
      <c r="AF381" s="7"/>
      <c r="AG381" s="7"/>
      <c r="AH381" s="7"/>
      <c r="AI381" s="7"/>
      <c r="AJ381" s="7"/>
      <c r="AK381" s="7"/>
      <c r="AL381" s="7"/>
      <c r="AM381" s="7"/>
      <c r="AN381" s="7"/>
      <c r="AO381" s="7"/>
      <c r="AP381" s="7">
        <v>10</v>
      </c>
      <c r="AQ381" s="7"/>
      <c r="AR381" s="7"/>
      <c r="AS381" s="7">
        <v>90</v>
      </c>
      <c r="AT381" s="7"/>
      <c r="AU381" s="7"/>
      <c r="AV381" s="7"/>
      <c r="AW381" s="7"/>
      <c r="AX381" s="7"/>
      <c r="AY381" s="7"/>
      <c r="AZ381" s="7"/>
      <c r="BA381" s="8">
        <f t="shared" si="38"/>
        <v>100</v>
      </c>
      <c r="BB381" s="55"/>
      <c r="BC381" s="4"/>
      <c r="BD381" s="108"/>
      <c r="BE381" s="108"/>
      <c r="BG381" s="8" t="str">
        <f>VLOOKUP($BF381,definitions_list_lookup!$N$15:$P$20,2,TRUE)</f>
        <v>fresh</v>
      </c>
      <c r="BH381" s="8">
        <f>VLOOKUP($BF381,definitions_list_lookup!$N$15:$P$20,3,TRUE)</f>
        <v>0</v>
      </c>
      <c r="BI381" s="4"/>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8">
        <f t="shared" si="39"/>
        <v>0</v>
      </c>
      <c r="CI381" s="45"/>
      <c r="CJ381" s="7"/>
      <c r="CK381" s="130"/>
      <c r="CM381" s="8" t="str">
        <f>VLOOKUP($CL381,definitions_list_lookup!$N$15:$P$20,2,TRUE)</f>
        <v>fresh</v>
      </c>
      <c r="CN381" s="8">
        <f>VLOOKUP($CL381,definitions_list_lookup!$N$15:$P$20,3,TRUE)</f>
        <v>0</v>
      </c>
      <c r="CO381" s="108"/>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8">
        <f t="shared" si="40"/>
        <v>0</v>
      </c>
      <c r="DO381" s="45"/>
      <c r="DP381" s="4"/>
      <c r="DR381" s="8" t="str">
        <f>VLOOKUP($DQ381,definitions_list_lookup!$N$15:$P$20,2,TRUE)</f>
        <v>fresh</v>
      </c>
      <c r="DS381" s="8">
        <f>VLOOKUP($DQ381,definitions_list_lookup!$N$15:$P$20,3,TRUE)</f>
        <v>0</v>
      </c>
      <c r="DT381" s="108"/>
      <c r="DU381" s="7"/>
      <c r="DV381" s="7"/>
      <c r="DW381" s="7"/>
      <c r="DX381" s="7"/>
      <c r="DY381" s="7"/>
      <c r="DZ381" s="7"/>
      <c r="EA381" s="7"/>
      <c r="EB381" s="7"/>
      <c r="EC381" s="7"/>
      <c r="ED381" s="7"/>
      <c r="EE381" s="7"/>
      <c r="EF381" s="7"/>
      <c r="EG381" s="7"/>
      <c r="EH381" s="7"/>
      <c r="EI381" s="7"/>
      <c r="EJ381" s="7"/>
      <c r="EK381" s="7"/>
      <c r="EL381" s="7"/>
      <c r="EM381" s="7"/>
      <c r="EN381" s="7"/>
      <c r="EO381" s="7"/>
      <c r="EP381" s="7"/>
      <c r="EQ381" s="7"/>
      <c r="ER381" s="7"/>
      <c r="ES381" s="8">
        <f t="shared" si="41"/>
        <v>0</v>
      </c>
      <c r="ET381" s="44"/>
      <c r="EU381" s="8">
        <f t="shared" si="42"/>
        <v>95</v>
      </c>
      <c r="EV381" s="8" t="str">
        <f>VLOOKUP($EU381,definitions_list_lookup!$N$15:$P$20,2,TRUE)</f>
        <v>complete</v>
      </c>
      <c r="EW381" s="8">
        <f>VLOOKUP($EU381,definitions_list_lookup!$N$15:$P$20,3,TRUE)</f>
        <v>5</v>
      </c>
    </row>
    <row r="382" spans="1:153" s="5" customFormat="1" ht="238">
      <c r="A382" s="5" t="s">
        <v>2358</v>
      </c>
      <c r="B382" s="5" t="s">
        <v>2845</v>
      </c>
      <c r="C382" s="5" t="s">
        <v>1497</v>
      </c>
      <c r="D382" s="5" t="s">
        <v>1497</v>
      </c>
      <c r="E382" s="5">
        <v>68</v>
      </c>
      <c r="F382" s="5">
        <v>1</v>
      </c>
      <c r="G382" s="6" t="str">
        <f t="shared" si="36"/>
        <v>68-1</v>
      </c>
      <c r="H382" s="2">
        <v>0</v>
      </c>
      <c r="I382" s="2">
        <v>78.5</v>
      </c>
      <c r="J382" s="81" t="str">
        <f>IF(((VLOOKUP($G382,Depth_Lookup!$A$3:$J$561,9,FALSE))-(I382/100))&gt;=0,"Good","Too Long")</f>
        <v>Good</v>
      </c>
      <c r="K382" s="82">
        <f>(VLOOKUP($G382,Depth_Lookup!$A$3:$J$561,10,FALSE))+(H382/100)</f>
        <v>166.05</v>
      </c>
      <c r="L382" s="82">
        <f>(VLOOKUP($G382,Depth_Lookup!$A$3:$J$561,10,FALSE))+(I382/100)</f>
        <v>166.83500000000001</v>
      </c>
      <c r="M382" s="174" t="s">
        <v>2460</v>
      </c>
      <c r="N382" s="174" t="s">
        <v>12</v>
      </c>
      <c r="O382" s="59" t="s">
        <v>2402</v>
      </c>
      <c r="P382" s="59" t="s">
        <v>2422</v>
      </c>
      <c r="Q382" s="45"/>
      <c r="R382" s="42">
        <v>100</v>
      </c>
      <c r="V382" s="8">
        <f t="shared" si="37"/>
        <v>100</v>
      </c>
      <c r="W382" s="4" t="s">
        <v>2046</v>
      </c>
      <c r="X382" s="5" t="s">
        <v>1764</v>
      </c>
      <c r="Y382" s="38">
        <v>95</v>
      </c>
      <c r="Z382" s="8" t="str">
        <f>VLOOKUP($Y382,definitions_list_lookup!$N$15:$P$20,2,TRUE)</f>
        <v>complete</v>
      </c>
      <c r="AA382" s="8">
        <f>VLOOKUP($Y382,definitions_list_lookup!$N$15:$P$20,3,TRUE)</f>
        <v>5</v>
      </c>
      <c r="AB382" s="4" t="s">
        <v>2403</v>
      </c>
      <c r="AC382" s="7"/>
      <c r="AD382" s="7"/>
      <c r="AE382" s="7"/>
      <c r="AF382" s="7"/>
      <c r="AG382" s="7"/>
      <c r="AH382" s="7"/>
      <c r="AI382" s="7"/>
      <c r="AJ382" s="7"/>
      <c r="AK382" s="7"/>
      <c r="AL382" s="7"/>
      <c r="AM382" s="7"/>
      <c r="AN382" s="7"/>
      <c r="AO382" s="7"/>
      <c r="AP382" s="7">
        <v>10</v>
      </c>
      <c r="AQ382" s="7"/>
      <c r="AR382" s="7"/>
      <c r="AS382" s="7">
        <v>90</v>
      </c>
      <c r="AT382" s="7"/>
      <c r="AU382" s="7"/>
      <c r="AV382" s="7"/>
      <c r="AW382" s="7"/>
      <c r="AX382" s="7"/>
      <c r="AY382" s="7"/>
      <c r="AZ382" s="7"/>
      <c r="BA382" s="8">
        <f t="shared" si="38"/>
        <v>100</v>
      </c>
      <c r="BB382" s="55"/>
      <c r="BC382" s="4"/>
      <c r="BD382" s="108"/>
      <c r="BE382" s="108"/>
      <c r="BG382" s="8" t="str">
        <f>VLOOKUP($BF382,definitions_list_lookup!$N$15:$P$20,2,TRUE)</f>
        <v>fresh</v>
      </c>
      <c r="BH382" s="8">
        <f>VLOOKUP($BF382,definitions_list_lookup!$N$15:$P$20,3,TRUE)</f>
        <v>0</v>
      </c>
      <c r="BI382" s="4"/>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8">
        <f t="shared" si="39"/>
        <v>0</v>
      </c>
      <c r="CI382" s="45"/>
      <c r="CJ382" s="7"/>
      <c r="CK382" s="130"/>
      <c r="CM382" s="8" t="str">
        <f>VLOOKUP($CL382,definitions_list_lookup!$N$15:$P$20,2,TRUE)</f>
        <v>fresh</v>
      </c>
      <c r="CN382" s="8">
        <f>VLOOKUP($CL382,definitions_list_lookup!$N$15:$P$20,3,TRUE)</f>
        <v>0</v>
      </c>
      <c r="CO382" s="108"/>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8">
        <f t="shared" si="40"/>
        <v>0</v>
      </c>
      <c r="DO382" s="45"/>
      <c r="DP382" s="4"/>
      <c r="DR382" s="8" t="str">
        <f>VLOOKUP($DQ382,definitions_list_lookup!$N$15:$P$20,2,TRUE)</f>
        <v>fresh</v>
      </c>
      <c r="DS382" s="8">
        <f>VLOOKUP($DQ382,definitions_list_lookup!$N$15:$P$20,3,TRUE)</f>
        <v>0</v>
      </c>
      <c r="DT382" s="108"/>
      <c r="DU382" s="7"/>
      <c r="DV382" s="7"/>
      <c r="DW382" s="7"/>
      <c r="DX382" s="7"/>
      <c r="DY382" s="7"/>
      <c r="DZ382" s="7"/>
      <c r="EA382" s="7"/>
      <c r="EB382" s="7"/>
      <c r="EC382" s="7"/>
      <c r="ED382" s="7"/>
      <c r="EE382" s="7"/>
      <c r="EF382" s="7"/>
      <c r="EG382" s="7"/>
      <c r="EH382" s="7"/>
      <c r="EI382" s="7"/>
      <c r="EJ382" s="7"/>
      <c r="EK382" s="7"/>
      <c r="EL382" s="7"/>
      <c r="EM382" s="7"/>
      <c r="EN382" s="7"/>
      <c r="EO382" s="7"/>
      <c r="EP382" s="7"/>
      <c r="EQ382" s="7"/>
      <c r="ER382" s="7"/>
      <c r="ES382" s="8">
        <f t="shared" si="41"/>
        <v>0</v>
      </c>
      <c r="ET382" s="44"/>
      <c r="EU382" s="8">
        <f t="shared" si="42"/>
        <v>95</v>
      </c>
      <c r="EV382" s="8" t="str">
        <f>VLOOKUP($EU382,definitions_list_lookup!$N$15:$P$20,2,TRUE)</f>
        <v>complete</v>
      </c>
      <c r="EW382" s="8">
        <f>VLOOKUP($EU382,definitions_list_lookup!$N$15:$P$20,3,TRUE)</f>
        <v>5</v>
      </c>
    </row>
    <row r="383" spans="1:153" s="5" customFormat="1" ht="238">
      <c r="A383" s="5" t="s">
        <v>2358</v>
      </c>
      <c r="B383" s="5" t="s">
        <v>2845</v>
      </c>
      <c r="C383" s="5" t="s">
        <v>1497</v>
      </c>
      <c r="D383" s="5" t="s">
        <v>1497</v>
      </c>
      <c r="E383" s="5">
        <v>68</v>
      </c>
      <c r="F383" s="5">
        <v>2</v>
      </c>
      <c r="G383" s="6" t="str">
        <f t="shared" si="36"/>
        <v>68-2</v>
      </c>
      <c r="H383" s="2">
        <v>0</v>
      </c>
      <c r="I383" s="2">
        <v>47.5</v>
      </c>
      <c r="J383" s="81" t="str">
        <f>IF(((VLOOKUP($G383,Depth_Lookup!$A$3:$J$561,9,FALSE))-(I383/100))&gt;=0,"Good","Too Long")</f>
        <v>Good</v>
      </c>
      <c r="K383" s="82">
        <f>(VLOOKUP($G383,Depth_Lookup!$A$3:$J$561,10,FALSE))+(H383/100)</f>
        <v>166.83500000000001</v>
      </c>
      <c r="L383" s="82">
        <f>(VLOOKUP($G383,Depth_Lookup!$A$3:$J$561,10,FALSE))+(I383/100)</f>
        <v>167.31</v>
      </c>
      <c r="M383" s="174" t="s">
        <v>2460</v>
      </c>
      <c r="N383" s="174" t="s">
        <v>12</v>
      </c>
      <c r="O383" s="59" t="s">
        <v>2397</v>
      </c>
      <c r="P383" s="59" t="s">
        <v>2422</v>
      </c>
      <c r="Q383" s="45"/>
      <c r="R383" s="42">
        <v>100</v>
      </c>
      <c r="V383" s="8">
        <f t="shared" si="37"/>
        <v>100</v>
      </c>
      <c r="W383" s="4" t="s">
        <v>2046</v>
      </c>
      <c r="X383" s="5" t="s">
        <v>1764</v>
      </c>
      <c r="Y383" s="38">
        <v>95</v>
      </c>
      <c r="Z383" s="8" t="str">
        <f>VLOOKUP($Y383,definitions_list_lookup!$N$15:$P$20,2,TRUE)</f>
        <v>complete</v>
      </c>
      <c r="AA383" s="8">
        <f>VLOOKUP($Y383,definitions_list_lookup!$N$15:$P$20,3,TRUE)</f>
        <v>5</v>
      </c>
      <c r="AB383" s="4"/>
      <c r="AC383" s="7"/>
      <c r="AD383" s="7"/>
      <c r="AE383" s="7"/>
      <c r="AF383" s="7"/>
      <c r="AG383" s="7"/>
      <c r="AH383" s="7"/>
      <c r="AI383" s="7"/>
      <c r="AJ383" s="7"/>
      <c r="AK383" s="7"/>
      <c r="AL383" s="7"/>
      <c r="AM383" s="7"/>
      <c r="AN383" s="7"/>
      <c r="AO383" s="7"/>
      <c r="AP383" s="7">
        <v>10</v>
      </c>
      <c r="AQ383" s="7"/>
      <c r="AR383" s="7"/>
      <c r="AS383" s="7">
        <v>90</v>
      </c>
      <c r="AT383" s="7"/>
      <c r="AU383" s="7"/>
      <c r="AV383" s="7"/>
      <c r="AW383" s="7"/>
      <c r="AX383" s="7"/>
      <c r="AY383" s="7"/>
      <c r="AZ383" s="7"/>
      <c r="BA383" s="8">
        <f t="shared" si="38"/>
        <v>100</v>
      </c>
      <c r="BB383" s="55"/>
      <c r="BC383" s="4"/>
      <c r="BD383" s="108"/>
      <c r="BE383" s="108"/>
      <c r="BG383" s="8" t="str">
        <f>VLOOKUP($BF383,definitions_list_lookup!$N$15:$P$20,2,TRUE)</f>
        <v>fresh</v>
      </c>
      <c r="BH383" s="8">
        <f>VLOOKUP($BF383,definitions_list_lookup!$N$15:$P$20,3,TRUE)</f>
        <v>0</v>
      </c>
      <c r="BI383" s="4"/>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8">
        <f t="shared" si="39"/>
        <v>0</v>
      </c>
      <c r="CI383" s="45"/>
      <c r="CJ383" s="7"/>
      <c r="CK383" s="130"/>
      <c r="CM383" s="8" t="str">
        <f>VLOOKUP($CL383,definitions_list_lookup!$N$15:$P$20,2,TRUE)</f>
        <v>fresh</v>
      </c>
      <c r="CN383" s="8">
        <f>VLOOKUP($CL383,definitions_list_lookup!$N$15:$P$20,3,TRUE)</f>
        <v>0</v>
      </c>
      <c r="CO383" s="108"/>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8">
        <f t="shared" si="40"/>
        <v>0</v>
      </c>
      <c r="DO383" s="45"/>
      <c r="DP383" s="4"/>
      <c r="DR383" s="8" t="str">
        <f>VLOOKUP($DQ383,definitions_list_lookup!$N$15:$P$20,2,TRUE)</f>
        <v>fresh</v>
      </c>
      <c r="DS383" s="8">
        <f>VLOOKUP($DQ383,definitions_list_lookup!$N$15:$P$20,3,TRUE)</f>
        <v>0</v>
      </c>
      <c r="DT383" s="108"/>
      <c r="DU383" s="7"/>
      <c r="DV383" s="7"/>
      <c r="DW383" s="7"/>
      <c r="DX383" s="7"/>
      <c r="DY383" s="7"/>
      <c r="DZ383" s="7"/>
      <c r="EA383" s="7"/>
      <c r="EB383" s="7"/>
      <c r="EC383" s="7"/>
      <c r="ED383" s="7"/>
      <c r="EE383" s="7"/>
      <c r="EF383" s="7"/>
      <c r="EG383" s="7"/>
      <c r="EH383" s="7"/>
      <c r="EI383" s="7"/>
      <c r="EJ383" s="7"/>
      <c r="EK383" s="7"/>
      <c r="EL383" s="7"/>
      <c r="EM383" s="7"/>
      <c r="EN383" s="7"/>
      <c r="EO383" s="7"/>
      <c r="EP383" s="7"/>
      <c r="EQ383" s="7"/>
      <c r="ER383" s="7"/>
      <c r="ES383" s="8">
        <f t="shared" si="41"/>
        <v>0</v>
      </c>
      <c r="ET383" s="44"/>
      <c r="EU383" s="8">
        <f t="shared" si="42"/>
        <v>95</v>
      </c>
      <c r="EV383" s="8" t="str">
        <f>VLOOKUP($EU383,definitions_list_lookup!$N$15:$P$20,2,TRUE)</f>
        <v>complete</v>
      </c>
      <c r="EW383" s="8">
        <f>VLOOKUP($EU383,definitions_list_lookup!$N$15:$P$20,3,TRUE)</f>
        <v>5</v>
      </c>
    </row>
    <row r="384" spans="1:153" s="5" customFormat="1" ht="238">
      <c r="A384" s="5" t="s">
        <v>2358</v>
      </c>
      <c r="B384" s="5" t="s">
        <v>2845</v>
      </c>
      <c r="C384" s="5" t="s">
        <v>1497</v>
      </c>
      <c r="D384" s="5" t="s">
        <v>1497</v>
      </c>
      <c r="E384" s="5">
        <v>69</v>
      </c>
      <c r="F384" s="5">
        <v>1</v>
      </c>
      <c r="G384" s="6" t="str">
        <f t="shared" si="36"/>
        <v>69-1</v>
      </c>
      <c r="H384" s="2">
        <v>0</v>
      </c>
      <c r="I384" s="2">
        <v>47</v>
      </c>
      <c r="J384" s="81" t="str">
        <f>IF(((VLOOKUP($G384,Depth_Lookup!$A$3:$J$561,9,FALSE))-(I384/100))&gt;=0,"Good","Too Long")</f>
        <v>Good</v>
      </c>
      <c r="K384" s="82">
        <f>(VLOOKUP($G384,Depth_Lookup!$A$3:$J$561,10,FALSE))+(H384/100)</f>
        <v>167.25</v>
      </c>
      <c r="L384" s="82">
        <f>(VLOOKUP($G384,Depth_Lookup!$A$3:$J$561,10,FALSE))+(I384/100)</f>
        <v>167.72</v>
      </c>
      <c r="M384" s="174" t="s">
        <v>2460</v>
      </c>
      <c r="N384" s="174" t="s">
        <v>12</v>
      </c>
      <c r="O384" s="59" t="s">
        <v>2405</v>
      </c>
      <c r="P384" s="59" t="s">
        <v>2422</v>
      </c>
      <c r="Q384" s="45"/>
      <c r="R384" s="42">
        <v>100</v>
      </c>
      <c r="V384" s="8">
        <f t="shared" si="37"/>
        <v>100</v>
      </c>
      <c r="W384" s="4" t="s">
        <v>2046</v>
      </c>
      <c r="X384" s="5" t="s">
        <v>1764</v>
      </c>
      <c r="Y384" s="38">
        <v>95</v>
      </c>
      <c r="Z384" s="8" t="str">
        <f>VLOOKUP($Y384,definitions_list_lookup!$N$15:$P$20,2,TRUE)</f>
        <v>complete</v>
      </c>
      <c r="AA384" s="8">
        <f>VLOOKUP($Y384,definitions_list_lookup!$N$15:$P$20,3,TRUE)</f>
        <v>5</v>
      </c>
      <c r="AB384" s="4" t="s">
        <v>2404</v>
      </c>
      <c r="AC384" s="7"/>
      <c r="AD384" s="7"/>
      <c r="AE384" s="7"/>
      <c r="AF384" s="7"/>
      <c r="AG384" s="7"/>
      <c r="AH384" s="7"/>
      <c r="AI384" s="7"/>
      <c r="AJ384" s="7"/>
      <c r="AK384" s="7"/>
      <c r="AL384" s="7"/>
      <c r="AM384" s="7"/>
      <c r="AN384" s="7"/>
      <c r="AO384" s="7"/>
      <c r="AP384" s="7">
        <v>10</v>
      </c>
      <c r="AQ384" s="7"/>
      <c r="AR384" s="7"/>
      <c r="AS384" s="7">
        <v>90</v>
      </c>
      <c r="AT384" s="7"/>
      <c r="AU384" s="7"/>
      <c r="AV384" s="7"/>
      <c r="AW384" s="7"/>
      <c r="AX384" s="7"/>
      <c r="AY384" s="7"/>
      <c r="AZ384" s="7"/>
      <c r="BA384" s="8">
        <f t="shared" si="38"/>
        <v>100</v>
      </c>
      <c r="BB384" s="55"/>
      <c r="BC384" s="4"/>
      <c r="BD384" s="108"/>
      <c r="BE384" s="108"/>
      <c r="BG384" s="8" t="str">
        <f>VLOOKUP($BF384,definitions_list_lookup!$N$15:$P$20,2,TRUE)</f>
        <v>fresh</v>
      </c>
      <c r="BH384" s="8">
        <f>VLOOKUP($BF384,definitions_list_lookup!$N$15:$P$20,3,TRUE)</f>
        <v>0</v>
      </c>
      <c r="BI384" s="4"/>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8">
        <f t="shared" si="39"/>
        <v>0</v>
      </c>
      <c r="CI384" s="45"/>
      <c r="CJ384" s="7"/>
      <c r="CK384" s="130"/>
      <c r="CM384" s="8" t="str">
        <f>VLOOKUP($CL384,definitions_list_lookup!$N$15:$P$20,2,TRUE)</f>
        <v>fresh</v>
      </c>
      <c r="CN384" s="8">
        <f>VLOOKUP($CL384,definitions_list_lookup!$N$15:$P$20,3,TRUE)</f>
        <v>0</v>
      </c>
      <c r="CO384" s="108"/>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8">
        <f t="shared" si="40"/>
        <v>0</v>
      </c>
      <c r="DO384" s="45"/>
      <c r="DP384" s="4"/>
      <c r="DR384" s="8" t="str">
        <f>VLOOKUP($DQ384,definitions_list_lookup!$N$15:$P$20,2,TRUE)</f>
        <v>fresh</v>
      </c>
      <c r="DS384" s="8">
        <f>VLOOKUP($DQ384,definitions_list_lookup!$N$15:$P$20,3,TRUE)</f>
        <v>0</v>
      </c>
      <c r="DT384" s="108"/>
      <c r="DU384" s="7"/>
      <c r="DV384" s="7"/>
      <c r="DW384" s="7"/>
      <c r="DX384" s="7"/>
      <c r="DY384" s="7"/>
      <c r="DZ384" s="7"/>
      <c r="EA384" s="7"/>
      <c r="EB384" s="7"/>
      <c r="EC384" s="7"/>
      <c r="ED384" s="7"/>
      <c r="EE384" s="7"/>
      <c r="EF384" s="7"/>
      <c r="EG384" s="7"/>
      <c r="EH384" s="7"/>
      <c r="EI384" s="7"/>
      <c r="EJ384" s="7"/>
      <c r="EK384" s="7"/>
      <c r="EL384" s="7"/>
      <c r="EM384" s="7"/>
      <c r="EN384" s="7"/>
      <c r="EO384" s="7"/>
      <c r="EP384" s="7"/>
      <c r="EQ384" s="7"/>
      <c r="ER384" s="7"/>
      <c r="ES384" s="8">
        <f t="shared" si="41"/>
        <v>0</v>
      </c>
      <c r="ET384" s="44"/>
      <c r="EU384" s="8">
        <f t="shared" si="42"/>
        <v>95</v>
      </c>
      <c r="EV384" s="8" t="str">
        <f>VLOOKUP($EU384,definitions_list_lookup!$N$15:$P$20,2,TRUE)</f>
        <v>complete</v>
      </c>
      <c r="EW384" s="8">
        <f>VLOOKUP($EU384,definitions_list_lookup!$N$15:$P$20,3,TRUE)</f>
        <v>5</v>
      </c>
    </row>
    <row r="385" spans="1:153" s="5" customFormat="1" ht="238">
      <c r="A385" s="5" t="s">
        <v>2358</v>
      </c>
      <c r="B385" s="5" t="s">
        <v>2845</v>
      </c>
      <c r="C385" s="5" t="s">
        <v>1497</v>
      </c>
      <c r="D385" s="5" t="s">
        <v>1497</v>
      </c>
      <c r="E385" s="5">
        <v>69</v>
      </c>
      <c r="F385" s="5">
        <v>2</v>
      </c>
      <c r="G385" s="6" t="str">
        <f t="shared" si="36"/>
        <v>69-2</v>
      </c>
      <c r="H385" s="2">
        <v>0</v>
      </c>
      <c r="I385" s="2">
        <v>36</v>
      </c>
      <c r="J385" s="81" t="str">
        <f>IF(((VLOOKUP($G385,Depth_Lookup!$A$3:$J$561,9,FALSE))-(I385/100))&gt;=0,"Good","Too Long")</f>
        <v>Good</v>
      </c>
      <c r="K385" s="82">
        <f>(VLOOKUP($G385,Depth_Lookup!$A$3:$J$561,10,FALSE))+(H385/100)</f>
        <v>167.72</v>
      </c>
      <c r="L385" s="82">
        <f>(VLOOKUP($G385,Depth_Lookup!$A$3:$J$561,10,FALSE))+(I385/100)</f>
        <v>168.08</v>
      </c>
      <c r="M385" s="174" t="s">
        <v>2460</v>
      </c>
      <c r="N385" s="174" t="s">
        <v>12</v>
      </c>
      <c r="O385" s="59" t="s">
        <v>2407</v>
      </c>
      <c r="P385" s="59" t="s">
        <v>2422</v>
      </c>
      <c r="Q385" s="45"/>
      <c r="R385" s="42">
        <v>100</v>
      </c>
      <c r="V385" s="8">
        <f t="shared" si="37"/>
        <v>100</v>
      </c>
      <c r="W385" s="4" t="s">
        <v>2046</v>
      </c>
      <c r="X385" s="5" t="s">
        <v>1764</v>
      </c>
      <c r="Y385" s="38">
        <v>95</v>
      </c>
      <c r="Z385" s="8" t="str">
        <f>VLOOKUP($Y385,definitions_list_lookup!$N$15:$P$20,2,TRUE)</f>
        <v>complete</v>
      </c>
      <c r="AA385" s="8">
        <f>VLOOKUP($Y385,definitions_list_lookup!$N$15:$P$20,3,TRUE)</f>
        <v>5</v>
      </c>
      <c r="AB385" s="4" t="s">
        <v>2406</v>
      </c>
      <c r="AC385" s="7"/>
      <c r="AD385" s="7"/>
      <c r="AE385" s="7"/>
      <c r="AF385" s="7"/>
      <c r="AG385" s="7"/>
      <c r="AH385" s="7"/>
      <c r="AI385" s="7"/>
      <c r="AJ385" s="7"/>
      <c r="AK385" s="7"/>
      <c r="AL385" s="7"/>
      <c r="AM385" s="7"/>
      <c r="AN385" s="7"/>
      <c r="AO385" s="7"/>
      <c r="AP385" s="7">
        <v>10</v>
      </c>
      <c r="AQ385" s="7"/>
      <c r="AR385" s="7"/>
      <c r="AS385" s="7">
        <v>90</v>
      </c>
      <c r="AT385" s="7"/>
      <c r="AU385" s="7"/>
      <c r="AV385" s="7"/>
      <c r="AW385" s="7"/>
      <c r="AX385" s="7"/>
      <c r="AY385" s="7"/>
      <c r="AZ385" s="7"/>
      <c r="BA385" s="8">
        <f t="shared" si="38"/>
        <v>100</v>
      </c>
      <c r="BB385" s="55"/>
      <c r="BC385" s="4"/>
      <c r="BD385" s="108"/>
      <c r="BE385" s="108"/>
      <c r="BG385" s="8" t="str">
        <f>VLOOKUP($BF385,definitions_list_lookup!$N$15:$P$20,2,TRUE)</f>
        <v>fresh</v>
      </c>
      <c r="BH385" s="8">
        <f>VLOOKUP($BF385,definitions_list_lookup!$N$15:$P$20,3,TRUE)</f>
        <v>0</v>
      </c>
      <c r="BI385" s="4"/>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8">
        <f t="shared" si="39"/>
        <v>0</v>
      </c>
      <c r="CI385" s="45"/>
      <c r="CJ385" s="7"/>
      <c r="CK385" s="130"/>
      <c r="CM385" s="8" t="str">
        <f>VLOOKUP($CL385,definitions_list_lookup!$N$15:$P$20,2,TRUE)</f>
        <v>fresh</v>
      </c>
      <c r="CN385" s="8">
        <f>VLOOKUP($CL385,definitions_list_lookup!$N$15:$P$20,3,TRUE)</f>
        <v>0</v>
      </c>
      <c r="CO385" s="108"/>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8">
        <f t="shared" si="40"/>
        <v>0</v>
      </c>
      <c r="DO385" s="45"/>
      <c r="DP385" s="4"/>
      <c r="DR385" s="8" t="str">
        <f>VLOOKUP($DQ385,definitions_list_lookup!$N$15:$P$20,2,TRUE)</f>
        <v>fresh</v>
      </c>
      <c r="DS385" s="8">
        <f>VLOOKUP($DQ385,definitions_list_lookup!$N$15:$P$20,3,TRUE)</f>
        <v>0</v>
      </c>
      <c r="DT385" s="108"/>
      <c r="DU385" s="7"/>
      <c r="DV385" s="7"/>
      <c r="DW385" s="7"/>
      <c r="DX385" s="7"/>
      <c r="DY385" s="7"/>
      <c r="DZ385" s="7"/>
      <c r="EA385" s="7"/>
      <c r="EB385" s="7"/>
      <c r="EC385" s="7"/>
      <c r="ED385" s="7"/>
      <c r="EE385" s="7"/>
      <c r="EF385" s="7"/>
      <c r="EG385" s="7"/>
      <c r="EH385" s="7"/>
      <c r="EI385" s="7"/>
      <c r="EJ385" s="7"/>
      <c r="EK385" s="7"/>
      <c r="EL385" s="7"/>
      <c r="EM385" s="7"/>
      <c r="EN385" s="7"/>
      <c r="EO385" s="7"/>
      <c r="EP385" s="7"/>
      <c r="EQ385" s="7"/>
      <c r="ER385" s="7"/>
      <c r="ES385" s="8">
        <f t="shared" si="41"/>
        <v>0</v>
      </c>
      <c r="ET385" s="44"/>
      <c r="EU385" s="8">
        <f t="shared" si="42"/>
        <v>95</v>
      </c>
      <c r="EV385" s="8" t="str">
        <f>VLOOKUP($EU385,definitions_list_lookup!$N$15:$P$20,2,TRUE)</f>
        <v>complete</v>
      </c>
      <c r="EW385" s="8">
        <f>VLOOKUP($EU385,definitions_list_lookup!$N$15:$P$20,3,TRUE)</f>
        <v>5</v>
      </c>
    </row>
    <row r="386" spans="1:153" s="5" customFormat="1" ht="238">
      <c r="A386" s="5" t="s">
        <v>2358</v>
      </c>
      <c r="B386" s="5" t="s">
        <v>2845</v>
      </c>
      <c r="C386" s="5" t="s">
        <v>1497</v>
      </c>
      <c r="D386" s="5" t="s">
        <v>1497</v>
      </c>
      <c r="E386" s="5">
        <v>69</v>
      </c>
      <c r="F386" s="5">
        <v>3</v>
      </c>
      <c r="G386" s="6" t="str">
        <f t="shared" si="36"/>
        <v>69-3</v>
      </c>
      <c r="H386" s="2">
        <v>0</v>
      </c>
      <c r="I386" s="2">
        <v>96</v>
      </c>
      <c r="J386" s="81" t="str">
        <f>IF(((VLOOKUP($G386,Depth_Lookup!$A$3:$J$561,9,FALSE))-(I386/100))&gt;=0,"Good","Too Long")</f>
        <v>Good</v>
      </c>
      <c r="K386" s="82">
        <f>(VLOOKUP($G386,Depth_Lookup!$A$3:$J$561,10,FALSE))+(H386/100)</f>
        <v>168.08</v>
      </c>
      <c r="L386" s="82">
        <f>(VLOOKUP($G386,Depth_Lookup!$A$3:$J$561,10,FALSE))+(I386/100)</f>
        <v>169.04000000000002</v>
      </c>
      <c r="M386" s="174" t="s">
        <v>2460</v>
      </c>
      <c r="N386" s="174" t="s">
        <v>12</v>
      </c>
      <c r="O386" s="59" t="s">
        <v>2409</v>
      </c>
      <c r="P386" s="59" t="s">
        <v>2422</v>
      </c>
      <c r="Q386" s="45"/>
      <c r="R386" s="42">
        <v>75</v>
      </c>
      <c r="U386" s="5">
        <v>25</v>
      </c>
      <c r="V386" s="8">
        <f t="shared" si="37"/>
        <v>100</v>
      </c>
      <c r="W386" s="4" t="s">
        <v>2046</v>
      </c>
      <c r="X386" s="5" t="s">
        <v>1764</v>
      </c>
      <c r="Y386" s="38">
        <v>95</v>
      </c>
      <c r="Z386" s="8" t="str">
        <f>VLOOKUP($Y386,definitions_list_lookup!$N$15:$P$20,2,TRUE)</f>
        <v>complete</v>
      </c>
      <c r="AA386" s="8">
        <f>VLOOKUP($Y386,definitions_list_lookup!$N$15:$P$20,3,TRUE)</f>
        <v>5</v>
      </c>
      <c r="AB386" s="4" t="s">
        <v>2408</v>
      </c>
      <c r="AC386" s="7"/>
      <c r="AD386" s="7"/>
      <c r="AE386" s="7"/>
      <c r="AF386" s="7"/>
      <c r="AG386" s="7"/>
      <c r="AH386" s="7"/>
      <c r="AI386" s="7"/>
      <c r="AJ386" s="7"/>
      <c r="AK386" s="7"/>
      <c r="AL386" s="7"/>
      <c r="AM386" s="7"/>
      <c r="AN386" s="7"/>
      <c r="AO386" s="7"/>
      <c r="AP386" s="7">
        <v>10</v>
      </c>
      <c r="AQ386" s="7"/>
      <c r="AR386" s="7"/>
      <c r="AS386" s="7">
        <v>90</v>
      </c>
      <c r="AT386" s="7"/>
      <c r="AU386" s="7"/>
      <c r="AV386" s="7"/>
      <c r="AW386" s="7"/>
      <c r="AX386" s="7"/>
      <c r="AY386" s="7"/>
      <c r="AZ386" s="7"/>
      <c r="BA386" s="8">
        <f t="shared" si="38"/>
        <v>100</v>
      </c>
      <c r="BB386" s="55"/>
      <c r="BC386" s="4"/>
      <c r="BD386" s="108"/>
      <c r="BE386" s="108"/>
      <c r="BG386" s="8" t="str">
        <f>VLOOKUP($BF386,definitions_list_lookup!$N$15:$P$20,2,TRUE)</f>
        <v>fresh</v>
      </c>
      <c r="BH386" s="8">
        <f>VLOOKUP($BF386,definitions_list_lookup!$N$15:$P$20,3,TRUE)</f>
        <v>0</v>
      </c>
      <c r="BI386" s="4"/>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8">
        <f t="shared" si="39"/>
        <v>0</v>
      </c>
      <c r="CI386" s="45"/>
      <c r="CJ386" s="7"/>
      <c r="CK386" s="130"/>
      <c r="CM386" s="8" t="str">
        <f>VLOOKUP($CL386,definitions_list_lookup!$N$15:$P$20,2,TRUE)</f>
        <v>fresh</v>
      </c>
      <c r="CN386" s="8">
        <f>VLOOKUP($CL386,definitions_list_lookup!$N$15:$P$20,3,TRUE)</f>
        <v>0</v>
      </c>
      <c r="CO386" s="108"/>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8">
        <f t="shared" si="40"/>
        <v>0</v>
      </c>
      <c r="DO386" s="45"/>
      <c r="DP386" s="4" t="s">
        <v>2046</v>
      </c>
      <c r="DQ386" s="5">
        <v>95</v>
      </c>
      <c r="DR386" s="8" t="str">
        <f>VLOOKUP($DQ386,definitions_list_lookup!$N$15:$P$20,2,TRUE)</f>
        <v>complete</v>
      </c>
      <c r="DS386" s="8">
        <f>VLOOKUP($DQ386,definitions_list_lookup!$N$15:$P$20,3,TRUE)</f>
        <v>5</v>
      </c>
      <c r="DT386" s="108"/>
      <c r="DU386" s="7"/>
      <c r="DV386" s="7"/>
      <c r="DW386" s="7"/>
      <c r="DX386" s="7"/>
      <c r="DY386" s="7"/>
      <c r="DZ386" s="7"/>
      <c r="EA386" s="7"/>
      <c r="EB386" s="7"/>
      <c r="EC386" s="7"/>
      <c r="ED386" s="7"/>
      <c r="EE386" s="7"/>
      <c r="EF386" s="7"/>
      <c r="EG386" s="7"/>
      <c r="EH386" s="7">
        <v>10</v>
      </c>
      <c r="EI386" s="7"/>
      <c r="EJ386" s="7"/>
      <c r="EK386" s="7">
        <v>90</v>
      </c>
      <c r="EL386" s="7"/>
      <c r="EM386" s="7"/>
      <c r="EN386" s="7"/>
      <c r="EO386" s="7"/>
      <c r="EP386" s="7"/>
      <c r="EQ386" s="7"/>
      <c r="ER386" s="7"/>
      <c r="ES386" s="8">
        <f t="shared" si="41"/>
        <v>100</v>
      </c>
      <c r="ET386" s="44"/>
      <c r="EU386" s="8">
        <f t="shared" si="42"/>
        <v>95</v>
      </c>
      <c r="EV386" s="8" t="str">
        <f>VLOOKUP($EU386,definitions_list_lookup!$N$15:$P$20,2,TRUE)</f>
        <v>complete</v>
      </c>
      <c r="EW386" s="8">
        <f>VLOOKUP($EU386,definitions_list_lookup!$N$15:$P$20,3,TRUE)</f>
        <v>5</v>
      </c>
    </row>
    <row r="387" spans="1:153" s="5" customFormat="1" ht="238">
      <c r="A387" s="5" t="s">
        <v>2358</v>
      </c>
      <c r="B387" s="5" t="s">
        <v>2845</v>
      </c>
      <c r="C387" s="5" t="s">
        <v>1497</v>
      </c>
      <c r="D387" s="5" t="s">
        <v>1497</v>
      </c>
      <c r="E387" s="5">
        <v>70</v>
      </c>
      <c r="F387" s="5">
        <v>1</v>
      </c>
      <c r="G387" s="6" t="str">
        <f t="shared" si="36"/>
        <v>70-1</v>
      </c>
      <c r="H387" s="2">
        <v>0</v>
      </c>
      <c r="I387" s="2">
        <v>58</v>
      </c>
      <c r="J387" s="81" t="str">
        <f>IF(((VLOOKUP($G387,Depth_Lookup!$A$3:$J$561,9,FALSE))-(I387/100))&gt;=0,"Good","Too Long")</f>
        <v>Good</v>
      </c>
      <c r="K387" s="82">
        <f>(VLOOKUP($G387,Depth_Lookup!$A$3:$J$561,10,FALSE))+(H387/100)</f>
        <v>169.05</v>
      </c>
      <c r="L387" s="82">
        <f>(VLOOKUP($G387,Depth_Lookup!$A$3:$J$561,10,FALSE))+(I387/100)</f>
        <v>169.63000000000002</v>
      </c>
      <c r="M387" s="174" t="s">
        <v>2460</v>
      </c>
      <c r="N387" s="174" t="s">
        <v>12</v>
      </c>
      <c r="O387" s="59" t="s">
        <v>2397</v>
      </c>
      <c r="P387" s="59" t="s">
        <v>2422</v>
      </c>
      <c r="Q387" s="45"/>
      <c r="R387" s="42">
        <v>100</v>
      </c>
      <c r="V387" s="8">
        <f t="shared" si="37"/>
        <v>100</v>
      </c>
      <c r="W387" s="4" t="s">
        <v>2046</v>
      </c>
      <c r="X387" s="5" t="s">
        <v>1764</v>
      </c>
      <c r="Y387" s="38">
        <v>95</v>
      </c>
      <c r="Z387" s="8" t="str">
        <f>VLOOKUP($Y387,definitions_list_lookup!$N$15:$P$20,2,TRUE)</f>
        <v>complete</v>
      </c>
      <c r="AA387" s="8">
        <f>VLOOKUP($Y387,definitions_list_lookup!$N$15:$P$20,3,TRUE)</f>
        <v>5</v>
      </c>
      <c r="AB387" s="4" t="s">
        <v>2406</v>
      </c>
      <c r="AC387" s="7"/>
      <c r="AD387" s="7"/>
      <c r="AE387" s="7"/>
      <c r="AF387" s="7"/>
      <c r="AG387" s="7"/>
      <c r="AH387" s="7"/>
      <c r="AI387" s="7"/>
      <c r="AJ387" s="7"/>
      <c r="AK387" s="7"/>
      <c r="AL387" s="7"/>
      <c r="AM387" s="7"/>
      <c r="AN387" s="7"/>
      <c r="AO387" s="7"/>
      <c r="AP387" s="7">
        <v>10</v>
      </c>
      <c r="AQ387" s="7"/>
      <c r="AR387" s="7"/>
      <c r="AS387" s="7">
        <v>90</v>
      </c>
      <c r="AT387" s="7"/>
      <c r="AU387" s="7"/>
      <c r="AV387" s="7"/>
      <c r="AW387" s="7"/>
      <c r="AX387" s="7"/>
      <c r="AY387" s="7"/>
      <c r="AZ387" s="7"/>
      <c r="BA387" s="8">
        <f t="shared" si="38"/>
        <v>100</v>
      </c>
      <c r="BB387" s="55"/>
      <c r="BC387" s="4"/>
      <c r="BD387" s="108"/>
      <c r="BE387" s="108"/>
      <c r="BG387" s="8" t="str">
        <f>VLOOKUP($BF387,definitions_list_lookup!$N$15:$P$20,2,TRUE)</f>
        <v>fresh</v>
      </c>
      <c r="BH387" s="8">
        <f>VLOOKUP($BF387,definitions_list_lookup!$N$15:$P$20,3,TRUE)</f>
        <v>0</v>
      </c>
      <c r="BI387" s="4"/>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8">
        <f t="shared" si="39"/>
        <v>0</v>
      </c>
      <c r="CI387" s="45"/>
      <c r="CJ387" s="7"/>
      <c r="CK387" s="130"/>
      <c r="CM387" s="8" t="str">
        <f>VLOOKUP($CL387,definitions_list_lookup!$N$15:$P$20,2,TRUE)</f>
        <v>fresh</v>
      </c>
      <c r="CN387" s="8">
        <f>VLOOKUP($CL387,definitions_list_lookup!$N$15:$P$20,3,TRUE)</f>
        <v>0</v>
      </c>
      <c r="CO387" s="108"/>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8">
        <f t="shared" si="40"/>
        <v>0</v>
      </c>
      <c r="DO387" s="45"/>
      <c r="DP387" s="4"/>
      <c r="DR387" s="8" t="str">
        <f>VLOOKUP($DQ387,definitions_list_lookup!$N$15:$P$20,2,TRUE)</f>
        <v>fresh</v>
      </c>
      <c r="DS387" s="8">
        <f>VLOOKUP($DQ387,definitions_list_lookup!$N$15:$P$20,3,TRUE)</f>
        <v>0</v>
      </c>
      <c r="DT387" s="108"/>
      <c r="DU387" s="7"/>
      <c r="DV387" s="7"/>
      <c r="DW387" s="7"/>
      <c r="DX387" s="7"/>
      <c r="DY387" s="7"/>
      <c r="DZ387" s="7"/>
      <c r="EA387" s="7"/>
      <c r="EB387" s="7"/>
      <c r="EC387" s="7"/>
      <c r="ED387" s="7"/>
      <c r="EE387" s="7"/>
      <c r="EF387" s="7"/>
      <c r="EG387" s="7"/>
      <c r="EH387" s="7"/>
      <c r="EI387" s="7"/>
      <c r="EJ387" s="7"/>
      <c r="EK387" s="7"/>
      <c r="EL387" s="7"/>
      <c r="EM387" s="7"/>
      <c r="EN387" s="7"/>
      <c r="EO387" s="7"/>
      <c r="EP387" s="7"/>
      <c r="EQ387" s="7"/>
      <c r="ER387" s="7"/>
      <c r="ES387" s="8">
        <f t="shared" si="41"/>
        <v>0</v>
      </c>
      <c r="ET387" s="44"/>
      <c r="EU387" s="8">
        <f t="shared" si="42"/>
        <v>95</v>
      </c>
      <c r="EV387" s="8" t="str">
        <f>VLOOKUP($EU387,definitions_list_lookup!$N$15:$P$20,2,TRUE)</f>
        <v>complete</v>
      </c>
      <c r="EW387" s="8">
        <f>VLOOKUP($EU387,definitions_list_lookup!$N$15:$P$20,3,TRUE)</f>
        <v>5</v>
      </c>
    </row>
    <row r="388" spans="1:153" s="5" customFormat="1" ht="238">
      <c r="A388" s="5" t="s">
        <v>2358</v>
      </c>
      <c r="B388" s="5" t="s">
        <v>2845</v>
      </c>
      <c r="C388" s="5" t="s">
        <v>1497</v>
      </c>
      <c r="D388" s="5" t="s">
        <v>1497</v>
      </c>
      <c r="E388" s="5">
        <v>70</v>
      </c>
      <c r="F388" s="5">
        <v>2</v>
      </c>
      <c r="G388" s="6" t="str">
        <f t="shared" si="36"/>
        <v>70-2</v>
      </c>
      <c r="H388" s="2">
        <v>0</v>
      </c>
      <c r="I388" s="2">
        <v>97</v>
      </c>
      <c r="J388" s="81" t="str">
        <f>IF(((VLOOKUP($G388,Depth_Lookup!$A$3:$J$561,9,FALSE))-(I388/100))&gt;=0,"Good","Too Long")</f>
        <v>Good</v>
      </c>
      <c r="K388" s="82">
        <f>(VLOOKUP($G388,Depth_Lookup!$A$3:$J$561,10,FALSE))+(H388/100)</f>
        <v>169.63</v>
      </c>
      <c r="L388" s="82">
        <f>(VLOOKUP($G388,Depth_Lookup!$A$3:$J$561,10,FALSE))+(I388/100)</f>
        <v>170.6</v>
      </c>
      <c r="M388" s="174" t="s">
        <v>2460</v>
      </c>
      <c r="N388" s="174" t="s">
        <v>12</v>
      </c>
      <c r="O388" s="59" t="s">
        <v>2397</v>
      </c>
      <c r="P388" s="59" t="s">
        <v>2422</v>
      </c>
      <c r="Q388" s="45"/>
      <c r="R388" s="42">
        <v>100</v>
      </c>
      <c r="V388" s="8">
        <f t="shared" si="37"/>
        <v>100</v>
      </c>
      <c r="W388" s="4" t="s">
        <v>2046</v>
      </c>
      <c r="X388" s="5" t="s">
        <v>1764</v>
      </c>
      <c r="Y388" s="38">
        <v>95</v>
      </c>
      <c r="Z388" s="8" t="str">
        <f>VLOOKUP($Y388,definitions_list_lookup!$N$15:$P$20,2,TRUE)</f>
        <v>complete</v>
      </c>
      <c r="AA388" s="8">
        <f>VLOOKUP($Y388,definitions_list_lookup!$N$15:$P$20,3,TRUE)</f>
        <v>5</v>
      </c>
      <c r="AB388" s="4" t="s">
        <v>2406</v>
      </c>
      <c r="AC388" s="7"/>
      <c r="AD388" s="7"/>
      <c r="AE388" s="7"/>
      <c r="AF388" s="7"/>
      <c r="AG388" s="7"/>
      <c r="AH388" s="7"/>
      <c r="AI388" s="7"/>
      <c r="AJ388" s="7"/>
      <c r="AK388" s="7"/>
      <c r="AL388" s="7"/>
      <c r="AM388" s="7"/>
      <c r="AN388" s="7"/>
      <c r="AO388" s="7"/>
      <c r="AP388" s="7">
        <v>10</v>
      </c>
      <c r="AQ388" s="7"/>
      <c r="AR388" s="7"/>
      <c r="AS388" s="7">
        <v>90</v>
      </c>
      <c r="AT388" s="7"/>
      <c r="AU388" s="7"/>
      <c r="AV388" s="7"/>
      <c r="AW388" s="7"/>
      <c r="AX388" s="7"/>
      <c r="AY388" s="7"/>
      <c r="AZ388" s="7"/>
      <c r="BA388" s="8">
        <f t="shared" si="38"/>
        <v>100</v>
      </c>
      <c r="BB388" s="55"/>
      <c r="BC388" s="4"/>
      <c r="BD388" s="108"/>
      <c r="BE388" s="108"/>
      <c r="BG388" s="8" t="str">
        <f>VLOOKUP($BF388,definitions_list_lookup!$N$15:$P$20,2,TRUE)</f>
        <v>fresh</v>
      </c>
      <c r="BH388" s="8">
        <f>VLOOKUP($BF388,definitions_list_lookup!$N$15:$P$20,3,TRUE)</f>
        <v>0</v>
      </c>
      <c r="BI388" s="4"/>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8">
        <f t="shared" si="39"/>
        <v>0</v>
      </c>
      <c r="CI388" s="45"/>
      <c r="CJ388" s="7"/>
      <c r="CK388" s="130"/>
      <c r="CM388" s="8" t="str">
        <f>VLOOKUP($CL388,definitions_list_lookup!$N$15:$P$20,2,TRUE)</f>
        <v>fresh</v>
      </c>
      <c r="CN388" s="8">
        <f>VLOOKUP($CL388,definitions_list_lookup!$N$15:$P$20,3,TRUE)</f>
        <v>0</v>
      </c>
      <c r="CO388" s="108"/>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8">
        <f t="shared" si="40"/>
        <v>0</v>
      </c>
      <c r="DO388" s="45"/>
      <c r="DP388" s="4"/>
      <c r="DR388" s="8" t="str">
        <f>VLOOKUP($DQ388,definitions_list_lookup!$N$15:$P$20,2,TRUE)</f>
        <v>fresh</v>
      </c>
      <c r="DS388" s="8">
        <f>VLOOKUP($DQ388,definitions_list_lookup!$N$15:$P$20,3,TRUE)</f>
        <v>0</v>
      </c>
      <c r="DT388" s="108"/>
      <c r="DU388" s="7"/>
      <c r="DV388" s="7"/>
      <c r="DW388" s="7"/>
      <c r="DX388" s="7"/>
      <c r="DY388" s="7"/>
      <c r="DZ388" s="7"/>
      <c r="EA388" s="7"/>
      <c r="EB388" s="7"/>
      <c r="EC388" s="7"/>
      <c r="ED388" s="7"/>
      <c r="EE388" s="7"/>
      <c r="EF388" s="7"/>
      <c r="EG388" s="7"/>
      <c r="EH388" s="7"/>
      <c r="EI388" s="7"/>
      <c r="EJ388" s="7"/>
      <c r="EK388" s="7"/>
      <c r="EL388" s="7"/>
      <c r="EM388" s="7"/>
      <c r="EN388" s="7"/>
      <c r="EO388" s="7"/>
      <c r="EP388" s="7"/>
      <c r="EQ388" s="7"/>
      <c r="ER388" s="7"/>
      <c r="ES388" s="8">
        <f t="shared" si="41"/>
        <v>0</v>
      </c>
      <c r="ET388" s="44"/>
      <c r="EU388" s="8">
        <f t="shared" si="42"/>
        <v>95</v>
      </c>
      <c r="EV388" s="8" t="str">
        <f>VLOOKUP($EU388,definitions_list_lookup!$N$15:$P$20,2,TRUE)</f>
        <v>complete</v>
      </c>
      <c r="EW388" s="8">
        <f>VLOOKUP($EU388,definitions_list_lookup!$N$15:$P$20,3,TRUE)</f>
        <v>5</v>
      </c>
    </row>
    <row r="389" spans="1:153" s="100" customFormat="1" ht="238">
      <c r="A389" s="100" t="s">
        <v>2358</v>
      </c>
      <c r="B389" s="100" t="s">
        <v>2845</v>
      </c>
      <c r="C389" s="100" t="s">
        <v>1497</v>
      </c>
      <c r="D389" s="100" t="s">
        <v>1497</v>
      </c>
      <c r="E389" s="100">
        <v>71</v>
      </c>
      <c r="F389" s="100">
        <v>1</v>
      </c>
      <c r="G389" s="101" t="str">
        <f t="shared" ref="G389:G452" si="43">E389&amp;"-"&amp;F389</f>
        <v>71-1</v>
      </c>
      <c r="H389" s="102">
        <v>0</v>
      </c>
      <c r="I389" s="102">
        <v>83.5</v>
      </c>
      <c r="J389" s="81" t="str">
        <f>IF(((VLOOKUP($G389,Depth_Lookup!$A$3:$J$561,9,FALSE))-(I389/100))&gt;=0,"Good","Too Long")</f>
        <v>Good</v>
      </c>
      <c r="K389" s="82">
        <f>(VLOOKUP($G389,Depth_Lookup!$A$3:$J$561,10,FALSE))+(H389/100)</f>
        <v>170.25</v>
      </c>
      <c r="L389" s="82">
        <f>(VLOOKUP($G389,Depth_Lookup!$A$3:$J$561,10,FALSE))+(I389/100)</f>
        <v>171.08500000000001</v>
      </c>
      <c r="M389" s="175" t="s">
        <v>2460</v>
      </c>
      <c r="N389" s="175" t="s">
        <v>12</v>
      </c>
      <c r="O389" s="136" t="s">
        <v>2397</v>
      </c>
      <c r="P389" s="136" t="s">
        <v>2422</v>
      </c>
      <c r="Q389" s="137"/>
      <c r="R389" s="124">
        <v>100</v>
      </c>
      <c r="V389" s="177">
        <f t="shared" ref="V389:V452" si="44">SUM(R389:U389)</f>
        <v>100</v>
      </c>
      <c r="W389" s="125" t="s">
        <v>2046</v>
      </c>
      <c r="X389" s="100" t="s">
        <v>1764</v>
      </c>
      <c r="Y389" s="126">
        <v>95</v>
      </c>
      <c r="Z389" s="177" t="str">
        <f>VLOOKUP($Y389,definitions_list_lookup!$N$15:$P$20,2,TRUE)</f>
        <v>complete</v>
      </c>
      <c r="AA389" s="177">
        <f>VLOOKUP($Y389,definitions_list_lookup!$N$15:$P$20,3,TRUE)</f>
        <v>5</v>
      </c>
      <c r="AB389" s="125" t="s">
        <v>2406</v>
      </c>
      <c r="AC389" s="106"/>
      <c r="AD389" s="106"/>
      <c r="AE389" s="106"/>
      <c r="AF389" s="106"/>
      <c r="AG389" s="106"/>
      <c r="AH389" s="106"/>
      <c r="AI389" s="106"/>
      <c r="AJ389" s="106"/>
      <c r="AK389" s="106"/>
      <c r="AL389" s="106"/>
      <c r="AM389" s="106"/>
      <c r="AN389" s="106"/>
      <c r="AO389" s="106"/>
      <c r="AP389" s="106">
        <v>10</v>
      </c>
      <c r="AQ389" s="106"/>
      <c r="AR389" s="106"/>
      <c r="AS389" s="106">
        <v>90</v>
      </c>
      <c r="AT389" s="106"/>
      <c r="AU389" s="106"/>
      <c r="AV389" s="106"/>
      <c r="AW389" s="106"/>
      <c r="AX389" s="106"/>
      <c r="AY389" s="106"/>
      <c r="AZ389" s="106"/>
      <c r="BA389" s="177">
        <f t="shared" ref="BA389:BA452" si="45">SUM(AC389:AZ389)</f>
        <v>100</v>
      </c>
      <c r="BB389" s="172"/>
      <c r="BC389" s="125"/>
      <c r="BD389" s="109"/>
      <c r="BE389" s="109"/>
      <c r="BG389" s="177" t="str">
        <f>VLOOKUP($BF389,definitions_list_lookup!$N$15:$P$20,2,TRUE)</f>
        <v>fresh</v>
      </c>
      <c r="BH389" s="177">
        <f>VLOOKUP($BF389,definitions_list_lookup!$N$15:$P$20,3,TRUE)</f>
        <v>0</v>
      </c>
      <c r="BI389" s="125"/>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c r="CE389" s="106"/>
      <c r="CF389" s="106"/>
      <c r="CG389" s="106"/>
      <c r="CH389" s="177">
        <f t="shared" ref="CH389:CH452" si="46">SUM(BJ389:CG389)</f>
        <v>0</v>
      </c>
      <c r="CI389" s="137"/>
      <c r="CJ389" s="106"/>
      <c r="CK389" s="138"/>
      <c r="CM389" s="177" t="str">
        <f>VLOOKUP($CL389,definitions_list_lookup!$N$15:$P$20,2,TRUE)</f>
        <v>fresh</v>
      </c>
      <c r="CN389" s="177">
        <f>VLOOKUP($CL389,definitions_list_lookup!$N$15:$P$20,3,TRUE)</f>
        <v>0</v>
      </c>
      <c r="CO389" s="109"/>
      <c r="CP389" s="106"/>
      <c r="CQ389" s="106"/>
      <c r="CR389" s="106"/>
      <c r="CS389" s="106"/>
      <c r="CT389" s="106"/>
      <c r="CU389" s="106"/>
      <c r="CV389" s="106"/>
      <c r="CW389" s="106"/>
      <c r="CX389" s="106"/>
      <c r="CY389" s="106"/>
      <c r="CZ389" s="106"/>
      <c r="DA389" s="106"/>
      <c r="DB389" s="106"/>
      <c r="DC389" s="106"/>
      <c r="DD389" s="106"/>
      <c r="DE389" s="106"/>
      <c r="DF389" s="106"/>
      <c r="DG389" s="106"/>
      <c r="DH389" s="106"/>
      <c r="DI389" s="106"/>
      <c r="DJ389" s="106"/>
      <c r="DK389" s="106"/>
      <c r="DL389" s="106"/>
      <c r="DM389" s="106"/>
      <c r="DN389" s="177">
        <f t="shared" ref="DN389:DN452" si="47">SUM(CP389:DM389)</f>
        <v>0</v>
      </c>
      <c r="DO389" s="137"/>
      <c r="DP389" s="125"/>
      <c r="DR389" s="177" t="str">
        <f>VLOOKUP($DQ389,definitions_list_lookup!$N$15:$P$20,2,TRUE)</f>
        <v>fresh</v>
      </c>
      <c r="DS389" s="177">
        <f>VLOOKUP($DQ389,definitions_list_lookup!$N$15:$P$20,3,TRUE)</f>
        <v>0</v>
      </c>
      <c r="DT389" s="109"/>
      <c r="DU389" s="106"/>
      <c r="DV389" s="106"/>
      <c r="DW389" s="106"/>
      <c r="DX389" s="106"/>
      <c r="DY389" s="106"/>
      <c r="DZ389" s="106"/>
      <c r="EA389" s="106"/>
      <c r="EB389" s="106"/>
      <c r="EC389" s="106"/>
      <c r="ED389" s="106"/>
      <c r="EE389" s="106"/>
      <c r="EF389" s="106"/>
      <c r="EG389" s="106"/>
      <c r="EH389" s="106"/>
      <c r="EI389" s="106"/>
      <c r="EJ389" s="106"/>
      <c r="EK389" s="106"/>
      <c r="EL389" s="106"/>
      <c r="EM389" s="106"/>
      <c r="EN389" s="106"/>
      <c r="EO389" s="106"/>
      <c r="EP389" s="106"/>
      <c r="EQ389" s="106"/>
      <c r="ER389" s="106"/>
      <c r="ES389" s="177">
        <f t="shared" ref="ES389:ES452" si="48">SUM(DU389:ER389)</f>
        <v>0</v>
      </c>
      <c r="ET389" s="105"/>
      <c r="EU389" s="177">
        <f t="shared" si="42"/>
        <v>95</v>
      </c>
      <c r="EV389" s="177" t="str">
        <f>VLOOKUP($EU389,definitions_list_lookup!$N$15:$P$20,2,TRUE)</f>
        <v>complete</v>
      </c>
      <c r="EW389" s="177">
        <f>VLOOKUP($EU389,definitions_list_lookup!$N$15:$P$20,3,TRUE)</f>
        <v>5</v>
      </c>
    </row>
    <row r="390" spans="1:153" s="5" customFormat="1" ht="112">
      <c r="A390" s="5" t="s">
        <v>2496</v>
      </c>
      <c r="B390" s="5" t="s">
        <v>2845</v>
      </c>
      <c r="C390" s="5" t="s">
        <v>1497</v>
      </c>
      <c r="D390" s="5" t="s">
        <v>1497</v>
      </c>
      <c r="E390" s="5">
        <v>71</v>
      </c>
      <c r="F390" s="5">
        <v>2</v>
      </c>
      <c r="G390" s="6" t="str">
        <f t="shared" si="43"/>
        <v>71-2</v>
      </c>
      <c r="H390" s="2">
        <v>0</v>
      </c>
      <c r="I390" s="2">
        <v>84</v>
      </c>
      <c r="J390" s="81" t="str">
        <f>IF(((VLOOKUP($G390,Depth_Lookup!$A$3:$J$561,9,FALSE))-(I390/100))&gt;=0,"Good","Too Long")</f>
        <v>Good</v>
      </c>
      <c r="K390" s="82">
        <f>(VLOOKUP($G390,Depth_Lookup!$A$3:$J$561,10,FALSE))+(H390/100)</f>
        <v>171.08500000000001</v>
      </c>
      <c r="L390" s="82">
        <f>(VLOOKUP($G390,Depth_Lookup!$A$3:$J$561,10,FALSE))+(I390/100)</f>
        <v>171.92500000000001</v>
      </c>
      <c r="M390" s="174" t="s">
        <v>2460</v>
      </c>
      <c r="N390" s="174" t="s">
        <v>12</v>
      </c>
      <c r="O390" s="59" t="s">
        <v>2397</v>
      </c>
      <c r="P390" s="59" t="s">
        <v>2497</v>
      </c>
      <c r="Q390" s="45"/>
      <c r="R390" s="42">
        <v>100</v>
      </c>
      <c r="V390" s="8">
        <f t="shared" si="44"/>
        <v>100</v>
      </c>
      <c r="W390" s="4" t="s">
        <v>2039</v>
      </c>
      <c r="X390" s="5" t="s">
        <v>1764</v>
      </c>
      <c r="Y390" s="38">
        <v>95</v>
      </c>
      <c r="Z390" s="8" t="str">
        <f>VLOOKUP($Y390,definitions_list_lookup!$N$15:$P$20,2,TRUE)</f>
        <v>complete</v>
      </c>
      <c r="AA390" s="8">
        <f>VLOOKUP($Y390,definitions_list_lookup!$N$15:$P$20,3,TRUE)</f>
        <v>5</v>
      </c>
      <c r="AB390" s="4" t="s">
        <v>2424</v>
      </c>
      <c r="AC390" s="7"/>
      <c r="AD390" s="7"/>
      <c r="AE390" s="7"/>
      <c r="AF390" s="7"/>
      <c r="AG390" s="7"/>
      <c r="AH390" s="7"/>
      <c r="AI390" s="7"/>
      <c r="AJ390" s="7"/>
      <c r="AK390" s="7"/>
      <c r="AL390" s="7"/>
      <c r="AM390" s="7"/>
      <c r="AN390" s="7"/>
      <c r="AO390" s="7"/>
      <c r="AP390" s="7">
        <v>10</v>
      </c>
      <c r="AQ390" s="7"/>
      <c r="AR390" s="7"/>
      <c r="AS390" s="7">
        <v>90</v>
      </c>
      <c r="AT390" s="7"/>
      <c r="AU390" s="7"/>
      <c r="AV390" s="7"/>
      <c r="AW390" s="7"/>
      <c r="AX390" s="7"/>
      <c r="AY390" s="7"/>
      <c r="AZ390" s="7"/>
      <c r="BA390" s="8">
        <f t="shared" si="45"/>
        <v>100</v>
      </c>
      <c r="BB390" s="55"/>
      <c r="BC390" s="4"/>
      <c r="BD390" s="108"/>
      <c r="BE390" s="108"/>
      <c r="BG390" s="8" t="str">
        <f>VLOOKUP($BF390,definitions_list_lookup!$N$15:$P$20,2,TRUE)</f>
        <v>fresh</v>
      </c>
      <c r="BH390" s="8">
        <f>VLOOKUP($BF390,definitions_list_lookup!$N$15:$P$20,3,TRUE)</f>
        <v>0</v>
      </c>
      <c r="BI390" s="4"/>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8">
        <f t="shared" si="46"/>
        <v>0</v>
      </c>
      <c r="CI390" s="45"/>
      <c r="CJ390" s="7"/>
      <c r="CK390" s="130"/>
      <c r="CM390" s="8" t="str">
        <f>VLOOKUP($CL390,definitions_list_lookup!$N$15:$P$20,2,TRUE)</f>
        <v>fresh</v>
      </c>
      <c r="CN390" s="8">
        <f>VLOOKUP($CL390,definitions_list_lookup!$N$15:$P$20,3,TRUE)</f>
        <v>0</v>
      </c>
      <c r="CO390" s="108"/>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8">
        <f t="shared" si="47"/>
        <v>0</v>
      </c>
      <c r="DO390" s="45"/>
      <c r="DP390" s="4"/>
      <c r="DR390" s="8" t="str">
        <f>VLOOKUP($DQ390,definitions_list_lookup!$N$15:$P$20,2,TRUE)</f>
        <v>fresh</v>
      </c>
      <c r="DS390" s="8">
        <f>VLOOKUP($DQ390,definitions_list_lookup!$N$15:$P$20,3,TRUE)</f>
        <v>0</v>
      </c>
      <c r="DT390" s="108"/>
      <c r="DU390" s="7"/>
      <c r="DV390" s="7"/>
      <c r="DW390" s="7"/>
      <c r="DX390" s="7"/>
      <c r="DY390" s="7"/>
      <c r="DZ390" s="7"/>
      <c r="EA390" s="7"/>
      <c r="EB390" s="7"/>
      <c r="EC390" s="7"/>
      <c r="ED390" s="7"/>
      <c r="EE390" s="7"/>
      <c r="EF390" s="7"/>
      <c r="EG390" s="7"/>
      <c r="EH390" s="7"/>
      <c r="EI390" s="7"/>
      <c r="EJ390" s="7"/>
      <c r="EK390" s="7"/>
      <c r="EL390" s="7"/>
      <c r="EM390" s="7"/>
      <c r="EN390" s="7"/>
      <c r="EO390" s="7"/>
      <c r="EP390" s="7"/>
      <c r="EQ390" s="7"/>
      <c r="ER390" s="7"/>
      <c r="ES390" s="8">
        <f t="shared" si="48"/>
        <v>0</v>
      </c>
      <c r="ET390" s="44"/>
      <c r="EU390" s="8">
        <f t="shared" si="42"/>
        <v>95</v>
      </c>
      <c r="EV390" s="8" t="str">
        <f>VLOOKUP($EU390,definitions_list_lookup!$N$15:$P$20,2,TRUE)</f>
        <v>complete</v>
      </c>
      <c r="EW390" s="8">
        <f>VLOOKUP($EU390,definitions_list_lookup!$N$15:$P$20,3,TRUE)</f>
        <v>5</v>
      </c>
    </row>
    <row r="391" spans="1:153" s="5" customFormat="1" ht="112">
      <c r="A391" s="5" t="s">
        <v>2496</v>
      </c>
      <c r="B391" s="5" t="s">
        <v>2845</v>
      </c>
      <c r="C391" s="5" t="s">
        <v>1497</v>
      </c>
      <c r="D391" s="5" t="s">
        <v>1497</v>
      </c>
      <c r="E391" s="5">
        <v>72</v>
      </c>
      <c r="F391" s="5">
        <v>1</v>
      </c>
      <c r="G391" s="6" t="str">
        <f t="shared" si="43"/>
        <v>72-1</v>
      </c>
      <c r="H391" s="2">
        <v>0</v>
      </c>
      <c r="I391" s="2">
        <v>97.5</v>
      </c>
      <c r="J391" s="81" t="str">
        <f>IF(((VLOOKUP($G391,Depth_Lookup!$A$3:$J$561,9,FALSE))-(I391/100))&gt;=0,"Good","Too Long")</f>
        <v>Good</v>
      </c>
      <c r="K391" s="82">
        <f>(VLOOKUP($G391,Depth_Lookup!$A$3:$J$561,10,FALSE))+(H391/100)</f>
        <v>171.65</v>
      </c>
      <c r="L391" s="82">
        <f>(VLOOKUP($G391,Depth_Lookup!$A$3:$J$561,10,FALSE))+(I391/100)</f>
        <v>172.625</v>
      </c>
      <c r="M391" s="174" t="s">
        <v>2460</v>
      </c>
      <c r="N391" s="174" t="s">
        <v>12</v>
      </c>
      <c r="O391" s="59" t="s">
        <v>2397</v>
      </c>
      <c r="P391" s="59" t="s">
        <v>2497</v>
      </c>
      <c r="Q391" s="45"/>
      <c r="R391" s="42">
        <v>100</v>
      </c>
      <c r="V391" s="8">
        <f t="shared" si="44"/>
        <v>100</v>
      </c>
      <c r="W391" s="4" t="s">
        <v>2039</v>
      </c>
      <c r="X391" s="5" t="s">
        <v>1764</v>
      </c>
      <c r="Y391" s="38">
        <v>95</v>
      </c>
      <c r="Z391" s="8" t="str">
        <f>VLOOKUP($Y391,definitions_list_lookup!$N$15:$P$20,2,TRUE)</f>
        <v>complete</v>
      </c>
      <c r="AA391" s="8">
        <f>VLOOKUP($Y391,definitions_list_lookup!$N$15:$P$20,3,TRUE)</f>
        <v>5</v>
      </c>
      <c r="AB391" s="4"/>
      <c r="AC391" s="7"/>
      <c r="AD391" s="7"/>
      <c r="AE391" s="7"/>
      <c r="AF391" s="7"/>
      <c r="AG391" s="7"/>
      <c r="AH391" s="7"/>
      <c r="AI391" s="7"/>
      <c r="AJ391" s="7"/>
      <c r="AK391" s="7"/>
      <c r="AL391" s="7"/>
      <c r="AM391" s="7"/>
      <c r="AN391" s="7"/>
      <c r="AO391" s="7"/>
      <c r="AP391" s="7">
        <v>10</v>
      </c>
      <c r="AQ391" s="7"/>
      <c r="AR391" s="7"/>
      <c r="AS391" s="7">
        <v>90</v>
      </c>
      <c r="AT391" s="7"/>
      <c r="AU391" s="7"/>
      <c r="AV391" s="7"/>
      <c r="AW391" s="7"/>
      <c r="AX391" s="7"/>
      <c r="AY391" s="7"/>
      <c r="AZ391" s="7"/>
      <c r="BA391" s="8">
        <f t="shared" si="45"/>
        <v>100</v>
      </c>
      <c r="BB391" s="55"/>
      <c r="BC391" s="4"/>
      <c r="BD391" s="108"/>
      <c r="BE391" s="108"/>
      <c r="BG391" s="8" t="str">
        <f>VLOOKUP($BF391,definitions_list_lookup!$N$15:$P$20,2,TRUE)</f>
        <v>fresh</v>
      </c>
      <c r="BH391" s="8">
        <f>VLOOKUP($BF391,definitions_list_lookup!$N$15:$P$20,3,TRUE)</f>
        <v>0</v>
      </c>
      <c r="BI391" s="4"/>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8">
        <f t="shared" si="46"/>
        <v>0</v>
      </c>
      <c r="CI391" s="45"/>
      <c r="CJ391" s="7"/>
      <c r="CK391" s="130"/>
      <c r="CM391" s="8" t="str">
        <f>VLOOKUP($CL391,definitions_list_lookup!$N$15:$P$20,2,TRUE)</f>
        <v>fresh</v>
      </c>
      <c r="CN391" s="8">
        <f>VLOOKUP($CL391,definitions_list_lookup!$N$15:$P$20,3,TRUE)</f>
        <v>0</v>
      </c>
      <c r="CO391" s="108"/>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8">
        <f t="shared" si="47"/>
        <v>0</v>
      </c>
      <c r="DO391" s="45"/>
      <c r="DP391" s="4"/>
      <c r="DR391" s="8" t="str">
        <f>VLOOKUP($DQ391,definitions_list_lookup!$N$15:$P$20,2,TRUE)</f>
        <v>fresh</v>
      </c>
      <c r="DS391" s="8">
        <f>VLOOKUP($DQ391,definitions_list_lookup!$N$15:$P$20,3,TRUE)</f>
        <v>0</v>
      </c>
      <c r="DT391" s="108"/>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8">
        <f t="shared" si="48"/>
        <v>0</v>
      </c>
      <c r="ET391" s="44"/>
      <c r="EU391" s="8">
        <f t="shared" si="42"/>
        <v>95</v>
      </c>
      <c r="EV391" s="8" t="str">
        <f>VLOOKUP($EU391,definitions_list_lookup!$N$15:$P$20,2,TRUE)</f>
        <v>complete</v>
      </c>
      <c r="EW391" s="8">
        <f>VLOOKUP($EU391,definitions_list_lookup!$N$15:$P$20,3,TRUE)</f>
        <v>5</v>
      </c>
    </row>
    <row r="392" spans="1:153" s="5" customFormat="1" ht="70">
      <c r="A392" s="5" t="s">
        <v>2496</v>
      </c>
      <c r="B392" s="5" t="s">
        <v>2845</v>
      </c>
      <c r="C392" s="5" t="s">
        <v>1497</v>
      </c>
      <c r="D392" s="5" t="s">
        <v>1497</v>
      </c>
      <c r="E392" s="5">
        <v>72</v>
      </c>
      <c r="F392" s="5">
        <v>2</v>
      </c>
      <c r="G392" s="6" t="str">
        <f t="shared" si="43"/>
        <v>72-2</v>
      </c>
      <c r="H392" s="2">
        <v>0</v>
      </c>
      <c r="I392" s="2">
        <v>76</v>
      </c>
      <c r="J392" s="81" t="str">
        <f>IF(((VLOOKUP($G392,Depth_Lookup!$A$3:$J$561,9,FALSE))-(I392/100))&gt;=0,"Good","Too Long")</f>
        <v>Good</v>
      </c>
      <c r="K392" s="82">
        <f>(VLOOKUP($G392,Depth_Lookup!$A$3:$J$561,10,FALSE))+(H392/100)</f>
        <v>172.625</v>
      </c>
      <c r="L392" s="82">
        <f>(VLOOKUP($G392,Depth_Lookup!$A$3:$J$561,10,FALSE))+(I392/100)</f>
        <v>173.38499999999999</v>
      </c>
      <c r="M392" s="174" t="s">
        <v>2460</v>
      </c>
      <c r="N392" s="174" t="s">
        <v>12</v>
      </c>
      <c r="O392" s="59" t="s">
        <v>2397</v>
      </c>
      <c r="P392" s="59" t="s">
        <v>2498</v>
      </c>
      <c r="Q392" s="45"/>
      <c r="R392" s="42">
        <v>100</v>
      </c>
      <c r="V392" s="8">
        <f t="shared" si="44"/>
        <v>100</v>
      </c>
      <c r="W392" s="4" t="s">
        <v>2039</v>
      </c>
      <c r="X392" s="5" t="s">
        <v>1764</v>
      </c>
      <c r="Y392" s="38">
        <v>95</v>
      </c>
      <c r="Z392" s="8" t="str">
        <f>VLOOKUP($Y392,definitions_list_lookup!$N$15:$P$20,2,TRUE)</f>
        <v>complete</v>
      </c>
      <c r="AA392" s="8">
        <f>VLOOKUP($Y392,definitions_list_lookup!$N$15:$P$20,3,TRUE)</f>
        <v>5</v>
      </c>
      <c r="AB392" s="4" t="s">
        <v>2425</v>
      </c>
      <c r="AC392" s="7"/>
      <c r="AD392" s="7"/>
      <c r="AE392" s="7"/>
      <c r="AF392" s="7"/>
      <c r="AG392" s="7"/>
      <c r="AH392" s="7"/>
      <c r="AI392" s="7"/>
      <c r="AJ392" s="7"/>
      <c r="AK392" s="7"/>
      <c r="AL392" s="7"/>
      <c r="AM392" s="7"/>
      <c r="AN392" s="7"/>
      <c r="AO392" s="7"/>
      <c r="AP392" s="7">
        <v>10</v>
      </c>
      <c r="AQ392" s="7"/>
      <c r="AR392" s="7"/>
      <c r="AS392" s="7">
        <v>90</v>
      </c>
      <c r="AT392" s="7"/>
      <c r="AU392" s="7"/>
      <c r="AV392" s="7"/>
      <c r="AW392" s="7"/>
      <c r="AX392" s="7"/>
      <c r="AY392" s="7"/>
      <c r="AZ392" s="7"/>
      <c r="BA392" s="8">
        <f t="shared" si="45"/>
        <v>100</v>
      </c>
      <c r="BB392" s="55"/>
      <c r="BC392" s="4"/>
      <c r="BD392" s="108"/>
      <c r="BE392" s="108"/>
      <c r="BG392" s="8" t="str">
        <f>VLOOKUP($BF392,definitions_list_lookup!$N$15:$P$20,2,TRUE)</f>
        <v>fresh</v>
      </c>
      <c r="BH392" s="8">
        <f>VLOOKUP($BF392,definitions_list_lookup!$N$15:$P$20,3,TRUE)</f>
        <v>0</v>
      </c>
      <c r="BI392" s="4"/>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8">
        <f t="shared" si="46"/>
        <v>0</v>
      </c>
      <c r="CI392" s="45"/>
      <c r="CJ392" s="7"/>
      <c r="CK392" s="130"/>
      <c r="CM392" s="8" t="str">
        <f>VLOOKUP($CL392,definitions_list_lookup!$N$15:$P$20,2,TRUE)</f>
        <v>fresh</v>
      </c>
      <c r="CN392" s="8">
        <f>VLOOKUP($CL392,definitions_list_lookup!$N$15:$P$20,3,TRUE)</f>
        <v>0</v>
      </c>
      <c r="CO392" s="108"/>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8">
        <f t="shared" si="47"/>
        <v>0</v>
      </c>
      <c r="DO392" s="45"/>
      <c r="DP392" s="4"/>
      <c r="DR392" s="8" t="str">
        <f>VLOOKUP($DQ392,definitions_list_lookup!$N$15:$P$20,2,TRUE)</f>
        <v>fresh</v>
      </c>
      <c r="DS392" s="8">
        <f>VLOOKUP($DQ392,definitions_list_lookup!$N$15:$P$20,3,TRUE)</f>
        <v>0</v>
      </c>
      <c r="DT392" s="108"/>
      <c r="DU392" s="7"/>
      <c r="DV392" s="7"/>
      <c r="DW392" s="7"/>
      <c r="DX392" s="7"/>
      <c r="DY392" s="7"/>
      <c r="DZ392" s="7"/>
      <c r="EA392" s="7"/>
      <c r="EB392" s="7"/>
      <c r="EC392" s="7"/>
      <c r="ED392" s="7"/>
      <c r="EE392" s="7"/>
      <c r="EF392" s="7"/>
      <c r="EG392" s="7"/>
      <c r="EH392" s="7"/>
      <c r="EI392" s="7"/>
      <c r="EJ392" s="7"/>
      <c r="EK392" s="7"/>
      <c r="EL392" s="7"/>
      <c r="EM392" s="7"/>
      <c r="EN392" s="7"/>
      <c r="EO392" s="7"/>
      <c r="EP392" s="7"/>
      <c r="EQ392" s="7"/>
      <c r="ER392" s="7"/>
      <c r="ES392" s="8">
        <f t="shared" si="48"/>
        <v>0</v>
      </c>
      <c r="ET392" s="44"/>
      <c r="EU392" s="8">
        <f t="shared" si="42"/>
        <v>95</v>
      </c>
      <c r="EV392" s="8" t="str">
        <f>VLOOKUP($EU392,definitions_list_lookup!$N$15:$P$20,2,TRUE)</f>
        <v>complete</v>
      </c>
      <c r="EW392" s="8">
        <f>VLOOKUP($EU392,definitions_list_lookup!$N$15:$P$20,3,TRUE)</f>
        <v>5</v>
      </c>
    </row>
    <row r="393" spans="1:153" s="5" customFormat="1" ht="182">
      <c r="A393" s="5" t="s">
        <v>2496</v>
      </c>
      <c r="B393" s="5" t="s">
        <v>2845</v>
      </c>
      <c r="C393" s="5" t="s">
        <v>1497</v>
      </c>
      <c r="D393" s="5" t="s">
        <v>1497</v>
      </c>
      <c r="E393" s="5">
        <v>72</v>
      </c>
      <c r="F393" s="5">
        <v>3</v>
      </c>
      <c r="G393" s="6" t="str">
        <f t="shared" si="43"/>
        <v>72-3</v>
      </c>
      <c r="H393" s="2">
        <v>0</v>
      </c>
      <c r="I393" s="2">
        <v>32.5</v>
      </c>
      <c r="J393" s="81" t="str">
        <f>IF(((VLOOKUP($G393,Depth_Lookup!$A$3:$J$561,9,FALSE))-(I393/100))&gt;=0,"Good","Too Long")</f>
        <v>Good</v>
      </c>
      <c r="K393" s="82">
        <f>(VLOOKUP($G393,Depth_Lookup!$A$3:$J$561,10,FALSE))+(H393/100)</f>
        <v>173.38499999999999</v>
      </c>
      <c r="L393" s="82">
        <f>(VLOOKUP($G393,Depth_Lookup!$A$3:$J$561,10,FALSE))+(I393/100)</f>
        <v>173.70999999999998</v>
      </c>
      <c r="M393" s="174" t="s">
        <v>2460</v>
      </c>
      <c r="N393" s="174" t="s">
        <v>12</v>
      </c>
      <c r="O393" s="59" t="s">
        <v>2397</v>
      </c>
      <c r="P393" s="59" t="s">
        <v>2499</v>
      </c>
      <c r="Q393" s="45"/>
      <c r="R393" s="42">
        <v>100</v>
      </c>
      <c r="V393" s="8">
        <f t="shared" si="44"/>
        <v>100</v>
      </c>
      <c r="W393" s="4" t="s">
        <v>2039</v>
      </c>
      <c r="X393" s="5" t="s">
        <v>1764</v>
      </c>
      <c r="Y393" s="38">
        <v>95</v>
      </c>
      <c r="Z393" s="8" t="str">
        <f>VLOOKUP($Y393,definitions_list_lookup!$N$15:$P$20,2,TRUE)</f>
        <v>complete</v>
      </c>
      <c r="AA393" s="8">
        <f>VLOOKUP($Y393,definitions_list_lookup!$N$15:$P$20,3,TRUE)</f>
        <v>5</v>
      </c>
      <c r="AB393" s="4" t="s">
        <v>2426</v>
      </c>
      <c r="AC393" s="7"/>
      <c r="AD393" s="7"/>
      <c r="AE393" s="7"/>
      <c r="AF393" s="7"/>
      <c r="AG393" s="7"/>
      <c r="AH393" s="7"/>
      <c r="AI393" s="7"/>
      <c r="AJ393" s="7"/>
      <c r="AK393" s="7"/>
      <c r="AL393" s="7"/>
      <c r="AM393" s="7"/>
      <c r="AN393" s="7"/>
      <c r="AO393" s="7"/>
      <c r="AP393" s="7">
        <v>10</v>
      </c>
      <c r="AQ393" s="7"/>
      <c r="AR393" s="7"/>
      <c r="AS393" s="7">
        <v>90</v>
      </c>
      <c r="AT393" s="7"/>
      <c r="AU393" s="7"/>
      <c r="AV393" s="7"/>
      <c r="AW393" s="7"/>
      <c r="AX393" s="7"/>
      <c r="AY393" s="7"/>
      <c r="AZ393" s="7"/>
      <c r="BA393" s="8">
        <f t="shared" si="45"/>
        <v>100</v>
      </c>
      <c r="BB393" s="55"/>
      <c r="BC393" s="4"/>
      <c r="BD393" s="108"/>
      <c r="BE393" s="108"/>
      <c r="BG393" s="8" t="str">
        <f>VLOOKUP($BF393,definitions_list_lookup!$N$15:$P$20,2,TRUE)</f>
        <v>fresh</v>
      </c>
      <c r="BH393" s="8">
        <f>VLOOKUP($BF393,definitions_list_lookup!$N$15:$P$20,3,TRUE)</f>
        <v>0</v>
      </c>
      <c r="BI393" s="4"/>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8">
        <f t="shared" si="46"/>
        <v>0</v>
      </c>
      <c r="CI393" s="45"/>
      <c r="CJ393" s="7"/>
      <c r="CK393" s="130"/>
      <c r="CM393" s="8" t="str">
        <f>VLOOKUP($CL393,definitions_list_lookup!$N$15:$P$20,2,TRUE)</f>
        <v>fresh</v>
      </c>
      <c r="CN393" s="8">
        <f>VLOOKUP($CL393,definitions_list_lookup!$N$15:$P$20,3,TRUE)</f>
        <v>0</v>
      </c>
      <c r="CO393" s="108"/>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8">
        <f t="shared" si="47"/>
        <v>0</v>
      </c>
      <c r="DO393" s="45"/>
      <c r="DP393" s="4"/>
      <c r="DR393" s="8" t="str">
        <f>VLOOKUP($DQ393,definitions_list_lookup!$N$15:$P$20,2,TRUE)</f>
        <v>fresh</v>
      </c>
      <c r="DS393" s="8">
        <f>VLOOKUP($DQ393,definitions_list_lookup!$N$15:$P$20,3,TRUE)</f>
        <v>0</v>
      </c>
      <c r="DT393" s="108"/>
      <c r="DU393" s="7"/>
      <c r="DV393" s="7"/>
      <c r="DW393" s="7"/>
      <c r="DX393" s="7"/>
      <c r="DY393" s="7"/>
      <c r="DZ393" s="7"/>
      <c r="EA393" s="7"/>
      <c r="EB393" s="7"/>
      <c r="EC393" s="7"/>
      <c r="ED393" s="7"/>
      <c r="EE393" s="7"/>
      <c r="EF393" s="7"/>
      <c r="EG393" s="7"/>
      <c r="EH393" s="7"/>
      <c r="EI393" s="7"/>
      <c r="EJ393" s="7"/>
      <c r="EK393" s="7"/>
      <c r="EL393" s="7"/>
      <c r="EM393" s="7"/>
      <c r="EN393" s="7"/>
      <c r="EO393" s="7"/>
      <c r="EP393" s="7"/>
      <c r="EQ393" s="7"/>
      <c r="ER393" s="7"/>
      <c r="ES393" s="8">
        <f t="shared" si="48"/>
        <v>0</v>
      </c>
      <c r="ET393" s="44"/>
      <c r="EU393" s="8">
        <f t="shared" si="42"/>
        <v>95</v>
      </c>
      <c r="EV393" s="8" t="str">
        <f>VLOOKUP($EU393,definitions_list_lookup!$N$15:$P$20,2,TRUE)</f>
        <v>complete</v>
      </c>
      <c r="EW393" s="8">
        <f>VLOOKUP($EU393,definitions_list_lookup!$N$15:$P$20,3,TRUE)</f>
        <v>5</v>
      </c>
    </row>
    <row r="394" spans="1:153" s="5" customFormat="1" ht="112">
      <c r="A394" s="5" t="s">
        <v>2496</v>
      </c>
      <c r="B394" s="5" t="s">
        <v>2845</v>
      </c>
      <c r="C394" s="5" t="s">
        <v>1497</v>
      </c>
      <c r="D394" s="5" t="s">
        <v>1497</v>
      </c>
      <c r="E394" s="5">
        <v>73</v>
      </c>
      <c r="F394" s="5">
        <v>1</v>
      </c>
      <c r="G394" s="6" t="str">
        <f t="shared" si="43"/>
        <v>73-1</v>
      </c>
      <c r="H394" s="2">
        <v>0</v>
      </c>
      <c r="I394" s="2">
        <v>94</v>
      </c>
      <c r="J394" s="81" t="str">
        <f>IF(((VLOOKUP($G394,Depth_Lookup!$A$3:$J$561,9,FALSE))-(I394/100))&gt;=0,"Good","Too Long")</f>
        <v>Good</v>
      </c>
      <c r="K394" s="82">
        <f>(VLOOKUP($G394,Depth_Lookup!$A$3:$J$561,10,FALSE))+(H394/100)</f>
        <v>173.25</v>
      </c>
      <c r="L394" s="82">
        <f>(VLOOKUP($G394,Depth_Lookup!$A$3:$J$561,10,FALSE))+(I394/100)</f>
        <v>174.19</v>
      </c>
      <c r="M394" s="174" t="s">
        <v>2460</v>
      </c>
      <c r="N394" s="174" t="s">
        <v>12</v>
      </c>
      <c r="O394" s="59" t="s">
        <v>2397</v>
      </c>
      <c r="P394" s="59" t="s">
        <v>2497</v>
      </c>
      <c r="Q394" s="45"/>
      <c r="R394" s="42">
        <v>100</v>
      </c>
      <c r="V394" s="8">
        <f t="shared" si="44"/>
        <v>100</v>
      </c>
      <c r="W394" s="4" t="s">
        <v>2046</v>
      </c>
      <c r="X394" s="5" t="s">
        <v>1764</v>
      </c>
      <c r="Y394" s="38">
        <v>95</v>
      </c>
      <c r="Z394" s="8" t="str">
        <f>VLOOKUP($Y394,definitions_list_lookup!$N$15:$P$20,2,TRUE)</f>
        <v>complete</v>
      </c>
      <c r="AA394" s="8">
        <f>VLOOKUP($Y394,definitions_list_lookup!$N$15:$P$20,3,TRUE)</f>
        <v>5</v>
      </c>
      <c r="AB394" s="4" t="s">
        <v>2427</v>
      </c>
      <c r="AC394" s="7"/>
      <c r="AD394" s="7"/>
      <c r="AE394" s="7"/>
      <c r="AF394" s="7"/>
      <c r="AG394" s="7"/>
      <c r="AH394" s="7"/>
      <c r="AI394" s="7"/>
      <c r="AJ394" s="7"/>
      <c r="AK394" s="7"/>
      <c r="AL394" s="7"/>
      <c r="AM394" s="7"/>
      <c r="AN394" s="7"/>
      <c r="AO394" s="7"/>
      <c r="AP394" s="7">
        <v>10</v>
      </c>
      <c r="AQ394" s="7"/>
      <c r="AR394" s="7"/>
      <c r="AS394" s="7">
        <v>90</v>
      </c>
      <c r="AT394" s="7"/>
      <c r="AU394" s="7"/>
      <c r="AV394" s="7"/>
      <c r="AW394" s="7"/>
      <c r="AX394" s="7"/>
      <c r="AY394" s="7"/>
      <c r="AZ394" s="7"/>
      <c r="BA394" s="8">
        <f t="shared" si="45"/>
        <v>100</v>
      </c>
      <c r="BB394" s="55"/>
      <c r="BC394" s="4"/>
      <c r="BD394" s="108"/>
      <c r="BE394" s="108"/>
      <c r="BG394" s="8" t="str">
        <f>VLOOKUP($BF394,definitions_list_lookup!$N$15:$P$20,2,TRUE)</f>
        <v>fresh</v>
      </c>
      <c r="BH394" s="8">
        <f>VLOOKUP($BF394,definitions_list_lookup!$N$15:$P$20,3,TRUE)</f>
        <v>0</v>
      </c>
      <c r="BI394" s="4"/>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8">
        <f t="shared" si="46"/>
        <v>0</v>
      </c>
      <c r="CI394" s="45"/>
      <c r="CJ394" s="7"/>
      <c r="CK394" s="130"/>
      <c r="CM394" s="8" t="str">
        <f>VLOOKUP($CL394,definitions_list_lookup!$N$15:$P$20,2,TRUE)</f>
        <v>fresh</v>
      </c>
      <c r="CN394" s="8">
        <f>VLOOKUP($CL394,definitions_list_lookup!$N$15:$P$20,3,TRUE)</f>
        <v>0</v>
      </c>
      <c r="CO394" s="108"/>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8">
        <f t="shared" si="47"/>
        <v>0</v>
      </c>
      <c r="DO394" s="45"/>
      <c r="DP394" s="4"/>
      <c r="DR394" s="8" t="str">
        <f>VLOOKUP($DQ394,definitions_list_lookup!$N$15:$P$20,2,TRUE)</f>
        <v>fresh</v>
      </c>
      <c r="DS394" s="8">
        <f>VLOOKUP($DQ394,definitions_list_lookup!$N$15:$P$20,3,TRUE)</f>
        <v>0</v>
      </c>
      <c r="DT394" s="108"/>
      <c r="DU394" s="7"/>
      <c r="DV394" s="7"/>
      <c r="DW394" s="7"/>
      <c r="DX394" s="7"/>
      <c r="DY394" s="7"/>
      <c r="DZ394" s="7"/>
      <c r="EA394" s="7"/>
      <c r="EB394" s="7"/>
      <c r="EC394" s="7"/>
      <c r="ED394" s="7"/>
      <c r="EE394" s="7"/>
      <c r="EF394" s="7"/>
      <c r="EG394" s="7"/>
      <c r="EH394" s="7"/>
      <c r="EI394" s="7"/>
      <c r="EJ394" s="7"/>
      <c r="EK394" s="7"/>
      <c r="EL394" s="7"/>
      <c r="EM394" s="7"/>
      <c r="EN394" s="7"/>
      <c r="EO394" s="7"/>
      <c r="EP394" s="7"/>
      <c r="EQ394" s="7"/>
      <c r="ER394" s="7"/>
      <c r="ES394" s="8">
        <f t="shared" si="48"/>
        <v>0</v>
      </c>
      <c r="ET394" s="44"/>
      <c r="EU394" s="8">
        <f t="shared" si="42"/>
        <v>95</v>
      </c>
      <c r="EV394" s="8" t="str">
        <f>VLOOKUP($EU394,definitions_list_lookup!$N$15:$P$20,2,TRUE)</f>
        <v>complete</v>
      </c>
      <c r="EW394" s="8">
        <f>VLOOKUP($EU394,definitions_list_lookup!$N$15:$P$20,3,TRUE)</f>
        <v>5</v>
      </c>
    </row>
    <row r="395" spans="1:153" s="5" customFormat="1" ht="112">
      <c r="A395" s="5" t="s">
        <v>2496</v>
      </c>
      <c r="B395" s="5" t="s">
        <v>2845</v>
      </c>
      <c r="C395" s="5" t="s">
        <v>1497</v>
      </c>
      <c r="D395" s="5" t="s">
        <v>1497</v>
      </c>
      <c r="E395" s="5">
        <v>73</v>
      </c>
      <c r="F395" s="5">
        <v>2</v>
      </c>
      <c r="G395" s="6" t="str">
        <f t="shared" si="43"/>
        <v>73-2</v>
      </c>
      <c r="H395" s="2">
        <v>0</v>
      </c>
      <c r="I395" s="2">
        <v>56</v>
      </c>
      <c r="J395" s="81" t="str">
        <f>IF(((VLOOKUP($G395,Depth_Lookup!$A$3:$J$561,9,FALSE))-(I395/100))&gt;=0,"Good","Too Long")</f>
        <v>Good</v>
      </c>
      <c r="K395" s="82">
        <f>(VLOOKUP($G395,Depth_Lookup!$A$3:$J$561,10,FALSE))+(H395/100)</f>
        <v>174.19</v>
      </c>
      <c r="L395" s="82">
        <f>(VLOOKUP($G395,Depth_Lookup!$A$3:$J$561,10,FALSE))+(I395/100)</f>
        <v>174.75</v>
      </c>
      <c r="M395" s="174" t="s">
        <v>2460</v>
      </c>
      <c r="N395" s="174" t="s">
        <v>12</v>
      </c>
      <c r="O395" s="59" t="s">
        <v>2397</v>
      </c>
      <c r="P395" s="59" t="s">
        <v>2497</v>
      </c>
      <c r="Q395" s="45"/>
      <c r="R395" s="42">
        <v>100</v>
      </c>
      <c r="V395" s="8">
        <f t="shared" si="44"/>
        <v>100</v>
      </c>
      <c r="W395" s="4" t="s">
        <v>2046</v>
      </c>
      <c r="X395" s="5" t="s">
        <v>1764</v>
      </c>
      <c r="Y395" s="38">
        <v>95</v>
      </c>
      <c r="Z395" s="8" t="str">
        <f>VLOOKUP($Y395,definitions_list_lookup!$N$15:$P$20,2,TRUE)</f>
        <v>complete</v>
      </c>
      <c r="AA395" s="8">
        <f>VLOOKUP($Y395,definitions_list_lookup!$N$15:$P$20,3,TRUE)</f>
        <v>5</v>
      </c>
      <c r="AB395" s="4"/>
      <c r="AC395" s="7"/>
      <c r="AD395" s="7"/>
      <c r="AE395" s="7"/>
      <c r="AF395" s="7"/>
      <c r="AG395" s="7"/>
      <c r="AH395" s="7"/>
      <c r="AI395" s="7"/>
      <c r="AJ395" s="7"/>
      <c r="AK395" s="7"/>
      <c r="AL395" s="7"/>
      <c r="AM395" s="7"/>
      <c r="AN395" s="7"/>
      <c r="AO395" s="7"/>
      <c r="AP395" s="7">
        <v>10</v>
      </c>
      <c r="AQ395" s="7"/>
      <c r="AR395" s="7"/>
      <c r="AS395" s="7">
        <v>90</v>
      </c>
      <c r="AT395" s="7"/>
      <c r="AU395" s="7"/>
      <c r="AV395" s="7"/>
      <c r="AW395" s="7"/>
      <c r="AX395" s="7"/>
      <c r="AY395" s="7"/>
      <c r="AZ395" s="7"/>
      <c r="BA395" s="8">
        <f t="shared" si="45"/>
        <v>100</v>
      </c>
      <c r="BB395" s="55"/>
      <c r="BC395" s="4"/>
      <c r="BD395" s="108"/>
      <c r="BE395" s="108"/>
      <c r="BG395" s="8" t="str">
        <f>VLOOKUP($BF395,definitions_list_lookup!$N$15:$P$20,2,TRUE)</f>
        <v>fresh</v>
      </c>
      <c r="BH395" s="8">
        <f>VLOOKUP($BF395,definitions_list_lookup!$N$15:$P$20,3,TRUE)</f>
        <v>0</v>
      </c>
      <c r="BI395" s="4"/>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8">
        <f t="shared" si="46"/>
        <v>0</v>
      </c>
      <c r="CI395" s="45"/>
      <c r="CJ395" s="7"/>
      <c r="CK395" s="130"/>
      <c r="CM395" s="8" t="str">
        <f>VLOOKUP($CL395,definitions_list_lookup!$N$15:$P$20,2,TRUE)</f>
        <v>fresh</v>
      </c>
      <c r="CN395" s="8">
        <f>VLOOKUP($CL395,definitions_list_lookup!$N$15:$P$20,3,TRUE)</f>
        <v>0</v>
      </c>
      <c r="CO395" s="108"/>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8">
        <f t="shared" si="47"/>
        <v>0</v>
      </c>
      <c r="DO395" s="45"/>
      <c r="DP395" s="4"/>
      <c r="DR395" s="8" t="str">
        <f>VLOOKUP($DQ395,definitions_list_lookup!$N$15:$P$20,2,TRUE)</f>
        <v>fresh</v>
      </c>
      <c r="DS395" s="8">
        <f>VLOOKUP($DQ395,definitions_list_lookup!$N$15:$P$20,3,TRUE)</f>
        <v>0</v>
      </c>
      <c r="DT395" s="108"/>
      <c r="DU395" s="7"/>
      <c r="DV395" s="7"/>
      <c r="DW395" s="7"/>
      <c r="DX395" s="7"/>
      <c r="DY395" s="7"/>
      <c r="DZ395" s="7"/>
      <c r="EA395" s="7"/>
      <c r="EB395" s="7"/>
      <c r="EC395" s="7"/>
      <c r="ED395" s="7"/>
      <c r="EE395" s="7"/>
      <c r="EF395" s="7"/>
      <c r="EG395" s="7"/>
      <c r="EH395" s="7"/>
      <c r="EI395" s="7"/>
      <c r="EJ395" s="7"/>
      <c r="EK395" s="7"/>
      <c r="EL395" s="7"/>
      <c r="EM395" s="7"/>
      <c r="EN395" s="7"/>
      <c r="EO395" s="7"/>
      <c r="EP395" s="7"/>
      <c r="EQ395" s="7"/>
      <c r="ER395" s="7"/>
      <c r="ES395" s="8">
        <f t="shared" si="48"/>
        <v>0</v>
      </c>
      <c r="ET395" s="44"/>
      <c r="EU395" s="8">
        <f t="shared" si="42"/>
        <v>95</v>
      </c>
      <c r="EV395" s="8" t="str">
        <f>VLOOKUP($EU395,definitions_list_lookup!$N$15:$P$20,2,TRUE)</f>
        <v>complete</v>
      </c>
      <c r="EW395" s="8">
        <f>VLOOKUP($EU395,definitions_list_lookup!$N$15:$P$20,3,TRUE)</f>
        <v>5</v>
      </c>
    </row>
    <row r="396" spans="1:153" s="5" customFormat="1" ht="112">
      <c r="A396" s="5" t="s">
        <v>2496</v>
      </c>
      <c r="B396" s="5" t="s">
        <v>2845</v>
      </c>
      <c r="C396" s="5" t="s">
        <v>1497</v>
      </c>
      <c r="D396" s="5" t="s">
        <v>1497</v>
      </c>
      <c r="E396" s="5">
        <v>73</v>
      </c>
      <c r="F396" s="5">
        <v>3</v>
      </c>
      <c r="G396" s="6" t="str">
        <f t="shared" si="43"/>
        <v>73-3</v>
      </c>
      <c r="H396" s="2">
        <v>0</v>
      </c>
      <c r="I396" s="2">
        <v>94</v>
      </c>
      <c r="J396" s="81" t="str">
        <f>IF(((VLOOKUP($G396,Depth_Lookup!$A$3:$J$561,9,FALSE))-(I396/100))&gt;=0,"Good","Too Long")</f>
        <v>Good</v>
      </c>
      <c r="K396" s="82">
        <f>(VLOOKUP($G396,Depth_Lookup!$A$3:$J$561,10,FALSE))+(H396/100)</f>
        <v>174.75</v>
      </c>
      <c r="L396" s="82">
        <f>(VLOOKUP($G396,Depth_Lookup!$A$3:$J$561,10,FALSE))+(I396/100)</f>
        <v>175.69</v>
      </c>
      <c r="M396" s="174" t="s">
        <v>2460</v>
      </c>
      <c r="N396" s="174" t="s">
        <v>12</v>
      </c>
      <c r="O396" s="59" t="s">
        <v>2397</v>
      </c>
      <c r="P396" s="59" t="s">
        <v>2497</v>
      </c>
      <c r="Q396" s="45"/>
      <c r="R396" s="42">
        <v>100</v>
      </c>
      <c r="V396" s="8">
        <f t="shared" si="44"/>
        <v>100</v>
      </c>
      <c r="W396" s="4" t="s">
        <v>2046</v>
      </c>
      <c r="X396" s="5" t="s">
        <v>1764</v>
      </c>
      <c r="Y396" s="38">
        <v>95</v>
      </c>
      <c r="Z396" s="8" t="str">
        <f>VLOOKUP($Y396,definitions_list_lookup!$N$15:$P$20,2,TRUE)</f>
        <v>complete</v>
      </c>
      <c r="AA396" s="8">
        <f>VLOOKUP($Y396,definitions_list_lookup!$N$15:$P$20,3,TRUE)</f>
        <v>5</v>
      </c>
      <c r="AB396" s="4"/>
      <c r="AC396" s="7"/>
      <c r="AD396" s="7"/>
      <c r="AE396" s="7"/>
      <c r="AF396" s="7"/>
      <c r="AG396" s="7"/>
      <c r="AH396" s="7"/>
      <c r="AI396" s="7"/>
      <c r="AJ396" s="7"/>
      <c r="AK396" s="7"/>
      <c r="AL396" s="7"/>
      <c r="AM396" s="7"/>
      <c r="AN396" s="7"/>
      <c r="AO396" s="7"/>
      <c r="AP396" s="7">
        <v>10</v>
      </c>
      <c r="AQ396" s="7"/>
      <c r="AR396" s="7"/>
      <c r="AS396" s="7">
        <v>90</v>
      </c>
      <c r="AT396" s="7"/>
      <c r="AU396" s="7"/>
      <c r="AV396" s="7"/>
      <c r="AW396" s="7"/>
      <c r="AX396" s="7"/>
      <c r="AY396" s="7"/>
      <c r="AZ396" s="7"/>
      <c r="BA396" s="8">
        <f t="shared" si="45"/>
        <v>100</v>
      </c>
      <c r="BB396" s="55"/>
      <c r="BC396" s="4"/>
      <c r="BD396" s="108"/>
      <c r="BE396" s="108"/>
      <c r="BG396" s="8" t="str">
        <f>VLOOKUP($BF396,definitions_list_lookup!$N$15:$P$20,2,TRUE)</f>
        <v>fresh</v>
      </c>
      <c r="BH396" s="8">
        <f>VLOOKUP($BF396,definitions_list_lookup!$N$15:$P$20,3,TRUE)</f>
        <v>0</v>
      </c>
      <c r="BI396" s="4"/>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8">
        <f t="shared" si="46"/>
        <v>0</v>
      </c>
      <c r="CI396" s="45"/>
      <c r="CJ396" s="7"/>
      <c r="CK396" s="130"/>
      <c r="CM396" s="8" t="str">
        <f>VLOOKUP($CL396,definitions_list_lookup!$N$15:$P$20,2,TRUE)</f>
        <v>fresh</v>
      </c>
      <c r="CN396" s="8">
        <f>VLOOKUP($CL396,definitions_list_lookup!$N$15:$P$20,3,TRUE)</f>
        <v>0</v>
      </c>
      <c r="CO396" s="108"/>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8">
        <f t="shared" si="47"/>
        <v>0</v>
      </c>
      <c r="DO396" s="45"/>
      <c r="DP396" s="4"/>
      <c r="DR396" s="8" t="str">
        <f>VLOOKUP($DQ396,definitions_list_lookup!$N$15:$P$20,2,TRUE)</f>
        <v>fresh</v>
      </c>
      <c r="DS396" s="8">
        <f>VLOOKUP($DQ396,definitions_list_lookup!$N$15:$P$20,3,TRUE)</f>
        <v>0</v>
      </c>
      <c r="DT396" s="108"/>
      <c r="DU396" s="7"/>
      <c r="DV396" s="7"/>
      <c r="DW396" s="7"/>
      <c r="DX396" s="7"/>
      <c r="DY396" s="7"/>
      <c r="DZ396" s="7"/>
      <c r="EA396" s="7"/>
      <c r="EB396" s="7"/>
      <c r="EC396" s="7"/>
      <c r="ED396" s="7"/>
      <c r="EE396" s="7"/>
      <c r="EF396" s="7"/>
      <c r="EG396" s="7"/>
      <c r="EH396" s="7"/>
      <c r="EI396" s="7"/>
      <c r="EJ396" s="7"/>
      <c r="EK396" s="7"/>
      <c r="EL396" s="7"/>
      <c r="EM396" s="7"/>
      <c r="EN396" s="7"/>
      <c r="EO396" s="7"/>
      <c r="EP396" s="7"/>
      <c r="EQ396" s="7"/>
      <c r="ER396" s="7"/>
      <c r="ES396" s="8">
        <f t="shared" si="48"/>
        <v>0</v>
      </c>
      <c r="ET396" s="44"/>
      <c r="EU396" s="8">
        <f t="shared" si="42"/>
        <v>95</v>
      </c>
      <c r="EV396" s="8" t="str">
        <f>VLOOKUP($EU396,definitions_list_lookup!$N$15:$P$20,2,TRUE)</f>
        <v>complete</v>
      </c>
      <c r="EW396" s="8">
        <f>VLOOKUP($EU396,definitions_list_lookup!$N$15:$P$20,3,TRUE)</f>
        <v>5</v>
      </c>
    </row>
    <row r="397" spans="1:153" s="5" customFormat="1" ht="70">
      <c r="A397" s="5" t="s">
        <v>2496</v>
      </c>
      <c r="B397" s="5" t="s">
        <v>2845</v>
      </c>
      <c r="C397" s="5" t="s">
        <v>1497</v>
      </c>
      <c r="D397" s="5" t="s">
        <v>1497</v>
      </c>
      <c r="E397" s="5">
        <v>73</v>
      </c>
      <c r="F397" s="5">
        <v>4</v>
      </c>
      <c r="G397" s="6" t="str">
        <f t="shared" si="43"/>
        <v>73-4</v>
      </c>
      <c r="H397" s="2">
        <v>0</v>
      </c>
      <c r="I397" s="2">
        <v>82.5</v>
      </c>
      <c r="J397" s="81" t="str">
        <f>IF(((VLOOKUP($G397,Depth_Lookup!$A$3:$J$561,9,FALSE))-(I397/100))&gt;=0,"Good","Too Long")</f>
        <v>Good</v>
      </c>
      <c r="K397" s="82">
        <f>(VLOOKUP($G397,Depth_Lookup!$A$3:$J$561,10,FALSE))+(H397/100)</f>
        <v>175.69</v>
      </c>
      <c r="L397" s="82">
        <f>(VLOOKUP($G397,Depth_Lookup!$A$3:$J$561,10,FALSE))+(I397/100)</f>
        <v>176.51499999999999</v>
      </c>
      <c r="M397" s="174" t="s">
        <v>2460</v>
      </c>
      <c r="N397" s="174" t="s">
        <v>12</v>
      </c>
      <c r="O397" s="59" t="s">
        <v>2397</v>
      </c>
      <c r="P397" s="59" t="s">
        <v>2499</v>
      </c>
      <c r="Q397" s="45"/>
      <c r="R397" s="42">
        <v>100</v>
      </c>
      <c r="V397" s="8">
        <f t="shared" si="44"/>
        <v>100</v>
      </c>
      <c r="W397" s="4" t="s">
        <v>2046</v>
      </c>
      <c r="X397" s="5" t="s">
        <v>1764</v>
      </c>
      <c r="Y397" s="38">
        <v>95</v>
      </c>
      <c r="Z397" s="8" t="str">
        <f>VLOOKUP($Y397,definitions_list_lookup!$N$15:$P$20,2,TRUE)</f>
        <v>complete</v>
      </c>
      <c r="AA397" s="8">
        <f>VLOOKUP($Y397,definitions_list_lookup!$N$15:$P$20,3,TRUE)</f>
        <v>5</v>
      </c>
      <c r="AB397" s="4"/>
      <c r="AC397" s="7"/>
      <c r="AD397" s="7"/>
      <c r="AE397" s="7"/>
      <c r="AF397" s="7"/>
      <c r="AG397" s="7"/>
      <c r="AH397" s="7"/>
      <c r="AI397" s="7"/>
      <c r="AJ397" s="7"/>
      <c r="AK397" s="7"/>
      <c r="AL397" s="7"/>
      <c r="AM397" s="7"/>
      <c r="AN397" s="7"/>
      <c r="AO397" s="7"/>
      <c r="AP397" s="7">
        <v>10</v>
      </c>
      <c r="AQ397" s="7"/>
      <c r="AR397" s="7"/>
      <c r="AS397" s="7">
        <v>90</v>
      </c>
      <c r="AT397" s="7"/>
      <c r="AU397" s="7"/>
      <c r="AV397" s="7"/>
      <c r="AW397" s="7"/>
      <c r="AX397" s="7"/>
      <c r="AY397" s="7"/>
      <c r="AZ397" s="7"/>
      <c r="BA397" s="8">
        <f t="shared" si="45"/>
        <v>100</v>
      </c>
      <c r="BB397" s="55"/>
      <c r="BC397" s="4"/>
      <c r="BD397" s="108"/>
      <c r="BE397" s="108"/>
      <c r="BG397" s="8" t="str">
        <f>VLOOKUP($BF397,definitions_list_lookup!$N$15:$P$20,2,TRUE)</f>
        <v>fresh</v>
      </c>
      <c r="BH397" s="8">
        <f>VLOOKUP($BF397,definitions_list_lookup!$N$15:$P$20,3,TRUE)</f>
        <v>0</v>
      </c>
      <c r="BI397" s="4"/>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8">
        <f t="shared" si="46"/>
        <v>0</v>
      </c>
      <c r="CI397" s="45"/>
      <c r="CJ397" s="7"/>
      <c r="CK397" s="130"/>
      <c r="CM397" s="8" t="str">
        <f>VLOOKUP($CL397,definitions_list_lookup!$N$15:$P$20,2,TRUE)</f>
        <v>fresh</v>
      </c>
      <c r="CN397" s="8">
        <f>VLOOKUP($CL397,definitions_list_lookup!$N$15:$P$20,3,TRUE)</f>
        <v>0</v>
      </c>
      <c r="CO397" s="108"/>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8">
        <f t="shared" si="47"/>
        <v>0</v>
      </c>
      <c r="DO397" s="45"/>
      <c r="DP397" s="4"/>
      <c r="DR397" s="8" t="str">
        <f>VLOOKUP($DQ397,definitions_list_lookup!$N$15:$P$20,2,TRUE)</f>
        <v>fresh</v>
      </c>
      <c r="DS397" s="8">
        <f>VLOOKUP($DQ397,definitions_list_lookup!$N$15:$P$20,3,TRUE)</f>
        <v>0</v>
      </c>
      <c r="DT397" s="108"/>
      <c r="DU397" s="7"/>
      <c r="DV397" s="7"/>
      <c r="DW397" s="7"/>
      <c r="DX397" s="7"/>
      <c r="DY397" s="7"/>
      <c r="DZ397" s="7"/>
      <c r="EA397" s="7"/>
      <c r="EB397" s="7"/>
      <c r="EC397" s="7"/>
      <c r="ED397" s="7"/>
      <c r="EE397" s="7"/>
      <c r="EF397" s="7"/>
      <c r="EG397" s="7"/>
      <c r="EH397" s="7"/>
      <c r="EI397" s="7"/>
      <c r="EJ397" s="7"/>
      <c r="EK397" s="7"/>
      <c r="EL397" s="7"/>
      <c r="EM397" s="7"/>
      <c r="EN397" s="7"/>
      <c r="EO397" s="7"/>
      <c r="EP397" s="7"/>
      <c r="EQ397" s="7"/>
      <c r="ER397" s="7"/>
      <c r="ES397" s="8">
        <f t="shared" si="48"/>
        <v>0</v>
      </c>
      <c r="ET397" s="44"/>
      <c r="EU397" s="8">
        <f t="shared" si="42"/>
        <v>95</v>
      </c>
      <c r="EV397" s="8" t="str">
        <f>VLOOKUP($EU397,definitions_list_lookup!$N$15:$P$20,2,TRUE)</f>
        <v>complete</v>
      </c>
      <c r="EW397" s="8">
        <f>VLOOKUP($EU397,definitions_list_lookup!$N$15:$P$20,3,TRUE)</f>
        <v>5</v>
      </c>
    </row>
    <row r="398" spans="1:153" s="5" customFormat="1" ht="112">
      <c r="A398" s="5" t="s">
        <v>2496</v>
      </c>
      <c r="B398" s="5" t="s">
        <v>2845</v>
      </c>
      <c r="C398" s="5" t="s">
        <v>1497</v>
      </c>
      <c r="D398" s="5" t="s">
        <v>1497</v>
      </c>
      <c r="E398" s="5">
        <v>74</v>
      </c>
      <c r="F398" s="5">
        <v>1</v>
      </c>
      <c r="G398" s="6" t="str">
        <f t="shared" si="43"/>
        <v>74-1</v>
      </c>
      <c r="H398" s="2">
        <v>0</v>
      </c>
      <c r="I398" s="2">
        <v>37</v>
      </c>
      <c r="J398" s="81" t="str">
        <f>IF(((VLOOKUP($G398,Depth_Lookup!$A$3:$J$561,9,FALSE))-(I398/100))&gt;=0,"Good","Too Long")</f>
        <v>Good</v>
      </c>
      <c r="K398" s="82">
        <f>(VLOOKUP($G398,Depth_Lookup!$A$3:$J$561,10,FALSE))+(H398/100)</f>
        <v>175.9</v>
      </c>
      <c r="L398" s="82">
        <f>(VLOOKUP($G398,Depth_Lookup!$A$3:$J$561,10,FALSE))+(I398/100)</f>
        <v>176.27</v>
      </c>
      <c r="M398" s="174" t="s">
        <v>2460</v>
      </c>
      <c r="N398" s="174" t="s">
        <v>12</v>
      </c>
      <c r="O398" s="59" t="s">
        <v>2397</v>
      </c>
      <c r="P398" s="59" t="s">
        <v>2497</v>
      </c>
      <c r="Q398" s="45"/>
      <c r="R398" s="42">
        <v>100</v>
      </c>
      <c r="V398" s="8">
        <f t="shared" si="44"/>
        <v>100</v>
      </c>
      <c r="W398" s="4" t="s">
        <v>2046</v>
      </c>
      <c r="X398" s="5" t="s">
        <v>1764</v>
      </c>
      <c r="Y398" s="38">
        <v>95</v>
      </c>
      <c r="Z398" s="8" t="str">
        <f>VLOOKUP($Y398,definitions_list_lookup!$N$15:$P$20,2,TRUE)</f>
        <v>complete</v>
      </c>
      <c r="AA398" s="8">
        <f>VLOOKUP($Y398,definitions_list_lookup!$N$15:$P$20,3,TRUE)</f>
        <v>5</v>
      </c>
      <c r="AB398" s="4"/>
      <c r="AC398" s="7"/>
      <c r="AD398" s="7"/>
      <c r="AE398" s="7"/>
      <c r="AF398" s="7"/>
      <c r="AG398" s="7"/>
      <c r="AH398" s="7"/>
      <c r="AI398" s="7"/>
      <c r="AJ398" s="7"/>
      <c r="AK398" s="7"/>
      <c r="AL398" s="7"/>
      <c r="AM398" s="7"/>
      <c r="AN398" s="7"/>
      <c r="AO398" s="7"/>
      <c r="AP398" s="7">
        <v>10</v>
      </c>
      <c r="AQ398" s="7"/>
      <c r="AR398" s="7"/>
      <c r="AS398" s="7">
        <v>90</v>
      </c>
      <c r="AT398" s="7"/>
      <c r="AU398" s="7"/>
      <c r="AV398" s="7"/>
      <c r="AW398" s="7"/>
      <c r="AX398" s="7"/>
      <c r="AY398" s="7"/>
      <c r="AZ398" s="7"/>
      <c r="BA398" s="8">
        <f t="shared" si="45"/>
        <v>100</v>
      </c>
      <c r="BB398" s="55"/>
      <c r="BC398" s="4"/>
      <c r="BD398" s="108"/>
      <c r="BE398" s="108"/>
      <c r="BG398" s="8" t="str">
        <f>VLOOKUP($BF398,definitions_list_lookup!$N$15:$P$20,2,TRUE)</f>
        <v>fresh</v>
      </c>
      <c r="BH398" s="8">
        <f>VLOOKUP($BF398,definitions_list_lookup!$N$15:$P$20,3,TRUE)</f>
        <v>0</v>
      </c>
      <c r="BI398" s="4"/>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8">
        <f t="shared" si="46"/>
        <v>0</v>
      </c>
      <c r="CI398" s="45"/>
      <c r="CJ398" s="7"/>
      <c r="CK398" s="130"/>
      <c r="CM398" s="8" t="str">
        <f>VLOOKUP($CL398,definitions_list_lookup!$N$15:$P$20,2,TRUE)</f>
        <v>fresh</v>
      </c>
      <c r="CN398" s="8">
        <f>VLOOKUP($CL398,definitions_list_lookup!$N$15:$P$20,3,TRUE)</f>
        <v>0</v>
      </c>
      <c r="CO398" s="108"/>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8">
        <f t="shared" si="47"/>
        <v>0</v>
      </c>
      <c r="DO398" s="45"/>
      <c r="DP398" s="4"/>
      <c r="DR398" s="8" t="str">
        <f>VLOOKUP($DQ398,definitions_list_lookup!$N$15:$P$20,2,TRUE)</f>
        <v>fresh</v>
      </c>
      <c r="DS398" s="8">
        <f>VLOOKUP($DQ398,definitions_list_lookup!$N$15:$P$20,3,TRUE)</f>
        <v>0</v>
      </c>
      <c r="DT398" s="108"/>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8">
        <f t="shared" si="48"/>
        <v>0</v>
      </c>
      <c r="ET398" s="44"/>
      <c r="EU398" s="8">
        <f t="shared" si="42"/>
        <v>95</v>
      </c>
      <c r="EV398" s="8" t="str">
        <f>VLOOKUP($EU398,definitions_list_lookup!$N$15:$P$20,2,TRUE)</f>
        <v>complete</v>
      </c>
      <c r="EW398" s="8">
        <f>VLOOKUP($EU398,definitions_list_lookup!$N$15:$P$20,3,TRUE)</f>
        <v>5</v>
      </c>
    </row>
    <row r="399" spans="1:153" s="5" customFormat="1" ht="112">
      <c r="A399" s="5" t="s">
        <v>2496</v>
      </c>
      <c r="B399" s="5" t="s">
        <v>2845</v>
      </c>
      <c r="C399" s="5" t="s">
        <v>1497</v>
      </c>
      <c r="D399" s="5" t="s">
        <v>1497</v>
      </c>
      <c r="E399" s="5">
        <v>75</v>
      </c>
      <c r="F399" s="5">
        <v>1</v>
      </c>
      <c r="G399" s="6" t="str">
        <f t="shared" si="43"/>
        <v>75-1</v>
      </c>
      <c r="H399" s="2">
        <v>0</v>
      </c>
      <c r="I399" s="2">
        <v>76</v>
      </c>
      <c r="J399" s="81" t="str">
        <f>IF(((VLOOKUP($G399,Depth_Lookup!$A$3:$J$561,9,FALSE))-(I399/100))&gt;=0,"Good","Too Long")</f>
        <v>Good</v>
      </c>
      <c r="K399" s="82">
        <f>(VLOOKUP($G399,Depth_Lookup!$A$3:$J$561,10,FALSE))+(H399/100)</f>
        <v>176.25</v>
      </c>
      <c r="L399" s="82">
        <f>(VLOOKUP($G399,Depth_Lookup!$A$3:$J$561,10,FALSE))+(I399/100)</f>
        <v>177.01</v>
      </c>
      <c r="M399" s="174" t="s">
        <v>2460</v>
      </c>
      <c r="N399" s="174" t="s">
        <v>12</v>
      </c>
      <c r="O399" s="59" t="s">
        <v>2397</v>
      </c>
      <c r="P399" s="59" t="s">
        <v>2497</v>
      </c>
      <c r="Q399" s="45"/>
      <c r="R399" s="42">
        <v>100</v>
      </c>
      <c r="V399" s="8">
        <f t="shared" si="44"/>
        <v>100</v>
      </c>
      <c r="W399" s="4" t="s">
        <v>2046</v>
      </c>
      <c r="X399" s="5" t="s">
        <v>1764</v>
      </c>
      <c r="Y399" s="38">
        <v>95</v>
      </c>
      <c r="Z399" s="8" t="str">
        <f>VLOOKUP($Y399,definitions_list_lookup!$N$15:$P$20,2,TRUE)</f>
        <v>complete</v>
      </c>
      <c r="AA399" s="8">
        <f>VLOOKUP($Y399,definitions_list_lookup!$N$15:$P$20,3,TRUE)</f>
        <v>5</v>
      </c>
      <c r="AB399" s="4"/>
      <c r="AC399" s="7"/>
      <c r="AD399" s="7"/>
      <c r="AE399" s="7"/>
      <c r="AF399" s="7"/>
      <c r="AG399" s="7"/>
      <c r="AH399" s="7"/>
      <c r="AI399" s="7"/>
      <c r="AJ399" s="7"/>
      <c r="AK399" s="7"/>
      <c r="AL399" s="7"/>
      <c r="AM399" s="7"/>
      <c r="AN399" s="7"/>
      <c r="AO399" s="7"/>
      <c r="AP399" s="7">
        <v>10</v>
      </c>
      <c r="AQ399" s="7"/>
      <c r="AR399" s="7"/>
      <c r="AS399" s="7">
        <v>90</v>
      </c>
      <c r="AT399" s="7"/>
      <c r="AU399" s="7"/>
      <c r="AV399" s="7"/>
      <c r="AW399" s="7"/>
      <c r="AX399" s="7"/>
      <c r="AY399" s="7"/>
      <c r="AZ399" s="7"/>
      <c r="BA399" s="8">
        <f t="shared" si="45"/>
        <v>100</v>
      </c>
      <c r="BB399" s="55"/>
      <c r="BC399" s="4"/>
      <c r="BD399" s="108"/>
      <c r="BE399" s="108"/>
      <c r="BG399" s="8" t="str">
        <f>VLOOKUP($BF399,definitions_list_lookup!$N$15:$P$20,2,TRUE)</f>
        <v>fresh</v>
      </c>
      <c r="BH399" s="8">
        <f>VLOOKUP($BF399,definitions_list_lookup!$N$15:$P$20,3,TRUE)</f>
        <v>0</v>
      </c>
      <c r="BI399" s="4"/>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8">
        <f t="shared" si="46"/>
        <v>0</v>
      </c>
      <c r="CI399" s="45"/>
      <c r="CJ399" s="7"/>
      <c r="CK399" s="130"/>
      <c r="CM399" s="8" t="str">
        <f>VLOOKUP($CL399,definitions_list_lookup!$N$15:$P$20,2,TRUE)</f>
        <v>fresh</v>
      </c>
      <c r="CN399" s="8">
        <f>VLOOKUP($CL399,definitions_list_lookup!$N$15:$P$20,3,TRUE)</f>
        <v>0</v>
      </c>
      <c r="CO399" s="108"/>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8">
        <f t="shared" si="47"/>
        <v>0</v>
      </c>
      <c r="DO399" s="45"/>
      <c r="DP399" s="4"/>
      <c r="DR399" s="8" t="str">
        <f>VLOOKUP($DQ399,definitions_list_lookup!$N$15:$P$20,2,TRUE)</f>
        <v>fresh</v>
      </c>
      <c r="DS399" s="8">
        <f>VLOOKUP($DQ399,definitions_list_lookup!$N$15:$P$20,3,TRUE)</f>
        <v>0</v>
      </c>
      <c r="DT399" s="108"/>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8">
        <f t="shared" si="48"/>
        <v>0</v>
      </c>
      <c r="ET399" s="44"/>
      <c r="EU399" s="8">
        <f t="shared" si="42"/>
        <v>95</v>
      </c>
      <c r="EV399" s="8" t="str">
        <f>VLOOKUP($EU399,definitions_list_lookup!$N$15:$P$20,2,TRUE)</f>
        <v>complete</v>
      </c>
      <c r="EW399" s="8">
        <f>VLOOKUP($EU399,definitions_list_lookup!$N$15:$P$20,3,TRUE)</f>
        <v>5</v>
      </c>
    </row>
    <row r="400" spans="1:153" s="5" customFormat="1" ht="112">
      <c r="A400" s="5" t="s">
        <v>2496</v>
      </c>
      <c r="B400" s="5" t="s">
        <v>2845</v>
      </c>
      <c r="C400" s="5" t="s">
        <v>1497</v>
      </c>
      <c r="D400" s="5" t="s">
        <v>1497</v>
      </c>
      <c r="E400" s="5">
        <v>75</v>
      </c>
      <c r="F400" s="5">
        <v>2</v>
      </c>
      <c r="G400" s="6" t="str">
        <f t="shared" si="43"/>
        <v>75-2</v>
      </c>
      <c r="H400" s="2">
        <v>0</v>
      </c>
      <c r="I400" s="2">
        <v>93</v>
      </c>
      <c r="J400" s="81" t="str">
        <f>IF(((VLOOKUP($G400,Depth_Lookup!$A$3:$J$561,9,FALSE))-(I400/100))&gt;=0,"Good","Too Long")</f>
        <v>Good</v>
      </c>
      <c r="K400" s="82">
        <f>(VLOOKUP($G400,Depth_Lookup!$A$3:$J$561,10,FALSE))+(H400/100)</f>
        <v>177.01</v>
      </c>
      <c r="L400" s="82">
        <f>(VLOOKUP($G400,Depth_Lookup!$A$3:$J$561,10,FALSE))+(I400/100)</f>
        <v>177.94</v>
      </c>
      <c r="M400" s="174" t="s">
        <v>2460</v>
      </c>
      <c r="N400" s="174" t="s">
        <v>12</v>
      </c>
      <c r="O400" s="59" t="s">
        <v>2397</v>
      </c>
      <c r="P400" s="59" t="s">
        <v>2500</v>
      </c>
      <c r="Q400" s="45"/>
      <c r="R400" s="42">
        <v>100</v>
      </c>
      <c r="V400" s="8">
        <f t="shared" si="44"/>
        <v>100</v>
      </c>
      <c r="W400" s="4" t="s">
        <v>2046</v>
      </c>
      <c r="X400" s="5" t="s">
        <v>1764</v>
      </c>
      <c r="Y400" s="38">
        <v>95</v>
      </c>
      <c r="Z400" s="8" t="str">
        <f>VLOOKUP($Y400,definitions_list_lookup!$N$15:$P$20,2,TRUE)</f>
        <v>complete</v>
      </c>
      <c r="AA400" s="8">
        <f>VLOOKUP($Y400,definitions_list_lookup!$N$15:$P$20,3,TRUE)</f>
        <v>5</v>
      </c>
      <c r="AB400" s="4"/>
      <c r="AC400" s="7"/>
      <c r="AD400" s="7"/>
      <c r="AE400" s="7"/>
      <c r="AF400" s="7"/>
      <c r="AG400" s="7"/>
      <c r="AH400" s="7"/>
      <c r="AI400" s="7"/>
      <c r="AJ400" s="7"/>
      <c r="AK400" s="7"/>
      <c r="AL400" s="7"/>
      <c r="AM400" s="7"/>
      <c r="AN400" s="7"/>
      <c r="AO400" s="7"/>
      <c r="AP400" s="7">
        <v>10</v>
      </c>
      <c r="AQ400" s="7"/>
      <c r="AR400" s="7"/>
      <c r="AS400" s="7">
        <v>90</v>
      </c>
      <c r="AT400" s="7"/>
      <c r="AU400" s="7"/>
      <c r="AV400" s="7"/>
      <c r="AW400" s="7"/>
      <c r="AX400" s="7"/>
      <c r="AY400" s="7"/>
      <c r="AZ400" s="7"/>
      <c r="BA400" s="8">
        <f t="shared" si="45"/>
        <v>100</v>
      </c>
      <c r="BB400" s="55"/>
      <c r="BC400" s="4"/>
      <c r="BD400" s="108"/>
      <c r="BE400" s="108"/>
      <c r="BG400" s="8" t="str">
        <f>VLOOKUP($BF400,definitions_list_lookup!$N$15:$P$20,2,TRUE)</f>
        <v>fresh</v>
      </c>
      <c r="BH400" s="8">
        <f>VLOOKUP($BF400,definitions_list_lookup!$N$15:$P$20,3,TRUE)</f>
        <v>0</v>
      </c>
      <c r="BI400" s="4"/>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8">
        <f t="shared" si="46"/>
        <v>0</v>
      </c>
      <c r="CI400" s="45"/>
      <c r="CJ400" s="7"/>
      <c r="CK400" s="130"/>
      <c r="CM400" s="8" t="str">
        <f>VLOOKUP($CL400,definitions_list_lookup!$N$15:$P$20,2,TRUE)</f>
        <v>fresh</v>
      </c>
      <c r="CN400" s="8">
        <f>VLOOKUP($CL400,definitions_list_lookup!$N$15:$P$20,3,TRUE)</f>
        <v>0</v>
      </c>
      <c r="CO400" s="108"/>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8">
        <f t="shared" si="47"/>
        <v>0</v>
      </c>
      <c r="DO400" s="45"/>
      <c r="DP400" s="4"/>
      <c r="DR400" s="8" t="str">
        <f>VLOOKUP($DQ400,definitions_list_lookup!$N$15:$P$20,2,TRUE)</f>
        <v>fresh</v>
      </c>
      <c r="DS400" s="8">
        <f>VLOOKUP($DQ400,definitions_list_lookup!$N$15:$P$20,3,TRUE)</f>
        <v>0</v>
      </c>
      <c r="DT400" s="108"/>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8">
        <f t="shared" si="48"/>
        <v>0</v>
      </c>
      <c r="ET400" s="44"/>
      <c r="EU400" s="8">
        <f t="shared" si="42"/>
        <v>95</v>
      </c>
      <c r="EV400" s="8" t="str">
        <f>VLOOKUP($EU400,definitions_list_lookup!$N$15:$P$20,2,TRUE)</f>
        <v>complete</v>
      </c>
      <c r="EW400" s="8">
        <f>VLOOKUP($EU400,definitions_list_lookup!$N$15:$P$20,3,TRUE)</f>
        <v>5</v>
      </c>
    </row>
    <row r="401" spans="1:153" s="5" customFormat="1" ht="112">
      <c r="A401" s="5" t="s">
        <v>2496</v>
      </c>
      <c r="B401" s="5" t="s">
        <v>2845</v>
      </c>
      <c r="C401" s="5" t="s">
        <v>1497</v>
      </c>
      <c r="D401" s="5" t="s">
        <v>1497</v>
      </c>
      <c r="E401" s="5">
        <v>75</v>
      </c>
      <c r="F401" s="5">
        <v>3</v>
      </c>
      <c r="G401" s="6" t="str">
        <f t="shared" si="43"/>
        <v>75-3</v>
      </c>
      <c r="H401" s="2">
        <v>0</v>
      </c>
      <c r="I401" s="2">
        <v>74.5</v>
      </c>
      <c r="J401" s="81" t="str">
        <f>IF(((VLOOKUP($G401,Depth_Lookup!$A$3:$J$561,9,FALSE))-(I401/100))&gt;=0,"Good","Too Long")</f>
        <v>Good</v>
      </c>
      <c r="K401" s="82">
        <f>(VLOOKUP($G401,Depth_Lookup!$A$3:$J$561,10,FALSE))+(H401/100)</f>
        <v>177.94</v>
      </c>
      <c r="L401" s="82">
        <f>(VLOOKUP($G401,Depth_Lookup!$A$3:$J$561,10,FALSE))+(I401/100)</f>
        <v>178.685</v>
      </c>
      <c r="M401" s="174" t="s">
        <v>2460</v>
      </c>
      <c r="N401" s="174" t="s">
        <v>12</v>
      </c>
      <c r="O401" s="59" t="s">
        <v>2429</v>
      </c>
      <c r="P401" s="59" t="s">
        <v>2500</v>
      </c>
      <c r="Q401" s="45"/>
      <c r="R401" s="42">
        <v>100</v>
      </c>
      <c r="V401" s="8">
        <f t="shared" si="44"/>
        <v>100</v>
      </c>
      <c r="W401" s="4" t="s">
        <v>2046</v>
      </c>
      <c r="X401" s="5" t="s">
        <v>1764</v>
      </c>
      <c r="Y401" s="38">
        <v>95</v>
      </c>
      <c r="Z401" s="8" t="str">
        <f>VLOOKUP($Y401,definitions_list_lookup!$N$15:$P$20,2,TRUE)</f>
        <v>complete</v>
      </c>
      <c r="AA401" s="8">
        <f>VLOOKUP($Y401,definitions_list_lookup!$N$15:$P$20,3,TRUE)</f>
        <v>5</v>
      </c>
      <c r="AB401" s="4" t="s">
        <v>2428</v>
      </c>
      <c r="AC401" s="7"/>
      <c r="AD401" s="7"/>
      <c r="AE401" s="7"/>
      <c r="AF401" s="7"/>
      <c r="AG401" s="7"/>
      <c r="AH401" s="7"/>
      <c r="AI401" s="7"/>
      <c r="AJ401" s="7"/>
      <c r="AK401" s="7"/>
      <c r="AL401" s="7"/>
      <c r="AM401" s="7"/>
      <c r="AN401" s="7"/>
      <c r="AO401" s="7"/>
      <c r="AP401" s="7">
        <v>10</v>
      </c>
      <c r="AQ401" s="7"/>
      <c r="AR401" s="7"/>
      <c r="AS401" s="7">
        <v>90</v>
      </c>
      <c r="AT401" s="7"/>
      <c r="AU401" s="7"/>
      <c r="AV401" s="7"/>
      <c r="AW401" s="7"/>
      <c r="AX401" s="7"/>
      <c r="AY401" s="7"/>
      <c r="AZ401" s="7"/>
      <c r="BA401" s="8">
        <f t="shared" si="45"/>
        <v>100</v>
      </c>
      <c r="BB401" s="55"/>
      <c r="BC401" s="4"/>
      <c r="BD401" s="108"/>
      <c r="BE401" s="108"/>
      <c r="BG401" s="8" t="str">
        <f>VLOOKUP($BF401,definitions_list_lookup!$N$15:$P$20,2,TRUE)</f>
        <v>fresh</v>
      </c>
      <c r="BH401" s="8">
        <f>VLOOKUP($BF401,definitions_list_lookup!$N$15:$P$20,3,TRUE)</f>
        <v>0</v>
      </c>
      <c r="BI401" s="4"/>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8">
        <f t="shared" si="46"/>
        <v>0</v>
      </c>
      <c r="CI401" s="45"/>
      <c r="CJ401" s="7"/>
      <c r="CK401" s="130"/>
      <c r="CM401" s="8" t="str">
        <f>VLOOKUP($CL401,definitions_list_lookup!$N$15:$P$20,2,TRUE)</f>
        <v>fresh</v>
      </c>
      <c r="CN401" s="8">
        <f>VLOOKUP($CL401,definitions_list_lookup!$N$15:$P$20,3,TRUE)</f>
        <v>0</v>
      </c>
      <c r="CO401" s="108"/>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8">
        <f t="shared" si="47"/>
        <v>0</v>
      </c>
      <c r="DO401" s="45"/>
      <c r="DP401" s="4"/>
      <c r="DR401" s="8" t="str">
        <f>VLOOKUP($DQ401,definitions_list_lookup!$N$15:$P$20,2,TRUE)</f>
        <v>fresh</v>
      </c>
      <c r="DS401" s="8">
        <f>VLOOKUP($DQ401,definitions_list_lookup!$N$15:$P$20,3,TRUE)</f>
        <v>0</v>
      </c>
      <c r="DT401" s="108"/>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8">
        <f t="shared" si="48"/>
        <v>0</v>
      </c>
      <c r="ET401" s="44"/>
      <c r="EU401" s="8">
        <f t="shared" si="42"/>
        <v>95</v>
      </c>
      <c r="EV401" s="8" t="str">
        <f>VLOOKUP($EU401,definitions_list_lookup!$N$15:$P$20,2,TRUE)</f>
        <v>complete</v>
      </c>
      <c r="EW401" s="8">
        <f>VLOOKUP($EU401,definitions_list_lookup!$N$15:$P$20,3,TRUE)</f>
        <v>5</v>
      </c>
    </row>
    <row r="402" spans="1:153" s="5" customFormat="1" ht="112">
      <c r="A402" s="5" t="s">
        <v>2496</v>
      </c>
      <c r="B402" s="5" t="s">
        <v>2845</v>
      </c>
      <c r="C402" s="5" t="s">
        <v>1497</v>
      </c>
      <c r="D402" s="5" t="s">
        <v>1497</v>
      </c>
      <c r="E402" s="5">
        <v>75</v>
      </c>
      <c r="F402" s="5">
        <v>4</v>
      </c>
      <c r="G402" s="6" t="str">
        <f t="shared" si="43"/>
        <v>75-4</v>
      </c>
      <c r="H402" s="2">
        <v>0</v>
      </c>
      <c r="I402" s="2">
        <v>68</v>
      </c>
      <c r="J402" s="81" t="str">
        <f>IF(((VLOOKUP($G402,Depth_Lookup!$A$3:$J$561,9,FALSE))-(I402/100))&gt;=0,"Good","Too Long")</f>
        <v>Good</v>
      </c>
      <c r="K402" s="82">
        <f>(VLOOKUP($G402,Depth_Lookup!$A$3:$J$561,10,FALSE))+(H402/100)</f>
        <v>178.685</v>
      </c>
      <c r="L402" s="82">
        <f>(VLOOKUP($G402,Depth_Lookup!$A$3:$J$561,10,FALSE))+(I402/100)</f>
        <v>179.36500000000001</v>
      </c>
      <c r="M402" s="174" t="s">
        <v>2460</v>
      </c>
      <c r="N402" s="174" t="s">
        <v>12</v>
      </c>
      <c r="O402" s="59" t="s">
        <v>2397</v>
      </c>
      <c r="P402" s="59" t="s">
        <v>2500</v>
      </c>
      <c r="Q402" s="45"/>
      <c r="R402" s="42">
        <v>100</v>
      </c>
      <c r="V402" s="8">
        <f t="shared" si="44"/>
        <v>100</v>
      </c>
      <c r="W402" s="4" t="s">
        <v>2046</v>
      </c>
      <c r="X402" s="5" t="s">
        <v>1764</v>
      </c>
      <c r="Y402" s="38">
        <v>95</v>
      </c>
      <c r="Z402" s="8" t="str">
        <f>VLOOKUP($Y402,definitions_list_lookup!$N$15:$P$20,2,TRUE)</f>
        <v>complete</v>
      </c>
      <c r="AA402" s="8">
        <f>VLOOKUP($Y402,definitions_list_lookup!$N$15:$P$20,3,TRUE)</f>
        <v>5</v>
      </c>
      <c r="AB402" s="4"/>
      <c r="AC402" s="7"/>
      <c r="AD402" s="7"/>
      <c r="AE402" s="7"/>
      <c r="AF402" s="7"/>
      <c r="AG402" s="7"/>
      <c r="AH402" s="7"/>
      <c r="AI402" s="7"/>
      <c r="AJ402" s="7"/>
      <c r="AK402" s="7"/>
      <c r="AL402" s="7"/>
      <c r="AM402" s="7"/>
      <c r="AN402" s="7"/>
      <c r="AO402" s="7"/>
      <c r="AP402" s="7">
        <v>10</v>
      </c>
      <c r="AQ402" s="7"/>
      <c r="AR402" s="7"/>
      <c r="AS402" s="7">
        <v>90</v>
      </c>
      <c r="AT402" s="7"/>
      <c r="AU402" s="7"/>
      <c r="AV402" s="7"/>
      <c r="AW402" s="7"/>
      <c r="AX402" s="7"/>
      <c r="AY402" s="7"/>
      <c r="AZ402" s="7"/>
      <c r="BA402" s="8">
        <f t="shared" si="45"/>
        <v>100</v>
      </c>
      <c r="BB402" s="55"/>
      <c r="BC402" s="4"/>
      <c r="BD402" s="108"/>
      <c r="BE402" s="108"/>
      <c r="BG402" s="8" t="str">
        <f>VLOOKUP($BF402,definitions_list_lookup!$N$15:$P$20,2,TRUE)</f>
        <v>fresh</v>
      </c>
      <c r="BH402" s="8">
        <f>VLOOKUP($BF402,definitions_list_lookup!$N$15:$P$20,3,TRUE)</f>
        <v>0</v>
      </c>
      <c r="BI402" s="4"/>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8">
        <f t="shared" si="46"/>
        <v>0</v>
      </c>
      <c r="CI402" s="45"/>
      <c r="CJ402" s="7"/>
      <c r="CK402" s="130"/>
      <c r="CM402" s="8" t="str">
        <f>VLOOKUP($CL402,definitions_list_lookup!$N$15:$P$20,2,TRUE)</f>
        <v>fresh</v>
      </c>
      <c r="CN402" s="8">
        <f>VLOOKUP($CL402,definitions_list_lookup!$N$15:$P$20,3,TRUE)</f>
        <v>0</v>
      </c>
      <c r="CO402" s="108"/>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8">
        <f t="shared" si="47"/>
        <v>0</v>
      </c>
      <c r="DO402" s="45"/>
      <c r="DP402" s="4"/>
      <c r="DR402" s="8" t="str">
        <f>VLOOKUP($DQ402,definitions_list_lookup!$N$15:$P$20,2,TRUE)</f>
        <v>fresh</v>
      </c>
      <c r="DS402" s="8">
        <f>VLOOKUP($DQ402,definitions_list_lookup!$N$15:$P$20,3,TRUE)</f>
        <v>0</v>
      </c>
      <c r="DT402" s="108"/>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8">
        <f t="shared" si="48"/>
        <v>0</v>
      </c>
      <c r="ET402" s="44"/>
      <c r="EU402" s="8">
        <f t="shared" si="42"/>
        <v>95</v>
      </c>
      <c r="EV402" s="8" t="str">
        <f>VLOOKUP($EU402,definitions_list_lookup!$N$15:$P$20,2,TRUE)</f>
        <v>complete</v>
      </c>
      <c r="EW402" s="8">
        <f>VLOOKUP($EU402,definitions_list_lookup!$N$15:$P$20,3,TRUE)</f>
        <v>5</v>
      </c>
    </row>
    <row r="403" spans="1:153" s="5" customFormat="1" ht="112">
      <c r="A403" s="5" t="s">
        <v>2496</v>
      </c>
      <c r="B403" s="5" t="s">
        <v>2845</v>
      </c>
      <c r="C403" s="5" t="s">
        <v>1497</v>
      </c>
      <c r="D403" s="5" t="s">
        <v>1497</v>
      </c>
      <c r="E403" s="5">
        <v>76</v>
      </c>
      <c r="F403" s="5">
        <v>1</v>
      </c>
      <c r="G403" s="6" t="str">
        <f t="shared" si="43"/>
        <v>76-1</v>
      </c>
      <c r="H403" s="2">
        <v>0</v>
      </c>
      <c r="I403" s="2">
        <v>71</v>
      </c>
      <c r="J403" s="81" t="str">
        <f>IF(((VLOOKUP($G403,Depth_Lookup!$A$3:$J$561,9,FALSE))-(I403/100))&gt;=0,"Good","Too Long")</f>
        <v>Good</v>
      </c>
      <c r="K403" s="82">
        <f>(VLOOKUP($G403,Depth_Lookup!$A$3:$J$561,10,FALSE))+(H403/100)</f>
        <v>179.25</v>
      </c>
      <c r="L403" s="82">
        <f>(VLOOKUP($G403,Depth_Lookup!$A$3:$J$561,10,FALSE))+(I403/100)</f>
        <v>179.96</v>
      </c>
      <c r="M403" s="174" t="s">
        <v>2460</v>
      </c>
      <c r="N403" s="174" t="s">
        <v>12</v>
      </c>
      <c r="O403" s="59" t="s">
        <v>2397</v>
      </c>
      <c r="P403" s="59" t="s">
        <v>2500</v>
      </c>
      <c r="Q403" s="45"/>
      <c r="R403" s="42">
        <v>100</v>
      </c>
      <c r="V403" s="8">
        <f t="shared" si="44"/>
        <v>100</v>
      </c>
      <c r="W403" s="4" t="s">
        <v>2046</v>
      </c>
      <c r="X403" s="5" t="s">
        <v>1764</v>
      </c>
      <c r="Y403" s="38">
        <v>95</v>
      </c>
      <c r="Z403" s="8" t="str">
        <f>VLOOKUP($Y403,definitions_list_lookup!$N$15:$P$20,2,TRUE)</f>
        <v>complete</v>
      </c>
      <c r="AA403" s="8">
        <f>VLOOKUP($Y403,definitions_list_lookup!$N$15:$P$20,3,TRUE)</f>
        <v>5</v>
      </c>
      <c r="AB403" s="4"/>
      <c r="AC403" s="7"/>
      <c r="AD403" s="7"/>
      <c r="AE403" s="7"/>
      <c r="AF403" s="7"/>
      <c r="AG403" s="7"/>
      <c r="AH403" s="7"/>
      <c r="AI403" s="7"/>
      <c r="AJ403" s="7"/>
      <c r="AK403" s="7"/>
      <c r="AL403" s="7"/>
      <c r="AM403" s="7"/>
      <c r="AN403" s="7"/>
      <c r="AO403" s="7"/>
      <c r="AP403" s="7">
        <v>10</v>
      </c>
      <c r="AQ403" s="7"/>
      <c r="AR403" s="7"/>
      <c r="AS403" s="7">
        <v>90</v>
      </c>
      <c r="AT403" s="7"/>
      <c r="AU403" s="7"/>
      <c r="AV403" s="7"/>
      <c r="AW403" s="7"/>
      <c r="AX403" s="7"/>
      <c r="AY403" s="7"/>
      <c r="AZ403" s="7"/>
      <c r="BA403" s="8">
        <f t="shared" si="45"/>
        <v>100</v>
      </c>
      <c r="BB403" s="55"/>
      <c r="BC403" s="4"/>
      <c r="BD403" s="108"/>
      <c r="BE403" s="108"/>
      <c r="BG403" s="8" t="str">
        <f>VLOOKUP($BF403,definitions_list_lookup!$N$15:$P$20,2,TRUE)</f>
        <v>fresh</v>
      </c>
      <c r="BH403" s="8">
        <f>VLOOKUP($BF403,definitions_list_lookup!$N$15:$P$20,3,TRUE)</f>
        <v>0</v>
      </c>
      <c r="BI403" s="4"/>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8">
        <f t="shared" si="46"/>
        <v>0</v>
      </c>
      <c r="CI403" s="45"/>
      <c r="CJ403" s="7"/>
      <c r="CK403" s="130"/>
      <c r="CM403" s="8" t="str">
        <f>VLOOKUP($CL403,definitions_list_lookup!$N$15:$P$20,2,TRUE)</f>
        <v>fresh</v>
      </c>
      <c r="CN403" s="8">
        <f>VLOOKUP($CL403,definitions_list_lookup!$N$15:$P$20,3,TRUE)</f>
        <v>0</v>
      </c>
      <c r="CO403" s="108"/>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8">
        <f t="shared" si="47"/>
        <v>0</v>
      </c>
      <c r="DO403" s="45"/>
      <c r="DP403" s="4"/>
      <c r="DR403" s="8" t="str">
        <f>VLOOKUP($DQ403,definitions_list_lookup!$N$15:$P$20,2,TRUE)</f>
        <v>fresh</v>
      </c>
      <c r="DS403" s="8">
        <f>VLOOKUP($DQ403,definitions_list_lookup!$N$15:$P$20,3,TRUE)</f>
        <v>0</v>
      </c>
      <c r="DT403" s="108"/>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8">
        <f t="shared" si="48"/>
        <v>0</v>
      </c>
      <c r="ET403" s="44"/>
      <c r="EU403" s="8">
        <f t="shared" si="42"/>
        <v>95</v>
      </c>
      <c r="EV403" s="8" t="str">
        <f>VLOOKUP($EU403,definitions_list_lookup!$N$15:$P$20,2,TRUE)</f>
        <v>complete</v>
      </c>
      <c r="EW403" s="8">
        <f>VLOOKUP($EU403,definitions_list_lookup!$N$15:$P$20,3,TRUE)</f>
        <v>5</v>
      </c>
    </row>
    <row r="404" spans="1:153" s="5" customFormat="1" ht="112">
      <c r="A404" s="5" t="s">
        <v>2496</v>
      </c>
      <c r="B404" s="5" t="s">
        <v>2845</v>
      </c>
      <c r="C404" s="5" t="s">
        <v>1497</v>
      </c>
      <c r="D404" s="5" t="s">
        <v>1497</v>
      </c>
      <c r="E404" s="5">
        <v>76</v>
      </c>
      <c r="F404" s="5">
        <v>2</v>
      </c>
      <c r="G404" s="6" t="str">
        <f t="shared" si="43"/>
        <v>76-2</v>
      </c>
      <c r="H404" s="2">
        <v>0</v>
      </c>
      <c r="I404" s="2">
        <v>97</v>
      </c>
      <c r="J404" s="81" t="str">
        <f>IF(((VLOOKUP($G404,Depth_Lookup!$A$3:$J$561,9,FALSE))-(I404/100))&gt;=0,"Good","Too Long")</f>
        <v>Good</v>
      </c>
      <c r="K404" s="82">
        <f>(VLOOKUP($G404,Depth_Lookup!$A$3:$J$561,10,FALSE))+(H404/100)</f>
        <v>179.96</v>
      </c>
      <c r="L404" s="82">
        <f>(VLOOKUP($G404,Depth_Lookup!$A$3:$J$561,10,FALSE))+(I404/100)</f>
        <v>180.93</v>
      </c>
      <c r="M404" s="174" t="s">
        <v>2460</v>
      </c>
      <c r="N404" s="174" t="s">
        <v>12</v>
      </c>
      <c r="O404" s="59" t="s">
        <v>2397</v>
      </c>
      <c r="P404" s="59" t="s">
        <v>2500</v>
      </c>
      <c r="Q404" s="45"/>
      <c r="R404" s="42">
        <v>100</v>
      </c>
      <c r="V404" s="8">
        <f t="shared" si="44"/>
        <v>100</v>
      </c>
      <c r="W404" s="4" t="s">
        <v>2046</v>
      </c>
      <c r="X404" s="5" t="s">
        <v>1764</v>
      </c>
      <c r="Y404" s="38">
        <v>95</v>
      </c>
      <c r="Z404" s="8" t="str">
        <f>VLOOKUP($Y404,definitions_list_lookup!$N$15:$P$20,2,TRUE)</f>
        <v>complete</v>
      </c>
      <c r="AA404" s="8">
        <f>VLOOKUP($Y404,definitions_list_lookup!$N$15:$P$20,3,TRUE)</f>
        <v>5</v>
      </c>
      <c r="AB404" s="4"/>
      <c r="AC404" s="7"/>
      <c r="AD404" s="7"/>
      <c r="AE404" s="7"/>
      <c r="AF404" s="7"/>
      <c r="AG404" s="7"/>
      <c r="AH404" s="7"/>
      <c r="AI404" s="7"/>
      <c r="AJ404" s="7"/>
      <c r="AK404" s="7"/>
      <c r="AL404" s="7"/>
      <c r="AM404" s="7"/>
      <c r="AN404" s="7"/>
      <c r="AO404" s="7"/>
      <c r="AP404" s="7">
        <v>10</v>
      </c>
      <c r="AQ404" s="7"/>
      <c r="AR404" s="7"/>
      <c r="AS404" s="7">
        <v>90</v>
      </c>
      <c r="AT404" s="7"/>
      <c r="AU404" s="7"/>
      <c r="AV404" s="7"/>
      <c r="AW404" s="7"/>
      <c r="AX404" s="7"/>
      <c r="AY404" s="7"/>
      <c r="AZ404" s="7"/>
      <c r="BA404" s="8">
        <f t="shared" si="45"/>
        <v>100</v>
      </c>
      <c r="BB404" s="55"/>
      <c r="BC404" s="4"/>
      <c r="BD404" s="108"/>
      <c r="BE404" s="108"/>
      <c r="BG404" s="8" t="str">
        <f>VLOOKUP($BF404,definitions_list_lookup!$N$15:$P$20,2,TRUE)</f>
        <v>fresh</v>
      </c>
      <c r="BH404" s="8">
        <f>VLOOKUP($BF404,definitions_list_lookup!$N$15:$P$20,3,TRUE)</f>
        <v>0</v>
      </c>
      <c r="BI404" s="4"/>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8">
        <f t="shared" si="46"/>
        <v>0</v>
      </c>
      <c r="CI404" s="45"/>
      <c r="CJ404" s="7"/>
      <c r="CK404" s="130"/>
      <c r="CM404" s="8" t="str">
        <f>VLOOKUP($CL404,definitions_list_lookup!$N$15:$P$20,2,TRUE)</f>
        <v>fresh</v>
      </c>
      <c r="CN404" s="8">
        <f>VLOOKUP($CL404,definitions_list_lookup!$N$15:$P$20,3,TRUE)</f>
        <v>0</v>
      </c>
      <c r="CO404" s="108"/>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8">
        <f t="shared" si="47"/>
        <v>0</v>
      </c>
      <c r="DO404" s="45"/>
      <c r="DP404" s="4"/>
      <c r="DR404" s="8" t="str">
        <f>VLOOKUP($DQ404,definitions_list_lookup!$N$15:$P$20,2,TRUE)</f>
        <v>fresh</v>
      </c>
      <c r="DS404" s="8">
        <f>VLOOKUP($DQ404,definitions_list_lookup!$N$15:$P$20,3,TRUE)</f>
        <v>0</v>
      </c>
      <c r="DT404" s="108"/>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8">
        <f t="shared" si="48"/>
        <v>0</v>
      </c>
      <c r="ET404" s="44"/>
      <c r="EU404" s="8">
        <f t="shared" si="42"/>
        <v>95</v>
      </c>
      <c r="EV404" s="8" t="str">
        <f>VLOOKUP($EU404,definitions_list_lookup!$N$15:$P$20,2,TRUE)</f>
        <v>complete</v>
      </c>
      <c r="EW404" s="8">
        <f>VLOOKUP($EU404,definitions_list_lookup!$N$15:$P$20,3,TRUE)</f>
        <v>5</v>
      </c>
    </row>
    <row r="405" spans="1:153" s="5" customFormat="1" ht="112">
      <c r="A405" s="5" t="s">
        <v>2496</v>
      </c>
      <c r="B405" s="5" t="s">
        <v>2845</v>
      </c>
      <c r="C405" s="5" t="s">
        <v>1497</v>
      </c>
      <c r="D405" s="5" t="s">
        <v>1497</v>
      </c>
      <c r="E405" s="5">
        <v>76</v>
      </c>
      <c r="F405" s="5">
        <v>3</v>
      </c>
      <c r="G405" s="6" t="str">
        <f t="shared" si="43"/>
        <v>76-3</v>
      </c>
      <c r="H405" s="2">
        <v>0</v>
      </c>
      <c r="I405" s="2">
        <v>91.5</v>
      </c>
      <c r="J405" s="81" t="str">
        <f>IF(((VLOOKUP($G405,Depth_Lookup!$A$3:$J$561,9,FALSE))-(I405/100))&gt;=0,"Good","Too Long")</f>
        <v>Good</v>
      </c>
      <c r="K405" s="82">
        <f>(VLOOKUP($G405,Depth_Lookup!$A$3:$J$561,10,FALSE))+(H405/100)</f>
        <v>180.93</v>
      </c>
      <c r="L405" s="82">
        <f>(VLOOKUP($G405,Depth_Lookup!$A$3:$J$561,10,FALSE))+(I405/100)</f>
        <v>181.845</v>
      </c>
      <c r="M405" s="174" t="s">
        <v>2460</v>
      </c>
      <c r="N405" s="174" t="s">
        <v>12</v>
      </c>
      <c r="O405" s="59" t="s">
        <v>2397</v>
      </c>
      <c r="P405" s="59" t="s">
        <v>2500</v>
      </c>
      <c r="Q405" s="45"/>
      <c r="R405" s="42">
        <v>100</v>
      </c>
      <c r="V405" s="8">
        <f t="shared" si="44"/>
        <v>100</v>
      </c>
      <c r="W405" s="4" t="s">
        <v>2046</v>
      </c>
      <c r="X405" s="5" t="s">
        <v>1764</v>
      </c>
      <c r="Y405" s="38">
        <v>95</v>
      </c>
      <c r="Z405" s="8" t="str">
        <f>VLOOKUP($Y405,definitions_list_lookup!$N$15:$P$20,2,TRUE)</f>
        <v>complete</v>
      </c>
      <c r="AA405" s="8">
        <f>VLOOKUP($Y405,definitions_list_lookup!$N$15:$P$20,3,TRUE)</f>
        <v>5</v>
      </c>
      <c r="AB405" s="4" t="s">
        <v>2430</v>
      </c>
      <c r="AC405" s="7"/>
      <c r="AD405" s="7"/>
      <c r="AE405" s="7"/>
      <c r="AF405" s="7"/>
      <c r="AG405" s="7"/>
      <c r="AH405" s="7"/>
      <c r="AI405" s="7"/>
      <c r="AJ405" s="7"/>
      <c r="AK405" s="7"/>
      <c r="AL405" s="7"/>
      <c r="AM405" s="7"/>
      <c r="AN405" s="7"/>
      <c r="AO405" s="7"/>
      <c r="AP405" s="7">
        <v>10</v>
      </c>
      <c r="AQ405" s="7"/>
      <c r="AR405" s="7"/>
      <c r="AS405" s="7">
        <v>90</v>
      </c>
      <c r="AT405" s="7"/>
      <c r="AU405" s="7"/>
      <c r="AV405" s="7"/>
      <c r="AW405" s="7"/>
      <c r="AX405" s="7"/>
      <c r="AY405" s="7"/>
      <c r="AZ405" s="7"/>
      <c r="BA405" s="8">
        <f t="shared" si="45"/>
        <v>100</v>
      </c>
      <c r="BB405" s="55"/>
      <c r="BC405" s="4"/>
      <c r="BD405" s="108"/>
      <c r="BE405" s="108"/>
      <c r="BG405" s="8" t="str">
        <f>VLOOKUP($BF405,definitions_list_lookup!$N$15:$P$20,2,TRUE)</f>
        <v>fresh</v>
      </c>
      <c r="BH405" s="8">
        <f>VLOOKUP($BF405,definitions_list_lookup!$N$15:$P$20,3,TRUE)</f>
        <v>0</v>
      </c>
      <c r="BI405" s="4"/>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8">
        <f t="shared" si="46"/>
        <v>0</v>
      </c>
      <c r="CI405" s="45"/>
      <c r="CJ405" s="7"/>
      <c r="CK405" s="130"/>
      <c r="CM405" s="8" t="str">
        <f>VLOOKUP($CL405,definitions_list_lookup!$N$15:$P$20,2,TRUE)</f>
        <v>fresh</v>
      </c>
      <c r="CN405" s="8">
        <f>VLOOKUP($CL405,definitions_list_lookup!$N$15:$P$20,3,TRUE)</f>
        <v>0</v>
      </c>
      <c r="CO405" s="108"/>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8">
        <f t="shared" si="47"/>
        <v>0</v>
      </c>
      <c r="DO405" s="45"/>
      <c r="DP405" s="4"/>
      <c r="DR405" s="8" t="str">
        <f>VLOOKUP($DQ405,definitions_list_lookup!$N$15:$P$20,2,TRUE)</f>
        <v>fresh</v>
      </c>
      <c r="DS405" s="8">
        <f>VLOOKUP($DQ405,definitions_list_lookup!$N$15:$P$20,3,TRUE)</f>
        <v>0</v>
      </c>
      <c r="DT405" s="108"/>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8">
        <f t="shared" si="48"/>
        <v>0</v>
      </c>
      <c r="ET405" s="44"/>
      <c r="EU405" s="8">
        <f t="shared" si="42"/>
        <v>95</v>
      </c>
      <c r="EV405" s="8" t="str">
        <f>VLOOKUP($EU405,definitions_list_lookup!$N$15:$P$20,2,TRUE)</f>
        <v>complete</v>
      </c>
      <c r="EW405" s="8">
        <f>VLOOKUP($EU405,definitions_list_lookup!$N$15:$P$20,3,TRUE)</f>
        <v>5</v>
      </c>
    </row>
    <row r="406" spans="1:153" s="5" customFormat="1" ht="70">
      <c r="A406" s="5" t="s">
        <v>2496</v>
      </c>
      <c r="B406" s="5" t="s">
        <v>2845</v>
      </c>
      <c r="C406" s="5" t="s">
        <v>1497</v>
      </c>
      <c r="D406" s="5" t="s">
        <v>1497</v>
      </c>
      <c r="E406" s="5">
        <v>76</v>
      </c>
      <c r="F406" s="5">
        <v>4</v>
      </c>
      <c r="G406" s="6" t="str">
        <f t="shared" si="43"/>
        <v>76-4</v>
      </c>
      <c r="H406" s="2">
        <v>0</v>
      </c>
      <c r="I406" s="2">
        <v>61</v>
      </c>
      <c r="J406" s="81" t="str">
        <f>IF(((VLOOKUP($G406,Depth_Lookup!$A$3:$J$561,9,FALSE))-(I406/100))&gt;=0,"Good","Too Long")</f>
        <v>Good</v>
      </c>
      <c r="K406" s="82">
        <f>(VLOOKUP($G406,Depth_Lookup!$A$3:$J$561,10,FALSE))+(H406/100)</f>
        <v>181.845</v>
      </c>
      <c r="L406" s="82">
        <f>(VLOOKUP($G406,Depth_Lookup!$A$3:$J$561,10,FALSE))+(I406/100)</f>
        <v>182.45500000000001</v>
      </c>
      <c r="M406" s="174" t="s">
        <v>2460</v>
      </c>
      <c r="N406" s="174" t="s">
        <v>12</v>
      </c>
      <c r="O406" s="59" t="s">
        <v>2397</v>
      </c>
      <c r="P406" s="59" t="s">
        <v>2499</v>
      </c>
      <c r="Q406" s="45"/>
      <c r="R406" s="42">
        <v>100</v>
      </c>
      <c r="V406" s="8">
        <f t="shared" si="44"/>
        <v>100</v>
      </c>
      <c r="W406" s="4" t="s">
        <v>2046</v>
      </c>
      <c r="X406" s="5" t="s">
        <v>1764</v>
      </c>
      <c r="Y406" s="38">
        <v>95</v>
      </c>
      <c r="Z406" s="8" t="str">
        <f>VLOOKUP($Y406,definitions_list_lookup!$N$15:$P$20,2,TRUE)</f>
        <v>complete</v>
      </c>
      <c r="AA406" s="8">
        <f>VLOOKUP($Y406,definitions_list_lookup!$N$15:$P$20,3,TRUE)</f>
        <v>5</v>
      </c>
      <c r="AB406" s="4"/>
      <c r="AC406" s="7"/>
      <c r="AD406" s="7"/>
      <c r="AE406" s="7"/>
      <c r="AF406" s="7"/>
      <c r="AG406" s="7"/>
      <c r="AH406" s="7"/>
      <c r="AI406" s="7"/>
      <c r="AJ406" s="7"/>
      <c r="AK406" s="7"/>
      <c r="AL406" s="7"/>
      <c r="AM406" s="7"/>
      <c r="AN406" s="7"/>
      <c r="AO406" s="7"/>
      <c r="AP406" s="7">
        <v>10</v>
      </c>
      <c r="AQ406" s="7"/>
      <c r="AR406" s="7"/>
      <c r="AS406" s="7">
        <v>90</v>
      </c>
      <c r="AT406" s="7"/>
      <c r="AU406" s="7"/>
      <c r="AV406" s="7"/>
      <c r="AW406" s="7"/>
      <c r="AX406" s="7"/>
      <c r="AY406" s="7"/>
      <c r="AZ406" s="7"/>
      <c r="BA406" s="8">
        <f t="shared" si="45"/>
        <v>100</v>
      </c>
      <c r="BB406" s="55"/>
      <c r="BC406" s="4"/>
      <c r="BD406" s="108"/>
      <c r="BE406" s="108"/>
      <c r="BG406" s="8" t="str">
        <f>VLOOKUP($BF406,definitions_list_lookup!$N$15:$P$20,2,TRUE)</f>
        <v>fresh</v>
      </c>
      <c r="BH406" s="8">
        <f>VLOOKUP($BF406,definitions_list_lookup!$N$15:$P$20,3,TRUE)</f>
        <v>0</v>
      </c>
      <c r="BI406" s="4"/>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8">
        <f t="shared" si="46"/>
        <v>0</v>
      </c>
      <c r="CI406" s="45"/>
      <c r="CJ406" s="7"/>
      <c r="CK406" s="130"/>
      <c r="CM406" s="8" t="str">
        <f>VLOOKUP($CL406,definitions_list_lookup!$N$15:$P$20,2,TRUE)</f>
        <v>fresh</v>
      </c>
      <c r="CN406" s="8">
        <f>VLOOKUP($CL406,definitions_list_lookup!$N$15:$P$20,3,TRUE)</f>
        <v>0</v>
      </c>
      <c r="CO406" s="108"/>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8">
        <f t="shared" si="47"/>
        <v>0</v>
      </c>
      <c r="DO406" s="45"/>
      <c r="DP406" s="4"/>
      <c r="DR406" s="8" t="str">
        <f>VLOOKUP($DQ406,definitions_list_lookup!$N$15:$P$20,2,TRUE)</f>
        <v>fresh</v>
      </c>
      <c r="DS406" s="8">
        <f>VLOOKUP($DQ406,definitions_list_lookup!$N$15:$P$20,3,TRUE)</f>
        <v>0</v>
      </c>
      <c r="DT406" s="108"/>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8">
        <f t="shared" si="48"/>
        <v>0</v>
      </c>
      <c r="ET406" s="44"/>
      <c r="EU406" s="8">
        <f t="shared" si="42"/>
        <v>95</v>
      </c>
      <c r="EV406" s="8" t="str">
        <f>VLOOKUP($EU406,definitions_list_lookup!$N$15:$P$20,2,TRUE)</f>
        <v>complete</v>
      </c>
      <c r="EW406" s="8">
        <f>VLOOKUP($EU406,definitions_list_lookup!$N$15:$P$20,3,TRUE)</f>
        <v>5</v>
      </c>
    </row>
    <row r="407" spans="1:153" s="5" customFormat="1" ht="112">
      <c r="A407" s="5" t="s">
        <v>2496</v>
      </c>
      <c r="B407" s="5" t="s">
        <v>2845</v>
      </c>
      <c r="C407" s="5" t="s">
        <v>1497</v>
      </c>
      <c r="D407" s="5" t="s">
        <v>1497</v>
      </c>
      <c r="E407" s="5">
        <v>77</v>
      </c>
      <c r="F407" s="5">
        <v>1</v>
      </c>
      <c r="G407" s="6" t="str">
        <f t="shared" si="43"/>
        <v>77-1</v>
      </c>
      <c r="H407" s="2">
        <v>0</v>
      </c>
      <c r="I407" s="2">
        <v>81.5</v>
      </c>
      <c r="J407" s="81" t="str">
        <f>IF(((VLOOKUP($G407,Depth_Lookup!$A$3:$J$561,9,FALSE))-(I407/100))&gt;=0,"Good","Too Long")</f>
        <v>Good</v>
      </c>
      <c r="K407" s="82">
        <f>(VLOOKUP($G407,Depth_Lookup!$A$3:$J$561,10,FALSE))+(H407/100)</f>
        <v>182.25</v>
      </c>
      <c r="L407" s="82">
        <f>(VLOOKUP($G407,Depth_Lookup!$A$3:$J$561,10,FALSE))+(I407/100)</f>
        <v>183.065</v>
      </c>
      <c r="M407" s="174" t="s">
        <v>2460</v>
      </c>
      <c r="N407" s="174" t="s">
        <v>12</v>
      </c>
      <c r="O407" s="59" t="s">
        <v>2397</v>
      </c>
      <c r="P407" s="59" t="s">
        <v>2500</v>
      </c>
      <c r="Q407" s="45"/>
      <c r="R407" s="42">
        <v>100</v>
      </c>
      <c r="V407" s="8">
        <f t="shared" si="44"/>
        <v>100</v>
      </c>
      <c r="W407" s="4" t="s">
        <v>2039</v>
      </c>
      <c r="X407" s="5" t="s">
        <v>1764</v>
      </c>
      <c r="Y407" s="38">
        <v>95</v>
      </c>
      <c r="Z407" s="8" t="str">
        <f>VLOOKUP($Y407,definitions_list_lookup!$N$15:$P$20,2,TRUE)</f>
        <v>complete</v>
      </c>
      <c r="AA407" s="8">
        <f>VLOOKUP($Y407,definitions_list_lookup!$N$15:$P$20,3,TRUE)</f>
        <v>5</v>
      </c>
      <c r="AB407" s="4"/>
      <c r="AC407" s="7"/>
      <c r="AD407" s="7"/>
      <c r="AE407" s="7"/>
      <c r="AF407" s="7"/>
      <c r="AG407" s="7"/>
      <c r="AH407" s="7"/>
      <c r="AI407" s="7"/>
      <c r="AJ407" s="7"/>
      <c r="AK407" s="7"/>
      <c r="AL407" s="7"/>
      <c r="AM407" s="7"/>
      <c r="AN407" s="7"/>
      <c r="AO407" s="7"/>
      <c r="AP407" s="7">
        <v>10</v>
      </c>
      <c r="AQ407" s="7"/>
      <c r="AR407" s="7"/>
      <c r="AS407" s="7">
        <v>90</v>
      </c>
      <c r="AT407" s="7"/>
      <c r="AU407" s="7"/>
      <c r="AV407" s="7"/>
      <c r="AW407" s="7"/>
      <c r="AX407" s="7"/>
      <c r="AY407" s="7"/>
      <c r="AZ407" s="7"/>
      <c r="BA407" s="8">
        <f t="shared" si="45"/>
        <v>100</v>
      </c>
      <c r="BB407" s="55"/>
      <c r="BC407" s="4"/>
      <c r="BD407" s="108"/>
      <c r="BE407" s="108"/>
      <c r="BG407" s="8" t="str">
        <f>VLOOKUP($BF407,definitions_list_lookup!$N$15:$P$20,2,TRUE)</f>
        <v>fresh</v>
      </c>
      <c r="BH407" s="8">
        <f>VLOOKUP($BF407,definitions_list_lookup!$N$15:$P$20,3,TRUE)</f>
        <v>0</v>
      </c>
      <c r="BI407" s="4"/>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8">
        <f t="shared" si="46"/>
        <v>0</v>
      </c>
      <c r="CI407" s="45"/>
      <c r="CJ407" s="7"/>
      <c r="CK407" s="130"/>
      <c r="CM407" s="8" t="str">
        <f>VLOOKUP($CL407,definitions_list_lookup!$N$15:$P$20,2,TRUE)</f>
        <v>fresh</v>
      </c>
      <c r="CN407" s="8">
        <f>VLOOKUP($CL407,definitions_list_lookup!$N$15:$P$20,3,TRUE)</f>
        <v>0</v>
      </c>
      <c r="CO407" s="108"/>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8">
        <f t="shared" si="47"/>
        <v>0</v>
      </c>
      <c r="DO407" s="45"/>
      <c r="DP407" s="4"/>
      <c r="DR407" s="8" t="str">
        <f>VLOOKUP($DQ407,definitions_list_lookup!$N$15:$P$20,2,TRUE)</f>
        <v>fresh</v>
      </c>
      <c r="DS407" s="8">
        <f>VLOOKUP($DQ407,definitions_list_lookup!$N$15:$P$20,3,TRUE)</f>
        <v>0</v>
      </c>
      <c r="DT407" s="108"/>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8">
        <f t="shared" si="48"/>
        <v>0</v>
      </c>
      <c r="ET407" s="44"/>
      <c r="EU407" s="8">
        <f t="shared" si="42"/>
        <v>95</v>
      </c>
      <c r="EV407" s="8" t="str">
        <f>VLOOKUP($EU407,definitions_list_lookup!$N$15:$P$20,2,TRUE)</f>
        <v>complete</v>
      </c>
      <c r="EW407" s="8">
        <f>VLOOKUP($EU407,definitions_list_lookup!$N$15:$P$20,3,TRUE)</f>
        <v>5</v>
      </c>
    </row>
    <row r="408" spans="1:153" s="5" customFormat="1" ht="112">
      <c r="A408" s="5" t="s">
        <v>2496</v>
      </c>
      <c r="B408" s="5" t="s">
        <v>2845</v>
      </c>
      <c r="C408" s="5" t="s">
        <v>1497</v>
      </c>
      <c r="D408" s="5" t="s">
        <v>1497</v>
      </c>
      <c r="E408" s="5">
        <v>77</v>
      </c>
      <c r="F408" s="5">
        <v>2</v>
      </c>
      <c r="G408" s="6" t="str">
        <f t="shared" si="43"/>
        <v>77-2</v>
      </c>
      <c r="H408" s="2">
        <v>0</v>
      </c>
      <c r="I408" s="2">
        <v>85</v>
      </c>
      <c r="J408" s="81" t="str">
        <f>IF(((VLOOKUP($G408,Depth_Lookup!$A$3:$J$561,9,FALSE))-(I408/100))&gt;=0,"Good","Too Long")</f>
        <v>Good</v>
      </c>
      <c r="K408" s="82">
        <f>(VLOOKUP($G408,Depth_Lookup!$A$3:$J$561,10,FALSE))+(H408/100)</f>
        <v>183.065</v>
      </c>
      <c r="L408" s="82">
        <f>(VLOOKUP($G408,Depth_Lookup!$A$3:$J$561,10,FALSE))+(I408/100)</f>
        <v>183.91499999999999</v>
      </c>
      <c r="M408" s="174" t="s">
        <v>2460</v>
      </c>
      <c r="N408" s="174" t="s">
        <v>12</v>
      </c>
      <c r="O408" s="59" t="s">
        <v>2397</v>
      </c>
      <c r="P408" s="59" t="s">
        <v>2500</v>
      </c>
      <c r="Q408" s="45"/>
      <c r="R408" s="42">
        <v>100</v>
      </c>
      <c r="V408" s="8">
        <f t="shared" si="44"/>
        <v>100</v>
      </c>
      <c r="W408" s="4" t="s">
        <v>2046</v>
      </c>
      <c r="X408" s="5" t="s">
        <v>1764</v>
      </c>
      <c r="Y408" s="38">
        <v>95</v>
      </c>
      <c r="Z408" s="8" t="str">
        <f>VLOOKUP($Y408,definitions_list_lookup!$N$15:$P$20,2,TRUE)</f>
        <v>complete</v>
      </c>
      <c r="AA408" s="8">
        <f>VLOOKUP($Y408,definitions_list_lookup!$N$15:$P$20,3,TRUE)</f>
        <v>5</v>
      </c>
      <c r="AB408" s="4"/>
      <c r="AC408" s="7"/>
      <c r="AD408" s="7"/>
      <c r="AE408" s="7"/>
      <c r="AF408" s="7"/>
      <c r="AG408" s="7"/>
      <c r="AH408" s="7"/>
      <c r="AI408" s="7"/>
      <c r="AJ408" s="7"/>
      <c r="AK408" s="7"/>
      <c r="AL408" s="7"/>
      <c r="AM408" s="7"/>
      <c r="AN408" s="7"/>
      <c r="AO408" s="7"/>
      <c r="AP408" s="7">
        <v>10</v>
      </c>
      <c r="AQ408" s="7"/>
      <c r="AR408" s="7"/>
      <c r="AS408" s="7">
        <v>90</v>
      </c>
      <c r="AT408" s="7"/>
      <c r="AU408" s="7"/>
      <c r="AV408" s="7"/>
      <c r="AW408" s="7"/>
      <c r="AX408" s="7"/>
      <c r="AY408" s="7"/>
      <c r="AZ408" s="7"/>
      <c r="BA408" s="8">
        <f t="shared" si="45"/>
        <v>100</v>
      </c>
      <c r="BB408" s="55"/>
      <c r="BC408" s="4"/>
      <c r="BD408" s="108"/>
      <c r="BE408" s="108"/>
      <c r="BG408" s="8" t="str">
        <f>VLOOKUP($BF408,definitions_list_lookup!$N$15:$P$20,2,TRUE)</f>
        <v>fresh</v>
      </c>
      <c r="BH408" s="8">
        <f>VLOOKUP($BF408,definitions_list_lookup!$N$15:$P$20,3,TRUE)</f>
        <v>0</v>
      </c>
      <c r="BI408" s="4"/>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8">
        <f t="shared" si="46"/>
        <v>0</v>
      </c>
      <c r="CI408" s="45"/>
      <c r="CJ408" s="7"/>
      <c r="CK408" s="130"/>
      <c r="CM408" s="8" t="str">
        <f>VLOOKUP($CL408,definitions_list_lookup!$N$15:$P$20,2,TRUE)</f>
        <v>fresh</v>
      </c>
      <c r="CN408" s="8">
        <f>VLOOKUP($CL408,definitions_list_lookup!$N$15:$P$20,3,TRUE)</f>
        <v>0</v>
      </c>
      <c r="CO408" s="108"/>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8">
        <f t="shared" si="47"/>
        <v>0</v>
      </c>
      <c r="DO408" s="45"/>
      <c r="DP408" s="4"/>
      <c r="DR408" s="8" t="str">
        <f>VLOOKUP($DQ408,definitions_list_lookup!$N$15:$P$20,2,TRUE)</f>
        <v>fresh</v>
      </c>
      <c r="DS408" s="8">
        <f>VLOOKUP($DQ408,definitions_list_lookup!$N$15:$P$20,3,TRUE)</f>
        <v>0</v>
      </c>
      <c r="DT408" s="108"/>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8">
        <f t="shared" si="48"/>
        <v>0</v>
      </c>
      <c r="ET408" s="44"/>
      <c r="EU408" s="8">
        <f t="shared" si="42"/>
        <v>95</v>
      </c>
      <c r="EV408" s="8" t="str">
        <f>VLOOKUP($EU408,definitions_list_lookup!$N$15:$P$20,2,TRUE)</f>
        <v>complete</v>
      </c>
      <c r="EW408" s="8">
        <f>VLOOKUP($EU408,definitions_list_lookup!$N$15:$P$20,3,TRUE)</f>
        <v>5</v>
      </c>
    </row>
    <row r="409" spans="1:153" s="5" customFormat="1" ht="182">
      <c r="A409" s="5" t="s">
        <v>2496</v>
      </c>
      <c r="B409" s="5" t="s">
        <v>2845</v>
      </c>
      <c r="C409" s="5" t="s">
        <v>1497</v>
      </c>
      <c r="D409" s="5" t="s">
        <v>1497</v>
      </c>
      <c r="E409" s="5">
        <v>78</v>
      </c>
      <c r="F409" s="5">
        <v>1</v>
      </c>
      <c r="G409" s="6" t="str">
        <f t="shared" si="43"/>
        <v>78-1</v>
      </c>
      <c r="H409" s="2">
        <v>0</v>
      </c>
      <c r="I409" s="2">
        <v>94</v>
      </c>
      <c r="J409" s="81" t="str">
        <f>IF(((VLOOKUP($G409,Depth_Lookup!$A$3:$J$561,9,FALSE))-(I409/100))&gt;=0,"Good","Too Long")</f>
        <v>Good</v>
      </c>
      <c r="K409" s="82">
        <f>(VLOOKUP($G409,Depth_Lookup!$A$3:$J$561,10,FALSE))+(H409/100)</f>
        <v>183.75</v>
      </c>
      <c r="L409" s="82">
        <f>(VLOOKUP($G409,Depth_Lookup!$A$3:$J$561,10,FALSE))+(I409/100)</f>
        <v>184.69</v>
      </c>
      <c r="M409" s="174" t="s">
        <v>2460</v>
      </c>
      <c r="N409" s="174" t="s">
        <v>12</v>
      </c>
      <c r="O409" s="59" t="s">
        <v>2456</v>
      </c>
      <c r="P409" s="59" t="s">
        <v>2500</v>
      </c>
      <c r="Q409" s="45"/>
      <c r="R409" s="42">
        <v>100</v>
      </c>
      <c r="V409" s="8">
        <f t="shared" si="44"/>
        <v>100</v>
      </c>
      <c r="W409" s="4" t="s">
        <v>2039</v>
      </c>
      <c r="X409" s="5" t="s">
        <v>1764</v>
      </c>
      <c r="Y409" s="38">
        <v>95</v>
      </c>
      <c r="Z409" s="8" t="str">
        <f>VLOOKUP($Y409,definitions_list_lookup!$N$15:$P$20,2,TRUE)</f>
        <v>complete</v>
      </c>
      <c r="AA409" s="8">
        <f>VLOOKUP($Y409,definitions_list_lookup!$N$15:$P$20,3,TRUE)</f>
        <v>5</v>
      </c>
      <c r="AB409" s="132" t="s">
        <v>2431</v>
      </c>
      <c r="AC409" s="7">
        <v>2</v>
      </c>
      <c r="AD409" s="7"/>
      <c r="AE409" s="7">
        <v>2</v>
      </c>
      <c r="AF409" s="7"/>
      <c r="AG409" s="7"/>
      <c r="AH409" s="7"/>
      <c r="AI409" s="7"/>
      <c r="AJ409" s="7"/>
      <c r="AK409" s="7"/>
      <c r="AL409" s="7"/>
      <c r="AM409" s="7"/>
      <c r="AN409" s="7"/>
      <c r="AO409" s="7"/>
      <c r="AP409" s="7">
        <v>9</v>
      </c>
      <c r="AQ409" s="7"/>
      <c r="AR409" s="7"/>
      <c r="AS409" s="7">
        <v>85</v>
      </c>
      <c r="AT409" s="7"/>
      <c r="AU409" s="7"/>
      <c r="AV409" s="7"/>
      <c r="AW409" s="7"/>
      <c r="AX409" s="7"/>
      <c r="AY409" s="7"/>
      <c r="AZ409" s="7">
        <v>2</v>
      </c>
      <c r="BA409" s="8">
        <f t="shared" si="45"/>
        <v>100</v>
      </c>
      <c r="BB409" s="55"/>
      <c r="BC409" s="4"/>
      <c r="BD409" s="108"/>
      <c r="BE409" s="108"/>
      <c r="BG409" s="8" t="str">
        <f>VLOOKUP($BF409,definitions_list_lookup!$N$15:$P$20,2,TRUE)</f>
        <v>fresh</v>
      </c>
      <c r="BH409" s="8">
        <f>VLOOKUP($BF409,definitions_list_lookup!$N$15:$P$20,3,TRUE)</f>
        <v>0</v>
      </c>
      <c r="BI409" s="4"/>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8">
        <f t="shared" si="46"/>
        <v>0</v>
      </c>
      <c r="CI409" s="45"/>
      <c r="CJ409" s="7"/>
      <c r="CK409" s="130"/>
      <c r="CM409" s="8" t="str">
        <f>VLOOKUP($CL409,definitions_list_lookup!$N$15:$P$20,2,TRUE)</f>
        <v>fresh</v>
      </c>
      <c r="CN409" s="8">
        <f>VLOOKUP($CL409,definitions_list_lookup!$N$15:$P$20,3,TRUE)</f>
        <v>0</v>
      </c>
      <c r="CO409" s="108"/>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8">
        <f t="shared" si="47"/>
        <v>0</v>
      </c>
      <c r="DO409" s="45"/>
      <c r="DP409" s="4"/>
      <c r="DR409" s="8" t="str">
        <f>VLOOKUP($DQ409,definitions_list_lookup!$N$15:$P$20,2,TRUE)</f>
        <v>fresh</v>
      </c>
      <c r="DS409" s="8">
        <f>VLOOKUP($DQ409,definitions_list_lookup!$N$15:$P$20,3,TRUE)</f>
        <v>0</v>
      </c>
      <c r="DT409" s="108"/>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8">
        <f t="shared" si="48"/>
        <v>0</v>
      </c>
      <c r="ET409" s="44"/>
      <c r="EU409" s="8">
        <f t="shared" si="42"/>
        <v>95</v>
      </c>
      <c r="EV409" s="8" t="str">
        <f>VLOOKUP($EU409,definitions_list_lookup!$N$15:$P$20,2,TRUE)</f>
        <v>complete</v>
      </c>
      <c r="EW409" s="8">
        <f>VLOOKUP($EU409,definitions_list_lookup!$N$15:$P$20,3,TRUE)</f>
        <v>5</v>
      </c>
    </row>
    <row r="410" spans="1:153" s="5" customFormat="1" ht="112">
      <c r="A410" s="5" t="s">
        <v>2496</v>
      </c>
      <c r="B410" s="5" t="s">
        <v>2845</v>
      </c>
      <c r="C410" s="5" t="s">
        <v>1497</v>
      </c>
      <c r="D410" s="5" t="s">
        <v>1497</v>
      </c>
      <c r="E410" s="5">
        <v>78</v>
      </c>
      <c r="F410" s="5">
        <v>2</v>
      </c>
      <c r="G410" s="6" t="str">
        <f t="shared" si="43"/>
        <v>78-2</v>
      </c>
      <c r="H410" s="2">
        <v>0</v>
      </c>
      <c r="I410" s="2">
        <v>61.5</v>
      </c>
      <c r="J410" s="81" t="str">
        <f>IF(((VLOOKUP($G410,Depth_Lookup!$A$3:$J$561,9,FALSE))-(I410/100))&gt;=0,"Good","Too Long")</f>
        <v>Good</v>
      </c>
      <c r="K410" s="82">
        <f>(VLOOKUP($G410,Depth_Lookup!$A$3:$J$561,10,FALSE))+(H410/100)</f>
        <v>184.69</v>
      </c>
      <c r="L410" s="82">
        <f>(VLOOKUP($G410,Depth_Lookup!$A$3:$J$561,10,FALSE))+(I410/100)</f>
        <v>185.30500000000001</v>
      </c>
      <c r="M410" s="174" t="s">
        <v>2460</v>
      </c>
      <c r="N410" s="174" t="s">
        <v>12</v>
      </c>
      <c r="O410" s="59" t="s">
        <v>2397</v>
      </c>
      <c r="P410" s="59" t="s">
        <v>2500</v>
      </c>
      <c r="Q410" s="45"/>
      <c r="R410" s="42">
        <v>100</v>
      </c>
      <c r="V410" s="8">
        <f t="shared" si="44"/>
        <v>100</v>
      </c>
      <c r="W410" s="4" t="s">
        <v>2046</v>
      </c>
      <c r="X410" s="5" t="s">
        <v>1764</v>
      </c>
      <c r="Y410" s="38">
        <v>95</v>
      </c>
      <c r="Z410" s="8" t="str">
        <f>VLOOKUP($Y410,definitions_list_lookup!$N$15:$P$20,2,TRUE)</f>
        <v>complete</v>
      </c>
      <c r="AA410" s="8">
        <f>VLOOKUP($Y410,definitions_list_lookup!$N$15:$P$20,3,TRUE)</f>
        <v>5</v>
      </c>
      <c r="AB410" s="4"/>
      <c r="AC410" s="7"/>
      <c r="AD410" s="7"/>
      <c r="AE410" s="7"/>
      <c r="AF410" s="7"/>
      <c r="AG410" s="7"/>
      <c r="AH410" s="7"/>
      <c r="AI410" s="7"/>
      <c r="AJ410" s="7"/>
      <c r="AK410" s="7"/>
      <c r="AL410" s="7"/>
      <c r="AM410" s="7"/>
      <c r="AN410" s="7"/>
      <c r="AO410" s="7"/>
      <c r="AP410" s="7">
        <v>10</v>
      </c>
      <c r="AQ410" s="7"/>
      <c r="AR410" s="7"/>
      <c r="AS410" s="7">
        <v>90</v>
      </c>
      <c r="AT410" s="7"/>
      <c r="AU410" s="7"/>
      <c r="AV410" s="7"/>
      <c r="AW410" s="7"/>
      <c r="AX410" s="7"/>
      <c r="AY410" s="7"/>
      <c r="AZ410" s="7"/>
      <c r="BA410" s="8">
        <f t="shared" si="45"/>
        <v>100</v>
      </c>
      <c r="BB410" s="55"/>
      <c r="BC410" s="4"/>
      <c r="BD410" s="108"/>
      <c r="BE410" s="108"/>
      <c r="BG410" s="8" t="str">
        <f>VLOOKUP($BF410,definitions_list_lookup!$N$15:$P$20,2,TRUE)</f>
        <v>fresh</v>
      </c>
      <c r="BH410" s="8">
        <f>VLOOKUP($BF410,definitions_list_lookup!$N$15:$P$20,3,TRUE)</f>
        <v>0</v>
      </c>
      <c r="BI410" s="4"/>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8">
        <f t="shared" si="46"/>
        <v>0</v>
      </c>
      <c r="CI410" s="45"/>
      <c r="CJ410" s="7"/>
      <c r="CK410" s="130"/>
      <c r="CM410" s="8" t="str">
        <f>VLOOKUP($CL410,definitions_list_lookup!$N$15:$P$20,2,TRUE)</f>
        <v>fresh</v>
      </c>
      <c r="CN410" s="8">
        <f>VLOOKUP($CL410,definitions_list_lookup!$N$15:$P$20,3,TRUE)</f>
        <v>0</v>
      </c>
      <c r="CO410" s="108"/>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8">
        <f t="shared" si="47"/>
        <v>0</v>
      </c>
      <c r="DO410" s="45"/>
      <c r="DP410" s="4"/>
      <c r="DR410" s="8" t="str">
        <f>VLOOKUP($DQ410,definitions_list_lookup!$N$15:$P$20,2,TRUE)</f>
        <v>fresh</v>
      </c>
      <c r="DS410" s="8">
        <f>VLOOKUP($DQ410,definitions_list_lookup!$N$15:$P$20,3,TRUE)</f>
        <v>0</v>
      </c>
      <c r="DT410" s="108"/>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8">
        <f t="shared" si="48"/>
        <v>0</v>
      </c>
      <c r="ET410" s="44"/>
      <c r="EU410" s="8">
        <f t="shared" si="42"/>
        <v>95</v>
      </c>
      <c r="EV410" s="8" t="str">
        <f>VLOOKUP($EU410,definitions_list_lookup!$N$15:$P$20,2,TRUE)</f>
        <v>complete</v>
      </c>
      <c r="EW410" s="8">
        <f>VLOOKUP($EU410,definitions_list_lookup!$N$15:$P$20,3,TRUE)</f>
        <v>5</v>
      </c>
    </row>
    <row r="411" spans="1:153" s="5" customFormat="1" ht="112">
      <c r="A411" s="5" t="s">
        <v>2496</v>
      </c>
      <c r="B411" s="5" t="s">
        <v>2845</v>
      </c>
      <c r="C411" s="5" t="s">
        <v>1497</v>
      </c>
      <c r="D411" s="5" t="s">
        <v>1497</v>
      </c>
      <c r="E411" s="5">
        <v>79</v>
      </c>
      <c r="F411" s="5">
        <v>1</v>
      </c>
      <c r="G411" s="6" t="str">
        <f t="shared" si="43"/>
        <v>79-1</v>
      </c>
      <c r="H411" s="2">
        <v>0</v>
      </c>
      <c r="I411" s="2">
        <v>73</v>
      </c>
      <c r="J411" s="81" t="str">
        <f>IF(((VLOOKUP($G411,Depth_Lookup!$A$3:$J$561,9,FALSE))-(I411/100))&gt;=0,"Good","Too Long")</f>
        <v>Good</v>
      </c>
      <c r="K411" s="82">
        <f>(VLOOKUP($G411,Depth_Lookup!$A$3:$J$561,10,FALSE))+(H411/100)</f>
        <v>185.25</v>
      </c>
      <c r="L411" s="82">
        <f>(VLOOKUP($G411,Depth_Lookup!$A$3:$J$561,10,FALSE))+(I411/100)</f>
        <v>185.98</v>
      </c>
      <c r="M411" s="174" t="s">
        <v>2460</v>
      </c>
      <c r="N411" s="174" t="s">
        <v>12</v>
      </c>
      <c r="O411" s="59" t="s">
        <v>2397</v>
      </c>
      <c r="P411" s="59" t="s">
        <v>2500</v>
      </c>
      <c r="Q411" s="45"/>
      <c r="R411" s="42">
        <v>100</v>
      </c>
      <c r="V411" s="8">
        <f t="shared" si="44"/>
        <v>100</v>
      </c>
      <c r="W411" s="4" t="s">
        <v>2046</v>
      </c>
      <c r="X411" s="5" t="s">
        <v>1764</v>
      </c>
      <c r="Y411" s="38">
        <v>95</v>
      </c>
      <c r="Z411" s="8" t="str">
        <f>VLOOKUP($Y411,definitions_list_lookup!$N$15:$P$20,2,TRUE)</f>
        <v>complete</v>
      </c>
      <c r="AA411" s="8">
        <f>VLOOKUP($Y411,definitions_list_lookup!$N$15:$P$20,3,TRUE)</f>
        <v>5</v>
      </c>
      <c r="AB411" s="4"/>
      <c r="AC411" s="7"/>
      <c r="AD411" s="7"/>
      <c r="AE411" s="7"/>
      <c r="AF411" s="7"/>
      <c r="AG411" s="7"/>
      <c r="AH411" s="7"/>
      <c r="AI411" s="7"/>
      <c r="AJ411" s="7"/>
      <c r="AK411" s="7"/>
      <c r="AL411" s="7"/>
      <c r="AM411" s="7"/>
      <c r="AN411" s="7"/>
      <c r="AO411" s="7"/>
      <c r="AP411" s="7">
        <v>10</v>
      </c>
      <c r="AQ411" s="7"/>
      <c r="AR411" s="7"/>
      <c r="AS411" s="7">
        <v>90</v>
      </c>
      <c r="AT411" s="7"/>
      <c r="AU411" s="7"/>
      <c r="AV411" s="7"/>
      <c r="AW411" s="7"/>
      <c r="AX411" s="7"/>
      <c r="AY411" s="7"/>
      <c r="AZ411" s="7"/>
      <c r="BA411" s="8">
        <f t="shared" si="45"/>
        <v>100</v>
      </c>
      <c r="BB411" s="55"/>
      <c r="BC411" s="4"/>
      <c r="BD411" s="108"/>
      <c r="BE411" s="108"/>
      <c r="BG411" s="8" t="str">
        <f>VLOOKUP($BF411,definitions_list_lookup!$N$15:$P$20,2,TRUE)</f>
        <v>fresh</v>
      </c>
      <c r="BH411" s="8">
        <f>VLOOKUP($BF411,definitions_list_lookup!$N$15:$P$20,3,TRUE)</f>
        <v>0</v>
      </c>
      <c r="BI411" s="4"/>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8">
        <f t="shared" si="46"/>
        <v>0</v>
      </c>
      <c r="CI411" s="45"/>
      <c r="CJ411" s="7"/>
      <c r="CK411" s="130"/>
      <c r="CM411" s="8" t="str">
        <f>VLOOKUP($CL411,definitions_list_lookup!$N$15:$P$20,2,TRUE)</f>
        <v>fresh</v>
      </c>
      <c r="CN411" s="8">
        <f>VLOOKUP($CL411,definitions_list_lookup!$N$15:$P$20,3,TRUE)</f>
        <v>0</v>
      </c>
      <c r="CO411" s="108"/>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8">
        <f t="shared" si="47"/>
        <v>0</v>
      </c>
      <c r="DO411" s="45"/>
      <c r="DP411" s="4"/>
      <c r="DR411" s="8" t="str">
        <f>VLOOKUP($DQ411,definitions_list_lookup!$N$15:$P$20,2,TRUE)</f>
        <v>fresh</v>
      </c>
      <c r="DS411" s="8">
        <f>VLOOKUP($DQ411,definitions_list_lookup!$N$15:$P$20,3,TRUE)</f>
        <v>0</v>
      </c>
      <c r="DT411" s="108"/>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8">
        <f t="shared" si="48"/>
        <v>0</v>
      </c>
      <c r="ET411" s="44"/>
      <c r="EU411" s="8">
        <f t="shared" si="42"/>
        <v>95</v>
      </c>
      <c r="EV411" s="8" t="str">
        <f>VLOOKUP($EU411,definitions_list_lookup!$N$15:$P$20,2,TRUE)</f>
        <v>complete</v>
      </c>
      <c r="EW411" s="8">
        <f>VLOOKUP($EU411,definitions_list_lookup!$N$15:$P$20,3,TRUE)</f>
        <v>5</v>
      </c>
    </row>
    <row r="412" spans="1:153" s="5" customFormat="1" ht="112">
      <c r="A412" s="5" t="s">
        <v>2496</v>
      </c>
      <c r="B412" s="5" t="s">
        <v>2845</v>
      </c>
      <c r="C412" s="5" t="s">
        <v>1497</v>
      </c>
      <c r="D412" s="5" t="s">
        <v>1497</v>
      </c>
      <c r="E412" s="5">
        <v>79</v>
      </c>
      <c r="F412" s="5">
        <v>2</v>
      </c>
      <c r="G412" s="6" t="str">
        <f t="shared" si="43"/>
        <v>79-2</v>
      </c>
      <c r="H412" s="2">
        <v>0</v>
      </c>
      <c r="I412" s="2">
        <v>75.5</v>
      </c>
      <c r="J412" s="81" t="str">
        <f>IF(((VLOOKUP($G412,Depth_Lookup!$A$3:$J$561,9,FALSE))-(I412/100))&gt;=0,"Good","Too Long")</f>
        <v>Good</v>
      </c>
      <c r="K412" s="82">
        <f>(VLOOKUP($G412,Depth_Lookup!$A$3:$J$561,10,FALSE))+(H412/100)</f>
        <v>185.98</v>
      </c>
      <c r="L412" s="82">
        <f>(VLOOKUP($G412,Depth_Lookup!$A$3:$J$561,10,FALSE))+(I412/100)</f>
        <v>186.73499999999999</v>
      </c>
      <c r="M412" s="174" t="s">
        <v>2460</v>
      </c>
      <c r="N412" s="174" t="s">
        <v>12</v>
      </c>
      <c r="O412" s="59" t="s">
        <v>2397</v>
      </c>
      <c r="P412" s="59" t="s">
        <v>2500</v>
      </c>
      <c r="Q412" s="45"/>
      <c r="R412" s="42">
        <v>100</v>
      </c>
      <c r="V412" s="8">
        <f t="shared" si="44"/>
        <v>100</v>
      </c>
      <c r="W412" s="4" t="s">
        <v>2046</v>
      </c>
      <c r="X412" s="5" t="s">
        <v>1764</v>
      </c>
      <c r="Y412" s="38">
        <v>95</v>
      </c>
      <c r="Z412" s="8" t="str">
        <f>VLOOKUP($Y412,definitions_list_lookup!$N$15:$P$20,2,TRUE)</f>
        <v>complete</v>
      </c>
      <c r="AA412" s="8">
        <f>VLOOKUP($Y412,definitions_list_lookup!$N$15:$P$20,3,TRUE)</f>
        <v>5</v>
      </c>
      <c r="AB412" s="4"/>
      <c r="AC412" s="7"/>
      <c r="AD412" s="7"/>
      <c r="AE412" s="7"/>
      <c r="AF412" s="7"/>
      <c r="AG412" s="7"/>
      <c r="AH412" s="7"/>
      <c r="AI412" s="7"/>
      <c r="AJ412" s="7"/>
      <c r="AK412" s="7"/>
      <c r="AL412" s="7"/>
      <c r="AM412" s="7"/>
      <c r="AN412" s="7"/>
      <c r="AO412" s="7"/>
      <c r="AP412" s="7">
        <v>10</v>
      </c>
      <c r="AQ412" s="7"/>
      <c r="AR412" s="7"/>
      <c r="AS412" s="7">
        <v>90</v>
      </c>
      <c r="AT412" s="7"/>
      <c r="AU412" s="7"/>
      <c r="AV412" s="7"/>
      <c r="AW412" s="7"/>
      <c r="AX412" s="7"/>
      <c r="AY412" s="7"/>
      <c r="AZ412" s="7"/>
      <c r="BA412" s="8">
        <f t="shared" si="45"/>
        <v>100</v>
      </c>
      <c r="BB412" s="55"/>
      <c r="BC412" s="4"/>
      <c r="BD412" s="108"/>
      <c r="BE412" s="108"/>
      <c r="BG412" s="8" t="str">
        <f>VLOOKUP($BF412,definitions_list_lookup!$N$15:$P$20,2,TRUE)</f>
        <v>fresh</v>
      </c>
      <c r="BH412" s="8">
        <f>VLOOKUP($BF412,definitions_list_lookup!$N$15:$P$20,3,TRUE)</f>
        <v>0</v>
      </c>
      <c r="BI412" s="4"/>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8">
        <f t="shared" si="46"/>
        <v>0</v>
      </c>
      <c r="CI412" s="45"/>
      <c r="CJ412" s="7"/>
      <c r="CK412" s="130"/>
      <c r="CM412" s="8" t="str">
        <f>VLOOKUP($CL412,definitions_list_lookup!$N$15:$P$20,2,TRUE)</f>
        <v>fresh</v>
      </c>
      <c r="CN412" s="8">
        <f>VLOOKUP($CL412,definitions_list_lookup!$N$15:$P$20,3,TRUE)</f>
        <v>0</v>
      </c>
      <c r="CO412" s="108"/>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8">
        <f t="shared" si="47"/>
        <v>0</v>
      </c>
      <c r="DO412" s="45"/>
      <c r="DP412" s="4"/>
      <c r="DR412" s="8" t="str">
        <f>VLOOKUP($DQ412,definitions_list_lookup!$N$15:$P$20,2,TRUE)</f>
        <v>fresh</v>
      </c>
      <c r="DS412" s="8">
        <f>VLOOKUP($DQ412,definitions_list_lookup!$N$15:$P$20,3,TRUE)</f>
        <v>0</v>
      </c>
      <c r="DT412" s="108"/>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8">
        <f t="shared" si="48"/>
        <v>0</v>
      </c>
      <c r="ET412" s="44"/>
      <c r="EU412" s="8">
        <f t="shared" si="42"/>
        <v>95</v>
      </c>
      <c r="EV412" s="8" t="str">
        <f>VLOOKUP($EU412,definitions_list_lookup!$N$15:$P$20,2,TRUE)</f>
        <v>complete</v>
      </c>
      <c r="EW412" s="8">
        <f>VLOOKUP($EU412,definitions_list_lookup!$N$15:$P$20,3,TRUE)</f>
        <v>5</v>
      </c>
    </row>
    <row r="413" spans="1:153" s="5" customFormat="1" ht="126">
      <c r="A413" s="5" t="s">
        <v>2496</v>
      </c>
      <c r="B413" s="5" t="s">
        <v>2845</v>
      </c>
      <c r="C413" s="5" t="s">
        <v>1497</v>
      </c>
      <c r="D413" s="5" t="s">
        <v>1497</v>
      </c>
      <c r="E413" s="5">
        <v>79</v>
      </c>
      <c r="F413" s="5">
        <v>3</v>
      </c>
      <c r="G413" s="6" t="str">
        <f t="shared" si="43"/>
        <v>79-3</v>
      </c>
      <c r="H413" s="2">
        <v>0</v>
      </c>
      <c r="I413" s="2">
        <v>97.5</v>
      </c>
      <c r="J413" s="81" t="str">
        <f>IF(((VLOOKUP($G413,Depth_Lookup!$A$3:$J$561,9,FALSE))-(I413/100))&gt;=0,"Good","Too Long")</f>
        <v>Good</v>
      </c>
      <c r="K413" s="82">
        <f>(VLOOKUP($G413,Depth_Lookup!$A$3:$J$561,10,FALSE))+(H413/100)</f>
        <v>186.73500000000001</v>
      </c>
      <c r="L413" s="82">
        <f>(VLOOKUP($G413,Depth_Lookup!$A$3:$J$561,10,FALSE))+(I413/100)</f>
        <v>187.71</v>
      </c>
      <c r="M413" s="174" t="s">
        <v>2460</v>
      </c>
      <c r="N413" s="174" t="s">
        <v>12</v>
      </c>
      <c r="O413" s="59" t="s">
        <v>2455</v>
      </c>
      <c r="P413" s="59" t="s">
        <v>2500</v>
      </c>
      <c r="Q413" s="45"/>
      <c r="R413" s="42">
        <v>100</v>
      </c>
      <c r="V413" s="8">
        <f t="shared" si="44"/>
        <v>100</v>
      </c>
      <c r="W413" s="4" t="s">
        <v>2046</v>
      </c>
      <c r="X413" s="5" t="s">
        <v>1764</v>
      </c>
      <c r="Y413" s="38">
        <v>95</v>
      </c>
      <c r="Z413" s="8" t="str">
        <f>VLOOKUP($Y413,definitions_list_lookup!$N$15:$P$20,2,TRUE)</f>
        <v>complete</v>
      </c>
      <c r="AA413" s="8">
        <f>VLOOKUP($Y413,definitions_list_lookup!$N$15:$P$20,3,TRUE)</f>
        <v>5</v>
      </c>
      <c r="AB413" s="4"/>
      <c r="AC413" s="7"/>
      <c r="AD413" s="7"/>
      <c r="AE413" s="7"/>
      <c r="AF413" s="7"/>
      <c r="AG413" s="7"/>
      <c r="AH413" s="7"/>
      <c r="AI413" s="7"/>
      <c r="AJ413" s="7"/>
      <c r="AK413" s="7"/>
      <c r="AL413" s="7"/>
      <c r="AM413" s="7"/>
      <c r="AN413" s="7"/>
      <c r="AO413" s="7"/>
      <c r="AP413" s="7">
        <v>10</v>
      </c>
      <c r="AQ413" s="7"/>
      <c r="AR413" s="7"/>
      <c r="AS413" s="7">
        <v>90</v>
      </c>
      <c r="AT413" s="7"/>
      <c r="AU413" s="7"/>
      <c r="AV413" s="7"/>
      <c r="AW413" s="7"/>
      <c r="AX413" s="7"/>
      <c r="AY413" s="7"/>
      <c r="AZ413" s="7"/>
      <c r="BA413" s="8">
        <f t="shared" si="45"/>
        <v>100</v>
      </c>
      <c r="BB413" s="55"/>
      <c r="BC413" s="4"/>
      <c r="BD413" s="108"/>
      <c r="BE413" s="108"/>
      <c r="BG413" s="8" t="str">
        <f>VLOOKUP($BF413,definitions_list_lookup!$N$15:$P$20,2,TRUE)</f>
        <v>fresh</v>
      </c>
      <c r="BH413" s="8">
        <f>VLOOKUP($BF413,definitions_list_lookup!$N$15:$P$20,3,TRUE)</f>
        <v>0</v>
      </c>
      <c r="BI413" s="4"/>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8">
        <f t="shared" si="46"/>
        <v>0</v>
      </c>
      <c r="CI413" s="45"/>
      <c r="CJ413" s="7"/>
      <c r="CK413" s="130"/>
      <c r="CM413" s="8" t="str">
        <f>VLOOKUP($CL413,definitions_list_lookup!$N$15:$P$20,2,TRUE)</f>
        <v>fresh</v>
      </c>
      <c r="CN413" s="8">
        <f>VLOOKUP($CL413,definitions_list_lookup!$N$15:$P$20,3,TRUE)</f>
        <v>0</v>
      </c>
      <c r="CO413" s="108"/>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8">
        <f t="shared" si="47"/>
        <v>0</v>
      </c>
      <c r="DO413" s="45"/>
      <c r="DP413" s="4"/>
      <c r="DR413" s="8" t="str">
        <f>VLOOKUP($DQ413,definitions_list_lookup!$N$15:$P$20,2,TRUE)</f>
        <v>fresh</v>
      </c>
      <c r="DS413" s="8">
        <f>VLOOKUP($DQ413,definitions_list_lookup!$N$15:$P$20,3,TRUE)</f>
        <v>0</v>
      </c>
      <c r="DT413" s="108"/>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8">
        <f t="shared" si="48"/>
        <v>0</v>
      </c>
      <c r="ET413" s="44"/>
      <c r="EU413" s="8">
        <f t="shared" si="42"/>
        <v>95</v>
      </c>
      <c r="EV413" s="8" t="str">
        <f>VLOOKUP($EU413,definitions_list_lookup!$N$15:$P$20,2,TRUE)</f>
        <v>complete</v>
      </c>
      <c r="EW413" s="8">
        <f>VLOOKUP($EU413,definitions_list_lookup!$N$15:$P$20,3,TRUE)</f>
        <v>5</v>
      </c>
    </row>
    <row r="414" spans="1:153" s="5" customFormat="1" ht="70">
      <c r="A414" s="5" t="s">
        <v>2496</v>
      </c>
      <c r="B414" s="5" t="s">
        <v>2845</v>
      </c>
      <c r="C414" s="5" t="s">
        <v>1497</v>
      </c>
      <c r="D414" s="5" t="s">
        <v>1497</v>
      </c>
      <c r="E414" s="5">
        <v>79</v>
      </c>
      <c r="F414" s="5">
        <v>4</v>
      </c>
      <c r="G414" s="6" t="str">
        <f t="shared" si="43"/>
        <v>79-4</v>
      </c>
      <c r="H414" s="2">
        <v>0</v>
      </c>
      <c r="I414" s="2">
        <v>73.5</v>
      </c>
      <c r="J414" s="81" t="str">
        <f>IF(((VLOOKUP($G414,Depth_Lookup!$A$3:$J$561,9,FALSE))-(I414/100))&gt;=0,"Good","Too Long")</f>
        <v>Good</v>
      </c>
      <c r="K414" s="82">
        <f>(VLOOKUP($G414,Depth_Lookup!$A$3:$J$561,10,FALSE))+(H414/100)</f>
        <v>187.71</v>
      </c>
      <c r="L414" s="82">
        <f>(VLOOKUP($G414,Depth_Lookup!$A$3:$J$561,10,FALSE))+(I414/100)</f>
        <v>188.44500000000002</v>
      </c>
      <c r="M414" s="174" t="s">
        <v>2460</v>
      </c>
      <c r="N414" s="174" t="s">
        <v>12</v>
      </c>
      <c r="O414" s="59" t="s">
        <v>2454</v>
      </c>
      <c r="P414" s="59" t="s">
        <v>2499</v>
      </c>
      <c r="Q414" s="45"/>
      <c r="R414" s="42">
        <v>100</v>
      </c>
      <c r="V414" s="8">
        <f t="shared" si="44"/>
        <v>100</v>
      </c>
      <c r="W414" s="4" t="s">
        <v>2046</v>
      </c>
      <c r="X414" s="5" t="s">
        <v>1764</v>
      </c>
      <c r="Y414" s="38">
        <v>95</v>
      </c>
      <c r="Z414" s="8" t="str">
        <f>VLOOKUP($Y414,definitions_list_lookup!$N$15:$P$20,2,TRUE)</f>
        <v>complete</v>
      </c>
      <c r="AA414" s="8">
        <f>VLOOKUP($Y414,definitions_list_lookup!$N$15:$P$20,3,TRUE)</f>
        <v>5</v>
      </c>
      <c r="AB414" s="4" t="s">
        <v>2453</v>
      </c>
      <c r="AC414" s="7"/>
      <c r="AD414" s="7"/>
      <c r="AE414" s="7"/>
      <c r="AF414" s="7"/>
      <c r="AG414" s="7"/>
      <c r="AH414" s="7"/>
      <c r="AI414" s="7"/>
      <c r="AJ414" s="7"/>
      <c r="AK414" s="7"/>
      <c r="AL414" s="7"/>
      <c r="AM414" s="7"/>
      <c r="AN414" s="7"/>
      <c r="AO414" s="7"/>
      <c r="AP414" s="7">
        <v>10</v>
      </c>
      <c r="AQ414" s="7"/>
      <c r="AR414" s="7"/>
      <c r="AS414" s="7">
        <v>90</v>
      </c>
      <c r="AT414" s="7"/>
      <c r="AU414" s="7"/>
      <c r="AV414" s="7"/>
      <c r="AW414" s="7"/>
      <c r="AX414" s="7"/>
      <c r="AY414" s="7"/>
      <c r="AZ414" s="7"/>
      <c r="BA414" s="8">
        <f t="shared" si="45"/>
        <v>100</v>
      </c>
      <c r="BB414" s="55"/>
      <c r="BC414" s="4"/>
      <c r="BD414" s="108"/>
      <c r="BE414" s="108"/>
      <c r="BG414" s="8" t="str">
        <f>VLOOKUP($BF414,definitions_list_lookup!$N$15:$P$20,2,TRUE)</f>
        <v>fresh</v>
      </c>
      <c r="BH414" s="8">
        <f>VLOOKUP($BF414,definitions_list_lookup!$N$15:$P$20,3,TRUE)</f>
        <v>0</v>
      </c>
      <c r="BI414" s="4"/>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8">
        <f t="shared" si="46"/>
        <v>0</v>
      </c>
      <c r="CI414" s="45"/>
      <c r="CJ414" s="7"/>
      <c r="CK414" s="130"/>
      <c r="CM414" s="8" t="str">
        <f>VLOOKUP($CL414,definitions_list_lookup!$N$15:$P$20,2,TRUE)</f>
        <v>fresh</v>
      </c>
      <c r="CN414" s="8">
        <f>VLOOKUP($CL414,definitions_list_lookup!$N$15:$P$20,3,TRUE)</f>
        <v>0</v>
      </c>
      <c r="CO414" s="108"/>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8">
        <f t="shared" si="47"/>
        <v>0</v>
      </c>
      <c r="DO414" s="45"/>
      <c r="DP414" s="4"/>
      <c r="DR414" s="8" t="str">
        <f>VLOOKUP($DQ414,definitions_list_lookup!$N$15:$P$20,2,TRUE)</f>
        <v>fresh</v>
      </c>
      <c r="DS414" s="8">
        <f>VLOOKUP($DQ414,definitions_list_lookup!$N$15:$P$20,3,TRUE)</f>
        <v>0</v>
      </c>
      <c r="DT414" s="108"/>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8">
        <f t="shared" si="48"/>
        <v>0</v>
      </c>
      <c r="ET414" s="44"/>
      <c r="EU414" s="8">
        <f t="shared" si="42"/>
        <v>95</v>
      </c>
      <c r="EV414" s="8" t="str">
        <f>VLOOKUP($EU414,definitions_list_lookup!$N$15:$P$20,2,TRUE)</f>
        <v>complete</v>
      </c>
      <c r="EW414" s="8">
        <f>VLOOKUP($EU414,definitions_list_lookup!$N$15:$P$20,3,TRUE)</f>
        <v>5</v>
      </c>
    </row>
    <row r="415" spans="1:153" s="5" customFormat="1" ht="112">
      <c r="A415" s="5" t="s">
        <v>2496</v>
      </c>
      <c r="B415" s="5" t="s">
        <v>2845</v>
      </c>
      <c r="C415" s="5" t="s">
        <v>1497</v>
      </c>
      <c r="D415" s="5" t="s">
        <v>1497</v>
      </c>
      <c r="E415" s="5">
        <v>80</v>
      </c>
      <c r="F415" s="5">
        <v>1</v>
      </c>
      <c r="G415" s="6" t="str">
        <f t="shared" si="43"/>
        <v>80-1</v>
      </c>
      <c r="H415" s="2">
        <v>0</v>
      </c>
      <c r="I415" s="2">
        <v>92.5</v>
      </c>
      <c r="J415" s="81" t="str">
        <f>IF(((VLOOKUP($G415,Depth_Lookup!$A$3:$J$561,9,FALSE))-(I415/100))&gt;=0,"Good","Too Long")</f>
        <v>Good</v>
      </c>
      <c r="K415" s="82">
        <f>(VLOOKUP($G415,Depth_Lookup!$A$3:$J$561,10,FALSE))+(H415/100)</f>
        <v>188.25</v>
      </c>
      <c r="L415" s="82">
        <f>(VLOOKUP($G415,Depth_Lookup!$A$3:$J$561,10,FALSE))+(I415/100)</f>
        <v>189.17500000000001</v>
      </c>
      <c r="M415" s="174" t="s">
        <v>2460</v>
      </c>
      <c r="N415" s="174" t="s">
        <v>12</v>
      </c>
      <c r="O415" s="59" t="s">
        <v>2397</v>
      </c>
      <c r="P415" s="59" t="s">
        <v>2500</v>
      </c>
      <c r="Q415" s="45"/>
      <c r="R415" s="42">
        <v>100</v>
      </c>
      <c r="V415" s="8">
        <f t="shared" si="44"/>
        <v>100</v>
      </c>
      <c r="W415" s="4" t="s">
        <v>2046</v>
      </c>
      <c r="X415" s="5" t="s">
        <v>1764</v>
      </c>
      <c r="Y415" s="38">
        <v>95</v>
      </c>
      <c r="Z415" s="8" t="str">
        <f>VLOOKUP($Y415,definitions_list_lookup!$N$15:$P$20,2,TRUE)</f>
        <v>complete</v>
      </c>
      <c r="AA415" s="8">
        <f>VLOOKUP($Y415,definitions_list_lookup!$N$15:$P$20,3,TRUE)</f>
        <v>5</v>
      </c>
      <c r="AB415" s="4" t="s">
        <v>2452</v>
      </c>
      <c r="AC415" s="7"/>
      <c r="AD415" s="7"/>
      <c r="AE415" s="7"/>
      <c r="AF415" s="7"/>
      <c r="AG415" s="7"/>
      <c r="AH415" s="7"/>
      <c r="AI415" s="7"/>
      <c r="AJ415" s="7"/>
      <c r="AK415" s="7"/>
      <c r="AL415" s="7"/>
      <c r="AM415" s="7"/>
      <c r="AN415" s="7"/>
      <c r="AO415" s="7"/>
      <c r="AP415" s="7">
        <v>10</v>
      </c>
      <c r="AQ415" s="7"/>
      <c r="AR415" s="7"/>
      <c r="AS415" s="7">
        <v>90</v>
      </c>
      <c r="AT415" s="7"/>
      <c r="AU415" s="7"/>
      <c r="AV415" s="7"/>
      <c r="AW415" s="7"/>
      <c r="AX415" s="7"/>
      <c r="AY415" s="7"/>
      <c r="AZ415" s="7"/>
      <c r="BA415" s="8">
        <f t="shared" si="45"/>
        <v>100</v>
      </c>
      <c r="BB415" s="55"/>
      <c r="BC415" s="4"/>
      <c r="BD415" s="108"/>
      <c r="BE415" s="108"/>
      <c r="BG415" s="8" t="str">
        <f>VLOOKUP($BF415,definitions_list_lookup!$N$15:$P$20,2,TRUE)</f>
        <v>fresh</v>
      </c>
      <c r="BH415" s="8">
        <f>VLOOKUP($BF415,definitions_list_lookup!$N$15:$P$20,3,TRUE)</f>
        <v>0</v>
      </c>
      <c r="BI415" s="4"/>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8">
        <f t="shared" si="46"/>
        <v>0</v>
      </c>
      <c r="CI415" s="45"/>
      <c r="CJ415" s="7"/>
      <c r="CK415" s="130"/>
      <c r="CM415" s="8" t="str">
        <f>VLOOKUP($CL415,definitions_list_lookup!$N$15:$P$20,2,TRUE)</f>
        <v>fresh</v>
      </c>
      <c r="CN415" s="8">
        <f>VLOOKUP($CL415,definitions_list_lookup!$N$15:$P$20,3,TRUE)</f>
        <v>0</v>
      </c>
      <c r="CO415" s="108"/>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8">
        <f t="shared" si="47"/>
        <v>0</v>
      </c>
      <c r="DO415" s="45"/>
      <c r="DP415" s="4"/>
      <c r="DR415" s="8" t="str">
        <f>VLOOKUP($DQ415,definitions_list_lookup!$N$15:$P$20,2,TRUE)</f>
        <v>fresh</v>
      </c>
      <c r="DS415" s="8">
        <f>VLOOKUP($DQ415,definitions_list_lookup!$N$15:$P$20,3,TRUE)</f>
        <v>0</v>
      </c>
      <c r="DT415" s="108"/>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8">
        <f t="shared" si="48"/>
        <v>0</v>
      </c>
      <c r="ET415" s="44"/>
      <c r="EU415" s="8">
        <f t="shared" si="42"/>
        <v>95</v>
      </c>
      <c r="EV415" s="8" t="str">
        <f>VLOOKUP($EU415,definitions_list_lookup!$N$15:$P$20,2,TRUE)</f>
        <v>complete</v>
      </c>
      <c r="EW415" s="8">
        <f>VLOOKUP($EU415,definitions_list_lookup!$N$15:$P$20,3,TRUE)</f>
        <v>5</v>
      </c>
    </row>
    <row r="416" spans="1:153" s="5" customFormat="1" ht="56">
      <c r="A416" s="5" t="s">
        <v>2496</v>
      </c>
      <c r="B416" s="5" t="s">
        <v>2845</v>
      </c>
      <c r="C416" s="5" t="s">
        <v>1497</v>
      </c>
      <c r="D416" s="5" t="s">
        <v>1497</v>
      </c>
      <c r="E416" s="5">
        <v>80</v>
      </c>
      <c r="F416" s="5">
        <v>2</v>
      </c>
      <c r="G416" s="6" t="str">
        <f t="shared" si="43"/>
        <v>80-2</v>
      </c>
      <c r="H416" s="2">
        <v>0</v>
      </c>
      <c r="I416" s="2">
        <v>76</v>
      </c>
      <c r="J416" s="81" t="str">
        <f>IF(((VLOOKUP($G416,Depth_Lookup!$A$3:$J$561,9,FALSE))-(I416/100))&gt;=0,"Good","Too Long")</f>
        <v>Good</v>
      </c>
      <c r="K416" s="82">
        <f>(VLOOKUP($G416,Depth_Lookup!$A$3:$J$561,10,FALSE))+(H416/100)</f>
        <v>189.17500000000001</v>
      </c>
      <c r="L416" s="82">
        <f>(VLOOKUP($G416,Depth_Lookup!$A$3:$J$561,10,FALSE))+(I416/100)</f>
        <v>189.935</v>
      </c>
      <c r="M416" s="174" t="s">
        <v>2460</v>
      </c>
      <c r="N416" s="174" t="s">
        <v>12</v>
      </c>
      <c r="O416" s="59" t="s">
        <v>2451</v>
      </c>
      <c r="P416" s="59" t="s">
        <v>2501</v>
      </c>
      <c r="Q416" s="45"/>
      <c r="R416" s="42">
        <v>100</v>
      </c>
      <c r="V416" s="8">
        <f t="shared" si="44"/>
        <v>100</v>
      </c>
      <c r="W416" s="4" t="s">
        <v>2046</v>
      </c>
      <c r="X416" s="5" t="s">
        <v>1764</v>
      </c>
      <c r="Y416" s="38">
        <v>95</v>
      </c>
      <c r="Z416" s="8" t="str">
        <f>VLOOKUP($Y416,definitions_list_lookup!$N$15:$P$20,2,TRUE)</f>
        <v>complete</v>
      </c>
      <c r="AA416" s="8">
        <f>VLOOKUP($Y416,definitions_list_lookup!$N$15:$P$20,3,TRUE)</f>
        <v>5</v>
      </c>
      <c r="AB416" s="4" t="s">
        <v>2450</v>
      </c>
      <c r="AC416" s="7"/>
      <c r="AD416" s="7"/>
      <c r="AE416" s="7"/>
      <c r="AF416" s="7"/>
      <c r="AG416" s="7"/>
      <c r="AH416" s="7"/>
      <c r="AI416" s="7"/>
      <c r="AJ416" s="7"/>
      <c r="AK416" s="7"/>
      <c r="AL416" s="7"/>
      <c r="AM416" s="7"/>
      <c r="AN416" s="7"/>
      <c r="AO416" s="7"/>
      <c r="AP416" s="7">
        <v>10</v>
      </c>
      <c r="AQ416" s="7"/>
      <c r="AR416" s="7"/>
      <c r="AS416" s="7">
        <v>90</v>
      </c>
      <c r="AT416" s="7"/>
      <c r="AU416" s="7"/>
      <c r="AV416" s="7"/>
      <c r="AW416" s="7"/>
      <c r="AX416" s="7"/>
      <c r="AY416" s="7"/>
      <c r="AZ416" s="7"/>
      <c r="BA416" s="8">
        <f t="shared" si="45"/>
        <v>100</v>
      </c>
      <c r="BB416" s="55"/>
      <c r="BC416" s="4"/>
      <c r="BD416" s="108"/>
      <c r="BE416" s="108"/>
      <c r="BG416" s="8" t="str">
        <f>VLOOKUP($BF416,definitions_list_lookup!$N$15:$P$20,2,TRUE)</f>
        <v>fresh</v>
      </c>
      <c r="BH416" s="8">
        <f>VLOOKUP($BF416,definitions_list_lookup!$N$15:$P$20,3,TRUE)</f>
        <v>0</v>
      </c>
      <c r="BI416" s="4"/>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8">
        <f t="shared" si="46"/>
        <v>0</v>
      </c>
      <c r="CI416" s="45"/>
      <c r="CJ416" s="7"/>
      <c r="CK416" s="130"/>
      <c r="CM416" s="8" t="str">
        <f>VLOOKUP($CL416,definitions_list_lookup!$N$15:$P$20,2,TRUE)</f>
        <v>fresh</v>
      </c>
      <c r="CN416" s="8">
        <f>VLOOKUP($CL416,definitions_list_lookup!$N$15:$P$20,3,TRUE)</f>
        <v>0</v>
      </c>
      <c r="CO416" s="108"/>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8">
        <f t="shared" si="47"/>
        <v>0</v>
      </c>
      <c r="DO416" s="45"/>
      <c r="DP416" s="4"/>
      <c r="DR416" s="8" t="str">
        <f>VLOOKUP($DQ416,definitions_list_lookup!$N$15:$P$20,2,TRUE)</f>
        <v>fresh</v>
      </c>
      <c r="DS416" s="8">
        <f>VLOOKUP($DQ416,definitions_list_lookup!$N$15:$P$20,3,TRUE)</f>
        <v>0</v>
      </c>
      <c r="DT416" s="108"/>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8">
        <f t="shared" si="48"/>
        <v>0</v>
      </c>
      <c r="ET416" s="44"/>
      <c r="EU416" s="8">
        <f t="shared" si="42"/>
        <v>95</v>
      </c>
      <c r="EV416" s="8" t="str">
        <f>VLOOKUP($EU416,definitions_list_lookup!$N$15:$P$20,2,TRUE)</f>
        <v>complete</v>
      </c>
      <c r="EW416" s="8">
        <f>VLOOKUP($EU416,definitions_list_lookup!$N$15:$P$20,3,TRUE)</f>
        <v>5</v>
      </c>
    </row>
    <row r="417" spans="1:153" s="5" customFormat="1" ht="112">
      <c r="A417" s="5" t="s">
        <v>2496</v>
      </c>
      <c r="B417" s="5" t="s">
        <v>2845</v>
      </c>
      <c r="C417" s="5" t="s">
        <v>1497</v>
      </c>
      <c r="D417" s="5" t="s">
        <v>1497</v>
      </c>
      <c r="E417" s="5">
        <v>80</v>
      </c>
      <c r="F417" s="5">
        <v>3</v>
      </c>
      <c r="G417" s="6" t="str">
        <f t="shared" si="43"/>
        <v>80-3</v>
      </c>
      <c r="H417" s="2">
        <v>0</v>
      </c>
      <c r="I417" s="2">
        <v>80</v>
      </c>
      <c r="J417" s="81" t="str">
        <f>IF(((VLOOKUP($G417,Depth_Lookup!$A$3:$J$561,9,FALSE))-(I417/100))&gt;=0,"Good","Too Long")</f>
        <v>Good</v>
      </c>
      <c r="K417" s="82">
        <f>(VLOOKUP($G417,Depth_Lookup!$A$3:$J$561,10,FALSE))+(H417/100)</f>
        <v>189.935</v>
      </c>
      <c r="L417" s="82">
        <f>(VLOOKUP($G417,Depth_Lookup!$A$3:$J$561,10,FALSE))+(I417/100)</f>
        <v>190.73500000000001</v>
      </c>
      <c r="M417" s="174" t="s">
        <v>2460</v>
      </c>
      <c r="N417" s="174" t="s">
        <v>12</v>
      </c>
      <c r="O417" s="59" t="s">
        <v>2449</v>
      </c>
      <c r="P417" s="59" t="s">
        <v>2500</v>
      </c>
      <c r="Q417" s="45"/>
      <c r="R417" s="42">
        <v>100</v>
      </c>
      <c r="V417" s="8">
        <f t="shared" si="44"/>
        <v>100</v>
      </c>
      <c r="W417" s="4" t="s">
        <v>2046</v>
      </c>
      <c r="X417" s="5" t="s">
        <v>1764</v>
      </c>
      <c r="Y417" s="38">
        <v>95</v>
      </c>
      <c r="Z417" s="8" t="str">
        <f>VLOOKUP($Y417,definitions_list_lookup!$N$15:$P$20,2,TRUE)</f>
        <v>complete</v>
      </c>
      <c r="AA417" s="8">
        <f>VLOOKUP($Y417,definitions_list_lookup!$N$15:$P$20,3,TRUE)</f>
        <v>5</v>
      </c>
      <c r="AB417" s="4" t="s">
        <v>2448</v>
      </c>
      <c r="AC417" s="7"/>
      <c r="AD417" s="7"/>
      <c r="AE417" s="7"/>
      <c r="AF417" s="7"/>
      <c r="AG417" s="7"/>
      <c r="AH417" s="7"/>
      <c r="AI417" s="7"/>
      <c r="AJ417" s="7"/>
      <c r="AK417" s="7"/>
      <c r="AL417" s="7"/>
      <c r="AM417" s="7"/>
      <c r="AN417" s="7"/>
      <c r="AO417" s="7"/>
      <c r="AP417" s="7">
        <v>10</v>
      </c>
      <c r="AQ417" s="7"/>
      <c r="AR417" s="7"/>
      <c r="AS417" s="7">
        <v>90</v>
      </c>
      <c r="AT417" s="7"/>
      <c r="AU417" s="7"/>
      <c r="AV417" s="7"/>
      <c r="AW417" s="7"/>
      <c r="AX417" s="7"/>
      <c r="AY417" s="7"/>
      <c r="AZ417" s="7"/>
      <c r="BA417" s="8">
        <f t="shared" si="45"/>
        <v>100</v>
      </c>
      <c r="BB417" s="55"/>
      <c r="BC417" s="4"/>
      <c r="BD417" s="108"/>
      <c r="BE417" s="108"/>
      <c r="BG417" s="8" t="str">
        <f>VLOOKUP($BF417,definitions_list_lookup!$N$15:$P$20,2,TRUE)</f>
        <v>fresh</v>
      </c>
      <c r="BH417" s="8">
        <f>VLOOKUP($BF417,definitions_list_lookup!$N$15:$P$20,3,TRUE)</f>
        <v>0</v>
      </c>
      <c r="BI417" s="4"/>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8">
        <f t="shared" si="46"/>
        <v>0</v>
      </c>
      <c r="CI417" s="45"/>
      <c r="CJ417" s="7"/>
      <c r="CK417" s="130"/>
      <c r="CM417" s="8" t="str">
        <f>VLOOKUP($CL417,definitions_list_lookup!$N$15:$P$20,2,TRUE)</f>
        <v>fresh</v>
      </c>
      <c r="CN417" s="8">
        <f>VLOOKUP($CL417,definitions_list_lookup!$N$15:$P$20,3,TRUE)</f>
        <v>0</v>
      </c>
      <c r="CO417" s="108"/>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8">
        <f t="shared" si="47"/>
        <v>0</v>
      </c>
      <c r="DO417" s="45"/>
      <c r="DP417" s="4"/>
      <c r="DR417" s="8" t="str">
        <f>VLOOKUP($DQ417,definitions_list_lookup!$N$15:$P$20,2,TRUE)</f>
        <v>fresh</v>
      </c>
      <c r="DS417" s="8">
        <f>VLOOKUP($DQ417,definitions_list_lookup!$N$15:$P$20,3,TRUE)</f>
        <v>0</v>
      </c>
      <c r="DT417" s="108"/>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8">
        <f t="shared" si="48"/>
        <v>0</v>
      </c>
      <c r="ET417" s="44"/>
      <c r="EU417" s="8">
        <f t="shared" si="42"/>
        <v>95</v>
      </c>
      <c r="EV417" s="8" t="str">
        <f>VLOOKUP($EU417,definitions_list_lookup!$N$15:$P$20,2,TRUE)</f>
        <v>complete</v>
      </c>
      <c r="EW417" s="8">
        <f>VLOOKUP($EU417,definitions_list_lookup!$N$15:$P$20,3,TRUE)</f>
        <v>5</v>
      </c>
    </row>
    <row r="418" spans="1:153" s="5" customFormat="1" ht="84">
      <c r="A418" s="5" t="s">
        <v>2496</v>
      </c>
      <c r="B418" s="5" t="s">
        <v>2845</v>
      </c>
      <c r="C418" s="5" t="s">
        <v>1497</v>
      </c>
      <c r="D418" s="5" t="s">
        <v>1497</v>
      </c>
      <c r="E418" s="5">
        <v>80</v>
      </c>
      <c r="F418" s="5">
        <v>4</v>
      </c>
      <c r="G418" s="6" t="str">
        <f t="shared" si="43"/>
        <v>80-4</v>
      </c>
      <c r="H418" s="2">
        <v>0</v>
      </c>
      <c r="I418" s="2">
        <v>74</v>
      </c>
      <c r="J418" s="81" t="str">
        <f>IF(((VLOOKUP($G418,Depth_Lookup!$A$3:$J$561,9,FALSE))-(I418/100))&gt;=0,"Good","Too Long")</f>
        <v>Good</v>
      </c>
      <c r="K418" s="82">
        <f>(VLOOKUP($G418,Depth_Lookup!$A$3:$J$561,10,FALSE))+(H418/100)</f>
        <v>190.73500000000001</v>
      </c>
      <c r="L418" s="82">
        <f>(VLOOKUP($G418,Depth_Lookup!$A$3:$J$561,10,FALSE))+(I418/100)</f>
        <v>191.47500000000002</v>
      </c>
      <c r="M418" s="174" t="s">
        <v>2460</v>
      </c>
      <c r="N418" s="174" t="s">
        <v>12</v>
      </c>
      <c r="O418" s="59" t="s">
        <v>2447</v>
      </c>
      <c r="P418" s="59" t="s">
        <v>2502</v>
      </c>
      <c r="Q418" s="45"/>
      <c r="R418" s="42">
        <v>100</v>
      </c>
      <c r="V418" s="8">
        <f t="shared" si="44"/>
        <v>100</v>
      </c>
      <c r="W418" s="4" t="s">
        <v>2046</v>
      </c>
      <c r="X418" s="5" t="s">
        <v>1764</v>
      </c>
      <c r="Y418" s="38">
        <v>95</v>
      </c>
      <c r="Z418" s="8" t="str">
        <f>VLOOKUP($Y418,definitions_list_lookup!$N$15:$P$20,2,TRUE)</f>
        <v>complete</v>
      </c>
      <c r="AA418" s="8">
        <f>VLOOKUP($Y418,definitions_list_lookup!$N$15:$P$20,3,TRUE)</f>
        <v>5</v>
      </c>
      <c r="AB418" s="4"/>
      <c r="AC418" s="7"/>
      <c r="AD418" s="7"/>
      <c r="AE418" s="7"/>
      <c r="AF418" s="7"/>
      <c r="AG418" s="7"/>
      <c r="AH418" s="7"/>
      <c r="AI418" s="7"/>
      <c r="AJ418" s="7"/>
      <c r="AK418" s="7"/>
      <c r="AL418" s="7"/>
      <c r="AM418" s="7"/>
      <c r="AN418" s="7"/>
      <c r="AO418" s="7"/>
      <c r="AP418" s="7">
        <v>10</v>
      </c>
      <c r="AQ418" s="7"/>
      <c r="AR418" s="7"/>
      <c r="AS418" s="7">
        <v>90</v>
      </c>
      <c r="AT418" s="7"/>
      <c r="AU418" s="7"/>
      <c r="AV418" s="7"/>
      <c r="AW418" s="7"/>
      <c r="AX418" s="7"/>
      <c r="AY418" s="7"/>
      <c r="AZ418" s="7"/>
      <c r="BA418" s="8">
        <f t="shared" si="45"/>
        <v>100</v>
      </c>
      <c r="BB418" s="55"/>
      <c r="BC418" s="4"/>
      <c r="BD418" s="108"/>
      <c r="BE418" s="108"/>
      <c r="BG418" s="8" t="str">
        <f>VLOOKUP($BF418,definitions_list_lookup!$N$15:$P$20,2,TRUE)</f>
        <v>fresh</v>
      </c>
      <c r="BH418" s="8">
        <f>VLOOKUP($BF418,definitions_list_lookup!$N$15:$P$20,3,TRUE)</f>
        <v>0</v>
      </c>
      <c r="BI418" s="4"/>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8">
        <f t="shared" si="46"/>
        <v>0</v>
      </c>
      <c r="CI418" s="45"/>
      <c r="CJ418" s="7"/>
      <c r="CK418" s="130"/>
      <c r="CM418" s="8" t="str">
        <f>VLOOKUP($CL418,definitions_list_lookup!$N$15:$P$20,2,TRUE)</f>
        <v>fresh</v>
      </c>
      <c r="CN418" s="8">
        <f>VLOOKUP($CL418,definitions_list_lookup!$N$15:$P$20,3,TRUE)</f>
        <v>0</v>
      </c>
      <c r="CO418" s="108"/>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8">
        <f t="shared" si="47"/>
        <v>0</v>
      </c>
      <c r="DO418" s="45"/>
      <c r="DP418" s="4"/>
      <c r="DR418" s="8" t="str">
        <f>VLOOKUP($DQ418,definitions_list_lookup!$N$15:$P$20,2,TRUE)</f>
        <v>fresh</v>
      </c>
      <c r="DS418" s="8">
        <f>VLOOKUP($DQ418,definitions_list_lookup!$N$15:$P$20,3,TRUE)</f>
        <v>0</v>
      </c>
      <c r="DT418" s="108"/>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8">
        <f t="shared" si="48"/>
        <v>0</v>
      </c>
      <c r="ET418" s="44"/>
      <c r="EU418" s="8">
        <f t="shared" si="42"/>
        <v>95</v>
      </c>
      <c r="EV418" s="8" t="str">
        <f>VLOOKUP($EU418,definitions_list_lookup!$N$15:$P$20,2,TRUE)</f>
        <v>complete</v>
      </c>
      <c r="EW418" s="8">
        <f>VLOOKUP($EU418,definitions_list_lookup!$N$15:$P$20,3,TRUE)</f>
        <v>5</v>
      </c>
    </row>
    <row r="419" spans="1:153" s="5" customFormat="1" ht="84">
      <c r="A419" s="5" t="s">
        <v>2496</v>
      </c>
      <c r="B419" s="5" t="s">
        <v>2845</v>
      </c>
      <c r="C419" s="5" t="s">
        <v>1497</v>
      </c>
      <c r="D419" s="5" t="s">
        <v>1497</v>
      </c>
      <c r="E419" s="5">
        <v>81</v>
      </c>
      <c r="F419" s="5">
        <v>1</v>
      </c>
      <c r="G419" s="6" t="str">
        <f t="shared" si="43"/>
        <v>81-1</v>
      </c>
      <c r="H419" s="2">
        <v>0</v>
      </c>
      <c r="I419" s="2">
        <v>34</v>
      </c>
      <c r="J419" s="81" t="str">
        <f>IF(((VLOOKUP($G419,Depth_Lookup!$A$3:$J$561,9,FALSE))-(I419/100))&gt;=0,"Good","Too Long")</f>
        <v>Good</v>
      </c>
      <c r="K419" s="82">
        <f>(VLOOKUP($G419,Depth_Lookup!$A$3:$J$561,10,FALSE))+(H419/100)</f>
        <v>190.95</v>
      </c>
      <c r="L419" s="82">
        <f>(VLOOKUP($G419,Depth_Lookup!$A$3:$J$561,10,FALSE))+(I419/100)</f>
        <v>191.29</v>
      </c>
      <c r="M419" s="174" t="s">
        <v>2460</v>
      </c>
      <c r="N419" s="174" t="s">
        <v>12</v>
      </c>
      <c r="O419" s="59" t="s">
        <v>2447</v>
      </c>
      <c r="P419" s="59" t="s">
        <v>2502</v>
      </c>
      <c r="Q419" s="45"/>
      <c r="R419" s="42">
        <v>100</v>
      </c>
      <c r="V419" s="8">
        <f t="shared" si="44"/>
        <v>100</v>
      </c>
      <c r="W419" s="4" t="s">
        <v>2046</v>
      </c>
      <c r="X419" s="5" t="s">
        <v>1764</v>
      </c>
      <c r="Y419" s="38">
        <v>95</v>
      </c>
      <c r="Z419" s="8" t="str">
        <f>VLOOKUP($Y419,definitions_list_lookup!$N$15:$P$20,2,TRUE)</f>
        <v>complete</v>
      </c>
      <c r="AA419" s="8">
        <f>VLOOKUP($Y419,definitions_list_lookup!$N$15:$P$20,3,TRUE)</f>
        <v>5</v>
      </c>
      <c r="AB419" s="4"/>
      <c r="AC419" s="7"/>
      <c r="AD419" s="7"/>
      <c r="AE419" s="7"/>
      <c r="AF419" s="7"/>
      <c r="AG419" s="7"/>
      <c r="AH419" s="7"/>
      <c r="AI419" s="7"/>
      <c r="AJ419" s="7"/>
      <c r="AK419" s="7"/>
      <c r="AL419" s="7"/>
      <c r="AM419" s="7"/>
      <c r="AN419" s="7"/>
      <c r="AO419" s="7"/>
      <c r="AP419" s="7">
        <v>10</v>
      </c>
      <c r="AQ419" s="7"/>
      <c r="AR419" s="7"/>
      <c r="AS419" s="7">
        <v>90</v>
      </c>
      <c r="AT419" s="7"/>
      <c r="AU419" s="7"/>
      <c r="AV419" s="7"/>
      <c r="AW419" s="7"/>
      <c r="AX419" s="7"/>
      <c r="AY419" s="7"/>
      <c r="AZ419" s="7"/>
      <c r="BA419" s="8">
        <f t="shared" si="45"/>
        <v>100</v>
      </c>
      <c r="BB419" s="55"/>
      <c r="BC419" s="4"/>
      <c r="BD419" s="108"/>
      <c r="BE419" s="108"/>
      <c r="BG419" s="8" t="str">
        <f>VLOOKUP($BF419,definitions_list_lookup!$N$15:$P$20,2,TRUE)</f>
        <v>fresh</v>
      </c>
      <c r="BH419" s="8">
        <f>VLOOKUP($BF419,definitions_list_lookup!$N$15:$P$20,3,TRUE)</f>
        <v>0</v>
      </c>
      <c r="BI419" s="4"/>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8">
        <f t="shared" si="46"/>
        <v>0</v>
      </c>
      <c r="CI419" s="45"/>
      <c r="CJ419" s="7"/>
      <c r="CK419" s="130"/>
      <c r="CM419" s="8" t="str">
        <f>VLOOKUP($CL419,definitions_list_lookup!$N$15:$P$20,2,TRUE)</f>
        <v>fresh</v>
      </c>
      <c r="CN419" s="8">
        <f>VLOOKUP($CL419,definitions_list_lookup!$N$15:$P$20,3,TRUE)</f>
        <v>0</v>
      </c>
      <c r="CO419" s="108"/>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8">
        <f t="shared" si="47"/>
        <v>0</v>
      </c>
      <c r="DO419" s="45"/>
      <c r="DP419" s="4"/>
      <c r="DR419" s="8" t="str">
        <f>VLOOKUP($DQ419,definitions_list_lookup!$N$15:$P$20,2,TRUE)</f>
        <v>fresh</v>
      </c>
      <c r="DS419" s="8">
        <f>VLOOKUP($DQ419,definitions_list_lookup!$N$15:$P$20,3,TRUE)</f>
        <v>0</v>
      </c>
      <c r="DT419" s="108"/>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8">
        <f t="shared" si="48"/>
        <v>0</v>
      </c>
      <c r="ET419" s="44"/>
      <c r="EU419" s="8">
        <f t="shared" si="42"/>
        <v>95</v>
      </c>
      <c r="EV419" s="8" t="str">
        <f>VLOOKUP($EU419,definitions_list_lookup!$N$15:$P$20,2,TRUE)</f>
        <v>complete</v>
      </c>
      <c r="EW419" s="8">
        <f>VLOOKUP($EU419,definitions_list_lookup!$N$15:$P$20,3,TRUE)</f>
        <v>5</v>
      </c>
    </row>
    <row r="420" spans="1:153" s="5" customFormat="1" ht="112">
      <c r="A420" s="5" t="s">
        <v>2496</v>
      </c>
      <c r="B420" s="5" t="s">
        <v>2845</v>
      </c>
      <c r="C420" s="5" t="s">
        <v>1497</v>
      </c>
      <c r="D420" s="5" t="s">
        <v>1497</v>
      </c>
      <c r="E420" s="5">
        <v>82</v>
      </c>
      <c r="F420" s="5">
        <v>1</v>
      </c>
      <c r="G420" s="6" t="str">
        <f t="shared" si="43"/>
        <v>82-1</v>
      </c>
      <c r="H420" s="5">
        <v>0</v>
      </c>
      <c r="I420" s="5">
        <v>71</v>
      </c>
      <c r="J420" s="81" t="str">
        <f>IF(((VLOOKUP($G420,Depth_Lookup!$A$3:$J$561,9,FALSE))-(I420/100))&gt;=0,"Good","Too Long")</f>
        <v>Good</v>
      </c>
      <c r="K420" s="82">
        <f>(VLOOKUP($G420,Depth_Lookup!$A$3:$J$561,10,FALSE))+(H420/100)</f>
        <v>191.25</v>
      </c>
      <c r="L420" s="82">
        <f>(VLOOKUP($G420,Depth_Lookup!$A$3:$J$561,10,FALSE))+(I420/100)</f>
        <v>191.96</v>
      </c>
      <c r="M420" s="174" t="s">
        <v>2460</v>
      </c>
      <c r="N420" s="174" t="s">
        <v>12</v>
      </c>
      <c r="O420" s="59" t="s">
        <v>2447</v>
      </c>
      <c r="P420" s="59" t="s">
        <v>2500</v>
      </c>
      <c r="Q420" s="45"/>
      <c r="R420" s="42">
        <v>100</v>
      </c>
      <c r="V420" s="8">
        <f t="shared" si="44"/>
        <v>100</v>
      </c>
      <c r="W420" s="4" t="s">
        <v>2039</v>
      </c>
      <c r="X420" s="5" t="s">
        <v>1764</v>
      </c>
      <c r="Y420" s="38">
        <v>95</v>
      </c>
      <c r="Z420" s="8" t="str">
        <f>VLOOKUP($Y420,definitions_list_lookup!$N$15:$P$20,2,TRUE)</f>
        <v>complete</v>
      </c>
      <c r="AA420" s="8">
        <f>VLOOKUP($Y420,definitions_list_lookup!$N$15:$P$20,3,TRUE)</f>
        <v>5</v>
      </c>
      <c r="AB420" s="4"/>
      <c r="AC420" s="7"/>
      <c r="AD420" s="7"/>
      <c r="AE420" s="7"/>
      <c r="AF420" s="7"/>
      <c r="AG420" s="7"/>
      <c r="AH420" s="7"/>
      <c r="AI420" s="7"/>
      <c r="AJ420" s="7"/>
      <c r="AK420" s="7"/>
      <c r="AL420" s="7"/>
      <c r="AM420" s="7"/>
      <c r="AN420" s="7"/>
      <c r="AO420" s="7"/>
      <c r="AP420" s="7">
        <v>10</v>
      </c>
      <c r="AQ420" s="7"/>
      <c r="AR420" s="7"/>
      <c r="AS420" s="7">
        <v>90</v>
      </c>
      <c r="AT420" s="7"/>
      <c r="AU420" s="7"/>
      <c r="AV420" s="7"/>
      <c r="AW420" s="7"/>
      <c r="AX420" s="7"/>
      <c r="AY420" s="7"/>
      <c r="AZ420" s="7"/>
      <c r="BA420" s="8">
        <f t="shared" si="45"/>
        <v>100</v>
      </c>
      <c r="BB420" s="55"/>
      <c r="BC420" s="4"/>
      <c r="BD420" s="108"/>
      <c r="BE420" s="108"/>
      <c r="BG420" s="8" t="str">
        <f>VLOOKUP($BF420,definitions_list_lookup!$N$15:$P$20,2,TRUE)</f>
        <v>fresh</v>
      </c>
      <c r="BH420" s="8">
        <f>VLOOKUP($BF420,definitions_list_lookup!$N$15:$P$20,3,TRUE)</f>
        <v>0</v>
      </c>
      <c r="BI420" s="4"/>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8">
        <f t="shared" si="46"/>
        <v>0</v>
      </c>
      <c r="CI420" s="45"/>
      <c r="CJ420" s="7"/>
      <c r="CK420" s="130"/>
      <c r="CM420" s="8" t="str">
        <f>VLOOKUP($CL420,definitions_list_lookup!$N$15:$P$20,2,TRUE)</f>
        <v>fresh</v>
      </c>
      <c r="CN420" s="8">
        <f>VLOOKUP($CL420,definitions_list_lookup!$N$15:$P$20,3,TRUE)</f>
        <v>0</v>
      </c>
      <c r="CO420" s="108"/>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8">
        <f t="shared" si="47"/>
        <v>0</v>
      </c>
      <c r="DO420" s="45"/>
      <c r="DP420" s="4"/>
      <c r="DR420" s="8" t="str">
        <f>VLOOKUP($DQ420,definitions_list_lookup!$N$15:$P$20,2,TRUE)</f>
        <v>fresh</v>
      </c>
      <c r="DS420" s="8">
        <f>VLOOKUP($DQ420,definitions_list_lookup!$N$15:$P$20,3,TRUE)</f>
        <v>0</v>
      </c>
      <c r="DT420" s="108"/>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8">
        <f t="shared" si="48"/>
        <v>0</v>
      </c>
      <c r="ET420" s="44"/>
      <c r="EU420" s="8">
        <f t="shared" si="42"/>
        <v>95</v>
      </c>
      <c r="EV420" s="8" t="str">
        <f>VLOOKUP($EU420,definitions_list_lookup!$N$15:$P$20,2,TRUE)</f>
        <v>complete</v>
      </c>
      <c r="EW420" s="8">
        <f>VLOOKUP($EU420,definitions_list_lookup!$N$15:$P$20,3,TRUE)</f>
        <v>5</v>
      </c>
    </row>
    <row r="421" spans="1:153" s="5" customFormat="1" ht="98">
      <c r="A421" s="5" t="s">
        <v>2496</v>
      </c>
      <c r="B421" s="5" t="s">
        <v>2845</v>
      </c>
      <c r="C421" s="5" t="s">
        <v>1497</v>
      </c>
      <c r="D421" s="5" t="s">
        <v>1497</v>
      </c>
      <c r="E421" s="5">
        <v>82</v>
      </c>
      <c r="F421" s="5">
        <v>2</v>
      </c>
      <c r="G421" s="6" t="str">
        <f t="shared" si="43"/>
        <v>82-2</v>
      </c>
      <c r="H421" s="2">
        <v>0</v>
      </c>
      <c r="I421" s="2">
        <v>36</v>
      </c>
      <c r="J421" s="81" t="str">
        <f>IF(((VLOOKUP($G421,Depth_Lookup!$A$3:$J$561,9,FALSE))-(I421/100))&gt;=0,"Good","Too Long")</f>
        <v>Good</v>
      </c>
      <c r="K421" s="82">
        <f>(VLOOKUP($G421,Depth_Lookup!$A$3:$J$561,10,FALSE))+(H421/100)</f>
        <v>191.96</v>
      </c>
      <c r="L421" s="82">
        <f>(VLOOKUP($G421,Depth_Lookup!$A$3:$J$561,10,FALSE))+(I421/100)</f>
        <v>192.32000000000002</v>
      </c>
      <c r="M421" s="174" t="s">
        <v>2460</v>
      </c>
      <c r="N421" s="174" t="s">
        <v>12</v>
      </c>
      <c r="O421" s="59" t="s">
        <v>2445</v>
      </c>
      <c r="P421" s="59" t="s">
        <v>2502</v>
      </c>
      <c r="Q421" s="45"/>
      <c r="R421" s="42">
        <v>100</v>
      </c>
      <c r="V421" s="8">
        <f t="shared" si="44"/>
        <v>100</v>
      </c>
      <c r="W421" s="4" t="s">
        <v>2046</v>
      </c>
      <c r="X421" s="5" t="s">
        <v>1764</v>
      </c>
      <c r="Y421" s="38">
        <v>95</v>
      </c>
      <c r="Z421" s="8" t="str">
        <f>VLOOKUP($Y421,definitions_list_lookup!$N$15:$P$20,2,TRUE)</f>
        <v>complete</v>
      </c>
      <c r="AA421" s="8">
        <f>VLOOKUP($Y421,definitions_list_lookup!$N$15:$P$20,3,TRUE)</f>
        <v>5</v>
      </c>
      <c r="AB421" s="4"/>
      <c r="AC421" s="7"/>
      <c r="AD421" s="7"/>
      <c r="AE421" s="7"/>
      <c r="AF421" s="7"/>
      <c r="AG421" s="7"/>
      <c r="AH421" s="7"/>
      <c r="AI421" s="7"/>
      <c r="AJ421" s="7"/>
      <c r="AK421" s="7"/>
      <c r="AL421" s="7"/>
      <c r="AM421" s="7"/>
      <c r="AN421" s="7"/>
      <c r="AO421" s="7"/>
      <c r="AP421" s="7">
        <v>10</v>
      </c>
      <c r="AQ421" s="7"/>
      <c r="AR421" s="7"/>
      <c r="AS421" s="7">
        <v>90</v>
      </c>
      <c r="AT421" s="7"/>
      <c r="AU421" s="7"/>
      <c r="AV421" s="7"/>
      <c r="AW421" s="7"/>
      <c r="AX421" s="7"/>
      <c r="AY421" s="7"/>
      <c r="AZ421" s="7"/>
      <c r="BA421" s="8">
        <f t="shared" si="45"/>
        <v>100</v>
      </c>
      <c r="BB421" s="55"/>
      <c r="BC421" s="4"/>
      <c r="BD421" s="108"/>
      <c r="BE421" s="108"/>
      <c r="BG421" s="8" t="str">
        <f>VLOOKUP($BF421,definitions_list_lookup!$N$15:$P$20,2,TRUE)</f>
        <v>fresh</v>
      </c>
      <c r="BH421" s="8">
        <f>VLOOKUP($BF421,definitions_list_lookup!$N$15:$P$20,3,TRUE)</f>
        <v>0</v>
      </c>
      <c r="BI421" s="4"/>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8">
        <f t="shared" si="46"/>
        <v>0</v>
      </c>
      <c r="CI421" s="45"/>
      <c r="CJ421" s="7"/>
      <c r="CK421" s="130"/>
      <c r="CM421" s="8" t="str">
        <f>VLOOKUP($CL421,definitions_list_lookup!$N$15:$P$20,2,TRUE)</f>
        <v>fresh</v>
      </c>
      <c r="CN421" s="8">
        <f>VLOOKUP($CL421,definitions_list_lookup!$N$15:$P$20,3,TRUE)</f>
        <v>0</v>
      </c>
      <c r="CO421" s="108"/>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8">
        <f t="shared" si="47"/>
        <v>0</v>
      </c>
      <c r="DO421" s="45"/>
      <c r="DP421" s="4"/>
      <c r="DR421" s="8" t="str">
        <f>VLOOKUP($DQ421,definitions_list_lookup!$N$15:$P$20,2,TRUE)</f>
        <v>fresh</v>
      </c>
      <c r="DS421" s="8">
        <f>VLOOKUP($DQ421,definitions_list_lookup!$N$15:$P$20,3,TRUE)</f>
        <v>0</v>
      </c>
      <c r="DT421" s="108"/>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8">
        <f t="shared" si="48"/>
        <v>0</v>
      </c>
      <c r="ET421" s="44"/>
      <c r="EU421" s="8">
        <f t="shared" si="42"/>
        <v>95</v>
      </c>
      <c r="EV421" s="8" t="str">
        <f>VLOOKUP($EU421,definitions_list_lookup!$N$15:$P$20,2,TRUE)</f>
        <v>complete</v>
      </c>
      <c r="EW421" s="8">
        <f>VLOOKUP($EU421,definitions_list_lookup!$N$15:$P$20,3,TRUE)</f>
        <v>5</v>
      </c>
    </row>
    <row r="422" spans="1:153" s="5" customFormat="1" ht="112">
      <c r="A422" s="5" t="s">
        <v>2496</v>
      </c>
      <c r="B422" s="5" t="s">
        <v>2845</v>
      </c>
      <c r="C422" s="5" t="s">
        <v>1497</v>
      </c>
      <c r="D422" s="5" t="s">
        <v>1497</v>
      </c>
      <c r="E422" s="5">
        <v>83</v>
      </c>
      <c r="F422" s="5">
        <v>1</v>
      </c>
      <c r="G422" s="6" t="str">
        <f t="shared" si="43"/>
        <v>83-1</v>
      </c>
      <c r="H422" s="2">
        <v>0</v>
      </c>
      <c r="I422" s="2">
        <v>6</v>
      </c>
      <c r="J422" s="81" t="str">
        <f>IF(((VLOOKUP($G422,Depth_Lookup!$A$3:$J$561,9,FALSE))-(I422/100))&gt;=0,"Good","Too Long")</f>
        <v>Good</v>
      </c>
      <c r="K422" s="82">
        <f>(VLOOKUP($G422,Depth_Lookup!$A$3:$J$561,10,FALSE))+(H422/100)</f>
        <v>192.25</v>
      </c>
      <c r="L422" s="82">
        <f>(VLOOKUP($G422,Depth_Lookup!$A$3:$J$561,10,FALSE))+(I422/100)</f>
        <v>192.31</v>
      </c>
      <c r="M422" s="174" t="s">
        <v>2462</v>
      </c>
      <c r="N422" s="174" t="s">
        <v>1489</v>
      </c>
      <c r="O422" s="59" t="s">
        <v>2444</v>
      </c>
      <c r="P422" s="59" t="s">
        <v>2500</v>
      </c>
      <c r="Q422" s="45"/>
      <c r="R422" s="42">
        <v>100</v>
      </c>
      <c r="V422" s="8">
        <f t="shared" si="44"/>
        <v>100</v>
      </c>
      <c r="W422" s="4" t="s">
        <v>2046</v>
      </c>
      <c r="X422" s="5" t="s">
        <v>1764</v>
      </c>
      <c r="Y422" s="38">
        <v>95</v>
      </c>
      <c r="Z422" s="8" t="str">
        <f>VLOOKUP($Y422,definitions_list_lookup!$N$15:$P$20,2,TRUE)</f>
        <v>complete</v>
      </c>
      <c r="AA422" s="8">
        <f>VLOOKUP($Y422,definitions_list_lookup!$N$15:$P$20,3,TRUE)</f>
        <v>5</v>
      </c>
      <c r="AB422" s="4" t="s">
        <v>2446</v>
      </c>
      <c r="AC422" s="7"/>
      <c r="AD422" s="7"/>
      <c r="AE422" s="7"/>
      <c r="AF422" s="7"/>
      <c r="AG422" s="7"/>
      <c r="AH422" s="7">
        <v>30</v>
      </c>
      <c r="AI422" s="7"/>
      <c r="AJ422" s="7"/>
      <c r="AK422" s="7"/>
      <c r="AL422" s="7"/>
      <c r="AM422" s="7"/>
      <c r="AN422" s="7"/>
      <c r="AO422" s="7"/>
      <c r="AP422" s="7">
        <v>2</v>
      </c>
      <c r="AQ422" s="7"/>
      <c r="AR422" s="7"/>
      <c r="AS422" s="7">
        <v>10</v>
      </c>
      <c r="AT422" s="7"/>
      <c r="AU422" s="7"/>
      <c r="AV422" s="7"/>
      <c r="AW422" s="7"/>
      <c r="AX422" s="7"/>
      <c r="AY422" s="7"/>
      <c r="AZ422" s="7">
        <v>58</v>
      </c>
      <c r="BA422" s="8">
        <f t="shared" si="45"/>
        <v>100</v>
      </c>
      <c r="BB422" s="55"/>
      <c r="BC422" s="4"/>
      <c r="BD422" s="108"/>
      <c r="BE422" s="108"/>
      <c r="BG422" s="8" t="str">
        <f>VLOOKUP($BF422,definitions_list_lookup!$N$15:$P$20,2,TRUE)</f>
        <v>fresh</v>
      </c>
      <c r="BH422" s="8">
        <f>VLOOKUP($BF422,definitions_list_lookup!$N$15:$P$20,3,TRUE)</f>
        <v>0</v>
      </c>
      <c r="BI422" s="4"/>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8">
        <f t="shared" si="46"/>
        <v>0</v>
      </c>
      <c r="CI422" s="45"/>
      <c r="CJ422" s="7"/>
      <c r="CK422" s="130"/>
      <c r="CM422" s="8" t="str">
        <f>VLOOKUP($CL422,definitions_list_lookup!$N$15:$P$20,2,TRUE)</f>
        <v>fresh</v>
      </c>
      <c r="CN422" s="8">
        <f>VLOOKUP($CL422,definitions_list_lookup!$N$15:$P$20,3,TRUE)</f>
        <v>0</v>
      </c>
      <c r="CO422" s="108"/>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8">
        <f t="shared" si="47"/>
        <v>0</v>
      </c>
      <c r="DO422" s="45"/>
      <c r="DP422" s="4"/>
      <c r="DR422" s="8" t="str">
        <f>VLOOKUP($DQ422,definitions_list_lookup!$N$15:$P$20,2,TRUE)</f>
        <v>fresh</v>
      </c>
      <c r="DS422" s="8">
        <f>VLOOKUP($DQ422,definitions_list_lookup!$N$15:$P$20,3,TRUE)</f>
        <v>0</v>
      </c>
      <c r="DT422" s="108"/>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8">
        <f t="shared" si="48"/>
        <v>0</v>
      </c>
      <c r="ET422" s="44"/>
      <c r="EU422" s="8">
        <f t="shared" si="42"/>
        <v>95</v>
      </c>
      <c r="EV422" s="8" t="str">
        <f>VLOOKUP($EU422,definitions_list_lookup!$N$15:$P$20,2,TRUE)</f>
        <v>complete</v>
      </c>
      <c r="EW422" s="8">
        <f>VLOOKUP($EU422,definitions_list_lookup!$N$15:$P$20,3,TRUE)</f>
        <v>5</v>
      </c>
    </row>
    <row r="423" spans="1:153" s="5" customFormat="1" ht="112">
      <c r="A423" s="5" t="s">
        <v>2496</v>
      </c>
      <c r="B423" s="5" t="s">
        <v>2845</v>
      </c>
      <c r="C423" s="5" t="s">
        <v>1497</v>
      </c>
      <c r="D423" s="5" t="s">
        <v>1497</v>
      </c>
      <c r="E423" s="5">
        <v>83</v>
      </c>
      <c r="F423" s="5">
        <v>1</v>
      </c>
      <c r="G423" s="6" t="str">
        <f t="shared" si="43"/>
        <v>83-1</v>
      </c>
      <c r="H423" s="2">
        <v>6</v>
      </c>
      <c r="I423" s="5">
        <v>95</v>
      </c>
      <c r="J423" s="81" t="str">
        <f>IF(((VLOOKUP($G423,Depth_Lookup!$A$3:$J$561,9,FALSE))-(I423/100))&gt;=0,"Good","Too Long")</f>
        <v>Good</v>
      </c>
      <c r="K423" s="82">
        <f>(VLOOKUP($G423,Depth_Lookup!$A$3:$J$561,10,FALSE))+(H423/100)</f>
        <v>192.31</v>
      </c>
      <c r="L423" s="82">
        <f>(VLOOKUP($G423,Depth_Lookup!$A$3:$J$561,10,FALSE))+(I423/100)</f>
        <v>193.2</v>
      </c>
      <c r="M423" s="174" t="s">
        <v>2461</v>
      </c>
      <c r="N423" s="174" t="s">
        <v>12</v>
      </c>
      <c r="O423" s="59" t="s">
        <v>2397</v>
      </c>
      <c r="P423" s="59" t="s">
        <v>2500</v>
      </c>
      <c r="Q423" s="45"/>
      <c r="R423" s="42">
        <v>100</v>
      </c>
      <c r="T423" s="5">
        <v>0</v>
      </c>
      <c r="V423" s="8">
        <f t="shared" si="44"/>
        <v>100</v>
      </c>
      <c r="W423" s="4" t="s">
        <v>2046</v>
      </c>
      <c r="X423" s="5" t="s">
        <v>1764</v>
      </c>
      <c r="Y423" s="38">
        <v>95</v>
      </c>
      <c r="Z423" s="8" t="str">
        <f>VLOOKUP($Y423,definitions_list_lookup!$N$15:$P$20,2,TRUE)</f>
        <v>complete</v>
      </c>
      <c r="AA423" s="8">
        <f>VLOOKUP($Y423,definitions_list_lookup!$N$15:$P$20,3,TRUE)</f>
        <v>5</v>
      </c>
      <c r="AB423" s="4" t="s">
        <v>2446</v>
      </c>
      <c r="AC423" s="7"/>
      <c r="AD423" s="7"/>
      <c r="AE423" s="7"/>
      <c r="AF423" s="7"/>
      <c r="AG423" s="7"/>
      <c r="AH423" s="7"/>
      <c r="AI423" s="7"/>
      <c r="AJ423" s="7"/>
      <c r="AK423" s="7"/>
      <c r="AL423" s="7"/>
      <c r="AM423" s="7"/>
      <c r="AN423" s="7"/>
      <c r="AO423" s="7"/>
      <c r="AP423" s="7">
        <v>10</v>
      </c>
      <c r="AQ423" s="7"/>
      <c r="AR423" s="7"/>
      <c r="AS423" s="7">
        <v>90</v>
      </c>
      <c r="AT423" s="7"/>
      <c r="AU423" s="7"/>
      <c r="AV423" s="7"/>
      <c r="AW423" s="7"/>
      <c r="AX423" s="7"/>
      <c r="AY423" s="7"/>
      <c r="AZ423" s="7"/>
      <c r="BA423" s="8">
        <f t="shared" si="45"/>
        <v>100</v>
      </c>
      <c r="BB423" s="55"/>
      <c r="BC423" s="4"/>
      <c r="BD423" s="108"/>
      <c r="BE423" s="108"/>
      <c r="BG423" s="8" t="str">
        <f>VLOOKUP($BF423,definitions_list_lookup!$N$15:$P$20,2,TRUE)</f>
        <v>fresh</v>
      </c>
      <c r="BH423" s="8">
        <f>VLOOKUP($BF423,definitions_list_lookup!$N$15:$P$20,3,TRUE)</f>
        <v>0</v>
      </c>
      <c r="BI423" s="4"/>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8">
        <f t="shared" si="46"/>
        <v>0</v>
      </c>
      <c r="CI423" s="45"/>
      <c r="CJ423" s="7"/>
      <c r="CK423" s="130"/>
      <c r="CM423" s="8" t="str">
        <f>VLOOKUP($CL423,definitions_list_lookup!$N$15:$P$20,2,TRUE)</f>
        <v>fresh</v>
      </c>
      <c r="CN423" s="8">
        <f>VLOOKUP($CL423,definitions_list_lookup!$N$15:$P$20,3,TRUE)</f>
        <v>0</v>
      </c>
      <c r="CO423" s="108"/>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8">
        <f t="shared" si="47"/>
        <v>0</v>
      </c>
      <c r="DO423" s="45"/>
      <c r="DP423" s="4"/>
      <c r="DR423" s="8" t="str">
        <f>VLOOKUP($DQ423,definitions_list_lookup!$N$15:$P$20,2,TRUE)</f>
        <v>fresh</v>
      </c>
      <c r="DS423" s="8">
        <f>VLOOKUP($DQ423,definitions_list_lookup!$N$15:$P$20,3,TRUE)</f>
        <v>0</v>
      </c>
      <c r="DT423" s="108"/>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8">
        <f t="shared" si="48"/>
        <v>0</v>
      </c>
      <c r="ET423" s="44"/>
      <c r="EU423" s="8">
        <f t="shared" si="42"/>
        <v>95</v>
      </c>
      <c r="EV423" s="8" t="str">
        <f>VLOOKUP($EU423,definitions_list_lookup!$N$15:$P$20,2,TRUE)</f>
        <v>complete</v>
      </c>
      <c r="EW423" s="8">
        <f>VLOOKUP($EU423,definitions_list_lookup!$N$15:$P$20,3,TRUE)</f>
        <v>5</v>
      </c>
    </row>
    <row r="424" spans="1:153" s="5" customFormat="1" ht="112">
      <c r="A424" s="5" t="s">
        <v>2496</v>
      </c>
      <c r="B424" s="5" t="s">
        <v>2845</v>
      </c>
      <c r="C424" s="5" t="s">
        <v>1497</v>
      </c>
      <c r="D424" s="5" t="s">
        <v>1497</v>
      </c>
      <c r="E424" s="5">
        <v>83</v>
      </c>
      <c r="F424" s="5">
        <v>2</v>
      </c>
      <c r="G424" s="6" t="str">
        <f t="shared" si="43"/>
        <v>83-2</v>
      </c>
      <c r="H424" s="2">
        <v>0</v>
      </c>
      <c r="I424" s="2">
        <v>66</v>
      </c>
      <c r="J424" s="81" t="str">
        <f>IF(((VLOOKUP($G424,Depth_Lookup!$A$3:$J$561,9,FALSE))-(I424/100))&gt;=0,"Good","Too Long")</f>
        <v>Good</v>
      </c>
      <c r="K424" s="82">
        <f>(VLOOKUP($G424,Depth_Lookup!$A$3:$J$561,10,FALSE))+(H424/100)</f>
        <v>193.2</v>
      </c>
      <c r="L424" s="82">
        <f>(VLOOKUP($G424,Depth_Lookup!$A$3:$J$561,10,FALSE))+(I424/100)</f>
        <v>193.85999999999999</v>
      </c>
      <c r="M424" s="174" t="s">
        <v>2461</v>
      </c>
      <c r="N424" s="174" t="s">
        <v>12</v>
      </c>
      <c r="O424" s="59" t="s">
        <v>2397</v>
      </c>
      <c r="P424" s="59" t="s">
        <v>2500</v>
      </c>
      <c r="Q424" s="45"/>
      <c r="R424" s="127">
        <v>100</v>
      </c>
      <c r="S424" s="7"/>
      <c r="T424" s="7"/>
      <c r="U424" s="7"/>
      <c r="V424" s="8">
        <f t="shared" si="44"/>
        <v>100</v>
      </c>
      <c r="W424" s="108" t="s">
        <v>2039</v>
      </c>
      <c r="X424" s="7" t="s">
        <v>1</v>
      </c>
      <c r="Y424" s="128">
        <v>95</v>
      </c>
      <c r="Z424" s="8" t="str">
        <f>VLOOKUP($Y424,definitions_list_lookup!$N$15:$P$20,2,TRUE)</f>
        <v>complete</v>
      </c>
      <c r="AA424" s="8">
        <f>VLOOKUP($Y424,definitions_list_lookup!$N$15:$P$20,3,TRUE)</f>
        <v>5</v>
      </c>
      <c r="AB424" s="108"/>
      <c r="AC424" s="7"/>
      <c r="AD424" s="7"/>
      <c r="AE424" s="7"/>
      <c r="AF424" s="7"/>
      <c r="AG424" s="7"/>
      <c r="AH424" s="7"/>
      <c r="AI424" s="7"/>
      <c r="AJ424" s="7"/>
      <c r="AK424" s="7"/>
      <c r="AL424" s="7"/>
      <c r="AM424" s="7"/>
      <c r="AN424" s="7"/>
      <c r="AO424" s="7"/>
      <c r="AP424" s="7">
        <v>10</v>
      </c>
      <c r="AQ424" s="7"/>
      <c r="AR424" s="7"/>
      <c r="AS424" s="7">
        <v>90</v>
      </c>
      <c r="AT424" s="7"/>
      <c r="AU424" s="7"/>
      <c r="AV424" s="7"/>
      <c r="AW424" s="7"/>
      <c r="AX424" s="7"/>
      <c r="AY424" s="7"/>
      <c r="AZ424" s="7"/>
      <c r="BA424" s="8">
        <f t="shared" si="45"/>
        <v>100</v>
      </c>
      <c r="BB424" s="55"/>
      <c r="BC424"/>
      <c r="BD424" s="220"/>
      <c r="BE424"/>
      <c r="BF424"/>
      <c r="BG424" s="8" t="str">
        <f>VLOOKUP($BF424,definitions_list_lookup!$N$15:$P$20,2,TRUE)</f>
        <v>fresh</v>
      </c>
      <c r="BH424" s="8">
        <f>VLOOKUP($BF424,definitions_list_lookup!$N$15:$P$20,3,TRUE)</f>
        <v>0</v>
      </c>
      <c r="BI424"/>
      <c r="BJ424"/>
      <c r="BK424"/>
      <c r="BL424"/>
      <c r="BM424"/>
      <c r="BN424"/>
      <c r="BO424"/>
      <c r="BP424" s="7"/>
      <c r="BQ424" s="7"/>
      <c r="BR424" s="7"/>
      <c r="BS424" s="7"/>
      <c r="BT424" s="7"/>
      <c r="BU424" s="7"/>
      <c r="BV424" s="7"/>
      <c r="BW424" s="7"/>
      <c r="BX424" s="7"/>
      <c r="BY424" s="7"/>
      <c r="BZ424" s="7"/>
      <c r="CA424" s="7"/>
      <c r="CB424" s="7"/>
      <c r="CC424" s="7"/>
      <c r="CD424" s="7"/>
      <c r="CE424" s="7"/>
      <c r="CF424" s="7"/>
      <c r="CG424" s="7"/>
      <c r="CH424" s="8">
        <f t="shared" si="46"/>
        <v>0</v>
      </c>
      <c r="CI424" s="45"/>
      <c r="CJ424" s="7"/>
      <c r="CK424" s="130"/>
      <c r="CM424" s="8" t="str">
        <f>VLOOKUP($CL424,definitions_list_lookup!$N$15:$P$20,2,TRUE)</f>
        <v>fresh</v>
      </c>
      <c r="CN424" s="8">
        <f>VLOOKUP($CL424,definitions_list_lookup!$N$15:$P$20,3,TRUE)</f>
        <v>0</v>
      </c>
      <c r="CO424" s="108"/>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8">
        <f t="shared" si="47"/>
        <v>0</v>
      </c>
      <c r="DO424" s="45"/>
      <c r="DP424" s="4"/>
      <c r="DR424" s="8" t="str">
        <f>VLOOKUP($DQ424,definitions_list_lookup!$N$15:$P$20,2,TRUE)</f>
        <v>fresh</v>
      </c>
      <c r="DS424" s="8">
        <f>VLOOKUP($DQ424,definitions_list_lookup!$N$15:$P$20,3,TRUE)</f>
        <v>0</v>
      </c>
      <c r="DT424" s="108"/>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8">
        <f t="shared" si="48"/>
        <v>0</v>
      </c>
      <c r="ET424" s="44"/>
      <c r="EU424" s="8">
        <f t="shared" si="42"/>
        <v>95</v>
      </c>
      <c r="EV424" s="8" t="str">
        <f>VLOOKUP($EU424,definitions_list_lookup!$N$15:$P$20,2,TRUE)</f>
        <v>complete</v>
      </c>
      <c r="EW424" s="8">
        <f>VLOOKUP($EU424,definitions_list_lookup!$N$15:$P$20,3,TRUE)</f>
        <v>5</v>
      </c>
    </row>
    <row r="425" spans="1:153" s="140" customFormat="1" ht="112">
      <c r="A425" s="5" t="s">
        <v>2496</v>
      </c>
      <c r="B425" s="5" t="s">
        <v>2845</v>
      </c>
      <c r="C425" s="5" t="s">
        <v>1497</v>
      </c>
      <c r="D425" s="5" t="s">
        <v>1497</v>
      </c>
      <c r="E425" s="7">
        <v>83</v>
      </c>
      <c r="F425" s="7">
        <v>2</v>
      </c>
      <c r="G425" s="6" t="str">
        <f t="shared" si="43"/>
        <v>83-2</v>
      </c>
      <c r="H425" s="94">
        <v>66</v>
      </c>
      <c r="I425" s="7">
        <v>76</v>
      </c>
      <c r="J425" s="81" t="str">
        <f>IF(((VLOOKUP($G425,Depth_Lookup!$A$3:$J$561,9,FALSE))-(I425/100))&gt;=0,"Good","Too Long")</f>
        <v>Good</v>
      </c>
      <c r="K425" s="82">
        <f>(VLOOKUP($G425,Depth_Lookup!$A$3:$J$561,10,FALSE))+(H425/100)</f>
        <v>193.85999999999999</v>
      </c>
      <c r="L425" s="82">
        <f>(VLOOKUP($G425,Depth_Lookup!$A$3:$J$561,10,FALSE))+(I425/100)</f>
        <v>193.95999999999998</v>
      </c>
      <c r="M425" s="174" t="s">
        <v>2463</v>
      </c>
      <c r="N425" s="174" t="s">
        <v>1489</v>
      </c>
      <c r="O425" s="59" t="s">
        <v>2458</v>
      </c>
      <c r="P425" s="59" t="s">
        <v>2505</v>
      </c>
      <c r="Q425" s="45"/>
      <c r="R425" s="127">
        <v>100</v>
      </c>
      <c r="S425" s="7"/>
      <c r="T425" s="7"/>
      <c r="U425" s="7"/>
      <c r="V425" s="8">
        <f t="shared" si="44"/>
        <v>100</v>
      </c>
      <c r="W425" s="108" t="s">
        <v>1739</v>
      </c>
      <c r="X425" s="7" t="s">
        <v>3307</v>
      </c>
      <c r="Y425" s="128">
        <v>100</v>
      </c>
      <c r="Z425" s="8" t="str">
        <f>VLOOKUP($Y425,definitions_list_lookup!$N$15:$P$20,2,TRUE)</f>
        <v>complete</v>
      </c>
      <c r="AA425" s="8">
        <f>VLOOKUP($Y425,definitions_list_lookup!$N$15:$P$20,3,TRUE)</f>
        <v>5</v>
      </c>
      <c r="AB425" s="108" t="s">
        <v>2598</v>
      </c>
      <c r="AC425" s="7">
        <v>15</v>
      </c>
      <c r="AD425" s="7">
        <v>35</v>
      </c>
      <c r="AE425" s="7">
        <v>15</v>
      </c>
      <c r="AF425" s="7"/>
      <c r="AG425" s="7"/>
      <c r="AH425" s="7">
        <v>35</v>
      </c>
      <c r="AI425" s="7"/>
      <c r="AJ425" s="7"/>
      <c r="AK425" s="7"/>
      <c r="AL425" s="7"/>
      <c r="AM425" s="7"/>
      <c r="AN425" s="7"/>
      <c r="AO425" s="7"/>
      <c r="AP425" s="7"/>
      <c r="AQ425" s="7"/>
      <c r="AR425" s="7"/>
      <c r="AS425" s="7"/>
      <c r="AT425" s="7"/>
      <c r="AU425" s="7"/>
      <c r="AV425" s="7"/>
      <c r="AW425" s="7"/>
      <c r="AX425" s="7"/>
      <c r="AY425" s="7"/>
      <c r="AZ425" s="7"/>
      <c r="BA425" s="8">
        <f t="shared" si="45"/>
        <v>100</v>
      </c>
      <c r="BB425" s="55"/>
      <c r="BC425" s="108"/>
      <c r="BD425" s="108"/>
      <c r="BE425" s="108"/>
      <c r="BF425" s="7"/>
      <c r="BG425" s="8" t="str">
        <f>VLOOKUP($BF425,definitions_list_lookup!$N$15:$P$20,2,TRUE)</f>
        <v>fresh</v>
      </c>
      <c r="BH425" s="8">
        <f>VLOOKUP($BF425,definitions_list_lookup!$N$15:$P$20,3,TRUE)</f>
        <v>0</v>
      </c>
      <c r="BI425" s="108"/>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8">
        <f t="shared" si="46"/>
        <v>0</v>
      </c>
      <c r="CI425" s="45"/>
      <c r="CJ425" s="7"/>
      <c r="CK425" s="49"/>
      <c r="CL425" s="7"/>
      <c r="CM425" s="8" t="str">
        <f>VLOOKUP($CL425,definitions_list_lookup!$N$15:$P$20,2,TRUE)</f>
        <v>fresh</v>
      </c>
      <c r="CN425" s="8">
        <f>VLOOKUP($CL425,definitions_list_lookup!$N$15:$P$20,3,TRUE)</f>
        <v>0</v>
      </c>
      <c r="CO425" s="108"/>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8">
        <f t="shared" si="47"/>
        <v>0</v>
      </c>
      <c r="DO425" s="45"/>
      <c r="DP425" s="108"/>
      <c r="DQ425" s="7"/>
      <c r="DR425" s="8" t="str">
        <f>VLOOKUP($DQ425,definitions_list_lookup!$N$15:$P$20,2,TRUE)</f>
        <v>fresh</v>
      </c>
      <c r="DS425" s="8">
        <f>VLOOKUP($DQ425,definitions_list_lookup!$N$15:$P$20,3,TRUE)</f>
        <v>0</v>
      </c>
      <c r="DT425" s="108"/>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8">
        <f t="shared" si="48"/>
        <v>0</v>
      </c>
      <c r="ET425" s="44"/>
      <c r="EU425" s="8">
        <f t="shared" si="42"/>
        <v>100</v>
      </c>
      <c r="EV425" s="8" t="str">
        <f>VLOOKUP($EU425,definitions_list_lookup!$N$15:$P$20,2,TRUE)</f>
        <v>complete</v>
      </c>
      <c r="EW425" s="8">
        <f>VLOOKUP($EU425,definitions_list_lookup!$N$15:$P$20,3,TRUE)</f>
        <v>5</v>
      </c>
    </row>
    <row r="426" spans="1:153" s="140" customFormat="1" ht="56">
      <c r="A426" s="5" t="s">
        <v>2496</v>
      </c>
      <c r="B426" s="5" t="s">
        <v>2845</v>
      </c>
      <c r="C426" s="5" t="s">
        <v>1497</v>
      </c>
      <c r="D426" s="5" t="s">
        <v>1497</v>
      </c>
      <c r="E426" s="7">
        <v>83</v>
      </c>
      <c r="F426" s="7">
        <v>2</v>
      </c>
      <c r="G426" s="6" t="str">
        <f t="shared" si="43"/>
        <v>83-2</v>
      </c>
      <c r="H426" s="94">
        <v>76</v>
      </c>
      <c r="I426" s="7">
        <v>98</v>
      </c>
      <c r="J426" s="81" t="str">
        <f>IF(((VLOOKUP($G426,Depth_Lookup!$A$3:$J$561,9,FALSE))-(I426/100))&gt;=0,"Good","Too Long")</f>
        <v>Good</v>
      </c>
      <c r="K426" s="82">
        <f>(VLOOKUP($G426,Depth_Lookup!$A$3:$J$561,10,FALSE))+(H426/100)</f>
        <v>193.95999999999998</v>
      </c>
      <c r="L426" s="82">
        <f>(VLOOKUP($G426,Depth_Lookup!$A$3:$J$561,10,FALSE))+(I426/100)</f>
        <v>194.17999999999998</v>
      </c>
      <c r="M426" s="174" t="s">
        <v>2464</v>
      </c>
      <c r="N426" s="174" t="s">
        <v>12</v>
      </c>
      <c r="O426" s="59" t="s">
        <v>2397</v>
      </c>
      <c r="P426" s="59" t="s">
        <v>2503</v>
      </c>
      <c r="Q426" s="45"/>
      <c r="R426" s="127">
        <v>100</v>
      </c>
      <c r="S426" s="7"/>
      <c r="T426" s="7"/>
      <c r="U426" s="7"/>
      <c r="V426" s="8">
        <f t="shared" si="44"/>
        <v>100</v>
      </c>
      <c r="W426" s="108" t="s">
        <v>2039</v>
      </c>
      <c r="X426" s="7" t="s">
        <v>1</v>
      </c>
      <c r="Y426" s="128">
        <v>95</v>
      </c>
      <c r="Z426" s="8" t="str">
        <f>VLOOKUP($Y426,definitions_list_lookup!$N$15:$P$20,2,TRUE)</f>
        <v>complete</v>
      </c>
      <c r="AA426" s="8">
        <f>VLOOKUP($Y426,definitions_list_lookup!$N$15:$P$20,3,TRUE)</f>
        <v>5</v>
      </c>
      <c r="AB426" s="108"/>
      <c r="AC426" s="7"/>
      <c r="AD426" s="7"/>
      <c r="AE426" s="7"/>
      <c r="AF426" s="7"/>
      <c r="AG426" s="7"/>
      <c r="AH426" s="7"/>
      <c r="AI426" s="7"/>
      <c r="AJ426" s="7"/>
      <c r="AK426" s="7"/>
      <c r="AL426" s="7"/>
      <c r="AM426" s="7"/>
      <c r="AN426" s="7"/>
      <c r="AO426" s="7"/>
      <c r="AP426" s="7">
        <v>10</v>
      </c>
      <c r="AQ426" s="7"/>
      <c r="AR426" s="7"/>
      <c r="AS426" s="7">
        <v>90</v>
      </c>
      <c r="AT426" s="7"/>
      <c r="AU426" s="7"/>
      <c r="AV426" s="7"/>
      <c r="AW426" s="7"/>
      <c r="AX426" s="7"/>
      <c r="AY426" s="7"/>
      <c r="AZ426" s="7"/>
      <c r="BA426" s="8">
        <f t="shared" si="45"/>
        <v>100</v>
      </c>
      <c r="BB426" s="55"/>
      <c r="BC426" s="108"/>
      <c r="BD426" s="108"/>
      <c r="BE426" s="108"/>
      <c r="BF426" s="7"/>
      <c r="BG426" s="8" t="str">
        <f>VLOOKUP($BF426,definitions_list_lookup!$N$15:$P$20,2,TRUE)</f>
        <v>fresh</v>
      </c>
      <c r="BH426" s="8">
        <f>VLOOKUP($BF426,definitions_list_lookup!$N$15:$P$20,3,TRUE)</f>
        <v>0</v>
      </c>
      <c r="BI426" s="108"/>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8">
        <f t="shared" si="46"/>
        <v>0</v>
      </c>
      <c r="CI426" s="45"/>
      <c r="CJ426" s="7"/>
      <c r="CK426" s="49"/>
      <c r="CL426" s="7"/>
      <c r="CM426" s="8" t="str">
        <f>VLOOKUP($CL426,definitions_list_lookup!$N$15:$P$20,2,TRUE)</f>
        <v>fresh</v>
      </c>
      <c r="CN426" s="8">
        <f>VLOOKUP($CL426,definitions_list_lookup!$N$15:$P$20,3,TRUE)</f>
        <v>0</v>
      </c>
      <c r="CO426" s="108"/>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8">
        <f t="shared" si="47"/>
        <v>0</v>
      </c>
      <c r="DO426" s="45"/>
      <c r="DP426" s="108"/>
      <c r="DQ426" s="7"/>
      <c r="DR426" s="8" t="str">
        <f>VLOOKUP($DQ426,definitions_list_lookup!$N$15:$P$20,2,TRUE)</f>
        <v>fresh</v>
      </c>
      <c r="DS426" s="8">
        <f>VLOOKUP($DQ426,definitions_list_lookup!$N$15:$P$20,3,TRUE)</f>
        <v>0</v>
      </c>
      <c r="DT426" s="108"/>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8">
        <f t="shared" si="48"/>
        <v>0</v>
      </c>
      <c r="ET426" s="44"/>
      <c r="EU426" s="8">
        <f t="shared" si="42"/>
        <v>95</v>
      </c>
      <c r="EV426" s="8" t="str">
        <f>VLOOKUP($EU426,definitions_list_lookup!$N$15:$P$20,2,TRUE)</f>
        <v>complete</v>
      </c>
      <c r="EW426" s="8">
        <f>VLOOKUP($EU426,definitions_list_lookup!$N$15:$P$20,3,TRUE)</f>
        <v>5</v>
      </c>
    </row>
    <row r="427" spans="1:153" s="5" customFormat="1" ht="112">
      <c r="A427" s="5" t="s">
        <v>2496</v>
      </c>
      <c r="B427" s="5" t="s">
        <v>2845</v>
      </c>
      <c r="C427" s="5" t="s">
        <v>1497</v>
      </c>
      <c r="D427" s="5" t="s">
        <v>1497</v>
      </c>
      <c r="E427" s="5">
        <v>84</v>
      </c>
      <c r="F427" s="5">
        <v>1</v>
      </c>
      <c r="G427" s="6" t="str">
        <f t="shared" si="43"/>
        <v>84-1</v>
      </c>
      <c r="H427" s="2">
        <v>0</v>
      </c>
      <c r="I427" s="2">
        <v>26.5</v>
      </c>
      <c r="J427" s="81" t="str">
        <f>IF(((VLOOKUP($G427,Depth_Lookup!$A$3:$J$561,9,FALSE))-(I427/100))&gt;=0,"Good","Too Long")</f>
        <v>Good</v>
      </c>
      <c r="K427" s="82">
        <f>(VLOOKUP($G427,Depth_Lookup!$A$3:$J$561,10,FALSE))+(H427/100)</f>
        <v>194</v>
      </c>
      <c r="L427" s="82">
        <f>(VLOOKUP($G427,Depth_Lookup!$A$3:$J$561,10,FALSE))+(I427/100)</f>
        <v>194.26499999999999</v>
      </c>
      <c r="M427" s="174" t="s">
        <v>2464</v>
      </c>
      <c r="N427" s="174" t="s">
        <v>12</v>
      </c>
      <c r="O427" s="59" t="s">
        <v>2443</v>
      </c>
      <c r="P427" s="59" t="s">
        <v>2500</v>
      </c>
      <c r="Q427" s="45"/>
      <c r="R427" s="42">
        <v>100</v>
      </c>
      <c r="V427" s="8">
        <f t="shared" si="44"/>
        <v>100</v>
      </c>
      <c r="W427" s="4" t="s">
        <v>2039</v>
      </c>
      <c r="X427" s="5" t="s">
        <v>1764</v>
      </c>
      <c r="Y427" s="38">
        <v>95</v>
      </c>
      <c r="Z427" s="8" t="str">
        <f>VLOOKUP($Y427,definitions_list_lookup!$N$15:$P$20,2,TRUE)</f>
        <v>complete</v>
      </c>
      <c r="AA427" s="8">
        <f>VLOOKUP($Y427,definitions_list_lookup!$N$15:$P$20,3,TRUE)</f>
        <v>5</v>
      </c>
      <c r="AB427" s="4" t="s">
        <v>2442</v>
      </c>
      <c r="AC427" s="7"/>
      <c r="AD427" s="7"/>
      <c r="AE427" s="7"/>
      <c r="AF427" s="7"/>
      <c r="AG427" s="7"/>
      <c r="AH427" s="7"/>
      <c r="AI427" s="7"/>
      <c r="AJ427" s="7"/>
      <c r="AK427" s="7"/>
      <c r="AL427" s="7"/>
      <c r="AM427" s="7"/>
      <c r="AN427" s="7"/>
      <c r="AO427" s="7"/>
      <c r="AP427" s="7">
        <v>10</v>
      </c>
      <c r="AQ427" s="7"/>
      <c r="AR427" s="7"/>
      <c r="AS427" s="7">
        <v>90</v>
      </c>
      <c r="AT427" s="7"/>
      <c r="AU427" s="7"/>
      <c r="AV427" s="7"/>
      <c r="AW427" s="7"/>
      <c r="AX427" s="7"/>
      <c r="AY427" s="7"/>
      <c r="AZ427" s="7"/>
      <c r="BA427" s="8">
        <f t="shared" si="45"/>
        <v>100</v>
      </c>
      <c r="BB427" s="55"/>
      <c r="BC427" s="4"/>
      <c r="BD427" s="108"/>
      <c r="BE427" s="108"/>
      <c r="BG427" s="8" t="str">
        <f>VLOOKUP($BF427,definitions_list_lookup!$N$15:$P$20,2,TRUE)</f>
        <v>fresh</v>
      </c>
      <c r="BH427" s="8">
        <f>VLOOKUP($BF427,definitions_list_lookup!$N$15:$P$20,3,TRUE)</f>
        <v>0</v>
      </c>
      <c r="BI427" s="4"/>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8">
        <f t="shared" si="46"/>
        <v>0</v>
      </c>
      <c r="CI427" s="45"/>
      <c r="CJ427" s="7"/>
      <c r="CK427" s="130"/>
      <c r="CM427" s="8" t="str">
        <f>VLOOKUP($CL427,definitions_list_lookup!$N$15:$P$20,2,TRUE)</f>
        <v>fresh</v>
      </c>
      <c r="CN427" s="8">
        <f>VLOOKUP($CL427,definitions_list_lookup!$N$15:$P$20,3,TRUE)</f>
        <v>0</v>
      </c>
      <c r="CO427" s="108"/>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8">
        <f t="shared" si="47"/>
        <v>0</v>
      </c>
      <c r="DO427" s="45"/>
      <c r="DP427" s="4"/>
      <c r="DR427" s="8" t="str">
        <f>VLOOKUP($DQ427,definitions_list_lookup!$N$15:$P$20,2,TRUE)</f>
        <v>fresh</v>
      </c>
      <c r="DS427" s="8">
        <f>VLOOKUP($DQ427,definitions_list_lookup!$N$15:$P$20,3,TRUE)</f>
        <v>0</v>
      </c>
      <c r="DT427" s="108"/>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8">
        <f t="shared" si="48"/>
        <v>0</v>
      </c>
      <c r="ET427" s="44"/>
      <c r="EU427" s="8">
        <f t="shared" si="42"/>
        <v>95</v>
      </c>
      <c r="EV427" s="8" t="str">
        <f>VLOOKUP($EU427,definitions_list_lookup!$N$15:$P$20,2,TRUE)</f>
        <v>complete</v>
      </c>
      <c r="EW427" s="8">
        <f>VLOOKUP($EU427,definitions_list_lookup!$N$15:$P$20,3,TRUE)</f>
        <v>5</v>
      </c>
    </row>
    <row r="428" spans="1:153" s="5" customFormat="1" ht="112">
      <c r="A428" s="5" t="s">
        <v>2496</v>
      </c>
      <c r="B428" s="5" t="s">
        <v>2845</v>
      </c>
      <c r="C428" s="5" t="s">
        <v>1497</v>
      </c>
      <c r="D428" s="5" t="s">
        <v>1497</v>
      </c>
      <c r="E428" s="5">
        <v>85</v>
      </c>
      <c r="F428" s="5">
        <v>1</v>
      </c>
      <c r="G428" s="6" t="str">
        <f t="shared" si="43"/>
        <v>85-1</v>
      </c>
      <c r="H428" s="2">
        <v>0</v>
      </c>
      <c r="I428" s="2">
        <v>75.5</v>
      </c>
      <c r="J428" s="81" t="str">
        <f>IF(((VLOOKUP($G428,Depth_Lookup!$A$3:$J$561,9,FALSE))-(I428/100))&gt;=0,"Good","Too Long")</f>
        <v>Good</v>
      </c>
      <c r="K428" s="82">
        <f>(VLOOKUP($G428,Depth_Lookup!$A$3:$J$561,10,FALSE))+(H428/100)</f>
        <v>194.25</v>
      </c>
      <c r="L428" s="82">
        <f>(VLOOKUP($G428,Depth_Lookup!$A$3:$J$561,10,FALSE))+(I428/100)</f>
        <v>195.005</v>
      </c>
      <c r="M428" s="174" t="s">
        <v>2464</v>
      </c>
      <c r="N428" s="174" t="s">
        <v>12</v>
      </c>
      <c r="O428" s="59" t="s">
        <v>2441</v>
      </c>
      <c r="P428" s="59" t="s">
        <v>2497</v>
      </c>
      <c r="Q428" s="45"/>
      <c r="R428" s="42">
        <v>100</v>
      </c>
      <c r="V428" s="8">
        <f t="shared" si="44"/>
        <v>100</v>
      </c>
      <c r="W428" s="4" t="s">
        <v>2039</v>
      </c>
      <c r="X428" s="5" t="s">
        <v>1764</v>
      </c>
      <c r="Y428" s="38">
        <v>95</v>
      </c>
      <c r="Z428" s="8" t="str">
        <f>VLOOKUP($Y428,definitions_list_lookup!$N$15:$P$20,2,TRUE)</f>
        <v>complete</v>
      </c>
      <c r="AA428" s="8">
        <f>VLOOKUP($Y428,definitions_list_lookup!$N$15:$P$20,3,TRUE)</f>
        <v>5</v>
      </c>
      <c r="AB428" s="4"/>
      <c r="AC428" s="7"/>
      <c r="AD428" s="7"/>
      <c r="AE428" s="7"/>
      <c r="AF428" s="7"/>
      <c r="AG428" s="7"/>
      <c r="AH428" s="7"/>
      <c r="AI428" s="7"/>
      <c r="AJ428" s="7"/>
      <c r="AK428" s="7"/>
      <c r="AL428" s="7"/>
      <c r="AM428" s="7"/>
      <c r="AN428" s="7"/>
      <c r="AO428" s="7"/>
      <c r="AP428" s="7">
        <v>10</v>
      </c>
      <c r="AQ428" s="7"/>
      <c r="AR428" s="7"/>
      <c r="AS428" s="7">
        <v>90</v>
      </c>
      <c r="AT428" s="7"/>
      <c r="AU428" s="7"/>
      <c r="AV428" s="7"/>
      <c r="AW428" s="7"/>
      <c r="AX428" s="7"/>
      <c r="AY428" s="7"/>
      <c r="AZ428" s="7"/>
      <c r="BA428" s="8">
        <f t="shared" si="45"/>
        <v>100</v>
      </c>
      <c r="BB428" s="55"/>
      <c r="BC428" s="4"/>
      <c r="BD428" s="108"/>
      <c r="BE428" s="108"/>
      <c r="BG428" s="8" t="str">
        <f>VLOOKUP($BF428,definitions_list_lookup!$N$15:$P$20,2,TRUE)</f>
        <v>fresh</v>
      </c>
      <c r="BH428" s="8">
        <f>VLOOKUP($BF428,definitions_list_lookup!$N$15:$P$20,3,TRUE)</f>
        <v>0</v>
      </c>
      <c r="BI428" s="4"/>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8">
        <f t="shared" si="46"/>
        <v>0</v>
      </c>
      <c r="CI428" s="45"/>
      <c r="CJ428" s="7"/>
      <c r="CK428" s="130"/>
      <c r="CM428" s="8" t="str">
        <f>VLOOKUP($CL428,definitions_list_lookup!$N$15:$P$20,2,TRUE)</f>
        <v>fresh</v>
      </c>
      <c r="CN428" s="8">
        <f>VLOOKUP($CL428,definitions_list_lookup!$N$15:$P$20,3,TRUE)</f>
        <v>0</v>
      </c>
      <c r="CO428" s="108"/>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8">
        <f t="shared" si="47"/>
        <v>0</v>
      </c>
      <c r="DO428" s="45"/>
      <c r="DP428" s="4"/>
      <c r="DR428" s="8" t="str">
        <f>VLOOKUP($DQ428,definitions_list_lookup!$N$15:$P$20,2,TRUE)</f>
        <v>fresh</v>
      </c>
      <c r="DS428" s="8">
        <f>VLOOKUP($DQ428,definitions_list_lookup!$N$15:$P$20,3,TRUE)</f>
        <v>0</v>
      </c>
      <c r="DT428" s="108"/>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8">
        <f t="shared" si="48"/>
        <v>0</v>
      </c>
      <c r="ET428" s="44"/>
      <c r="EU428" s="8">
        <f t="shared" si="42"/>
        <v>95</v>
      </c>
      <c r="EV428" s="8" t="str">
        <f>VLOOKUP($EU428,definitions_list_lookup!$N$15:$P$20,2,TRUE)</f>
        <v>complete</v>
      </c>
      <c r="EW428" s="8">
        <f>VLOOKUP($EU428,definitions_list_lookup!$N$15:$P$20,3,TRUE)</f>
        <v>5</v>
      </c>
    </row>
    <row r="429" spans="1:153" s="5" customFormat="1" ht="112">
      <c r="A429" s="5" t="s">
        <v>2496</v>
      </c>
      <c r="B429" s="5" t="s">
        <v>2845</v>
      </c>
      <c r="C429" s="5" t="s">
        <v>1497</v>
      </c>
      <c r="D429" s="5" t="s">
        <v>1497</v>
      </c>
      <c r="E429" s="5">
        <v>85</v>
      </c>
      <c r="F429" s="5">
        <v>2</v>
      </c>
      <c r="G429" s="6" t="str">
        <f t="shared" si="43"/>
        <v>85-2</v>
      </c>
      <c r="H429" s="2">
        <v>0</v>
      </c>
      <c r="I429" s="2">
        <v>88</v>
      </c>
      <c r="J429" s="81" t="str">
        <f>IF(((VLOOKUP($G429,Depth_Lookup!$A$3:$J$561,9,FALSE))-(I429/100))&gt;=0,"Good","Too Long")</f>
        <v>Good</v>
      </c>
      <c r="K429" s="82">
        <f>(VLOOKUP($G429,Depth_Lookup!$A$3:$J$561,10,FALSE))+(H429/100)</f>
        <v>195.005</v>
      </c>
      <c r="L429" s="82">
        <f>(VLOOKUP($G429,Depth_Lookup!$A$3:$J$561,10,FALSE))+(I429/100)</f>
        <v>195.88499999999999</v>
      </c>
      <c r="M429" s="174" t="s">
        <v>2464</v>
      </c>
      <c r="N429" s="174" t="s">
        <v>12</v>
      </c>
      <c r="O429" s="59" t="s">
        <v>2441</v>
      </c>
      <c r="P429" s="59" t="s">
        <v>2500</v>
      </c>
      <c r="Q429" s="45"/>
      <c r="R429" s="42">
        <v>100</v>
      </c>
      <c r="V429" s="8">
        <f t="shared" si="44"/>
        <v>100</v>
      </c>
      <c r="W429" s="4" t="s">
        <v>2046</v>
      </c>
      <c r="X429" s="5" t="s">
        <v>1764</v>
      </c>
      <c r="Y429" s="38">
        <v>95</v>
      </c>
      <c r="Z429" s="8" t="str">
        <f>VLOOKUP($Y429,definitions_list_lookup!$N$15:$P$20,2,TRUE)</f>
        <v>complete</v>
      </c>
      <c r="AA429" s="8">
        <f>VLOOKUP($Y429,definitions_list_lookup!$N$15:$P$20,3,TRUE)</f>
        <v>5</v>
      </c>
      <c r="AB429" s="4"/>
      <c r="AC429" s="7"/>
      <c r="AD429" s="7"/>
      <c r="AE429" s="7"/>
      <c r="AF429" s="7"/>
      <c r="AG429" s="7"/>
      <c r="AH429" s="7"/>
      <c r="AI429" s="7"/>
      <c r="AJ429" s="7"/>
      <c r="AK429" s="7"/>
      <c r="AL429" s="7"/>
      <c r="AM429" s="7"/>
      <c r="AN429" s="7"/>
      <c r="AO429" s="7"/>
      <c r="AP429" s="7">
        <v>10</v>
      </c>
      <c r="AQ429" s="7"/>
      <c r="AR429" s="7"/>
      <c r="AS429" s="7">
        <v>90</v>
      </c>
      <c r="AT429" s="7"/>
      <c r="AU429" s="7"/>
      <c r="AV429" s="7"/>
      <c r="AW429" s="7"/>
      <c r="AX429" s="7"/>
      <c r="AY429" s="7"/>
      <c r="AZ429" s="7"/>
      <c r="BA429" s="8">
        <f t="shared" si="45"/>
        <v>100</v>
      </c>
      <c r="BB429" s="55"/>
      <c r="BC429" s="4"/>
      <c r="BD429" s="108"/>
      <c r="BE429" s="108"/>
      <c r="BG429" s="8" t="str">
        <f>VLOOKUP($BF429,definitions_list_lookup!$N$15:$P$20,2,TRUE)</f>
        <v>fresh</v>
      </c>
      <c r="BH429" s="8">
        <f>VLOOKUP($BF429,definitions_list_lookup!$N$15:$P$20,3,TRUE)</f>
        <v>0</v>
      </c>
      <c r="BI429" s="4"/>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8">
        <f t="shared" si="46"/>
        <v>0</v>
      </c>
      <c r="CI429" s="45"/>
      <c r="CJ429" s="7"/>
      <c r="CK429" s="130"/>
      <c r="CM429" s="8" t="str">
        <f>VLOOKUP($CL429,definitions_list_lookup!$N$15:$P$20,2,TRUE)</f>
        <v>fresh</v>
      </c>
      <c r="CN429" s="8">
        <f>VLOOKUP($CL429,definitions_list_lookup!$N$15:$P$20,3,TRUE)</f>
        <v>0</v>
      </c>
      <c r="CO429" s="108"/>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8">
        <f t="shared" si="47"/>
        <v>0</v>
      </c>
      <c r="DO429" s="45"/>
      <c r="DP429" s="4"/>
      <c r="DR429" s="8" t="str">
        <f>VLOOKUP($DQ429,definitions_list_lookup!$N$15:$P$20,2,TRUE)</f>
        <v>fresh</v>
      </c>
      <c r="DS429" s="8">
        <f>VLOOKUP($DQ429,definitions_list_lookup!$N$15:$P$20,3,TRUE)</f>
        <v>0</v>
      </c>
      <c r="DT429" s="108"/>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8">
        <f t="shared" si="48"/>
        <v>0</v>
      </c>
      <c r="ET429" s="44"/>
      <c r="EU429" s="8">
        <f t="shared" ref="EU429:EU492" si="49">((R429/100)*Y429)+((S429/100)*BF429)+((T429/100)*CL429)+((U429/100)*DQ429)</f>
        <v>95</v>
      </c>
      <c r="EV429" s="8" t="str">
        <f>VLOOKUP($EU429,definitions_list_lookup!$N$15:$P$20,2,TRUE)</f>
        <v>complete</v>
      </c>
      <c r="EW429" s="8">
        <f>VLOOKUP($EU429,definitions_list_lookup!$N$15:$P$20,3,TRUE)</f>
        <v>5</v>
      </c>
    </row>
    <row r="430" spans="1:153" s="5" customFormat="1" ht="126">
      <c r="A430" s="5" t="s">
        <v>2496</v>
      </c>
      <c r="B430" s="5" t="s">
        <v>2845</v>
      </c>
      <c r="C430" s="5" t="s">
        <v>1497</v>
      </c>
      <c r="D430" s="5" t="s">
        <v>1497</v>
      </c>
      <c r="E430" s="5">
        <v>85</v>
      </c>
      <c r="F430" s="5">
        <v>3</v>
      </c>
      <c r="G430" s="6" t="str">
        <f t="shared" si="43"/>
        <v>85-3</v>
      </c>
      <c r="H430" s="2">
        <v>0</v>
      </c>
      <c r="I430" s="2">
        <v>71</v>
      </c>
      <c r="J430" s="81" t="str">
        <f>IF(((VLOOKUP($G430,Depth_Lookup!$A$3:$J$561,9,FALSE))-(I430/100))&gt;=0,"Good","Too Long")</f>
        <v>Good</v>
      </c>
      <c r="K430" s="82">
        <f>(VLOOKUP($G430,Depth_Lookup!$A$3:$J$561,10,FALSE))+(H430/100)</f>
        <v>195.88499999999999</v>
      </c>
      <c r="L430" s="82">
        <f>(VLOOKUP($G430,Depth_Lookup!$A$3:$J$561,10,FALSE))+(I430/100)</f>
        <v>196.595</v>
      </c>
      <c r="M430" s="174" t="s">
        <v>2464</v>
      </c>
      <c r="N430" s="174" t="s">
        <v>12</v>
      </c>
      <c r="O430" s="59" t="s">
        <v>2440</v>
      </c>
      <c r="P430" s="59" t="s">
        <v>2500</v>
      </c>
      <c r="Q430" s="45"/>
      <c r="R430" s="42">
        <v>100</v>
      </c>
      <c r="V430" s="8">
        <f t="shared" si="44"/>
        <v>100</v>
      </c>
      <c r="W430" s="4" t="s">
        <v>2046</v>
      </c>
      <c r="X430" s="5" t="s">
        <v>2245</v>
      </c>
      <c r="Y430" s="38">
        <v>95</v>
      </c>
      <c r="Z430" s="8" t="str">
        <f>VLOOKUP($Y430,definitions_list_lookup!$N$15:$P$20,2,TRUE)</f>
        <v>complete</v>
      </c>
      <c r="AA430" s="8">
        <f>VLOOKUP($Y430,definitions_list_lookup!$N$15:$P$20,3,TRUE)</f>
        <v>5</v>
      </c>
      <c r="AB430" s="4" t="s">
        <v>2457</v>
      </c>
      <c r="AC430" s="7"/>
      <c r="AD430" s="7"/>
      <c r="AE430" s="7"/>
      <c r="AF430" s="7"/>
      <c r="AG430" s="7"/>
      <c r="AH430" s="7"/>
      <c r="AI430" s="7"/>
      <c r="AJ430" s="7"/>
      <c r="AK430" s="7"/>
      <c r="AL430" s="7"/>
      <c r="AM430" s="7"/>
      <c r="AN430" s="7"/>
      <c r="AO430" s="7"/>
      <c r="AP430" s="7">
        <v>10</v>
      </c>
      <c r="AQ430" s="7"/>
      <c r="AR430" s="7"/>
      <c r="AS430" s="7">
        <v>90</v>
      </c>
      <c r="AT430" s="7"/>
      <c r="AU430" s="7"/>
      <c r="AV430" s="7"/>
      <c r="AW430" s="7"/>
      <c r="AX430" s="7"/>
      <c r="AY430" s="7"/>
      <c r="AZ430" s="7"/>
      <c r="BA430" s="8">
        <f t="shared" si="45"/>
        <v>100</v>
      </c>
      <c r="BB430" s="55"/>
      <c r="BC430" s="4"/>
      <c r="BD430" s="108"/>
      <c r="BE430" s="108"/>
      <c r="BG430" s="8" t="str">
        <f>VLOOKUP($BF430,definitions_list_lookup!$N$15:$P$20,2,TRUE)</f>
        <v>fresh</v>
      </c>
      <c r="BH430" s="8">
        <f>VLOOKUP($BF430,definitions_list_lookup!$N$15:$P$20,3,TRUE)</f>
        <v>0</v>
      </c>
      <c r="BI430" s="4"/>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8">
        <f t="shared" si="46"/>
        <v>0</v>
      </c>
      <c r="CI430" s="45"/>
      <c r="CJ430" s="7"/>
      <c r="CK430" s="130"/>
      <c r="CM430" s="8" t="str">
        <f>VLOOKUP($CL430,definitions_list_lookup!$N$15:$P$20,2,TRUE)</f>
        <v>fresh</v>
      </c>
      <c r="CN430" s="8">
        <f>VLOOKUP($CL430,definitions_list_lookup!$N$15:$P$20,3,TRUE)</f>
        <v>0</v>
      </c>
      <c r="CO430" s="108"/>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8">
        <f t="shared" si="47"/>
        <v>0</v>
      </c>
      <c r="DO430" s="45"/>
      <c r="DP430" s="4"/>
      <c r="DR430" s="8" t="str">
        <f>VLOOKUP($DQ430,definitions_list_lookup!$N$15:$P$20,2,TRUE)</f>
        <v>fresh</v>
      </c>
      <c r="DS430" s="8">
        <f>VLOOKUP($DQ430,definitions_list_lookup!$N$15:$P$20,3,TRUE)</f>
        <v>0</v>
      </c>
      <c r="DT430" s="108"/>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8">
        <f t="shared" si="48"/>
        <v>0</v>
      </c>
      <c r="ET430" s="44"/>
      <c r="EU430" s="8">
        <f t="shared" si="49"/>
        <v>95</v>
      </c>
      <c r="EV430" s="8" t="str">
        <f>VLOOKUP($EU430,definitions_list_lookup!$N$15:$P$20,2,TRUE)</f>
        <v>complete</v>
      </c>
      <c r="EW430" s="8">
        <f>VLOOKUP($EU430,definitions_list_lookup!$N$15:$P$20,3,TRUE)</f>
        <v>5</v>
      </c>
    </row>
    <row r="431" spans="1:153" s="5" customFormat="1" ht="112">
      <c r="A431" s="5" t="s">
        <v>2496</v>
      </c>
      <c r="B431" s="5" t="s">
        <v>2845</v>
      </c>
      <c r="C431" s="5" t="s">
        <v>1497</v>
      </c>
      <c r="D431" s="5" t="s">
        <v>1497</v>
      </c>
      <c r="E431" s="5">
        <v>86</v>
      </c>
      <c r="F431" s="5">
        <v>1</v>
      </c>
      <c r="G431" s="6" t="str">
        <f t="shared" si="43"/>
        <v>86-1</v>
      </c>
      <c r="H431" s="2">
        <v>0</v>
      </c>
      <c r="I431" s="2">
        <v>100</v>
      </c>
      <c r="J431" s="81" t="str">
        <f>IF(((VLOOKUP($G431,Depth_Lookup!$A$3:$J$561,9,FALSE))-(I431/100))&gt;=0,"Good","Too Long")</f>
        <v>Good</v>
      </c>
      <c r="K431" s="82">
        <f>(VLOOKUP($G431,Depth_Lookup!$A$3:$J$561,10,FALSE))+(H431/100)</f>
        <v>196.25</v>
      </c>
      <c r="L431" s="82">
        <f>(VLOOKUP($G431,Depth_Lookup!$A$3:$J$561,10,FALSE))+(I431/100)</f>
        <v>197.25</v>
      </c>
      <c r="M431" s="174" t="s">
        <v>2464</v>
      </c>
      <c r="N431" s="174" t="s">
        <v>12</v>
      </c>
      <c r="O431" s="59" t="s">
        <v>2439</v>
      </c>
      <c r="P431" s="59" t="s">
        <v>2500</v>
      </c>
      <c r="Q431" s="45"/>
      <c r="R431" s="42">
        <v>100</v>
      </c>
      <c r="V431" s="8">
        <f t="shared" si="44"/>
        <v>100</v>
      </c>
      <c r="W431" s="4" t="s">
        <v>2039</v>
      </c>
      <c r="X431" s="5" t="s">
        <v>1764</v>
      </c>
      <c r="Y431" s="38">
        <v>95</v>
      </c>
      <c r="Z431" s="8" t="str">
        <f>VLOOKUP($Y431,definitions_list_lookup!$N$15:$P$20,2,TRUE)</f>
        <v>complete</v>
      </c>
      <c r="AA431" s="8">
        <f>VLOOKUP($Y431,definitions_list_lookup!$N$15:$P$20,3,TRUE)</f>
        <v>5</v>
      </c>
      <c r="AB431" s="4" t="s">
        <v>2438</v>
      </c>
      <c r="AC431" s="7"/>
      <c r="AD431" s="7"/>
      <c r="AE431" s="7"/>
      <c r="AF431" s="7"/>
      <c r="AG431" s="7"/>
      <c r="AH431" s="7"/>
      <c r="AI431" s="7"/>
      <c r="AJ431" s="7"/>
      <c r="AK431" s="7"/>
      <c r="AL431" s="7"/>
      <c r="AM431" s="7"/>
      <c r="AN431" s="7"/>
      <c r="AO431" s="7"/>
      <c r="AP431" s="7">
        <v>10</v>
      </c>
      <c r="AQ431" s="7"/>
      <c r="AR431" s="7"/>
      <c r="AS431" s="7">
        <v>90</v>
      </c>
      <c r="AT431" s="7"/>
      <c r="AU431" s="7"/>
      <c r="AV431" s="7"/>
      <c r="AW431" s="7"/>
      <c r="AX431" s="7"/>
      <c r="AY431" s="7"/>
      <c r="AZ431" s="7"/>
      <c r="BA431" s="8">
        <f t="shared" si="45"/>
        <v>100</v>
      </c>
      <c r="BB431" s="55"/>
      <c r="BC431" s="4"/>
      <c r="BD431" s="108"/>
      <c r="BE431" s="108"/>
      <c r="BG431" s="8" t="str">
        <f>VLOOKUP($BF431,definitions_list_lookup!$N$15:$P$20,2,TRUE)</f>
        <v>fresh</v>
      </c>
      <c r="BH431" s="8">
        <f>VLOOKUP($BF431,definitions_list_lookup!$N$15:$P$20,3,TRUE)</f>
        <v>0</v>
      </c>
      <c r="BI431" s="4"/>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8">
        <f t="shared" si="46"/>
        <v>0</v>
      </c>
      <c r="CI431" s="45"/>
      <c r="CJ431" s="7"/>
      <c r="CK431" s="130"/>
      <c r="CM431" s="8" t="str">
        <f>VLOOKUP($CL431,definitions_list_lookup!$N$15:$P$20,2,TRUE)</f>
        <v>fresh</v>
      </c>
      <c r="CN431" s="8">
        <f>VLOOKUP($CL431,definitions_list_lookup!$N$15:$P$20,3,TRUE)</f>
        <v>0</v>
      </c>
      <c r="CO431" s="108"/>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8">
        <f t="shared" si="47"/>
        <v>0</v>
      </c>
      <c r="DO431" s="45"/>
      <c r="DP431" s="4"/>
      <c r="DR431" s="8" t="str">
        <f>VLOOKUP($DQ431,definitions_list_lookup!$N$15:$P$20,2,TRUE)</f>
        <v>fresh</v>
      </c>
      <c r="DS431" s="8">
        <f>VLOOKUP($DQ431,definitions_list_lookup!$N$15:$P$20,3,TRUE)</f>
        <v>0</v>
      </c>
      <c r="DT431" s="108"/>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8">
        <f t="shared" si="48"/>
        <v>0</v>
      </c>
      <c r="ET431" s="44"/>
      <c r="EU431" s="8">
        <f t="shared" si="49"/>
        <v>95</v>
      </c>
      <c r="EV431" s="8" t="str">
        <f>VLOOKUP($EU431,definitions_list_lookup!$N$15:$P$20,2,TRUE)</f>
        <v>complete</v>
      </c>
      <c r="EW431" s="8">
        <f>VLOOKUP($EU431,definitions_list_lookup!$N$15:$P$20,3,TRUE)</f>
        <v>5</v>
      </c>
    </row>
    <row r="432" spans="1:153" s="5" customFormat="1" ht="112">
      <c r="A432" s="5" t="s">
        <v>2496</v>
      </c>
      <c r="B432" s="5" t="s">
        <v>2845</v>
      </c>
      <c r="C432" s="5" t="s">
        <v>1497</v>
      </c>
      <c r="D432" s="5" t="s">
        <v>1497</v>
      </c>
      <c r="E432" s="5">
        <v>87</v>
      </c>
      <c r="F432" s="5">
        <v>1</v>
      </c>
      <c r="G432" s="6" t="str">
        <f t="shared" si="43"/>
        <v>87-1</v>
      </c>
      <c r="H432" s="2">
        <v>0</v>
      </c>
      <c r="I432" s="2">
        <v>97</v>
      </c>
      <c r="J432" s="81" t="str">
        <f>IF(((VLOOKUP($G432,Depth_Lookup!$A$3:$J$561,9,FALSE))-(I432/100))&gt;=0,"Good","Too Long")</f>
        <v>Good</v>
      </c>
      <c r="K432" s="82">
        <f>(VLOOKUP($G432,Depth_Lookup!$A$3:$J$561,10,FALSE))+(H432/100)</f>
        <v>197.25</v>
      </c>
      <c r="L432" s="82">
        <f>(VLOOKUP($G432,Depth_Lookup!$A$3:$J$561,10,FALSE))+(I432/100)</f>
        <v>198.22</v>
      </c>
      <c r="M432" s="174" t="s">
        <v>2464</v>
      </c>
      <c r="N432" s="174" t="s">
        <v>12</v>
      </c>
      <c r="O432" s="59" t="s">
        <v>2437</v>
      </c>
      <c r="P432" s="59" t="s">
        <v>2500</v>
      </c>
      <c r="Q432" s="45"/>
      <c r="R432" s="42">
        <v>100</v>
      </c>
      <c r="V432" s="8">
        <f t="shared" si="44"/>
        <v>100</v>
      </c>
      <c r="W432" s="4" t="s">
        <v>2039</v>
      </c>
      <c r="X432" s="5" t="s">
        <v>1764</v>
      </c>
      <c r="Y432" s="38">
        <v>95</v>
      </c>
      <c r="Z432" s="8" t="str">
        <f>VLOOKUP($Y432,definitions_list_lookup!$N$15:$P$20,2,TRUE)</f>
        <v>complete</v>
      </c>
      <c r="AA432" s="8">
        <f>VLOOKUP($Y432,definitions_list_lookup!$N$15:$P$20,3,TRUE)</f>
        <v>5</v>
      </c>
      <c r="AB432" s="4" t="s">
        <v>2436</v>
      </c>
      <c r="AC432" s="7"/>
      <c r="AD432" s="7"/>
      <c r="AE432" s="7"/>
      <c r="AF432" s="7"/>
      <c r="AG432" s="7"/>
      <c r="AH432" s="7"/>
      <c r="AI432" s="7"/>
      <c r="AJ432" s="7"/>
      <c r="AK432" s="7"/>
      <c r="AL432" s="7"/>
      <c r="AM432" s="7"/>
      <c r="AN432" s="7"/>
      <c r="AO432" s="7"/>
      <c r="AP432" s="7">
        <v>10</v>
      </c>
      <c r="AQ432" s="7"/>
      <c r="AR432" s="7"/>
      <c r="AS432" s="7">
        <v>90</v>
      </c>
      <c r="AT432" s="7"/>
      <c r="AU432" s="7"/>
      <c r="AV432" s="7"/>
      <c r="AW432" s="7"/>
      <c r="AX432" s="7"/>
      <c r="AY432" s="7"/>
      <c r="AZ432" s="7"/>
      <c r="BA432" s="8">
        <f t="shared" si="45"/>
        <v>100</v>
      </c>
      <c r="BB432" s="55"/>
      <c r="BC432" s="4"/>
      <c r="BD432" s="108"/>
      <c r="BE432" s="108"/>
      <c r="BG432" s="8" t="str">
        <f>VLOOKUP($BF432,definitions_list_lookup!$N$15:$P$20,2,TRUE)</f>
        <v>fresh</v>
      </c>
      <c r="BH432" s="8">
        <f>VLOOKUP($BF432,definitions_list_lookup!$N$15:$P$20,3,TRUE)</f>
        <v>0</v>
      </c>
      <c r="BI432" s="4"/>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8">
        <f t="shared" si="46"/>
        <v>0</v>
      </c>
      <c r="CI432" s="45"/>
      <c r="CJ432" s="7"/>
      <c r="CK432" s="130"/>
      <c r="CM432" s="8" t="str">
        <f>VLOOKUP($CL432,definitions_list_lookup!$N$15:$P$20,2,TRUE)</f>
        <v>fresh</v>
      </c>
      <c r="CN432" s="8">
        <f>VLOOKUP($CL432,definitions_list_lookup!$N$15:$P$20,3,TRUE)</f>
        <v>0</v>
      </c>
      <c r="CO432" s="108"/>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8">
        <f t="shared" si="47"/>
        <v>0</v>
      </c>
      <c r="DO432" s="45"/>
      <c r="DP432" s="4"/>
      <c r="DR432" s="8" t="str">
        <f>VLOOKUP($DQ432,definitions_list_lookup!$N$15:$P$20,2,TRUE)</f>
        <v>fresh</v>
      </c>
      <c r="DS432" s="8">
        <f>VLOOKUP($DQ432,definitions_list_lookup!$N$15:$P$20,3,TRUE)</f>
        <v>0</v>
      </c>
      <c r="DT432" s="108"/>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8">
        <f t="shared" si="48"/>
        <v>0</v>
      </c>
      <c r="ET432" s="44"/>
      <c r="EU432" s="8">
        <f t="shared" si="49"/>
        <v>95</v>
      </c>
      <c r="EV432" s="8" t="str">
        <f>VLOOKUP($EU432,definitions_list_lookup!$N$15:$P$20,2,TRUE)</f>
        <v>complete</v>
      </c>
      <c r="EW432" s="8">
        <f>VLOOKUP($EU432,definitions_list_lookup!$N$15:$P$20,3,TRUE)</f>
        <v>5</v>
      </c>
    </row>
    <row r="433" spans="1:153" s="5" customFormat="1" ht="112">
      <c r="A433" s="5" t="s">
        <v>2496</v>
      </c>
      <c r="B433" s="5" t="s">
        <v>2845</v>
      </c>
      <c r="C433" s="5" t="s">
        <v>1497</v>
      </c>
      <c r="D433" s="5" t="s">
        <v>1497</v>
      </c>
      <c r="E433" s="5">
        <v>87</v>
      </c>
      <c r="F433" s="5">
        <v>2</v>
      </c>
      <c r="G433" s="6" t="str">
        <f t="shared" si="43"/>
        <v>87-2</v>
      </c>
      <c r="H433" s="2">
        <v>0</v>
      </c>
      <c r="I433" s="2">
        <v>96</v>
      </c>
      <c r="J433" s="81" t="str">
        <f>IF(((VLOOKUP($G433,Depth_Lookup!$A$3:$J$561,9,FALSE))-(I433/100))&gt;=0,"Good","Too Long")</f>
        <v>Good</v>
      </c>
      <c r="K433" s="82">
        <f>(VLOOKUP($G433,Depth_Lookup!$A$3:$J$561,10,FALSE))+(H433/100)</f>
        <v>198.22</v>
      </c>
      <c r="L433" s="82">
        <f>(VLOOKUP($G433,Depth_Lookup!$A$3:$J$561,10,FALSE))+(I433/100)</f>
        <v>199.18</v>
      </c>
      <c r="M433" s="174" t="s">
        <v>2464</v>
      </c>
      <c r="N433" s="174" t="s">
        <v>12</v>
      </c>
      <c r="O433" s="59" t="s">
        <v>2435</v>
      </c>
      <c r="P433" s="59" t="s">
        <v>2500</v>
      </c>
      <c r="Q433" s="45"/>
      <c r="R433" s="42">
        <v>100</v>
      </c>
      <c r="V433" s="8">
        <f t="shared" si="44"/>
        <v>100</v>
      </c>
      <c r="W433" s="4" t="s">
        <v>2046</v>
      </c>
      <c r="X433" s="5" t="s">
        <v>2245</v>
      </c>
      <c r="Y433" s="38">
        <v>95</v>
      </c>
      <c r="Z433" s="8" t="str">
        <f>VLOOKUP($Y433,definitions_list_lookup!$N$15:$P$20,2,TRUE)</f>
        <v>complete</v>
      </c>
      <c r="AA433" s="8">
        <f>VLOOKUP($Y433,definitions_list_lookup!$N$15:$P$20,3,TRUE)</f>
        <v>5</v>
      </c>
      <c r="AB433" s="4" t="s">
        <v>2434</v>
      </c>
      <c r="AC433" s="7">
        <v>1</v>
      </c>
      <c r="AD433" s="7"/>
      <c r="AE433" s="7">
        <v>1</v>
      </c>
      <c r="AF433" s="7"/>
      <c r="AG433" s="7"/>
      <c r="AH433" s="7"/>
      <c r="AI433" s="7"/>
      <c r="AJ433" s="7"/>
      <c r="AK433" s="7"/>
      <c r="AL433" s="7"/>
      <c r="AM433" s="7"/>
      <c r="AN433" s="7"/>
      <c r="AO433" s="7"/>
      <c r="AP433" s="7">
        <v>10</v>
      </c>
      <c r="AQ433" s="7"/>
      <c r="AR433" s="7"/>
      <c r="AS433" s="7">
        <v>88</v>
      </c>
      <c r="AT433" s="7"/>
      <c r="AU433" s="7"/>
      <c r="AV433" s="7"/>
      <c r="AW433" s="7"/>
      <c r="AX433" s="7"/>
      <c r="AY433" s="7"/>
      <c r="AZ433" s="7"/>
      <c r="BA433" s="8">
        <f t="shared" si="45"/>
        <v>100</v>
      </c>
      <c r="BB433" s="55"/>
      <c r="BC433" s="4"/>
      <c r="BD433" s="108"/>
      <c r="BE433" s="4"/>
      <c r="BG433" s="8" t="str">
        <f>VLOOKUP($BF433,definitions_list_lookup!$N$15:$P$20,2,TRUE)</f>
        <v>fresh</v>
      </c>
      <c r="BH433" s="8">
        <f>VLOOKUP($BF433,definitions_list_lookup!$N$15:$P$20,3,TRUE)</f>
        <v>0</v>
      </c>
      <c r="BI433" s="4"/>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8">
        <f t="shared" si="46"/>
        <v>0</v>
      </c>
      <c r="CI433" s="45"/>
      <c r="CJ433" s="7"/>
      <c r="CK433" s="130"/>
      <c r="CM433" s="8" t="str">
        <f>VLOOKUP($CL433,definitions_list_lookup!$N$15:$P$20,2,TRUE)</f>
        <v>fresh</v>
      </c>
      <c r="CN433" s="8">
        <f>VLOOKUP($CL433,definitions_list_lookup!$N$15:$P$20,3,TRUE)</f>
        <v>0</v>
      </c>
      <c r="CO433" s="108"/>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8">
        <f t="shared" si="47"/>
        <v>0</v>
      </c>
      <c r="DO433" s="45"/>
      <c r="DP433" s="4"/>
      <c r="DR433" s="8" t="str">
        <f>VLOOKUP($DQ433,definitions_list_lookup!$N$15:$P$20,2,TRUE)</f>
        <v>fresh</v>
      </c>
      <c r="DS433" s="8">
        <f>VLOOKUP($DQ433,definitions_list_lookup!$N$15:$P$20,3,TRUE)</f>
        <v>0</v>
      </c>
      <c r="DT433" s="108"/>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8">
        <f t="shared" si="48"/>
        <v>0</v>
      </c>
      <c r="ET433" s="44"/>
      <c r="EU433" s="8">
        <f t="shared" si="49"/>
        <v>95</v>
      </c>
      <c r="EV433" s="8" t="str">
        <f>VLOOKUP($EU433,definitions_list_lookup!$N$15:$P$20,2,TRUE)</f>
        <v>complete</v>
      </c>
      <c r="EW433" s="8">
        <f>VLOOKUP($EU433,definitions_list_lookup!$N$15:$P$20,3,TRUE)</f>
        <v>5</v>
      </c>
    </row>
    <row r="434" spans="1:153" s="5" customFormat="1" ht="210">
      <c r="A434" s="5" t="s">
        <v>2496</v>
      </c>
      <c r="B434" s="5" t="s">
        <v>2845</v>
      </c>
      <c r="C434" s="5" t="s">
        <v>1497</v>
      </c>
      <c r="D434" s="5" t="s">
        <v>1497</v>
      </c>
      <c r="E434" s="5">
        <v>87</v>
      </c>
      <c r="F434" s="5">
        <v>3</v>
      </c>
      <c r="G434" s="6" t="str">
        <f t="shared" si="43"/>
        <v>87-3</v>
      </c>
      <c r="H434" s="139">
        <v>0</v>
      </c>
      <c r="I434" s="139">
        <v>61.5</v>
      </c>
      <c r="J434" s="81" t="str">
        <f>IF(((VLOOKUP($G434,Depth_Lookup!$A$3:$J$561,9,FALSE))-(I434/100))&gt;=0,"Good","Too Long")</f>
        <v>Good</v>
      </c>
      <c r="K434" s="82">
        <f>(VLOOKUP($G434,Depth_Lookup!$A$3:$J$561,10,FALSE))+(H434/100)</f>
        <v>199.18</v>
      </c>
      <c r="L434" s="82">
        <f>(VLOOKUP($G434,Depth_Lookup!$A$3:$J$561,10,FALSE))+(I434/100)</f>
        <v>199.79500000000002</v>
      </c>
      <c r="M434" s="174" t="s">
        <v>2464</v>
      </c>
      <c r="N434" s="174" t="s">
        <v>12</v>
      </c>
      <c r="O434" s="59" t="s">
        <v>2433</v>
      </c>
      <c r="P434" s="59" t="s">
        <v>2500</v>
      </c>
      <c r="Q434" s="45"/>
      <c r="R434" s="42">
        <v>100</v>
      </c>
      <c r="V434" s="8">
        <f t="shared" si="44"/>
        <v>100</v>
      </c>
      <c r="W434" s="4" t="s">
        <v>2039</v>
      </c>
      <c r="X434" s="5" t="s">
        <v>1764</v>
      </c>
      <c r="Y434" s="38">
        <v>95</v>
      </c>
      <c r="Z434" s="8" t="str">
        <f>VLOOKUP($Y434,definitions_list_lookup!$N$15:$P$20,2,TRUE)</f>
        <v>complete</v>
      </c>
      <c r="AA434" s="8">
        <f>VLOOKUP($Y434,definitions_list_lookup!$N$15:$P$20,3,TRUE)</f>
        <v>5</v>
      </c>
      <c r="AB434" s="132" t="s">
        <v>2599</v>
      </c>
      <c r="AC434" s="7"/>
      <c r="AD434" s="7"/>
      <c r="AE434" s="7"/>
      <c r="AF434" s="7"/>
      <c r="AG434" s="7"/>
      <c r="AH434" s="7"/>
      <c r="AI434" s="7"/>
      <c r="AJ434" s="7"/>
      <c r="AK434" s="7"/>
      <c r="AL434" s="7"/>
      <c r="AM434" s="7"/>
      <c r="AN434" s="7"/>
      <c r="AO434" s="7"/>
      <c r="AP434" s="7">
        <v>10</v>
      </c>
      <c r="AQ434" s="7"/>
      <c r="AR434" s="7"/>
      <c r="AS434" s="7">
        <v>90</v>
      </c>
      <c r="AT434" s="7"/>
      <c r="AU434" s="7"/>
      <c r="AV434" s="7"/>
      <c r="AW434" s="7"/>
      <c r="AX434" s="7"/>
      <c r="AY434" s="7"/>
      <c r="AZ434" s="7"/>
      <c r="BA434" s="8">
        <f t="shared" si="45"/>
        <v>100</v>
      </c>
      <c r="BB434" s="55"/>
      <c r="BC434"/>
      <c r="BD434" s="220"/>
      <c r="BE434"/>
      <c r="BF434"/>
      <c r="BG434" s="8" t="str">
        <f>VLOOKUP($BF434,definitions_list_lookup!$N$15:$P$20,2,TRUE)</f>
        <v>fresh</v>
      </c>
      <c r="BH434" s="8">
        <f>VLOOKUP($BF434,definitions_list_lookup!$N$15:$P$20,3,TRUE)</f>
        <v>0</v>
      </c>
      <c r="BI434"/>
      <c r="BJ434"/>
      <c r="BK434"/>
      <c r="BL434"/>
      <c r="BM434"/>
      <c r="BN434"/>
      <c r="BO434"/>
      <c r="BP434" s="7"/>
      <c r="BQ434" s="7"/>
      <c r="BR434" s="7"/>
      <c r="BS434" s="7"/>
      <c r="BT434" s="7"/>
      <c r="BU434" s="7"/>
      <c r="BV434" s="7"/>
      <c r="BW434" s="7"/>
      <c r="BX434" s="7"/>
      <c r="BY434" s="7"/>
      <c r="BZ434" s="7"/>
      <c r="CA434" s="7"/>
      <c r="CB434" s="7"/>
      <c r="CC434" s="7"/>
      <c r="CD434" s="7"/>
      <c r="CE434" s="7"/>
      <c r="CF434" s="7"/>
      <c r="CG434" s="7"/>
      <c r="CH434" s="8">
        <f t="shared" si="46"/>
        <v>0</v>
      </c>
      <c r="CI434" s="45"/>
      <c r="CJ434" s="7"/>
      <c r="CK434" s="130"/>
      <c r="CM434" s="8" t="str">
        <f>VLOOKUP($CL434,definitions_list_lookup!$N$15:$P$20,2,TRUE)</f>
        <v>fresh</v>
      </c>
      <c r="CN434" s="8">
        <f>VLOOKUP($CL434,definitions_list_lookup!$N$15:$P$20,3,TRUE)</f>
        <v>0</v>
      </c>
      <c r="CO434" s="108"/>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8">
        <f t="shared" si="47"/>
        <v>0</v>
      </c>
      <c r="DO434" s="45"/>
      <c r="DP434" s="4"/>
      <c r="DR434" s="8" t="str">
        <f>VLOOKUP($DQ434,definitions_list_lookup!$N$15:$P$20,2,TRUE)</f>
        <v>fresh</v>
      </c>
      <c r="DS434" s="8">
        <f>VLOOKUP($DQ434,definitions_list_lookup!$N$15:$P$20,3,TRUE)</f>
        <v>0</v>
      </c>
      <c r="DT434" s="108"/>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8">
        <f t="shared" si="48"/>
        <v>0</v>
      </c>
      <c r="ET434" s="44"/>
      <c r="EU434" s="8">
        <f t="shared" si="49"/>
        <v>95</v>
      </c>
      <c r="EV434" s="8" t="str">
        <f>VLOOKUP($EU434,definitions_list_lookup!$N$15:$P$20,2,TRUE)</f>
        <v>complete</v>
      </c>
      <c r="EW434" s="8">
        <f>VLOOKUP($EU434,definitions_list_lookup!$N$15:$P$20,3,TRUE)</f>
        <v>5</v>
      </c>
    </row>
    <row r="435" spans="1:153" s="5" customFormat="1" ht="84">
      <c r="A435" s="5" t="s">
        <v>2496</v>
      </c>
      <c r="B435" s="5" t="s">
        <v>2845</v>
      </c>
      <c r="C435" s="5" t="s">
        <v>1497</v>
      </c>
      <c r="D435" s="5" t="s">
        <v>1497</v>
      </c>
      <c r="E435" s="5">
        <v>87</v>
      </c>
      <c r="F435" s="5">
        <v>3</v>
      </c>
      <c r="G435" s="6" t="str">
        <f t="shared" si="43"/>
        <v>87-3</v>
      </c>
      <c r="H435" s="139">
        <v>61.5</v>
      </c>
      <c r="I435" s="139">
        <v>64.5</v>
      </c>
      <c r="J435" s="81" t="str">
        <f>IF(((VLOOKUP($G435,Depth_Lookup!$A$3:$J$561,9,FALSE))-(I435/100))&gt;=0,"Good","Too Long")</f>
        <v>Good</v>
      </c>
      <c r="K435" s="82">
        <f>(VLOOKUP($G435,Depth_Lookup!$A$3:$J$561,10,FALSE))+(H435/100)</f>
        <v>199.79500000000002</v>
      </c>
      <c r="L435" s="82">
        <f>(VLOOKUP($G435,Depth_Lookup!$A$3:$J$561,10,FALSE))+(I435/100)</f>
        <v>199.82500000000002</v>
      </c>
      <c r="M435" s="174" t="s">
        <v>2465</v>
      </c>
      <c r="N435" s="174" t="s">
        <v>1489</v>
      </c>
      <c r="O435" s="59" t="s">
        <v>2458</v>
      </c>
      <c r="P435" s="59" t="s">
        <v>2504</v>
      </c>
      <c r="Q435" s="45"/>
      <c r="R435" s="127">
        <v>100</v>
      </c>
      <c r="S435" s="7"/>
      <c r="T435" s="7"/>
      <c r="U435" s="7"/>
      <c r="V435" s="8">
        <f t="shared" si="44"/>
        <v>100</v>
      </c>
      <c r="W435" s="108" t="s">
        <v>1739</v>
      </c>
      <c r="X435" s="7" t="s">
        <v>1764</v>
      </c>
      <c r="Y435" s="128">
        <v>100</v>
      </c>
      <c r="Z435" s="8" t="str">
        <f>VLOOKUP($Y435,definitions_list_lookup!$N$15:$P$20,2,TRUE)</f>
        <v>complete</v>
      </c>
      <c r="AA435" s="8">
        <f>VLOOKUP($Y435,definitions_list_lookup!$N$15:$P$20,3,TRUE)</f>
        <v>5</v>
      </c>
      <c r="AB435" s="108"/>
      <c r="AC435" s="7">
        <v>45</v>
      </c>
      <c r="AD435" s="7">
        <v>15</v>
      </c>
      <c r="AE435" s="7">
        <v>40</v>
      </c>
      <c r="AF435" s="7"/>
      <c r="AG435" s="7"/>
      <c r="AH435" s="7"/>
      <c r="AI435" s="7"/>
      <c r="AJ435" s="7"/>
      <c r="AK435" s="7"/>
      <c r="AL435" s="7"/>
      <c r="AM435" s="7"/>
      <c r="AN435" s="7"/>
      <c r="AO435" s="7"/>
      <c r="AP435" s="7"/>
      <c r="AQ435" s="7"/>
      <c r="AR435" s="7"/>
      <c r="AS435" s="7"/>
      <c r="AT435" s="7"/>
      <c r="AU435" s="7"/>
      <c r="AV435" s="7"/>
      <c r="AW435" s="7"/>
      <c r="AX435" s="7"/>
      <c r="AY435" s="7"/>
      <c r="AZ435" s="7"/>
      <c r="BA435" s="8">
        <f t="shared" si="45"/>
        <v>100</v>
      </c>
      <c r="BB435" s="55"/>
      <c r="BC435" s="4"/>
      <c r="BD435" s="108"/>
      <c r="BE435" s="4"/>
      <c r="BG435" s="8" t="str">
        <f>VLOOKUP($BF435,definitions_list_lookup!$N$15:$P$20,2,TRUE)</f>
        <v>fresh</v>
      </c>
      <c r="BH435" s="8">
        <f>VLOOKUP($BF435,definitions_list_lookup!$N$15:$P$20,3,TRUE)</f>
        <v>0</v>
      </c>
      <c r="BI435" s="4"/>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8">
        <f t="shared" si="46"/>
        <v>0</v>
      </c>
      <c r="CI435" s="45"/>
      <c r="CJ435" s="7"/>
      <c r="CK435" s="130"/>
      <c r="CM435" s="8" t="str">
        <f>VLOOKUP($CL435,definitions_list_lookup!$N$15:$P$20,2,TRUE)</f>
        <v>fresh</v>
      </c>
      <c r="CN435" s="8">
        <f>VLOOKUP($CL435,definitions_list_lookup!$N$15:$P$20,3,TRUE)</f>
        <v>0</v>
      </c>
      <c r="CO435" s="108"/>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8">
        <f t="shared" si="47"/>
        <v>0</v>
      </c>
      <c r="DO435" s="45"/>
      <c r="DP435" s="4"/>
      <c r="DR435" s="8" t="str">
        <f>VLOOKUP($DQ435,definitions_list_lookup!$N$15:$P$20,2,TRUE)</f>
        <v>fresh</v>
      </c>
      <c r="DS435" s="8">
        <f>VLOOKUP($DQ435,definitions_list_lookup!$N$15:$P$20,3,TRUE)</f>
        <v>0</v>
      </c>
      <c r="DT435" s="108"/>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8">
        <f t="shared" si="48"/>
        <v>0</v>
      </c>
      <c r="ET435" s="44"/>
      <c r="EU435" s="8">
        <f t="shared" si="49"/>
        <v>100</v>
      </c>
      <c r="EV435" s="8" t="str">
        <f>VLOOKUP($EU435,definitions_list_lookup!$N$15:$P$20,2,TRUE)</f>
        <v>complete</v>
      </c>
      <c r="EW435" s="8">
        <f>VLOOKUP($EU435,definitions_list_lookup!$N$15:$P$20,3,TRUE)</f>
        <v>5</v>
      </c>
    </row>
    <row r="436" spans="1:153" s="5" customFormat="1" ht="112">
      <c r="A436" s="5" t="s">
        <v>2496</v>
      </c>
      <c r="B436" s="5" t="s">
        <v>2845</v>
      </c>
      <c r="C436" s="5" t="s">
        <v>1497</v>
      </c>
      <c r="D436" s="5" t="s">
        <v>1497</v>
      </c>
      <c r="E436" s="5">
        <v>87</v>
      </c>
      <c r="F436" s="5">
        <v>3</v>
      </c>
      <c r="G436" s="6" t="str">
        <f t="shared" si="43"/>
        <v>87-3</v>
      </c>
      <c r="H436" s="139">
        <v>64.5</v>
      </c>
      <c r="I436" s="139">
        <v>80</v>
      </c>
      <c r="J436" s="81" t="str">
        <f>IF(((VLOOKUP($G436,Depth_Lookup!$A$3:$J$561,9,FALSE))-(I436/100))&gt;=0,"Good","Too Long")</f>
        <v>Good</v>
      </c>
      <c r="K436" s="82">
        <f>(VLOOKUP($G436,Depth_Lookup!$A$3:$J$561,10,FALSE))+(H436/100)</f>
        <v>199.82500000000002</v>
      </c>
      <c r="L436" s="82">
        <f>(VLOOKUP($G436,Depth_Lookup!$A$3:$J$561,10,FALSE))+(I436/100)</f>
        <v>199.98000000000002</v>
      </c>
      <c r="M436" s="174" t="s">
        <v>2466</v>
      </c>
      <c r="N436" s="174" t="s">
        <v>12</v>
      </c>
      <c r="O436" s="59" t="s">
        <v>2459</v>
      </c>
      <c r="P436" s="59" t="s">
        <v>2497</v>
      </c>
      <c r="Q436" s="45"/>
      <c r="R436" s="127">
        <v>100</v>
      </c>
      <c r="S436" s="7"/>
      <c r="T436" s="7"/>
      <c r="U436" s="7"/>
      <c r="V436" s="8">
        <f t="shared" si="44"/>
        <v>100</v>
      </c>
      <c r="W436" s="108" t="s">
        <v>2039</v>
      </c>
      <c r="X436" s="7" t="s">
        <v>1764</v>
      </c>
      <c r="Y436" s="128">
        <v>95</v>
      </c>
      <c r="Z436" s="8" t="str">
        <f>VLOOKUP($Y436,definitions_list_lookup!$N$15:$P$20,2,TRUE)</f>
        <v>complete</v>
      </c>
      <c r="AA436" s="8">
        <f>VLOOKUP($Y436,definitions_list_lookup!$N$15:$P$20,3,TRUE)</f>
        <v>5</v>
      </c>
      <c r="AB436" s="108"/>
      <c r="AC436" s="7"/>
      <c r="AD436" s="7"/>
      <c r="AE436" s="7"/>
      <c r="AF436" s="7"/>
      <c r="AG436" s="7"/>
      <c r="AH436" s="7"/>
      <c r="AI436" s="7"/>
      <c r="AJ436" s="7"/>
      <c r="AK436" s="7"/>
      <c r="AL436" s="7"/>
      <c r="AM436" s="7"/>
      <c r="AN436" s="7"/>
      <c r="AO436" s="7"/>
      <c r="AP436" s="7">
        <v>10</v>
      </c>
      <c r="AQ436" s="7"/>
      <c r="AR436" s="7"/>
      <c r="AS436" s="7">
        <v>90</v>
      </c>
      <c r="AT436" s="7"/>
      <c r="AU436" s="7"/>
      <c r="AV436" s="7"/>
      <c r="AW436" s="7"/>
      <c r="AX436" s="7"/>
      <c r="AY436" s="7"/>
      <c r="AZ436" s="7"/>
      <c r="BA436" s="8">
        <f t="shared" si="45"/>
        <v>100</v>
      </c>
      <c r="BB436" s="55"/>
      <c r="BC436" s="4"/>
      <c r="BD436" s="108"/>
      <c r="BE436" s="4"/>
      <c r="BG436" s="8" t="str">
        <f>VLOOKUP($BF436,definitions_list_lookup!$N$15:$P$20,2,TRUE)</f>
        <v>fresh</v>
      </c>
      <c r="BH436" s="8">
        <f>VLOOKUP($BF436,definitions_list_lookup!$N$15:$P$20,3,TRUE)</f>
        <v>0</v>
      </c>
      <c r="BI436" s="4"/>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8">
        <f t="shared" si="46"/>
        <v>0</v>
      </c>
      <c r="CI436" s="45"/>
      <c r="CJ436" s="7"/>
      <c r="CK436" s="130"/>
      <c r="CM436" s="8" t="str">
        <f>VLOOKUP($CL436,definitions_list_lookup!$N$15:$P$20,2,TRUE)</f>
        <v>fresh</v>
      </c>
      <c r="CN436" s="8">
        <f>VLOOKUP($CL436,definitions_list_lookup!$N$15:$P$20,3,TRUE)</f>
        <v>0</v>
      </c>
      <c r="CO436" s="108"/>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8">
        <f t="shared" si="47"/>
        <v>0</v>
      </c>
      <c r="DO436" s="45"/>
      <c r="DP436" s="4"/>
      <c r="DR436" s="8" t="str">
        <f>VLOOKUP($DQ436,definitions_list_lookup!$N$15:$P$20,2,TRUE)</f>
        <v>fresh</v>
      </c>
      <c r="DS436" s="8">
        <f>VLOOKUP($DQ436,definitions_list_lookup!$N$15:$P$20,3,TRUE)</f>
        <v>0</v>
      </c>
      <c r="DT436" s="108"/>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8">
        <f t="shared" si="48"/>
        <v>0</v>
      </c>
      <c r="ET436" s="44"/>
      <c r="EU436" s="8">
        <f t="shared" si="49"/>
        <v>95</v>
      </c>
      <c r="EV436" s="8" t="str">
        <f>VLOOKUP($EU436,definitions_list_lookup!$N$15:$P$20,2,TRUE)</f>
        <v>complete</v>
      </c>
      <c r="EW436" s="8">
        <f>VLOOKUP($EU436,definitions_list_lookup!$N$15:$P$20,3,TRUE)</f>
        <v>5</v>
      </c>
    </row>
    <row r="437" spans="1:153" s="5" customFormat="1" ht="112">
      <c r="A437" s="5" t="s">
        <v>2496</v>
      </c>
      <c r="B437" s="5" t="s">
        <v>2845</v>
      </c>
      <c r="C437" s="5" t="s">
        <v>1497</v>
      </c>
      <c r="D437" s="5" t="s">
        <v>1497</v>
      </c>
      <c r="E437" s="5">
        <v>88</v>
      </c>
      <c r="F437" s="5">
        <v>1</v>
      </c>
      <c r="G437" s="6" t="str">
        <f t="shared" si="43"/>
        <v>88-1</v>
      </c>
      <c r="H437" s="2">
        <v>0</v>
      </c>
      <c r="I437" s="2">
        <v>67</v>
      </c>
      <c r="J437" s="81" t="str">
        <f>IF(((VLOOKUP($G437,Depth_Lookup!$A$3:$J$561,9,FALSE))-(I437/100))&gt;=0,"Good","Too Long")</f>
        <v>Good</v>
      </c>
      <c r="K437" s="82">
        <f>(VLOOKUP($G437,Depth_Lookup!$A$3:$J$561,10,FALSE))+(H437/100)</f>
        <v>199.65</v>
      </c>
      <c r="L437" s="82">
        <f>(VLOOKUP($G437,Depth_Lookup!$A$3:$J$561,10,FALSE))+(I437/100)</f>
        <v>200.32</v>
      </c>
      <c r="M437" s="174" t="s">
        <v>2466</v>
      </c>
      <c r="N437" s="174" t="s">
        <v>12</v>
      </c>
      <c r="O437" s="59" t="s">
        <v>2432</v>
      </c>
      <c r="P437" s="59" t="s">
        <v>2497</v>
      </c>
      <c r="Q437" s="45"/>
      <c r="R437" s="42">
        <v>100</v>
      </c>
      <c r="V437" s="8">
        <f t="shared" si="44"/>
        <v>100</v>
      </c>
      <c r="W437" s="4" t="s">
        <v>2046</v>
      </c>
      <c r="X437" s="5" t="s">
        <v>1764</v>
      </c>
      <c r="Y437" s="38">
        <v>95</v>
      </c>
      <c r="Z437" s="8" t="str">
        <f>VLOOKUP($Y437,definitions_list_lookup!$N$15:$P$20,2,TRUE)</f>
        <v>complete</v>
      </c>
      <c r="AA437" s="8">
        <f>VLOOKUP($Y437,definitions_list_lookup!$N$15:$P$20,3,TRUE)</f>
        <v>5</v>
      </c>
      <c r="AB437" s="4"/>
      <c r="AC437" s="7"/>
      <c r="AD437" s="7"/>
      <c r="AE437" s="7"/>
      <c r="AF437" s="7"/>
      <c r="AG437" s="7"/>
      <c r="AH437" s="7"/>
      <c r="AI437" s="7"/>
      <c r="AJ437" s="7"/>
      <c r="AK437" s="7"/>
      <c r="AL437" s="7"/>
      <c r="AM437" s="7"/>
      <c r="AN437" s="7"/>
      <c r="AO437" s="7"/>
      <c r="AP437" s="7">
        <v>10</v>
      </c>
      <c r="AQ437" s="7"/>
      <c r="AR437" s="7"/>
      <c r="AS437" s="7">
        <v>90</v>
      </c>
      <c r="AT437" s="7"/>
      <c r="AU437" s="7"/>
      <c r="AV437" s="7"/>
      <c r="AW437" s="7"/>
      <c r="AX437" s="7"/>
      <c r="AY437" s="7"/>
      <c r="AZ437" s="7"/>
      <c r="BA437" s="8">
        <f t="shared" si="45"/>
        <v>100</v>
      </c>
      <c r="BB437" s="55"/>
      <c r="BC437" s="4"/>
      <c r="BD437" s="108"/>
      <c r="BE437" s="4"/>
      <c r="BG437" s="8" t="str">
        <f>VLOOKUP($BF437,definitions_list_lookup!$N$15:$P$20,2,TRUE)</f>
        <v>fresh</v>
      </c>
      <c r="BH437" s="8">
        <f>VLOOKUP($BF437,definitions_list_lookup!$N$15:$P$20,3,TRUE)</f>
        <v>0</v>
      </c>
      <c r="BI437" s="4"/>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8">
        <f t="shared" si="46"/>
        <v>0</v>
      </c>
      <c r="CI437" s="45"/>
      <c r="CJ437" s="7"/>
      <c r="CK437" s="130"/>
      <c r="CM437" s="8" t="str">
        <f>VLOOKUP($CL437,definitions_list_lookup!$N$15:$P$20,2,TRUE)</f>
        <v>fresh</v>
      </c>
      <c r="CN437" s="8">
        <f>VLOOKUP($CL437,definitions_list_lookup!$N$15:$P$20,3,TRUE)</f>
        <v>0</v>
      </c>
      <c r="CO437" s="108"/>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8">
        <f t="shared" si="47"/>
        <v>0</v>
      </c>
      <c r="DO437" s="45"/>
      <c r="DP437" s="4"/>
      <c r="DR437" s="8" t="str">
        <f>VLOOKUP($DQ437,definitions_list_lookup!$N$15:$P$20,2,TRUE)</f>
        <v>fresh</v>
      </c>
      <c r="DS437" s="8">
        <f>VLOOKUP($DQ437,definitions_list_lookup!$N$15:$P$20,3,TRUE)</f>
        <v>0</v>
      </c>
      <c r="DT437" s="108"/>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8">
        <f t="shared" si="48"/>
        <v>0</v>
      </c>
      <c r="ET437" s="44"/>
      <c r="EU437" s="8">
        <f t="shared" si="49"/>
        <v>95</v>
      </c>
      <c r="EV437" s="8" t="str">
        <f>VLOOKUP($EU437,definitions_list_lookup!$N$15:$P$20,2,TRUE)</f>
        <v>complete</v>
      </c>
      <c r="EW437" s="8">
        <f>VLOOKUP($EU437,definitions_list_lookup!$N$15:$P$20,3,TRUE)</f>
        <v>5</v>
      </c>
    </row>
    <row r="438" spans="1:153" s="5" customFormat="1" ht="126">
      <c r="A438" s="5" t="s">
        <v>2496</v>
      </c>
      <c r="B438" s="5" t="s">
        <v>2845</v>
      </c>
      <c r="C438" s="5" t="s">
        <v>1497</v>
      </c>
      <c r="D438" s="5" t="s">
        <v>1497</v>
      </c>
      <c r="E438" s="5">
        <v>89</v>
      </c>
      <c r="F438" s="5">
        <v>1</v>
      </c>
      <c r="G438" s="6" t="str">
        <f t="shared" si="43"/>
        <v>89-1</v>
      </c>
      <c r="H438" s="2">
        <v>0</v>
      </c>
      <c r="I438" s="2">
        <v>76</v>
      </c>
      <c r="J438" s="81" t="str">
        <f>IF(((VLOOKUP($G438,Depth_Lookup!$A$3:$J$561,9,FALSE))-(I438/100))&gt;=0,"Good","Too Long")</f>
        <v>Good</v>
      </c>
      <c r="K438" s="82">
        <f>(VLOOKUP($G438,Depth_Lookup!$A$3:$J$561,10,FALSE))+(H438/100)</f>
        <v>200.25</v>
      </c>
      <c r="L438" s="82">
        <f>(VLOOKUP($G438,Depth_Lookup!$A$3:$J$561,10,FALSE))+(I438/100)</f>
        <v>201.01</v>
      </c>
      <c r="M438" s="174" t="s">
        <v>2466</v>
      </c>
      <c r="N438" s="174" t="s">
        <v>12</v>
      </c>
      <c r="O438" s="59" t="s">
        <v>2562</v>
      </c>
      <c r="P438" s="59" t="s">
        <v>2506</v>
      </c>
      <c r="Q438" s="45"/>
      <c r="R438" s="42">
        <v>100</v>
      </c>
      <c r="V438" s="8">
        <f t="shared" si="44"/>
        <v>100</v>
      </c>
      <c r="W438" s="4" t="s">
        <v>2046</v>
      </c>
      <c r="X438" s="5" t="s">
        <v>1764</v>
      </c>
      <c r="Y438" s="38">
        <v>95</v>
      </c>
      <c r="Z438" s="8" t="str">
        <f>VLOOKUP($Y438,definitions_list_lookup!$N$15:$P$20,2,TRUE)</f>
        <v>complete</v>
      </c>
      <c r="AA438" s="8">
        <f>VLOOKUP($Y438,definitions_list_lookup!$N$15:$P$20,3,TRUE)</f>
        <v>5</v>
      </c>
      <c r="AB438" s="4"/>
      <c r="AC438" s="7"/>
      <c r="AD438" s="7"/>
      <c r="AE438" s="7"/>
      <c r="AF438" s="7"/>
      <c r="AG438" s="7"/>
      <c r="AH438" s="7"/>
      <c r="AI438" s="7"/>
      <c r="AJ438" s="7"/>
      <c r="AK438" s="7"/>
      <c r="AL438" s="7"/>
      <c r="AM438" s="7"/>
      <c r="AN438" s="7"/>
      <c r="AO438" s="7"/>
      <c r="AP438" s="7">
        <v>10</v>
      </c>
      <c r="AQ438" s="7"/>
      <c r="AR438" s="7"/>
      <c r="AS438" s="7">
        <v>90</v>
      </c>
      <c r="AT438" s="7"/>
      <c r="AU438" s="7"/>
      <c r="AV438" s="7"/>
      <c r="AW438" s="7"/>
      <c r="AX438" s="7"/>
      <c r="AY438" s="7"/>
      <c r="AZ438" s="7"/>
      <c r="BA438" s="8">
        <f t="shared" si="45"/>
        <v>100</v>
      </c>
      <c r="BB438" s="55"/>
      <c r="BC438" s="4"/>
      <c r="BD438" s="108"/>
      <c r="BE438" s="4"/>
      <c r="BG438" s="8" t="str">
        <f>VLOOKUP($BF438,definitions_list_lookup!$N$15:$P$20,2,TRUE)</f>
        <v>fresh</v>
      </c>
      <c r="BH438" s="8">
        <f>VLOOKUP($BF438,definitions_list_lookup!$N$15:$P$20,3,TRUE)</f>
        <v>0</v>
      </c>
      <c r="BI438" s="4"/>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8">
        <f t="shared" si="46"/>
        <v>0</v>
      </c>
      <c r="CI438" s="45"/>
      <c r="CJ438" s="7"/>
      <c r="CK438" s="130"/>
      <c r="CM438" s="8" t="str">
        <f>VLOOKUP($CL438,definitions_list_lookup!$N$15:$P$20,2,TRUE)</f>
        <v>fresh</v>
      </c>
      <c r="CN438" s="8">
        <f>VLOOKUP($CL438,definitions_list_lookup!$N$15:$P$20,3,TRUE)</f>
        <v>0</v>
      </c>
      <c r="CO438" s="108"/>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8">
        <f t="shared" si="47"/>
        <v>0</v>
      </c>
      <c r="DO438" s="45"/>
      <c r="DP438" s="4"/>
      <c r="DR438" s="8" t="str">
        <f>VLOOKUP($DQ438,definitions_list_lookup!$N$15:$P$20,2,TRUE)</f>
        <v>fresh</v>
      </c>
      <c r="DS438" s="8">
        <f>VLOOKUP($DQ438,definitions_list_lookup!$N$15:$P$20,3,TRUE)</f>
        <v>0</v>
      </c>
      <c r="DT438" s="108"/>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8">
        <f t="shared" si="48"/>
        <v>0</v>
      </c>
      <c r="ET438" s="44"/>
      <c r="EU438" s="8">
        <f t="shared" si="49"/>
        <v>95</v>
      </c>
      <c r="EV438" s="8" t="str">
        <f>VLOOKUP($EU438,definitions_list_lookup!$N$15:$P$20,2,TRUE)</f>
        <v>complete</v>
      </c>
      <c r="EW438" s="8">
        <f>VLOOKUP($EU438,definitions_list_lookup!$N$15:$P$20,3,TRUE)</f>
        <v>5</v>
      </c>
    </row>
    <row r="439" spans="1:153" s="5" customFormat="1" ht="126">
      <c r="A439" s="5" t="s">
        <v>2496</v>
      </c>
      <c r="B439" s="5" t="s">
        <v>2845</v>
      </c>
      <c r="C439" s="5" t="s">
        <v>1497</v>
      </c>
      <c r="D439" s="5" t="s">
        <v>1497</v>
      </c>
      <c r="E439" s="5">
        <v>89</v>
      </c>
      <c r="F439" s="5">
        <v>1</v>
      </c>
      <c r="G439" s="6" t="str">
        <f t="shared" si="43"/>
        <v>89-1</v>
      </c>
      <c r="H439" s="2">
        <v>76</v>
      </c>
      <c r="I439" s="2">
        <v>76.5</v>
      </c>
      <c r="J439" s="81" t="str">
        <f>IF(((VLOOKUP($G439,Depth_Lookup!$A$3:$J$561,9,FALSE))-(I439/100))&gt;=0,"Good","Too Long")</f>
        <v>Good</v>
      </c>
      <c r="K439" s="82">
        <f>(VLOOKUP($G439,Depth_Lookup!$A$3:$J$561,10,FALSE))+(H439/100)</f>
        <v>201.01</v>
      </c>
      <c r="L439" s="82">
        <f>(VLOOKUP($G439,Depth_Lookup!$A$3:$J$561,10,FALSE))+(I439/100)</f>
        <v>201.01499999999999</v>
      </c>
      <c r="M439" s="174" t="s">
        <v>2540</v>
      </c>
      <c r="N439" s="174" t="s">
        <v>2541</v>
      </c>
      <c r="O439" s="59" t="s">
        <v>2563</v>
      </c>
      <c r="P439" s="59" t="s">
        <v>2506</v>
      </c>
      <c r="Q439" s="45"/>
      <c r="R439" s="42">
        <v>100</v>
      </c>
      <c r="V439" s="8">
        <f t="shared" si="44"/>
        <v>100</v>
      </c>
      <c r="W439" s="4" t="s">
        <v>2046</v>
      </c>
      <c r="X439" s="5" t="s">
        <v>1764</v>
      </c>
      <c r="Y439" s="38">
        <v>70</v>
      </c>
      <c r="Z439" s="8" t="str">
        <f>VLOOKUP($Y439,definitions_list_lookup!$N$15:$P$20,2,TRUE)</f>
        <v>very high</v>
      </c>
      <c r="AA439" s="8">
        <f>VLOOKUP($Y439,definitions_list_lookup!$N$15:$P$20,3,TRUE)</f>
        <v>4</v>
      </c>
      <c r="AB439" s="4"/>
      <c r="AC439" s="7"/>
      <c r="AD439" s="7"/>
      <c r="AE439" s="7"/>
      <c r="AF439" s="7"/>
      <c r="AG439" s="7"/>
      <c r="AH439" s="7"/>
      <c r="AI439" s="7"/>
      <c r="AJ439" s="7"/>
      <c r="AK439" s="7"/>
      <c r="AL439" s="7"/>
      <c r="AM439" s="7"/>
      <c r="AN439" s="7"/>
      <c r="AO439" s="7"/>
      <c r="AP439" s="7">
        <v>10</v>
      </c>
      <c r="AQ439" s="7"/>
      <c r="AR439" s="7"/>
      <c r="AS439" s="7">
        <v>90</v>
      </c>
      <c r="AT439" s="7"/>
      <c r="AU439" s="7"/>
      <c r="AV439" s="7"/>
      <c r="AW439" s="7"/>
      <c r="AX439" s="7"/>
      <c r="AY439" s="7"/>
      <c r="AZ439" s="7"/>
      <c r="BA439" s="8">
        <f t="shared" si="45"/>
        <v>100</v>
      </c>
      <c r="BB439" s="55"/>
      <c r="BC439" s="4"/>
      <c r="BD439" s="108"/>
      <c r="BE439" s="4"/>
      <c r="BG439" s="8" t="str">
        <f>VLOOKUP($BF439,definitions_list_lookup!$N$15:$P$20,2,TRUE)</f>
        <v>fresh</v>
      </c>
      <c r="BH439" s="8">
        <f>VLOOKUP($BF439,definitions_list_lookup!$N$15:$P$20,3,TRUE)</f>
        <v>0</v>
      </c>
      <c r="BI439" s="4"/>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8">
        <f t="shared" si="46"/>
        <v>0</v>
      </c>
      <c r="CI439" s="45"/>
      <c r="CJ439" s="7"/>
      <c r="CK439" s="130"/>
      <c r="CM439" s="8" t="str">
        <f>VLOOKUP($CL439,definitions_list_lookup!$N$15:$P$20,2,TRUE)</f>
        <v>fresh</v>
      </c>
      <c r="CN439" s="8">
        <f>VLOOKUP($CL439,definitions_list_lookup!$N$15:$P$20,3,TRUE)</f>
        <v>0</v>
      </c>
      <c r="CO439" s="108"/>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8">
        <f t="shared" si="47"/>
        <v>0</v>
      </c>
      <c r="DO439" s="45"/>
      <c r="DP439" s="4"/>
      <c r="DR439" s="8" t="str">
        <f>VLOOKUP($DQ439,definitions_list_lookup!$N$15:$P$20,2,TRUE)</f>
        <v>fresh</v>
      </c>
      <c r="DS439" s="8">
        <f>VLOOKUP($DQ439,definitions_list_lookup!$N$15:$P$20,3,TRUE)</f>
        <v>0</v>
      </c>
      <c r="DT439" s="108"/>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8">
        <f t="shared" si="48"/>
        <v>0</v>
      </c>
      <c r="ET439" s="44"/>
      <c r="EU439" s="8">
        <f t="shared" si="49"/>
        <v>70</v>
      </c>
      <c r="EV439" s="8" t="str">
        <f>VLOOKUP($EU439,definitions_list_lookup!$N$15:$P$20,2,TRUE)</f>
        <v>very high</v>
      </c>
      <c r="EW439" s="8">
        <f>VLOOKUP($EU439,definitions_list_lookup!$N$15:$P$20,3,TRUE)</f>
        <v>4</v>
      </c>
    </row>
    <row r="440" spans="1:153" s="5" customFormat="1" ht="126">
      <c r="A440" s="5" t="s">
        <v>2496</v>
      </c>
      <c r="B440" s="5" t="s">
        <v>2845</v>
      </c>
      <c r="C440" s="5" t="s">
        <v>1497</v>
      </c>
      <c r="D440" s="5" t="s">
        <v>1497</v>
      </c>
      <c r="E440" s="5">
        <v>89</v>
      </c>
      <c r="F440" s="5">
        <v>1</v>
      </c>
      <c r="G440" s="6" t="str">
        <f t="shared" si="43"/>
        <v>89-1</v>
      </c>
      <c r="H440" s="2">
        <v>76.5</v>
      </c>
      <c r="I440" s="2">
        <v>78.5</v>
      </c>
      <c r="J440" s="81" t="str">
        <f>IF(((VLOOKUP($G440,Depth_Lookup!$A$3:$J$561,9,FALSE))-(I440/100))&gt;=0,"Good","Too Long")</f>
        <v>Good</v>
      </c>
      <c r="K440" s="82">
        <f>(VLOOKUP($G440,Depth_Lookup!$A$3:$J$561,10,FALSE))+(H440/100)</f>
        <v>201.01499999999999</v>
      </c>
      <c r="L440" s="82">
        <f>(VLOOKUP($G440,Depth_Lookup!$A$3:$J$561,10,FALSE))+(I440/100)</f>
        <v>201.035</v>
      </c>
      <c r="M440" s="174" t="s">
        <v>2544</v>
      </c>
      <c r="N440" s="174" t="s">
        <v>12</v>
      </c>
      <c r="O440" s="59" t="s">
        <v>2562</v>
      </c>
      <c r="P440" s="59" t="s">
        <v>2506</v>
      </c>
      <c r="Q440" s="45"/>
      <c r="R440" s="42">
        <v>100</v>
      </c>
      <c r="V440" s="8">
        <f t="shared" si="44"/>
        <v>100</v>
      </c>
      <c r="W440" s="4" t="s">
        <v>2046</v>
      </c>
      <c r="X440" s="5" t="s">
        <v>1764</v>
      </c>
      <c r="Y440" s="38">
        <v>95</v>
      </c>
      <c r="Z440" s="8" t="str">
        <f>VLOOKUP($Y440,definitions_list_lookup!$N$15:$P$20,2,TRUE)</f>
        <v>complete</v>
      </c>
      <c r="AA440" s="8">
        <f>VLOOKUP($Y440,definitions_list_lookup!$N$15:$P$20,3,TRUE)</f>
        <v>5</v>
      </c>
      <c r="AB440" s="4"/>
      <c r="AC440" s="7"/>
      <c r="AD440" s="7"/>
      <c r="AE440" s="7"/>
      <c r="AF440" s="7"/>
      <c r="AG440" s="7"/>
      <c r="AH440" s="7"/>
      <c r="AI440" s="7"/>
      <c r="AJ440" s="7"/>
      <c r="AK440" s="7"/>
      <c r="AL440" s="7"/>
      <c r="AM440" s="7"/>
      <c r="AN440" s="7"/>
      <c r="AO440" s="7"/>
      <c r="AP440" s="7">
        <v>10</v>
      </c>
      <c r="AQ440" s="7"/>
      <c r="AR440" s="7"/>
      <c r="AS440" s="7">
        <v>90</v>
      </c>
      <c r="AT440" s="7"/>
      <c r="AU440" s="7"/>
      <c r="AV440" s="7"/>
      <c r="AW440" s="7"/>
      <c r="AX440" s="7"/>
      <c r="AY440" s="7"/>
      <c r="AZ440" s="7"/>
      <c r="BA440" s="8">
        <f t="shared" si="45"/>
        <v>100</v>
      </c>
      <c r="BB440" s="55"/>
      <c r="BC440" s="4"/>
      <c r="BD440" s="108"/>
      <c r="BE440" s="4"/>
      <c r="BG440" s="8" t="str">
        <f>VLOOKUP($BF440,definitions_list_lookup!$N$15:$P$20,2,TRUE)</f>
        <v>fresh</v>
      </c>
      <c r="BH440" s="8">
        <f>VLOOKUP($BF440,definitions_list_lookup!$N$15:$P$20,3,TRUE)</f>
        <v>0</v>
      </c>
      <c r="BI440" s="4"/>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8">
        <f t="shared" si="46"/>
        <v>0</v>
      </c>
      <c r="CI440" s="45"/>
      <c r="CJ440" s="7"/>
      <c r="CK440" s="130"/>
      <c r="CM440" s="8" t="str">
        <f>VLOOKUP($CL440,definitions_list_lookup!$N$15:$P$20,2,TRUE)</f>
        <v>fresh</v>
      </c>
      <c r="CN440" s="8">
        <f>VLOOKUP($CL440,definitions_list_lookup!$N$15:$P$20,3,TRUE)</f>
        <v>0</v>
      </c>
      <c r="CO440" s="108"/>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8">
        <f t="shared" si="47"/>
        <v>0</v>
      </c>
      <c r="DO440" s="45"/>
      <c r="DP440" s="4"/>
      <c r="DR440" s="8" t="str">
        <f>VLOOKUP($DQ440,definitions_list_lookup!$N$15:$P$20,2,TRUE)</f>
        <v>fresh</v>
      </c>
      <c r="DS440" s="8">
        <f>VLOOKUP($DQ440,definitions_list_lookup!$N$15:$P$20,3,TRUE)</f>
        <v>0</v>
      </c>
      <c r="DT440" s="108"/>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8">
        <f t="shared" si="48"/>
        <v>0</v>
      </c>
      <c r="ET440" s="44"/>
      <c r="EU440" s="8">
        <f t="shared" si="49"/>
        <v>95</v>
      </c>
      <c r="EV440" s="8" t="str">
        <f>VLOOKUP($EU440,definitions_list_lookup!$N$15:$P$20,2,TRUE)</f>
        <v>complete</v>
      </c>
      <c r="EW440" s="8">
        <f>VLOOKUP($EU440,definitions_list_lookup!$N$15:$P$20,3,TRUE)</f>
        <v>5</v>
      </c>
    </row>
    <row r="441" spans="1:153" s="5" customFormat="1" ht="126">
      <c r="A441" s="5" t="s">
        <v>2496</v>
      </c>
      <c r="B441" s="5" t="s">
        <v>2845</v>
      </c>
      <c r="C441" s="5" t="s">
        <v>1497</v>
      </c>
      <c r="D441" s="5" t="s">
        <v>1497</v>
      </c>
      <c r="E441" s="5">
        <v>89</v>
      </c>
      <c r="F441" s="5">
        <v>1</v>
      </c>
      <c r="G441" s="6" t="str">
        <f t="shared" si="43"/>
        <v>89-1</v>
      </c>
      <c r="H441" s="2">
        <v>78.5</v>
      </c>
      <c r="I441" s="2">
        <v>79</v>
      </c>
      <c r="J441" s="81" t="str">
        <f>IF(((VLOOKUP($G441,Depth_Lookup!$A$3:$J$561,9,FALSE))-(I441/100))&gt;=0,"Good","Too Long")</f>
        <v>Good</v>
      </c>
      <c r="K441" s="82">
        <f>(VLOOKUP($G441,Depth_Lookup!$A$3:$J$561,10,FALSE))+(H441/100)</f>
        <v>201.035</v>
      </c>
      <c r="L441" s="82">
        <f>(VLOOKUP($G441,Depth_Lookup!$A$3:$J$561,10,FALSE))+(I441/100)</f>
        <v>201.04</v>
      </c>
      <c r="M441" s="174" t="s">
        <v>2545</v>
      </c>
      <c r="N441" s="174" t="s">
        <v>2541</v>
      </c>
      <c r="O441" s="59" t="s">
        <v>2564</v>
      </c>
      <c r="P441" s="59" t="s">
        <v>2506</v>
      </c>
      <c r="Q441" s="45"/>
      <c r="R441" s="42">
        <v>100</v>
      </c>
      <c r="V441" s="8">
        <f t="shared" si="44"/>
        <v>100</v>
      </c>
      <c r="W441" s="4" t="s">
        <v>2046</v>
      </c>
      <c r="X441" s="5" t="s">
        <v>1764</v>
      </c>
      <c r="Y441" s="38">
        <v>70</v>
      </c>
      <c r="Z441" s="8" t="str">
        <f>VLOOKUP($Y441,definitions_list_lookup!$N$15:$P$20,2,TRUE)</f>
        <v>very high</v>
      </c>
      <c r="AA441" s="8">
        <f>VLOOKUP($Y441,definitions_list_lookup!$N$15:$P$20,3,TRUE)</f>
        <v>4</v>
      </c>
      <c r="AB441" s="4"/>
      <c r="AC441" s="7"/>
      <c r="AD441" s="7"/>
      <c r="AE441" s="7"/>
      <c r="AF441" s="7"/>
      <c r="AG441" s="7"/>
      <c r="AH441" s="7"/>
      <c r="AI441" s="7"/>
      <c r="AJ441" s="7"/>
      <c r="AK441" s="7"/>
      <c r="AL441" s="7"/>
      <c r="AM441" s="7"/>
      <c r="AN441" s="7"/>
      <c r="AO441" s="7"/>
      <c r="AP441" s="7">
        <v>10</v>
      </c>
      <c r="AQ441" s="7"/>
      <c r="AR441" s="7"/>
      <c r="AS441" s="7">
        <v>90</v>
      </c>
      <c r="AT441" s="7"/>
      <c r="AU441" s="7"/>
      <c r="AV441" s="7"/>
      <c r="AW441" s="7"/>
      <c r="AX441" s="7"/>
      <c r="AY441" s="7"/>
      <c r="AZ441" s="7"/>
      <c r="BA441" s="8">
        <f t="shared" si="45"/>
        <v>100</v>
      </c>
      <c r="BB441" s="55"/>
      <c r="BC441" s="4"/>
      <c r="BD441" s="108"/>
      <c r="BE441" s="4"/>
      <c r="BG441" s="8" t="str">
        <f>VLOOKUP($BF441,definitions_list_lookup!$N$15:$P$20,2,TRUE)</f>
        <v>fresh</v>
      </c>
      <c r="BH441" s="8">
        <f>VLOOKUP($BF441,definitions_list_lookup!$N$15:$P$20,3,TRUE)</f>
        <v>0</v>
      </c>
      <c r="BI441" s="4"/>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8">
        <f t="shared" si="46"/>
        <v>0</v>
      </c>
      <c r="CI441" s="45"/>
      <c r="CJ441" s="7"/>
      <c r="CK441" s="130"/>
      <c r="CM441" s="8" t="str">
        <f>VLOOKUP($CL441,definitions_list_lookup!$N$15:$P$20,2,TRUE)</f>
        <v>fresh</v>
      </c>
      <c r="CN441" s="8">
        <f>VLOOKUP($CL441,definitions_list_lookup!$N$15:$P$20,3,TRUE)</f>
        <v>0</v>
      </c>
      <c r="CO441" s="108"/>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8">
        <f t="shared" si="47"/>
        <v>0</v>
      </c>
      <c r="DO441" s="45"/>
      <c r="DP441" s="4"/>
      <c r="DR441" s="8" t="str">
        <f>VLOOKUP($DQ441,definitions_list_lookup!$N$15:$P$20,2,TRUE)</f>
        <v>fresh</v>
      </c>
      <c r="DS441" s="8">
        <f>VLOOKUP($DQ441,definitions_list_lookup!$N$15:$P$20,3,TRUE)</f>
        <v>0</v>
      </c>
      <c r="DT441" s="108"/>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8">
        <f t="shared" si="48"/>
        <v>0</v>
      </c>
      <c r="ET441" s="44"/>
      <c r="EU441" s="8">
        <f t="shared" si="49"/>
        <v>70</v>
      </c>
      <c r="EV441" s="8" t="str">
        <f>VLOOKUP($EU441,definitions_list_lookup!$N$15:$P$20,2,TRUE)</f>
        <v>very high</v>
      </c>
      <c r="EW441" s="8">
        <f>VLOOKUP($EU441,definitions_list_lookup!$N$15:$P$20,3,TRUE)</f>
        <v>4</v>
      </c>
    </row>
    <row r="442" spans="1:153" s="5" customFormat="1" ht="126">
      <c r="A442" s="5" t="s">
        <v>2496</v>
      </c>
      <c r="B442" s="5" t="s">
        <v>2845</v>
      </c>
      <c r="C442" s="5" t="s">
        <v>1497</v>
      </c>
      <c r="D442" s="5" t="s">
        <v>1497</v>
      </c>
      <c r="E442" s="5">
        <v>89</v>
      </c>
      <c r="F442" s="5">
        <v>1</v>
      </c>
      <c r="G442" s="6" t="str">
        <f t="shared" si="43"/>
        <v>89-1</v>
      </c>
      <c r="H442" s="2">
        <v>79</v>
      </c>
      <c r="I442" s="2">
        <v>99</v>
      </c>
      <c r="J442" s="81" t="str">
        <f>IF(((VLOOKUP($G442,Depth_Lookup!$A$3:$J$561,9,FALSE))-(I442/100))&gt;=0,"Good","Too Long")</f>
        <v>Good</v>
      </c>
      <c r="K442" s="82">
        <f>(VLOOKUP($G442,Depth_Lookup!$A$3:$J$561,10,FALSE))+(H442/100)</f>
        <v>201.04</v>
      </c>
      <c r="L442" s="82">
        <f>(VLOOKUP($G442,Depth_Lookup!$A$3:$J$561,10,FALSE))+(I442/100)</f>
        <v>201.24</v>
      </c>
      <c r="M442" s="174" t="s">
        <v>2546</v>
      </c>
      <c r="N442" s="174" t="s">
        <v>12</v>
      </c>
      <c r="O442" s="59" t="s">
        <v>2562</v>
      </c>
      <c r="P442" s="59" t="s">
        <v>2506</v>
      </c>
      <c r="Q442" s="45"/>
      <c r="R442" s="42">
        <v>100</v>
      </c>
      <c r="V442" s="8">
        <f t="shared" si="44"/>
        <v>100</v>
      </c>
      <c r="W442" s="4" t="s">
        <v>2046</v>
      </c>
      <c r="X442" s="5" t="s">
        <v>1764</v>
      </c>
      <c r="Y442" s="38">
        <v>95</v>
      </c>
      <c r="Z442" s="8" t="str">
        <f>VLOOKUP($Y442,definitions_list_lookup!$N$15:$P$20,2,TRUE)</f>
        <v>complete</v>
      </c>
      <c r="AA442" s="8">
        <f>VLOOKUP($Y442,definitions_list_lookup!$N$15:$P$20,3,TRUE)</f>
        <v>5</v>
      </c>
      <c r="AB442" s="4"/>
      <c r="AC442" s="7"/>
      <c r="AD442" s="7"/>
      <c r="AE442" s="7"/>
      <c r="AF442" s="7"/>
      <c r="AG442" s="7"/>
      <c r="AH442" s="7"/>
      <c r="AI442" s="7"/>
      <c r="AJ442" s="7"/>
      <c r="AK442" s="7"/>
      <c r="AL442" s="7"/>
      <c r="AM442" s="7"/>
      <c r="AN442" s="7"/>
      <c r="AO442" s="7"/>
      <c r="AP442" s="7">
        <v>10</v>
      </c>
      <c r="AQ442" s="7"/>
      <c r="AR442" s="7"/>
      <c r="AS442" s="7">
        <v>90</v>
      </c>
      <c r="AT442" s="7"/>
      <c r="AU442" s="7"/>
      <c r="AV442" s="7"/>
      <c r="AW442" s="7"/>
      <c r="AX442" s="7"/>
      <c r="AY442" s="7"/>
      <c r="AZ442" s="7"/>
      <c r="BA442" s="8">
        <f t="shared" si="45"/>
        <v>100</v>
      </c>
      <c r="BB442" s="55"/>
      <c r="BC442" s="4"/>
      <c r="BD442" s="108"/>
      <c r="BE442" s="4"/>
      <c r="BG442" s="8" t="str">
        <f>VLOOKUP($BF442,definitions_list_lookup!$N$15:$P$20,2,TRUE)</f>
        <v>fresh</v>
      </c>
      <c r="BH442" s="8">
        <f>VLOOKUP($BF442,definitions_list_lookup!$N$15:$P$20,3,TRUE)</f>
        <v>0</v>
      </c>
      <c r="BI442" s="4"/>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8">
        <f t="shared" si="46"/>
        <v>0</v>
      </c>
      <c r="CI442" s="45"/>
      <c r="CJ442" s="7"/>
      <c r="CK442" s="130"/>
      <c r="CM442" s="8" t="str">
        <f>VLOOKUP($CL442,definitions_list_lookup!$N$15:$P$20,2,TRUE)</f>
        <v>fresh</v>
      </c>
      <c r="CN442" s="8">
        <f>VLOOKUP($CL442,definitions_list_lookup!$N$15:$P$20,3,TRUE)</f>
        <v>0</v>
      </c>
      <c r="CO442" s="108"/>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8">
        <f t="shared" si="47"/>
        <v>0</v>
      </c>
      <c r="DO442" s="45"/>
      <c r="DP442" s="4"/>
      <c r="DR442" s="8" t="str">
        <f>VLOOKUP($DQ442,definitions_list_lookup!$N$15:$P$20,2,TRUE)</f>
        <v>fresh</v>
      </c>
      <c r="DS442" s="8">
        <f>VLOOKUP($DQ442,definitions_list_lookup!$N$15:$P$20,3,TRUE)</f>
        <v>0</v>
      </c>
      <c r="DT442" s="108"/>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8">
        <f t="shared" si="48"/>
        <v>0</v>
      </c>
      <c r="ET442" s="44"/>
      <c r="EU442" s="8">
        <f t="shared" si="49"/>
        <v>95</v>
      </c>
      <c r="EV442" s="8" t="str">
        <f>VLOOKUP($EU442,definitions_list_lookup!$N$15:$P$20,2,TRUE)</f>
        <v>complete</v>
      </c>
      <c r="EW442" s="8">
        <f>VLOOKUP($EU442,definitions_list_lookup!$N$15:$P$20,3,TRUE)</f>
        <v>5</v>
      </c>
    </row>
    <row r="443" spans="1:153" s="5" customFormat="1" ht="112">
      <c r="A443" s="5" t="s">
        <v>2496</v>
      </c>
      <c r="B443" s="5" t="s">
        <v>2845</v>
      </c>
      <c r="C443" s="5" t="s">
        <v>1497</v>
      </c>
      <c r="D443" s="5" t="s">
        <v>1497</v>
      </c>
      <c r="E443" s="5">
        <v>89</v>
      </c>
      <c r="F443" s="5">
        <v>2</v>
      </c>
      <c r="G443" s="6" t="str">
        <f t="shared" si="43"/>
        <v>89-2</v>
      </c>
      <c r="H443" s="2">
        <v>0</v>
      </c>
      <c r="I443" s="2">
        <v>74</v>
      </c>
      <c r="J443" s="81" t="str">
        <f>IF(((VLOOKUP($G443,Depth_Lookup!$A$3:$J$561,9,FALSE))-(I443/100))&gt;=0,"Good","Too Long")</f>
        <v>Good</v>
      </c>
      <c r="K443" s="82">
        <f>(VLOOKUP($G443,Depth_Lookup!$A$3:$J$561,10,FALSE))+(H443/100)</f>
        <v>201.24</v>
      </c>
      <c r="L443" s="82">
        <f>(VLOOKUP($G443,Depth_Lookup!$A$3:$J$561,10,FALSE))+(I443/100)</f>
        <v>201.98000000000002</v>
      </c>
      <c r="M443" s="174" t="s">
        <v>2546</v>
      </c>
      <c r="N443" s="174" t="s">
        <v>12</v>
      </c>
      <c r="O443" s="59" t="s">
        <v>2432</v>
      </c>
      <c r="P443" s="59" t="s">
        <v>2500</v>
      </c>
      <c r="Q443" s="45"/>
      <c r="R443" s="42">
        <v>100</v>
      </c>
      <c r="V443" s="8">
        <f t="shared" si="44"/>
        <v>100</v>
      </c>
      <c r="W443" s="4" t="s">
        <v>2046</v>
      </c>
      <c r="X443" s="5" t="s">
        <v>1764</v>
      </c>
      <c r="Y443" s="38">
        <v>95</v>
      </c>
      <c r="Z443" s="8" t="str">
        <f>VLOOKUP($Y443,definitions_list_lookup!$N$15:$P$20,2,TRUE)</f>
        <v>complete</v>
      </c>
      <c r="AA443" s="8">
        <f>VLOOKUP($Y443,definitions_list_lookup!$N$15:$P$20,3,TRUE)</f>
        <v>5</v>
      </c>
      <c r="AB443" s="4"/>
      <c r="AC443" s="7"/>
      <c r="AD443" s="7"/>
      <c r="AE443" s="7"/>
      <c r="AF443" s="7"/>
      <c r="AG443" s="7"/>
      <c r="AH443" s="7"/>
      <c r="AI443" s="7"/>
      <c r="AJ443" s="7"/>
      <c r="AK443" s="7"/>
      <c r="AL443" s="7"/>
      <c r="AM443" s="7"/>
      <c r="AN443" s="7"/>
      <c r="AO443" s="7"/>
      <c r="AP443" s="7">
        <v>10</v>
      </c>
      <c r="AQ443" s="7"/>
      <c r="AR443" s="7"/>
      <c r="AS443" s="7">
        <v>90</v>
      </c>
      <c r="AT443" s="7"/>
      <c r="AU443" s="7"/>
      <c r="AV443" s="7"/>
      <c r="AW443" s="7"/>
      <c r="AX443" s="7"/>
      <c r="AY443" s="7"/>
      <c r="AZ443" s="7"/>
      <c r="BA443" s="8">
        <f t="shared" si="45"/>
        <v>100</v>
      </c>
      <c r="BB443" s="55"/>
      <c r="BC443" s="4"/>
      <c r="BD443" s="108"/>
      <c r="BE443" s="4"/>
      <c r="BG443" s="8" t="str">
        <f>VLOOKUP($BF443,definitions_list_lookup!$N$15:$P$20,2,TRUE)</f>
        <v>fresh</v>
      </c>
      <c r="BH443" s="8">
        <f>VLOOKUP($BF443,definitions_list_lookup!$N$15:$P$20,3,TRUE)</f>
        <v>0</v>
      </c>
      <c r="BI443" s="4"/>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8">
        <f t="shared" si="46"/>
        <v>0</v>
      </c>
      <c r="CI443" s="45"/>
      <c r="CJ443" s="7"/>
      <c r="CK443" s="130"/>
      <c r="CM443" s="8" t="str">
        <f>VLOOKUP($CL443,definitions_list_lookup!$N$15:$P$20,2,TRUE)</f>
        <v>fresh</v>
      </c>
      <c r="CN443" s="8">
        <f>VLOOKUP($CL443,definitions_list_lookup!$N$15:$P$20,3,TRUE)</f>
        <v>0</v>
      </c>
      <c r="CO443" s="108"/>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8">
        <f t="shared" si="47"/>
        <v>0</v>
      </c>
      <c r="DO443" s="45"/>
      <c r="DP443" s="4"/>
      <c r="DR443" s="8" t="str">
        <f>VLOOKUP($DQ443,definitions_list_lookup!$N$15:$P$20,2,TRUE)</f>
        <v>fresh</v>
      </c>
      <c r="DS443" s="8">
        <f>VLOOKUP($DQ443,definitions_list_lookup!$N$15:$P$20,3,TRUE)</f>
        <v>0</v>
      </c>
      <c r="DT443" s="108"/>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8">
        <f t="shared" si="48"/>
        <v>0</v>
      </c>
      <c r="ET443" s="44"/>
      <c r="EU443" s="8">
        <f t="shared" si="49"/>
        <v>95</v>
      </c>
      <c r="EV443" s="8" t="str">
        <f>VLOOKUP($EU443,definitions_list_lookup!$N$15:$P$20,2,TRUE)</f>
        <v>complete</v>
      </c>
      <c r="EW443" s="8">
        <f>VLOOKUP($EU443,definitions_list_lookup!$N$15:$P$20,3,TRUE)</f>
        <v>5</v>
      </c>
    </row>
    <row r="444" spans="1:153" s="5" customFormat="1" ht="112">
      <c r="A444" s="5" t="s">
        <v>2496</v>
      </c>
      <c r="B444" s="5" t="s">
        <v>2845</v>
      </c>
      <c r="C444" s="5" t="s">
        <v>1497</v>
      </c>
      <c r="D444" s="5" t="s">
        <v>1497</v>
      </c>
      <c r="E444" s="5">
        <v>89</v>
      </c>
      <c r="F444" s="5">
        <v>3</v>
      </c>
      <c r="G444" s="6" t="str">
        <f t="shared" si="43"/>
        <v>89-3</v>
      </c>
      <c r="H444" s="2">
        <v>0</v>
      </c>
      <c r="I444" s="2">
        <v>51</v>
      </c>
      <c r="J444" s="81" t="str">
        <f>IF(((VLOOKUP($G444,Depth_Lookup!$A$3:$J$561,9,FALSE))-(I444/100))&gt;=0,"Good","Too Long")</f>
        <v>Good</v>
      </c>
      <c r="K444" s="82">
        <f>(VLOOKUP($G444,Depth_Lookup!$A$3:$J$561,10,FALSE))+(H444/100)</f>
        <v>201.98</v>
      </c>
      <c r="L444" s="82">
        <f>(VLOOKUP($G444,Depth_Lookup!$A$3:$J$561,10,FALSE))+(I444/100)</f>
        <v>202.48999999999998</v>
      </c>
      <c r="M444" s="174" t="s">
        <v>2546</v>
      </c>
      <c r="N444" s="174" t="s">
        <v>12</v>
      </c>
      <c r="O444" s="59" t="s">
        <v>2432</v>
      </c>
      <c r="P444" s="59" t="s">
        <v>2500</v>
      </c>
      <c r="Q444" s="45"/>
      <c r="R444" s="42">
        <v>100</v>
      </c>
      <c r="V444" s="8">
        <f t="shared" si="44"/>
        <v>100</v>
      </c>
      <c r="W444" s="4" t="s">
        <v>2046</v>
      </c>
      <c r="X444" s="5" t="s">
        <v>1764</v>
      </c>
      <c r="Y444" s="38">
        <v>95</v>
      </c>
      <c r="Z444" s="8" t="str">
        <f>VLOOKUP($Y444,definitions_list_lookup!$N$15:$P$20,2,TRUE)</f>
        <v>complete</v>
      </c>
      <c r="AA444" s="8">
        <f>VLOOKUP($Y444,definitions_list_lookup!$N$15:$P$20,3,TRUE)</f>
        <v>5</v>
      </c>
      <c r="AB444" s="4"/>
      <c r="AC444" s="7"/>
      <c r="AD444" s="7"/>
      <c r="AE444" s="7"/>
      <c r="AF444" s="7"/>
      <c r="AG444" s="7"/>
      <c r="AH444" s="7"/>
      <c r="AI444" s="7"/>
      <c r="AJ444" s="7"/>
      <c r="AK444" s="7"/>
      <c r="AL444" s="7"/>
      <c r="AM444" s="7"/>
      <c r="AN444" s="7"/>
      <c r="AO444" s="7"/>
      <c r="AP444" s="7">
        <v>10</v>
      </c>
      <c r="AQ444" s="7"/>
      <c r="AR444" s="7"/>
      <c r="AS444" s="7">
        <v>90</v>
      </c>
      <c r="AT444" s="7"/>
      <c r="AU444" s="7"/>
      <c r="AV444" s="7"/>
      <c r="AW444" s="7"/>
      <c r="AX444" s="7"/>
      <c r="AY444" s="7"/>
      <c r="AZ444" s="7"/>
      <c r="BA444" s="8">
        <f t="shared" si="45"/>
        <v>100</v>
      </c>
      <c r="BB444" s="55"/>
      <c r="BC444" s="4"/>
      <c r="BD444" s="108"/>
      <c r="BE444" s="4"/>
      <c r="BG444" s="8" t="str">
        <f>VLOOKUP($BF444,definitions_list_lookup!$N$15:$P$20,2,TRUE)</f>
        <v>fresh</v>
      </c>
      <c r="BH444" s="8">
        <f>VLOOKUP($BF444,definitions_list_lookup!$N$15:$P$20,3,TRUE)</f>
        <v>0</v>
      </c>
      <c r="BI444" s="4"/>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8">
        <f t="shared" si="46"/>
        <v>0</v>
      </c>
      <c r="CI444" s="45"/>
      <c r="CJ444" s="7"/>
      <c r="CK444" s="130"/>
      <c r="CM444" s="8" t="str">
        <f>VLOOKUP($CL444,definitions_list_lookup!$N$15:$P$20,2,TRUE)</f>
        <v>fresh</v>
      </c>
      <c r="CN444" s="8">
        <f>VLOOKUP($CL444,definitions_list_lookup!$N$15:$P$20,3,TRUE)</f>
        <v>0</v>
      </c>
      <c r="CO444" s="108"/>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8">
        <f t="shared" si="47"/>
        <v>0</v>
      </c>
      <c r="DO444" s="45"/>
      <c r="DP444" s="4"/>
      <c r="DR444" s="8" t="str">
        <f>VLOOKUP($DQ444,definitions_list_lookup!$N$15:$P$20,2,TRUE)</f>
        <v>fresh</v>
      </c>
      <c r="DS444" s="8">
        <f>VLOOKUP($DQ444,definitions_list_lookup!$N$15:$P$20,3,TRUE)</f>
        <v>0</v>
      </c>
      <c r="DT444" s="108"/>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8">
        <f t="shared" si="48"/>
        <v>0</v>
      </c>
      <c r="ET444" s="44"/>
      <c r="EU444" s="8">
        <f t="shared" si="49"/>
        <v>95</v>
      </c>
      <c r="EV444" s="8" t="str">
        <f>VLOOKUP($EU444,definitions_list_lookup!$N$15:$P$20,2,TRUE)</f>
        <v>complete</v>
      </c>
      <c r="EW444" s="8">
        <f>VLOOKUP($EU444,definitions_list_lookup!$N$15:$P$20,3,TRUE)</f>
        <v>5</v>
      </c>
    </row>
    <row r="445" spans="1:153" s="5" customFormat="1" ht="112">
      <c r="A445" s="5" t="s">
        <v>2496</v>
      </c>
      <c r="B445" s="5" t="s">
        <v>2845</v>
      </c>
      <c r="C445" s="5" t="s">
        <v>1497</v>
      </c>
      <c r="D445" s="5" t="s">
        <v>1497</v>
      </c>
      <c r="E445" s="5">
        <v>89</v>
      </c>
      <c r="F445" s="5">
        <v>4</v>
      </c>
      <c r="G445" s="6" t="str">
        <f t="shared" si="43"/>
        <v>89-4</v>
      </c>
      <c r="H445" s="2">
        <v>0</v>
      </c>
      <c r="I445" s="2">
        <v>74</v>
      </c>
      <c r="J445" s="81" t="str">
        <f>IF(((VLOOKUP($G445,Depth_Lookup!$A$3:$J$561,9,FALSE))-(I445/100))&gt;=0,"Good","Too Long")</f>
        <v>Good</v>
      </c>
      <c r="K445" s="82">
        <f>(VLOOKUP($G445,Depth_Lookup!$A$3:$J$561,10,FALSE))+(H445/100)</f>
        <v>202.49</v>
      </c>
      <c r="L445" s="82">
        <f>(VLOOKUP($G445,Depth_Lookup!$A$3:$J$561,10,FALSE))+(I445/100)</f>
        <v>203.23000000000002</v>
      </c>
      <c r="M445" s="174" t="s">
        <v>2546</v>
      </c>
      <c r="N445" s="174" t="s">
        <v>12</v>
      </c>
      <c r="O445" s="59" t="s">
        <v>2432</v>
      </c>
      <c r="P445" s="59" t="s">
        <v>2500</v>
      </c>
      <c r="Q445" s="45"/>
      <c r="R445" s="42">
        <v>100</v>
      </c>
      <c r="V445" s="8">
        <f t="shared" si="44"/>
        <v>100</v>
      </c>
      <c r="W445" s="4" t="s">
        <v>2046</v>
      </c>
      <c r="X445" s="5" t="s">
        <v>1764</v>
      </c>
      <c r="Y445" s="38">
        <v>95</v>
      </c>
      <c r="Z445" s="8" t="str">
        <f>VLOOKUP($Y445,definitions_list_lookup!$N$15:$P$20,2,TRUE)</f>
        <v>complete</v>
      </c>
      <c r="AA445" s="8">
        <f>VLOOKUP($Y445,definitions_list_lookup!$N$15:$P$20,3,TRUE)</f>
        <v>5</v>
      </c>
      <c r="AB445" s="4"/>
      <c r="AC445" s="7"/>
      <c r="AD445" s="7"/>
      <c r="AE445" s="7"/>
      <c r="AF445" s="7"/>
      <c r="AG445" s="7"/>
      <c r="AH445" s="7"/>
      <c r="AI445" s="7"/>
      <c r="AJ445" s="7"/>
      <c r="AK445" s="7"/>
      <c r="AL445" s="7"/>
      <c r="AM445" s="7"/>
      <c r="AN445" s="7"/>
      <c r="AO445" s="7"/>
      <c r="AP445" s="7">
        <v>10</v>
      </c>
      <c r="AQ445" s="7"/>
      <c r="AR445" s="7"/>
      <c r="AS445" s="7">
        <v>90</v>
      </c>
      <c r="AT445" s="7"/>
      <c r="AU445" s="7"/>
      <c r="AV445" s="7"/>
      <c r="AW445" s="7"/>
      <c r="AX445" s="7"/>
      <c r="AY445" s="7"/>
      <c r="AZ445" s="7"/>
      <c r="BA445" s="8">
        <f t="shared" si="45"/>
        <v>100</v>
      </c>
      <c r="BB445" s="55"/>
      <c r="BC445" s="4"/>
      <c r="BD445" s="108"/>
      <c r="BE445" s="4"/>
      <c r="BG445" s="8" t="str">
        <f>VLOOKUP($BF445,definitions_list_lookup!$N$15:$P$20,2,TRUE)</f>
        <v>fresh</v>
      </c>
      <c r="BH445" s="8">
        <f>VLOOKUP($BF445,definitions_list_lookup!$N$15:$P$20,3,TRUE)</f>
        <v>0</v>
      </c>
      <c r="BI445" s="4"/>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8">
        <f t="shared" si="46"/>
        <v>0</v>
      </c>
      <c r="CI445" s="45"/>
      <c r="CJ445" s="7"/>
      <c r="CK445" s="130"/>
      <c r="CM445" s="8" t="str">
        <f>VLOOKUP($CL445,definitions_list_lookup!$N$15:$P$20,2,TRUE)</f>
        <v>fresh</v>
      </c>
      <c r="CN445" s="8">
        <f>VLOOKUP($CL445,definitions_list_lookup!$N$15:$P$20,3,TRUE)</f>
        <v>0</v>
      </c>
      <c r="CO445" s="108"/>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8">
        <f t="shared" si="47"/>
        <v>0</v>
      </c>
      <c r="DO445" s="45"/>
      <c r="DP445" s="4"/>
      <c r="DR445" s="8" t="str">
        <f>VLOOKUP($DQ445,definitions_list_lookup!$N$15:$P$20,2,TRUE)</f>
        <v>fresh</v>
      </c>
      <c r="DS445" s="8">
        <f>VLOOKUP($DQ445,definitions_list_lookup!$N$15:$P$20,3,TRUE)</f>
        <v>0</v>
      </c>
      <c r="DT445" s="108"/>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8">
        <f t="shared" si="48"/>
        <v>0</v>
      </c>
      <c r="ET445" s="44"/>
      <c r="EU445" s="8">
        <f t="shared" si="49"/>
        <v>95</v>
      </c>
      <c r="EV445" s="8" t="str">
        <f>VLOOKUP($EU445,definitions_list_lookup!$N$15:$P$20,2,TRUE)</f>
        <v>complete</v>
      </c>
      <c r="EW445" s="8">
        <f>VLOOKUP($EU445,definitions_list_lookup!$N$15:$P$20,3,TRUE)</f>
        <v>5</v>
      </c>
    </row>
    <row r="446" spans="1:153" s="5" customFormat="1" ht="112">
      <c r="A446" s="5" t="s">
        <v>2496</v>
      </c>
      <c r="B446" s="5" t="s">
        <v>2845</v>
      </c>
      <c r="C446" s="5" t="s">
        <v>1497</v>
      </c>
      <c r="D446" s="5" t="s">
        <v>1497</v>
      </c>
      <c r="E446" s="5">
        <v>90</v>
      </c>
      <c r="F446" s="5">
        <v>1</v>
      </c>
      <c r="G446" s="6" t="str">
        <f t="shared" si="43"/>
        <v>90-1</v>
      </c>
      <c r="H446" s="2">
        <v>0</v>
      </c>
      <c r="I446" s="2">
        <v>76</v>
      </c>
      <c r="J446" s="81" t="str">
        <f>IF(((VLOOKUP($G446,Depth_Lookup!$A$3:$J$561,9,FALSE))-(I446/100))&gt;=0,"Good","Too Long")</f>
        <v>Good</v>
      </c>
      <c r="K446" s="82">
        <f>(VLOOKUP($G446,Depth_Lookup!$A$3:$J$561,10,FALSE))+(H446/100)</f>
        <v>203.25</v>
      </c>
      <c r="L446" s="82">
        <f>(VLOOKUP($G446,Depth_Lookup!$A$3:$J$561,10,FALSE))+(I446/100)</f>
        <v>204.01</v>
      </c>
      <c r="M446" s="174" t="s">
        <v>2546</v>
      </c>
      <c r="N446" s="174" t="s">
        <v>12</v>
      </c>
      <c r="O446" s="59" t="s">
        <v>2432</v>
      </c>
      <c r="P446" s="59" t="s">
        <v>2500</v>
      </c>
      <c r="Q446" s="45"/>
      <c r="R446" s="42">
        <v>100</v>
      </c>
      <c r="V446" s="8">
        <f t="shared" si="44"/>
        <v>100</v>
      </c>
      <c r="W446" s="4" t="s">
        <v>2046</v>
      </c>
      <c r="X446" s="5" t="s">
        <v>1764</v>
      </c>
      <c r="Y446" s="38">
        <v>95</v>
      </c>
      <c r="Z446" s="8" t="str">
        <f>VLOOKUP($Y446,definitions_list_lookup!$N$15:$P$20,2,TRUE)</f>
        <v>complete</v>
      </c>
      <c r="AA446" s="8">
        <f>VLOOKUP($Y446,definitions_list_lookup!$N$15:$P$20,3,TRUE)</f>
        <v>5</v>
      </c>
      <c r="AB446" s="4"/>
      <c r="AC446" s="7"/>
      <c r="AD446" s="7"/>
      <c r="AE446" s="7"/>
      <c r="AF446" s="7"/>
      <c r="AG446" s="7"/>
      <c r="AH446" s="7"/>
      <c r="AI446" s="7"/>
      <c r="AJ446" s="7"/>
      <c r="AK446" s="7"/>
      <c r="AL446" s="7"/>
      <c r="AM446" s="7"/>
      <c r="AN446" s="7"/>
      <c r="AO446" s="7"/>
      <c r="AP446" s="7">
        <v>10</v>
      </c>
      <c r="AQ446" s="7"/>
      <c r="AR446" s="7"/>
      <c r="AS446" s="7">
        <v>90</v>
      </c>
      <c r="AT446" s="7"/>
      <c r="AU446" s="7"/>
      <c r="AV446" s="7"/>
      <c r="AW446" s="7"/>
      <c r="AX446" s="7"/>
      <c r="AY446" s="7"/>
      <c r="AZ446" s="7"/>
      <c r="BA446" s="8">
        <f t="shared" si="45"/>
        <v>100</v>
      </c>
      <c r="BB446" s="55"/>
      <c r="BC446" s="4"/>
      <c r="BD446" s="108"/>
      <c r="BE446" s="4"/>
      <c r="BG446" s="8" t="str">
        <f>VLOOKUP($BF446,definitions_list_lookup!$N$15:$P$20,2,TRUE)</f>
        <v>fresh</v>
      </c>
      <c r="BH446" s="8">
        <f>VLOOKUP($BF446,definitions_list_lookup!$N$15:$P$20,3,TRUE)</f>
        <v>0</v>
      </c>
      <c r="BI446" s="4"/>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8">
        <f t="shared" si="46"/>
        <v>0</v>
      </c>
      <c r="CI446" s="45"/>
      <c r="CJ446" s="7"/>
      <c r="CK446" s="130"/>
      <c r="CM446" s="8" t="str">
        <f>VLOOKUP($CL446,definitions_list_lookup!$N$15:$P$20,2,TRUE)</f>
        <v>fresh</v>
      </c>
      <c r="CN446" s="8">
        <f>VLOOKUP($CL446,definitions_list_lookup!$N$15:$P$20,3,TRUE)</f>
        <v>0</v>
      </c>
      <c r="CO446" s="108"/>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8">
        <f t="shared" si="47"/>
        <v>0</v>
      </c>
      <c r="DO446" s="45"/>
      <c r="DP446" s="4"/>
      <c r="DR446" s="8" t="str">
        <f>VLOOKUP($DQ446,definitions_list_lookup!$N$15:$P$20,2,TRUE)</f>
        <v>fresh</v>
      </c>
      <c r="DS446" s="8">
        <f>VLOOKUP($DQ446,definitions_list_lookup!$N$15:$P$20,3,TRUE)</f>
        <v>0</v>
      </c>
      <c r="DT446" s="108"/>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8">
        <f t="shared" si="48"/>
        <v>0</v>
      </c>
      <c r="ET446" s="44"/>
      <c r="EU446" s="8">
        <f t="shared" si="49"/>
        <v>95</v>
      </c>
      <c r="EV446" s="8" t="str">
        <f>VLOOKUP($EU446,definitions_list_lookup!$N$15:$P$20,2,TRUE)</f>
        <v>complete</v>
      </c>
      <c r="EW446" s="8">
        <f>VLOOKUP($EU446,definitions_list_lookup!$N$15:$P$20,3,TRUE)</f>
        <v>5</v>
      </c>
    </row>
    <row r="447" spans="1:153" s="5" customFormat="1" ht="154">
      <c r="A447" s="5" t="s">
        <v>2496</v>
      </c>
      <c r="B447" s="5" t="s">
        <v>2845</v>
      </c>
      <c r="C447" s="5" t="s">
        <v>1497</v>
      </c>
      <c r="D447" s="5" t="s">
        <v>1497</v>
      </c>
      <c r="E447" s="5">
        <v>90</v>
      </c>
      <c r="F447" s="5">
        <v>2</v>
      </c>
      <c r="G447" s="6" t="str">
        <f t="shared" si="43"/>
        <v>90-2</v>
      </c>
      <c r="H447" s="2">
        <v>0</v>
      </c>
      <c r="I447" s="2">
        <v>92</v>
      </c>
      <c r="J447" s="81" t="str">
        <f>IF(((VLOOKUP($G447,Depth_Lookup!$A$3:$J$561,9,FALSE))-(I447/100))&gt;=0,"Good","Too Long")</f>
        <v>Good</v>
      </c>
      <c r="K447" s="82">
        <f>(VLOOKUP($G447,Depth_Lookup!$A$3:$J$561,10,FALSE))+(H447/100)</f>
        <v>204.01</v>
      </c>
      <c r="L447" s="82">
        <f>(VLOOKUP($G447,Depth_Lookup!$A$3:$J$561,10,FALSE))+(I447/100)</f>
        <v>204.92999999999998</v>
      </c>
      <c r="M447" s="174" t="s">
        <v>2546</v>
      </c>
      <c r="N447" s="174" t="s">
        <v>12</v>
      </c>
      <c r="O447" s="59" t="s">
        <v>2570</v>
      </c>
      <c r="P447" s="59" t="s">
        <v>2691</v>
      </c>
      <c r="Q447" s="45"/>
      <c r="R447" s="42">
        <v>100</v>
      </c>
      <c r="V447" s="8">
        <f t="shared" si="44"/>
        <v>100</v>
      </c>
      <c r="W447" s="4" t="s">
        <v>2039</v>
      </c>
      <c r="X447" s="5" t="s">
        <v>1764</v>
      </c>
      <c r="Y447" s="38">
        <v>95</v>
      </c>
      <c r="Z447" s="8" t="str">
        <f>VLOOKUP($Y447,definitions_list_lookup!$N$15:$P$20,2,TRUE)</f>
        <v>complete</v>
      </c>
      <c r="AA447" s="8">
        <f>VLOOKUP($Y447,definitions_list_lookup!$N$15:$P$20,3,TRUE)</f>
        <v>5</v>
      </c>
      <c r="AB447" s="4" t="s">
        <v>2565</v>
      </c>
      <c r="AC447" s="7"/>
      <c r="AD447" s="7">
        <v>1</v>
      </c>
      <c r="AE447" s="7"/>
      <c r="AF447" s="7"/>
      <c r="AG447" s="7"/>
      <c r="AH447" s="7"/>
      <c r="AI447" s="7"/>
      <c r="AJ447" s="7"/>
      <c r="AK447" s="7"/>
      <c r="AL447" s="7"/>
      <c r="AM447" s="7"/>
      <c r="AN447" s="7"/>
      <c r="AO447" s="7"/>
      <c r="AP447" s="7">
        <v>10</v>
      </c>
      <c r="AQ447" s="7"/>
      <c r="AR447" s="7"/>
      <c r="AS447" s="7">
        <v>89</v>
      </c>
      <c r="AT447" s="7"/>
      <c r="AU447" s="7"/>
      <c r="AV447" s="7"/>
      <c r="AW447" s="7"/>
      <c r="AX447" s="7"/>
      <c r="AY447" s="7"/>
      <c r="AZ447" s="7"/>
      <c r="BA447" s="8">
        <f t="shared" si="45"/>
        <v>100</v>
      </c>
      <c r="BB447" s="45"/>
      <c r="BC447" s="4"/>
      <c r="BD447" s="4"/>
      <c r="BE447" s="4"/>
      <c r="BG447" s="8" t="str">
        <f>VLOOKUP($BF447,definitions_list_lookup!$N$15:$P$20,2,TRUE)</f>
        <v>fresh</v>
      </c>
      <c r="BH447" s="8">
        <f>VLOOKUP($BF447,definitions_list_lookup!$N$15:$P$20,3,TRUE)</f>
        <v>0</v>
      </c>
      <c r="BI447" s="4"/>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8">
        <f t="shared" si="46"/>
        <v>0</v>
      </c>
      <c r="CI447" s="45"/>
      <c r="CK447" s="130"/>
      <c r="CM447" s="8" t="str">
        <f>VLOOKUP($CL447,definitions_list_lookup!$N$15:$P$20,2,TRUE)</f>
        <v>fresh</v>
      </c>
      <c r="CN447" s="8">
        <f>VLOOKUP($CL447,definitions_list_lookup!$N$15:$P$20,3,TRUE)</f>
        <v>0</v>
      </c>
      <c r="CO447" s="108"/>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8">
        <f t="shared" si="47"/>
        <v>0</v>
      </c>
      <c r="DO447" s="45"/>
      <c r="DP447" s="4"/>
      <c r="DR447" s="8" t="str">
        <f>VLOOKUP($DQ447,definitions_list_lookup!$N$15:$P$20,2,TRUE)</f>
        <v>fresh</v>
      </c>
      <c r="DS447" s="8">
        <f>VLOOKUP($DQ447,definitions_list_lookup!$N$15:$P$20,3,TRUE)</f>
        <v>0</v>
      </c>
      <c r="DT447" s="108"/>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8">
        <f t="shared" si="48"/>
        <v>0</v>
      </c>
      <c r="ET447" s="44"/>
      <c r="EU447" s="8">
        <f t="shared" si="49"/>
        <v>95</v>
      </c>
      <c r="EV447" s="8" t="str">
        <f>VLOOKUP($EU447,definitions_list_lookup!$N$15:$P$20,2,TRUE)</f>
        <v>complete</v>
      </c>
      <c r="EW447" s="8">
        <f>VLOOKUP($EU447,definitions_list_lookup!$N$15:$P$20,3,TRUE)</f>
        <v>5</v>
      </c>
    </row>
    <row r="448" spans="1:153" s="5" customFormat="1" ht="154">
      <c r="A448" s="5" t="s">
        <v>2496</v>
      </c>
      <c r="B448" s="5" t="s">
        <v>2845</v>
      </c>
      <c r="C448" s="5" t="s">
        <v>1497</v>
      </c>
      <c r="D448" s="5" t="s">
        <v>1497</v>
      </c>
      <c r="E448" s="5">
        <v>90</v>
      </c>
      <c r="F448" s="5">
        <v>3</v>
      </c>
      <c r="G448" s="6" t="str">
        <f t="shared" si="43"/>
        <v>90-3</v>
      </c>
      <c r="H448" s="2">
        <v>0</v>
      </c>
      <c r="I448" s="2">
        <v>93</v>
      </c>
      <c r="J448" s="81" t="str">
        <f>IF(((VLOOKUP($G448,Depth_Lookup!$A$3:$J$561,9,FALSE))-(I448/100))&gt;=0,"Good","Too Long")</f>
        <v>Good</v>
      </c>
      <c r="K448" s="82">
        <f>(VLOOKUP($G448,Depth_Lookup!$A$3:$J$561,10,FALSE))+(H448/100)</f>
        <v>204.93</v>
      </c>
      <c r="L448" s="82">
        <f>(VLOOKUP($G448,Depth_Lookup!$A$3:$J$561,10,FALSE))+(I448/100)</f>
        <v>205.86</v>
      </c>
      <c r="M448" s="174" t="s">
        <v>2546</v>
      </c>
      <c r="N448" s="174" t="s">
        <v>12</v>
      </c>
      <c r="O448" s="59" t="s">
        <v>2567</v>
      </c>
      <c r="P448" s="59" t="s">
        <v>2691</v>
      </c>
      <c r="Q448" s="45"/>
      <c r="R448" s="42">
        <v>100</v>
      </c>
      <c r="V448" s="8">
        <f t="shared" si="44"/>
        <v>100</v>
      </c>
      <c r="W448" s="4" t="s">
        <v>2039</v>
      </c>
      <c r="X448" s="5" t="s">
        <v>1764</v>
      </c>
      <c r="Y448" s="38">
        <v>95</v>
      </c>
      <c r="Z448" s="8" t="str">
        <f>VLOOKUP($Y448,definitions_list_lookup!$N$15:$P$20,2,TRUE)</f>
        <v>complete</v>
      </c>
      <c r="AA448" s="8">
        <f>VLOOKUP($Y448,definitions_list_lookup!$N$15:$P$20,3,TRUE)</f>
        <v>5</v>
      </c>
      <c r="AB448" s="132" t="s">
        <v>2566</v>
      </c>
      <c r="AC448" s="7"/>
      <c r="AD448" s="7"/>
      <c r="AE448" s="7"/>
      <c r="AF448" s="7"/>
      <c r="AG448" s="7"/>
      <c r="AH448" s="7"/>
      <c r="AI448" s="7"/>
      <c r="AJ448" s="7"/>
      <c r="AK448" s="7"/>
      <c r="AL448" s="7"/>
      <c r="AM448" s="7"/>
      <c r="AN448" s="7"/>
      <c r="AO448" s="7"/>
      <c r="AP448" s="7">
        <v>10</v>
      </c>
      <c r="AQ448" s="7"/>
      <c r="AR448" s="7"/>
      <c r="AS448" s="7">
        <v>90</v>
      </c>
      <c r="AT448" s="7"/>
      <c r="AU448" s="7"/>
      <c r="AV448" s="7"/>
      <c r="AW448" s="7"/>
      <c r="AX448" s="7"/>
      <c r="AY448" s="7"/>
      <c r="AZ448" s="7"/>
      <c r="BA448" s="8">
        <f t="shared" si="45"/>
        <v>100</v>
      </c>
      <c r="BB448" s="45"/>
      <c r="BC448" s="4"/>
      <c r="BD448" s="4"/>
      <c r="BE448" s="4"/>
      <c r="BG448" s="8" t="str">
        <f>VLOOKUP($BF448,definitions_list_lookup!$N$15:$P$20,2,TRUE)</f>
        <v>fresh</v>
      </c>
      <c r="BH448" s="8">
        <f>VLOOKUP($BF448,definitions_list_lookup!$N$15:$P$20,3,TRUE)</f>
        <v>0</v>
      </c>
      <c r="BI448" s="4"/>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8">
        <f t="shared" si="46"/>
        <v>0</v>
      </c>
      <c r="CI448" s="45"/>
      <c r="CK448" s="130"/>
      <c r="CM448" s="8" t="str">
        <f>VLOOKUP($CL448,definitions_list_lookup!$N$15:$P$20,2,TRUE)</f>
        <v>fresh</v>
      </c>
      <c r="CN448" s="8">
        <f>VLOOKUP($CL448,definitions_list_lookup!$N$15:$P$20,3,TRUE)</f>
        <v>0</v>
      </c>
      <c r="CO448" s="108"/>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8">
        <f t="shared" si="47"/>
        <v>0</v>
      </c>
      <c r="DO448" s="45"/>
      <c r="DP448" s="4"/>
      <c r="DR448" s="8" t="str">
        <f>VLOOKUP($DQ448,definitions_list_lookup!$N$15:$P$20,2,TRUE)</f>
        <v>fresh</v>
      </c>
      <c r="DS448" s="8">
        <f>VLOOKUP($DQ448,definitions_list_lookup!$N$15:$P$20,3,TRUE)</f>
        <v>0</v>
      </c>
      <c r="DT448" s="108"/>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8">
        <f t="shared" si="48"/>
        <v>0</v>
      </c>
      <c r="ET448" s="44"/>
      <c r="EU448" s="8">
        <f t="shared" si="49"/>
        <v>95</v>
      </c>
      <c r="EV448" s="8" t="str">
        <f>VLOOKUP($EU448,definitions_list_lookup!$N$15:$P$20,2,TRUE)</f>
        <v>complete</v>
      </c>
      <c r="EW448" s="8">
        <f>VLOOKUP($EU448,definitions_list_lookup!$N$15:$P$20,3,TRUE)</f>
        <v>5</v>
      </c>
    </row>
    <row r="449" spans="1:153" s="5" customFormat="1" ht="154">
      <c r="A449" s="5" t="s">
        <v>2496</v>
      </c>
      <c r="B449" s="5" t="s">
        <v>2845</v>
      </c>
      <c r="C449" s="5" t="s">
        <v>1497</v>
      </c>
      <c r="D449" s="5" t="s">
        <v>1497</v>
      </c>
      <c r="E449" s="5">
        <v>90</v>
      </c>
      <c r="F449" s="5">
        <v>4</v>
      </c>
      <c r="G449" s="6" t="str">
        <f t="shared" si="43"/>
        <v>90-4</v>
      </c>
      <c r="H449" s="2">
        <v>0</v>
      </c>
      <c r="I449" s="2">
        <v>55</v>
      </c>
      <c r="J449" s="81" t="str">
        <f>IF(((VLOOKUP($G449,Depth_Lookup!$A$3:$J$561,9,FALSE))-(I449/100))&gt;=0,"Good","Too Long")</f>
        <v>Good</v>
      </c>
      <c r="K449" s="82">
        <f>(VLOOKUP($G449,Depth_Lookup!$A$3:$J$561,10,FALSE))+(H449/100)</f>
        <v>205.86</v>
      </c>
      <c r="L449" s="82">
        <f>(VLOOKUP($G449,Depth_Lookup!$A$3:$J$561,10,FALSE))+(I449/100)</f>
        <v>206.41000000000003</v>
      </c>
      <c r="M449" s="174" t="s">
        <v>2546</v>
      </c>
      <c r="N449" s="174" t="s">
        <v>12</v>
      </c>
      <c r="O449" s="59" t="s">
        <v>2567</v>
      </c>
      <c r="P449" s="59" t="s">
        <v>2691</v>
      </c>
      <c r="Q449" s="45"/>
      <c r="R449" s="42">
        <v>100</v>
      </c>
      <c r="V449" s="8">
        <f t="shared" si="44"/>
        <v>100</v>
      </c>
      <c r="W449" s="4" t="s">
        <v>2039</v>
      </c>
      <c r="X449" s="5" t="s">
        <v>1764</v>
      </c>
      <c r="Y449" s="38">
        <v>95</v>
      </c>
      <c r="Z449" s="8" t="str">
        <f>VLOOKUP($Y449,definitions_list_lookup!$N$15:$P$20,2,TRUE)</f>
        <v>complete</v>
      </c>
      <c r="AA449" s="8">
        <f>VLOOKUP($Y449,definitions_list_lookup!$N$15:$P$20,3,TRUE)</f>
        <v>5</v>
      </c>
      <c r="AB449" s="132" t="s">
        <v>2566</v>
      </c>
      <c r="AC449" s="7"/>
      <c r="AD449" s="7"/>
      <c r="AE449" s="7"/>
      <c r="AF449" s="7"/>
      <c r="AG449" s="7"/>
      <c r="AH449" s="7"/>
      <c r="AI449" s="7"/>
      <c r="AJ449" s="7"/>
      <c r="AK449" s="7"/>
      <c r="AL449" s="7"/>
      <c r="AM449" s="7"/>
      <c r="AN449" s="7"/>
      <c r="AO449" s="7"/>
      <c r="AP449" s="7">
        <v>10</v>
      </c>
      <c r="AQ449" s="7"/>
      <c r="AR449" s="7"/>
      <c r="AS449" s="7">
        <v>90</v>
      </c>
      <c r="AT449" s="7"/>
      <c r="AU449" s="7"/>
      <c r="AV449" s="7"/>
      <c r="AW449" s="7"/>
      <c r="AX449" s="7"/>
      <c r="AY449" s="7"/>
      <c r="AZ449" s="7"/>
      <c r="BA449" s="8">
        <f t="shared" si="45"/>
        <v>100</v>
      </c>
      <c r="BB449" s="45"/>
      <c r="BC449" s="4"/>
      <c r="BD449" s="4"/>
      <c r="BE449" s="4"/>
      <c r="BG449" s="8" t="str">
        <f>VLOOKUP($BF449,definitions_list_lookup!$N$15:$P$20,2,TRUE)</f>
        <v>fresh</v>
      </c>
      <c r="BH449" s="8">
        <f>VLOOKUP($BF449,definitions_list_lookup!$N$15:$P$20,3,TRUE)</f>
        <v>0</v>
      </c>
      <c r="BI449" s="4"/>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8">
        <f t="shared" si="46"/>
        <v>0</v>
      </c>
      <c r="CI449" s="45"/>
      <c r="CK449" s="130"/>
      <c r="CM449" s="8" t="str">
        <f>VLOOKUP($CL449,definitions_list_lookup!$N$15:$P$20,2,TRUE)</f>
        <v>fresh</v>
      </c>
      <c r="CN449" s="8">
        <f>VLOOKUP($CL449,definitions_list_lookup!$N$15:$P$20,3,TRUE)</f>
        <v>0</v>
      </c>
      <c r="CO449" s="108"/>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8">
        <f t="shared" si="47"/>
        <v>0</v>
      </c>
      <c r="DO449" s="45"/>
      <c r="DP449" s="4"/>
      <c r="DR449" s="8" t="str">
        <f>VLOOKUP($DQ449,definitions_list_lookup!$N$15:$P$20,2,TRUE)</f>
        <v>fresh</v>
      </c>
      <c r="DS449" s="8">
        <f>VLOOKUP($DQ449,definitions_list_lookup!$N$15:$P$20,3,TRUE)</f>
        <v>0</v>
      </c>
      <c r="DT449" s="108"/>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8">
        <f t="shared" si="48"/>
        <v>0</v>
      </c>
      <c r="ET449" s="44"/>
      <c r="EU449" s="8">
        <f t="shared" si="49"/>
        <v>95</v>
      </c>
      <c r="EV449" s="8" t="str">
        <f>VLOOKUP($EU449,definitions_list_lookup!$N$15:$P$20,2,TRUE)</f>
        <v>complete</v>
      </c>
      <c r="EW449" s="8">
        <f>VLOOKUP($EU449,definitions_list_lookup!$N$15:$P$20,3,TRUE)</f>
        <v>5</v>
      </c>
    </row>
    <row r="450" spans="1:153" s="5" customFormat="1" ht="154">
      <c r="A450" s="5" t="s">
        <v>2496</v>
      </c>
      <c r="B450" s="5" t="s">
        <v>2845</v>
      </c>
      <c r="C450" s="5" t="s">
        <v>1497</v>
      </c>
      <c r="D450" s="5" t="s">
        <v>1497</v>
      </c>
      <c r="E450" s="5">
        <v>91</v>
      </c>
      <c r="F450" s="5">
        <v>1</v>
      </c>
      <c r="G450" s="6" t="str">
        <f t="shared" si="43"/>
        <v>91-1</v>
      </c>
      <c r="H450" s="2">
        <v>0</v>
      </c>
      <c r="I450" s="2">
        <v>75</v>
      </c>
      <c r="J450" s="81" t="str">
        <f>IF(((VLOOKUP($G450,Depth_Lookup!$A$3:$J$561,9,FALSE))-(I450/100))&gt;=0,"Good","Too Long")</f>
        <v>Good</v>
      </c>
      <c r="K450" s="82">
        <f>(VLOOKUP($G450,Depth_Lookup!$A$3:$J$561,10,FALSE))+(H450/100)</f>
        <v>206.25</v>
      </c>
      <c r="L450" s="82">
        <f>(VLOOKUP($G450,Depth_Lookup!$A$3:$J$561,10,FALSE))+(I450/100)</f>
        <v>207</v>
      </c>
      <c r="M450" s="174" t="s">
        <v>2546</v>
      </c>
      <c r="N450" s="174" t="s">
        <v>12</v>
      </c>
      <c r="O450" s="59" t="s">
        <v>2567</v>
      </c>
      <c r="P450" s="59" t="s">
        <v>2691</v>
      </c>
      <c r="Q450" s="45"/>
      <c r="R450" s="42">
        <v>100</v>
      </c>
      <c r="V450" s="8">
        <f t="shared" si="44"/>
        <v>100</v>
      </c>
      <c r="W450" s="4" t="s">
        <v>2039</v>
      </c>
      <c r="X450" s="5" t="s">
        <v>1764</v>
      </c>
      <c r="Y450" s="38">
        <v>95</v>
      </c>
      <c r="Z450" s="8" t="str">
        <f>VLOOKUP($Y450,definitions_list_lookup!$N$15:$P$20,2,TRUE)</f>
        <v>complete</v>
      </c>
      <c r="AA450" s="8">
        <f>VLOOKUP($Y450,definitions_list_lookup!$N$15:$P$20,3,TRUE)</f>
        <v>5</v>
      </c>
      <c r="AB450" s="132" t="s">
        <v>2566</v>
      </c>
      <c r="AC450" s="7"/>
      <c r="AD450" s="7"/>
      <c r="AE450" s="7"/>
      <c r="AF450" s="7"/>
      <c r="AG450" s="7"/>
      <c r="AH450" s="7"/>
      <c r="AI450" s="7"/>
      <c r="AJ450" s="7"/>
      <c r="AK450" s="7"/>
      <c r="AL450" s="7"/>
      <c r="AM450" s="7"/>
      <c r="AN450" s="7"/>
      <c r="AO450" s="7"/>
      <c r="AP450" s="7">
        <v>10</v>
      </c>
      <c r="AQ450" s="7"/>
      <c r="AR450" s="7"/>
      <c r="AS450" s="7">
        <v>90</v>
      </c>
      <c r="AT450" s="7"/>
      <c r="AU450" s="7"/>
      <c r="AV450" s="7"/>
      <c r="AW450" s="7"/>
      <c r="AX450" s="7"/>
      <c r="AY450" s="7"/>
      <c r="AZ450" s="7"/>
      <c r="BA450" s="8">
        <f t="shared" si="45"/>
        <v>100</v>
      </c>
      <c r="BB450" s="45"/>
      <c r="BC450" s="4"/>
      <c r="BD450" s="4"/>
      <c r="BE450" s="4"/>
      <c r="BG450" s="8" t="str">
        <f>VLOOKUP($BF450,definitions_list_lookup!$N$15:$P$20,2,TRUE)</f>
        <v>fresh</v>
      </c>
      <c r="BH450" s="8">
        <f>VLOOKUP($BF450,definitions_list_lookup!$N$15:$P$20,3,TRUE)</f>
        <v>0</v>
      </c>
      <c r="BI450" s="4"/>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8">
        <f t="shared" si="46"/>
        <v>0</v>
      </c>
      <c r="CI450" s="45"/>
      <c r="CK450" s="130"/>
      <c r="CM450" s="8" t="str">
        <f>VLOOKUP($CL450,definitions_list_lookup!$N$15:$P$20,2,TRUE)</f>
        <v>fresh</v>
      </c>
      <c r="CN450" s="8">
        <f>VLOOKUP($CL450,definitions_list_lookup!$N$15:$P$20,3,TRUE)</f>
        <v>0</v>
      </c>
      <c r="CO450" s="108"/>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8">
        <f t="shared" si="47"/>
        <v>0</v>
      </c>
      <c r="DO450" s="45"/>
      <c r="DP450" s="4"/>
      <c r="DR450" s="8" t="str">
        <f>VLOOKUP($DQ450,definitions_list_lookup!$N$15:$P$20,2,TRUE)</f>
        <v>fresh</v>
      </c>
      <c r="DS450" s="8">
        <f>VLOOKUP($DQ450,definitions_list_lookup!$N$15:$P$20,3,TRUE)</f>
        <v>0</v>
      </c>
      <c r="DT450" s="108"/>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8">
        <f t="shared" si="48"/>
        <v>0</v>
      </c>
      <c r="ET450" s="44"/>
      <c r="EU450" s="8">
        <f t="shared" si="49"/>
        <v>95</v>
      </c>
      <c r="EV450" s="8" t="str">
        <f>VLOOKUP($EU450,definitions_list_lookup!$N$15:$P$20,2,TRUE)</f>
        <v>complete</v>
      </c>
      <c r="EW450" s="8">
        <f>VLOOKUP($EU450,definitions_list_lookup!$N$15:$P$20,3,TRUE)</f>
        <v>5</v>
      </c>
    </row>
    <row r="451" spans="1:153" s="5" customFormat="1" ht="154">
      <c r="A451" s="5" t="s">
        <v>2496</v>
      </c>
      <c r="B451" s="5" t="s">
        <v>2845</v>
      </c>
      <c r="C451" s="5" t="s">
        <v>1497</v>
      </c>
      <c r="D451" s="5" t="s">
        <v>1497</v>
      </c>
      <c r="E451" s="5">
        <v>91</v>
      </c>
      <c r="F451" s="5">
        <v>2</v>
      </c>
      <c r="G451" s="6" t="str">
        <f t="shared" si="43"/>
        <v>91-2</v>
      </c>
      <c r="H451" s="2">
        <v>0</v>
      </c>
      <c r="I451" s="2">
        <v>76.5</v>
      </c>
      <c r="J451" s="81" t="str">
        <f>IF(((VLOOKUP($G451,Depth_Lookup!$A$3:$J$561,9,FALSE))-(I451/100))&gt;=0,"Good","Too Long")</f>
        <v>Good</v>
      </c>
      <c r="K451" s="82">
        <f>(VLOOKUP($G451,Depth_Lookup!$A$3:$J$561,10,FALSE))+(H451/100)</f>
        <v>207</v>
      </c>
      <c r="L451" s="82">
        <f>(VLOOKUP($G451,Depth_Lookup!$A$3:$J$561,10,FALSE))+(I451/100)</f>
        <v>207.76499999999999</v>
      </c>
      <c r="M451" s="174" t="s">
        <v>2546</v>
      </c>
      <c r="N451" s="174" t="s">
        <v>12</v>
      </c>
      <c r="O451" s="59" t="s">
        <v>2397</v>
      </c>
      <c r="P451" s="59" t="s">
        <v>2691</v>
      </c>
      <c r="Q451" s="45"/>
      <c r="R451" s="42">
        <v>100</v>
      </c>
      <c r="V451" s="8">
        <f t="shared" si="44"/>
        <v>100</v>
      </c>
      <c r="W451" s="4" t="s">
        <v>2039</v>
      </c>
      <c r="X451" s="5" t="s">
        <v>1764</v>
      </c>
      <c r="Y451" s="38">
        <v>95</v>
      </c>
      <c r="Z451" s="8" t="str">
        <f>VLOOKUP($Y451,definitions_list_lookup!$N$15:$P$20,2,TRUE)</f>
        <v>complete</v>
      </c>
      <c r="AA451" s="8">
        <f>VLOOKUP($Y451,definitions_list_lookup!$N$15:$P$20,3,TRUE)</f>
        <v>5</v>
      </c>
      <c r="AB451" s="4"/>
      <c r="AC451" s="7"/>
      <c r="AD451" s="7"/>
      <c r="AE451" s="7"/>
      <c r="AF451" s="7"/>
      <c r="AG451" s="7"/>
      <c r="AH451" s="7"/>
      <c r="AI451" s="7"/>
      <c r="AJ451" s="7"/>
      <c r="AK451" s="7"/>
      <c r="AL451" s="7"/>
      <c r="AM451" s="7"/>
      <c r="AN451" s="7"/>
      <c r="AO451" s="7"/>
      <c r="AP451" s="7">
        <v>10</v>
      </c>
      <c r="AQ451" s="7"/>
      <c r="AR451" s="7"/>
      <c r="AS451" s="7">
        <v>90</v>
      </c>
      <c r="AT451" s="7"/>
      <c r="AU451" s="7"/>
      <c r="AV451" s="7"/>
      <c r="AW451" s="7"/>
      <c r="AX451" s="7"/>
      <c r="AY451" s="7"/>
      <c r="AZ451" s="7"/>
      <c r="BA451" s="8">
        <f t="shared" si="45"/>
        <v>100</v>
      </c>
      <c r="BB451" s="45"/>
      <c r="BC451" s="4"/>
      <c r="BD451" s="4"/>
      <c r="BE451" s="4"/>
      <c r="BG451" s="8" t="str">
        <f>VLOOKUP($BF451,definitions_list_lookup!$N$15:$P$20,2,TRUE)</f>
        <v>fresh</v>
      </c>
      <c r="BH451" s="8">
        <f>VLOOKUP($BF451,definitions_list_lookup!$N$15:$P$20,3,TRUE)</f>
        <v>0</v>
      </c>
      <c r="BI451" s="4"/>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8">
        <f t="shared" si="46"/>
        <v>0</v>
      </c>
      <c r="CI451" s="45"/>
      <c r="CK451" s="130"/>
      <c r="CM451" s="8" t="str">
        <f>VLOOKUP($CL451,definitions_list_lookup!$N$15:$P$20,2,TRUE)</f>
        <v>fresh</v>
      </c>
      <c r="CN451" s="8">
        <f>VLOOKUP($CL451,definitions_list_lookup!$N$15:$P$20,3,TRUE)</f>
        <v>0</v>
      </c>
      <c r="CO451" s="108"/>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8">
        <f t="shared" si="47"/>
        <v>0</v>
      </c>
      <c r="DO451" s="45"/>
      <c r="DP451" s="4"/>
      <c r="DR451" s="8" t="str">
        <f>VLOOKUP($DQ451,definitions_list_lookup!$N$15:$P$20,2,TRUE)</f>
        <v>fresh</v>
      </c>
      <c r="DS451" s="8">
        <f>VLOOKUP($DQ451,definitions_list_lookup!$N$15:$P$20,3,TRUE)</f>
        <v>0</v>
      </c>
      <c r="DT451" s="108"/>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8">
        <f t="shared" si="48"/>
        <v>0</v>
      </c>
      <c r="ET451" s="44"/>
      <c r="EU451" s="8">
        <f t="shared" si="49"/>
        <v>95</v>
      </c>
      <c r="EV451" s="8" t="str">
        <f>VLOOKUP($EU451,definitions_list_lookup!$N$15:$P$20,2,TRUE)</f>
        <v>complete</v>
      </c>
      <c r="EW451" s="8">
        <f>VLOOKUP($EU451,definitions_list_lookup!$N$15:$P$20,3,TRUE)</f>
        <v>5</v>
      </c>
    </row>
    <row r="452" spans="1:153" s="5" customFormat="1" ht="154">
      <c r="A452" s="5" t="s">
        <v>2496</v>
      </c>
      <c r="B452" s="5" t="s">
        <v>2845</v>
      </c>
      <c r="C452" s="5" t="s">
        <v>1497</v>
      </c>
      <c r="D452" s="5" t="s">
        <v>1497</v>
      </c>
      <c r="E452" s="5">
        <v>91</v>
      </c>
      <c r="F452" s="5">
        <v>3</v>
      </c>
      <c r="G452" s="6" t="str">
        <f t="shared" si="43"/>
        <v>91-3</v>
      </c>
      <c r="H452" s="2">
        <v>0</v>
      </c>
      <c r="I452" s="2">
        <v>72.2</v>
      </c>
      <c r="J452" s="81" t="str">
        <f>IF(((VLOOKUP($G452,Depth_Lookup!$A$3:$J$561,9,FALSE))-(I452/100))&gt;=0,"Good","Too Long")</f>
        <v>Good</v>
      </c>
      <c r="K452" s="82">
        <f>(VLOOKUP($G452,Depth_Lookup!$A$3:$J$561,10,FALSE))+(H452/100)</f>
        <v>207.76499999999999</v>
      </c>
      <c r="L452" s="82">
        <f>(VLOOKUP($G452,Depth_Lookup!$A$3:$J$561,10,FALSE))+(I452/100)</f>
        <v>208.48699999999999</v>
      </c>
      <c r="M452" s="174" t="s">
        <v>2546</v>
      </c>
      <c r="N452" s="174" t="s">
        <v>12</v>
      </c>
      <c r="O452" s="59" t="s">
        <v>2397</v>
      </c>
      <c r="P452" s="59" t="s">
        <v>2691</v>
      </c>
      <c r="Q452" s="45"/>
      <c r="R452" s="42">
        <v>100</v>
      </c>
      <c r="V452" s="8">
        <f t="shared" si="44"/>
        <v>100</v>
      </c>
      <c r="W452" s="4" t="s">
        <v>2039</v>
      </c>
      <c r="X452" s="5" t="s">
        <v>1764</v>
      </c>
      <c r="Y452" s="38">
        <v>95</v>
      </c>
      <c r="Z452" s="8" t="str">
        <f>VLOOKUP($Y452,definitions_list_lookup!$N$15:$P$20,2,TRUE)</f>
        <v>complete</v>
      </c>
      <c r="AA452" s="8">
        <f>VLOOKUP($Y452,definitions_list_lookup!$N$15:$P$20,3,TRUE)</f>
        <v>5</v>
      </c>
      <c r="AB452" s="4"/>
      <c r="AC452" s="7"/>
      <c r="AD452" s="7"/>
      <c r="AE452" s="7"/>
      <c r="AF452" s="7"/>
      <c r="AG452" s="7"/>
      <c r="AH452" s="7"/>
      <c r="AI452" s="7"/>
      <c r="AJ452" s="7"/>
      <c r="AK452" s="7"/>
      <c r="AL452" s="7"/>
      <c r="AM452" s="7"/>
      <c r="AN452" s="7"/>
      <c r="AO452" s="7"/>
      <c r="AP452" s="7">
        <v>10</v>
      </c>
      <c r="AQ452" s="7"/>
      <c r="AR452" s="7"/>
      <c r="AS452" s="7">
        <v>90</v>
      </c>
      <c r="AT452" s="7"/>
      <c r="AU452" s="7"/>
      <c r="AV452" s="7"/>
      <c r="AW452" s="7"/>
      <c r="AX452" s="7"/>
      <c r="AY452" s="7"/>
      <c r="AZ452" s="7"/>
      <c r="BA452" s="8">
        <f t="shared" si="45"/>
        <v>100</v>
      </c>
      <c r="BB452" s="45"/>
      <c r="BC452" s="4"/>
      <c r="BD452" s="4"/>
      <c r="BE452" s="4"/>
      <c r="BG452" s="8" t="str">
        <f>VLOOKUP($BF452,definitions_list_lookup!$N$15:$P$20,2,TRUE)</f>
        <v>fresh</v>
      </c>
      <c r="BH452" s="8">
        <f>VLOOKUP($BF452,definitions_list_lookup!$N$15:$P$20,3,TRUE)</f>
        <v>0</v>
      </c>
      <c r="BI452" s="4"/>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8">
        <f t="shared" si="46"/>
        <v>0</v>
      </c>
      <c r="CI452" s="45"/>
      <c r="CK452" s="130"/>
      <c r="CM452" s="8" t="str">
        <f>VLOOKUP($CL452,definitions_list_lookup!$N$15:$P$20,2,TRUE)</f>
        <v>fresh</v>
      </c>
      <c r="CN452" s="8">
        <f>VLOOKUP($CL452,definitions_list_lookup!$N$15:$P$20,3,TRUE)</f>
        <v>0</v>
      </c>
      <c r="CO452" s="108"/>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8">
        <f t="shared" si="47"/>
        <v>0</v>
      </c>
      <c r="DO452" s="45"/>
      <c r="DP452" s="4"/>
      <c r="DR452" s="8" t="str">
        <f>VLOOKUP($DQ452,definitions_list_lookup!$N$15:$P$20,2,TRUE)</f>
        <v>fresh</v>
      </c>
      <c r="DS452" s="8">
        <f>VLOOKUP($DQ452,definitions_list_lookup!$N$15:$P$20,3,TRUE)</f>
        <v>0</v>
      </c>
      <c r="DT452" s="108"/>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8">
        <f t="shared" si="48"/>
        <v>0</v>
      </c>
      <c r="ET452" s="44"/>
      <c r="EU452" s="8">
        <f t="shared" si="49"/>
        <v>95</v>
      </c>
      <c r="EV452" s="8" t="str">
        <f>VLOOKUP($EU452,definitions_list_lookup!$N$15:$P$20,2,TRUE)</f>
        <v>complete</v>
      </c>
      <c r="EW452" s="8">
        <f>VLOOKUP($EU452,definitions_list_lookup!$N$15:$P$20,3,TRUE)</f>
        <v>5</v>
      </c>
    </row>
    <row r="453" spans="1:153" s="5" customFormat="1" ht="154">
      <c r="A453" s="5" t="s">
        <v>2496</v>
      </c>
      <c r="B453" s="5" t="s">
        <v>2845</v>
      </c>
      <c r="C453" s="5" t="s">
        <v>1497</v>
      </c>
      <c r="D453" s="5" t="s">
        <v>1497</v>
      </c>
      <c r="E453" s="5">
        <v>91</v>
      </c>
      <c r="F453" s="5">
        <v>4</v>
      </c>
      <c r="G453" s="6" t="str">
        <f t="shared" ref="G453:G516" si="50">E453&amp;"-"&amp;F453</f>
        <v>91-4</v>
      </c>
      <c r="H453" s="2">
        <v>0</v>
      </c>
      <c r="I453" s="2">
        <v>79.5</v>
      </c>
      <c r="J453" s="81" t="str">
        <f>IF(((VLOOKUP($G453,Depth_Lookup!$A$3:$J$561,9,FALSE))-(I453/100))&gt;=0,"Good","Too Long")</f>
        <v>Good</v>
      </c>
      <c r="K453" s="82">
        <f>(VLOOKUP($G453,Depth_Lookup!$A$3:$J$561,10,FALSE))+(H453/100)</f>
        <v>208.49</v>
      </c>
      <c r="L453" s="82">
        <f>(VLOOKUP($G453,Depth_Lookup!$A$3:$J$561,10,FALSE))+(I453/100)</f>
        <v>209.285</v>
      </c>
      <c r="M453" s="174" t="s">
        <v>2546</v>
      </c>
      <c r="N453" s="174" t="s">
        <v>12</v>
      </c>
      <c r="O453" s="59" t="s">
        <v>2397</v>
      </c>
      <c r="P453" s="59" t="s">
        <v>2691</v>
      </c>
      <c r="Q453" s="45"/>
      <c r="R453" s="42">
        <v>100</v>
      </c>
      <c r="V453" s="8">
        <f t="shared" ref="V453:V516" si="51">SUM(R453:U453)</f>
        <v>100</v>
      </c>
      <c r="W453" s="4" t="s">
        <v>2046</v>
      </c>
      <c r="X453" s="5" t="s">
        <v>1764</v>
      </c>
      <c r="Y453" s="38">
        <v>95</v>
      </c>
      <c r="Z453" s="8" t="str">
        <f>VLOOKUP($Y453,definitions_list_lookup!$N$15:$P$20,2,TRUE)</f>
        <v>complete</v>
      </c>
      <c r="AA453" s="8">
        <f>VLOOKUP($Y453,definitions_list_lookup!$N$15:$P$20,3,TRUE)</f>
        <v>5</v>
      </c>
      <c r="AB453" s="4"/>
      <c r="AC453" s="7"/>
      <c r="AD453" s="7"/>
      <c r="AE453" s="7"/>
      <c r="AF453" s="7"/>
      <c r="AG453" s="7"/>
      <c r="AH453" s="7"/>
      <c r="AI453" s="7"/>
      <c r="AJ453" s="7"/>
      <c r="AK453" s="7"/>
      <c r="AL453" s="7"/>
      <c r="AM453" s="7"/>
      <c r="AN453" s="7"/>
      <c r="AO453" s="7"/>
      <c r="AP453" s="7">
        <v>10</v>
      </c>
      <c r="AQ453" s="7"/>
      <c r="AR453" s="7"/>
      <c r="AS453" s="7">
        <v>90</v>
      </c>
      <c r="AT453" s="7"/>
      <c r="AU453" s="7"/>
      <c r="AV453" s="7"/>
      <c r="AW453" s="7"/>
      <c r="AX453" s="7"/>
      <c r="AY453" s="7"/>
      <c r="AZ453" s="7"/>
      <c r="BA453" s="8">
        <f t="shared" ref="BA453:BA516" si="52">SUM(AC453:AZ453)</f>
        <v>100</v>
      </c>
      <c r="BB453" s="45"/>
      <c r="BC453" s="4"/>
      <c r="BD453" s="4"/>
      <c r="BE453" s="4"/>
      <c r="BG453" s="8" t="str">
        <f>VLOOKUP($BF453,definitions_list_lookup!$N$15:$P$20,2,TRUE)</f>
        <v>fresh</v>
      </c>
      <c r="BH453" s="8">
        <f>VLOOKUP($BF453,definitions_list_lookup!$N$15:$P$20,3,TRUE)</f>
        <v>0</v>
      </c>
      <c r="BI453" s="4"/>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8">
        <f t="shared" ref="CH453:CH516" si="53">SUM(BJ453:CG453)</f>
        <v>0</v>
      </c>
      <c r="CI453" s="45"/>
      <c r="CK453" s="130"/>
      <c r="CM453" s="8" t="str">
        <f>VLOOKUP($CL453,definitions_list_lookup!$N$15:$P$20,2,TRUE)</f>
        <v>fresh</v>
      </c>
      <c r="CN453" s="8">
        <f>VLOOKUP($CL453,definitions_list_lookup!$N$15:$P$20,3,TRUE)</f>
        <v>0</v>
      </c>
      <c r="CO453" s="108"/>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8">
        <f t="shared" ref="DN453:DN516" si="54">SUM(CP453:DM453)</f>
        <v>0</v>
      </c>
      <c r="DO453" s="45"/>
      <c r="DP453" s="4"/>
      <c r="DR453" s="8" t="str">
        <f>VLOOKUP($DQ453,definitions_list_lookup!$N$15:$P$20,2,TRUE)</f>
        <v>fresh</v>
      </c>
      <c r="DS453" s="8">
        <f>VLOOKUP($DQ453,definitions_list_lookup!$N$15:$P$20,3,TRUE)</f>
        <v>0</v>
      </c>
      <c r="DT453" s="108"/>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8">
        <f t="shared" ref="ES453:ES516" si="55">SUM(DU453:ER453)</f>
        <v>0</v>
      </c>
      <c r="ET453" s="44"/>
      <c r="EU453" s="8">
        <f t="shared" si="49"/>
        <v>95</v>
      </c>
      <c r="EV453" s="8" t="str">
        <f>VLOOKUP($EU453,definitions_list_lookup!$N$15:$P$20,2,TRUE)</f>
        <v>complete</v>
      </c>
      <c r="EW453" s="8">
        <f>VLOOKUP($EU453,definitions_list_lookup!$N$15:$P$20,3,TRUE)</f>
        <v>5</v>
      </c>
    </row>
    <row r="454" spans="1:153" s="5" customFormat="1" ht="154">
      <c r="A454" s="5" t="s">
        <v>2496</v>
      </c>
      <c r="B454" s="5" t="s">
        <v>2845</v>
      </c>
      <c r="C454" s="5" t="s">
        <v>1497</v>
      </c>
      <c r="D454" s="5" t="s">
        <v>1497</v>
      </c>
      <c r="E454" s="5">
        <v>92</v>
      </c>
      <c r="F454" s="5">
        <v>1</v>
      </c>
      <c r="G454" s="6" t="str">
        <f t="shared" si="50"/>
        <v>92-1</v>
      </c>
      <c r="H454" s="2">
        <v>0</v>
      </c>
      <c r="I454" s="2">
        <v>91</v>
      </c>
      <c r="J454" s="81" t="str">
        <f>IF(((VLOOKUP($G454,Depth_Lookup!$A$3:$J$561,9,FALSE))-(I454/100))&gt;=0,"Good","Too Long")</f>
        <v>Good</v>
      </c>
      <c r="K454" s="82">
        <f>(VLOOKUP($G454,Depth_Lookup!$A$3:$J$561,10,FALSE))+(H454/100)</f>
        <v>209.25</v>
      </c>
      <c r="L454" s="82">
        <f>(VLOOKUP($G454,Depth_Lookup!$A$3:$J$561,10,FALSE))+(I454/100)</f>
        <v>210.16</v>
      </c>
      <c r="M454" s="174" t="s">
        <v>2546</v>
      </c>
      <c r="N454" s="174" t="s">
        <v>12</v>
      </c>
      <c r="O454" s="59" t="s">
        <v>2569</v>
      </c>
      <c r="P454" s="59" t="s">
        <v>2691</v>
      </c>
      <c r="Q454" s="45"/>
      <c r="R454" s="42">
        <v>100</v>
      </c>
      <c r="V454" s="8">
        <f t="shared" si="51"/>
        <v>100</v>
      </c>
      <c r="W454" s="4" t="s">
        <v>2046</v>
      </c>
      <c r="X454" s="5" t="s">
        <v>1764</v>
      </c>
      <c r="Y454" s="38">
        <v>95</v>
      </c>
      <c r="Z454" s="8" t="str">
        <f>VLOOKUP($Y454,definitions_list_lookup!$N$15:$P$20,2,TRUE)</f>
        <v>complete</v>
      </c>
      <c r="AA454" s="8">
        <f>VLOOKUP($Y454,definitions_list_lookup!$N$15:$P$20,3,TRUE)</f>
        <v>5</v>
      </c>
      <c r="AB454" s="4" t="s">
        <v>2568</v>
      </c>
      <c r="AC454" s="7">
        <v>1</v>
      </c>
      <c r="AD454" s="7">
        <v>1</v>
      </c>
      <c r="AE454" s="7">
        <v>1</v>
      </c>
      <c r="AF454" s="7"/>
      <c r="AG454" s="7"/>
      <c r="AH454" s="7"/>
      <c r="AI454" s="7"/>
      <c r="AJ454" s="7"/>
      <c r="AK454" s="7"/>
      <c r="AL454" s="7"/>
      <c r="AM454" s="7"/>
      <c r="AN454" s="7"/>
      <c r="AO454" s="7"/>
      <c r="AP454" s="7">
        <v>10</v>
      </c>
      <c r="AQ454" s="7"/>
      <c r="AR454" s="7"/>
      <c r="AS454" s="7">
        <v>87</v>
      </c>
      <c r="AT454" s="7"/>
      <c r="AU454" s="7"/>
      <c r="AV454" s="7"/>
      <c r="AW454" s="7"/>
      <c r="AX454" s="7"/>
      <c r="AY454" s="7"/>
      <c r="AZ454" s="7"/>
      <c r="BA454" s="8">
        <f t="shared" si="52"/>
        <v>100</v>
      </c>
      <c r="BB454" s="45"/>
      <c r="BC454" s="4"/>
      <c r="BD454" s="4"/>
      <c r="BE454" s="4"/>
      <c r="BG454" s="8" t="str">
        <f>VLOOKUP($BF454,definitions_list_lookup!$N$15:$P$20,2,TRUE)</f>
        <v>fresh</v>
      </c>
      <c r="BH454" s="8">
        <f>VLOOKUP($BF454,definitions_list_lookup!$N$15:$P$20,3,TRUE)</f>
        <v>0</v>
      </c>
      <c r="BI454" s="4"/>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8">
        <f t="shared" si="53"/>
        <v>0</v>
      </c>
      <c r="CI454" s="45"/>
      <c r="CK454" s="130"/>
      <c r="CM454" s="8" t="str">
        <f>VLOOKUP($CL454,definitions_list_lookup!$N$15:$P$20,2,TRUE)</f>
        <v>fresh</v>
      </c>
      <c r="CN454" s="8">
        <f>VLOOKUP($CL454,definitions_list_lookup!$N$15:$P$20,3,TRUE)</f>
        <v>0</v>
      </c>
      <c r="CO454" s="108"/>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8">
        <f t="shared" si="54"/>
        <v>0</v>
      </c>
      <c r="DO454" s="45"/>
      <c r="DP454" s="4"/>
      <c r="DR454" s="8" t="str">
        <f>VLOOKUP($DQ454,definitions_list_lookup!$N$15:$P$20,2,TRUE)</f>
        <v>fresh</v>
      </c>
      <c r="DS454" s="8">
        <f>VLOOKUP($DQ454,definitions_list_lookup!$N$15:$P$20,3,TRUE)</f>
        <v>0</v>
      </c>
      <c r="DT454" s="108"/>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8">
        <f t="shared" si="55"/>
        <v>0</v>
      </c>
      <c r="ET454" s="44"/>
      <c r="EU454" s="8">
        <f t="shared" si="49"/>
        <v>95</v>
      </c>
      <c r="EV454" s="8" t="str">
        <f>VLOOKUP($EU454,definitions_list_lookup!$N$15:$P$20,2,TRUE)</f>
        <v>complete</v>
      </c>
      <c r="EW454" s="8">
        <f>VLOOKUP($EU454,definitions_list_lookup!$N$15:$P$20,3,TRUE)</f>
        <v>5</v>
      </c>
    </row>
    <row r="455" spans="1:153" s="5" customFormat="1" ht="154">
      <c r="A455" s="5" t="s">
        <v>2496</v>
      </c>
      <c r="B455" s="5" t="s">
        <v>2845</v>
      </c>
      <c r="C455" s="5" t="s">
        <v>1497</v>
      </c>
      <c r="D455" s="5" t="s">
        <v>1497</v>
      </c>
      <c r="E455" s="5">
        <v>92</v>
      </c>
      <c r="F455" s="5">
        <v>2</v>
      </c>
      <c r="G455" s="6" t="str">
        <f t="shared" si="50"/>
        <v>92-2</v>
      </c>
      <c r="H455" s="2">
        <v>0</v>
      </c>
      <c r="I455" s="2">
        <v>59</v>
      </c>
      <c r="J455" s="81" t="str">
        <f>IF(((VLOOKUP($G455,Depth_Lookup!$A$3:$J$561,9,FALSE))-(I455/100))&gt;=0,"Good","Too Long")</f>
        <v>Good</v>
      </c>
      <c r="K455" s="82">
        <f>(VLOOKUP($G455,Depth_Lookup!$A$3:$J$561,10,FALSE))+(H455/100)</f>
        <v>210.16</v>
      </c>
      <c r="L455" s="82">
        <f>(VLOOKUP($G455,Depth_Lookup!$A$3:$J$561,10,FALSE))+(I455/100)</f>
        <v>210.75</v>
      </c>
      <c r="M455" s="174" t="s">
        <v>2546</v>
      </c>
      <c r="N455" s="174" t="s">
        <v>12</v>
      </c>
      <c r="O455" s="59" t="s">
        <v>2397</v>
      </c>
      <c r="P455" s="59" t="s">
        <v>2692</v>
      </c>
      <c r="Q455" s="45"/>
      <c r="R455" s="42">
        <v>100</v>
      </c>
      <c r="V455" s="8">
        <f t="shared" si="51"/>
        <v>100</v>
      </c>
      <c r="W455" s="4" t="s">
        <v>2046</v>
      </c>
      <c r="X455" s="5" t="s">
        <v>1764</v>
      </c>
      <c r="Y455" s="38">
        <v>95</v>
      </c>
      <c r="Z455" s="8" t="str">
        <f>VLOOKUP($Y455,definitions_list_lookup!$N$15:$P$20,2,TRUE)</f>
        <v>complete</v>
      </c>
      <c r="AA455" s="8">
        <f>VLOOKUP($Y455,definitions_list_lookup!$N$15:$P$20,3,TRUE)</f>
        <v>5</v>
      </c>
      <c r="AB455" s="4"/>
      <c r="AC455" s="7"/>
      <c r="AD455" s="7"/>
      <c r="AE455" s="7"/>
      <c r="AF455" s="7"/>
      <c r="AG455" s="7"/>
      <c r="AH455" s="7"/>
      <c r="AI455" s="7"/>
      <c r="AJ455" s="7"/>
      <c r="AK455" s="7"/>
      <c r="AL455" s="7"/>
      <c r="AM455" s="7"/>
      <c r="AN455" s="7"/>
      <c r="AO455" s="7"/>
      <c r="AP455" s="7">
        <v>10</v>
      </c>
      <c r="AQ455" s="7"/>
      <c r="AR455" s="7"/>
      <c r="AS455" s="7">
        <v>90</v>
      </c>
      <c r="AT455" s="7"/>
      <c r="AU455" s="7"/>
      <c r="AV455" s="7"/>
      <c r="AW455" s="7"/>
      <c r="AX455" s="7"/>
      <c r="AY455" s="7"/>
      <c r="AZ455" s="7"/>
      <c r="BA455" s="8">
        <f t="shared" si="52"/>
        <v>100</v>
      </c>
      <c r="BB455" s="45"/>
      <c r="BC455" s="4"/>
      <c r="BD455" s="4"/>
      <c r="BE455" s="4"/>
      <c r="BG455" s="8" t="str">
        <f>VLOOKUP($BF455,definitions_list_lookup!$N$15:$P$20,2,TRUE)</f>
        <v>fresh</v>
      </c>
      <c r="BH455" s="8">
        <f>VLOOKUP($BF455,definitions_list_lookup!$N$15:$P$20,3,TRUE)</f>
        <v>0</v>
      </c>
      <c r="BI455" s="4"/>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8">
        <f t="shared" si="53"/>
        <v>0</v>
      </c>
      <c r="CI455" s="45"/>
      <c r="CK455" s="130"/>
      <c r="CM455" s="8" t="str">
        <f>VLOOKUP($CL455,definitions_list_lookup!$N$15:$P$20,2,TRUE)</f>
        <v>fresh</v>
      </c>
      <c r="CN455" s="8">
        <f>VLOOKUP($CL455,definitions_list_lookup!$N$15:$P$20,3,TRUE)</f>
        <v>0</v>
      </c>
      <c r="CO455" s="108"/>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8">
        <f t="shared" si="54"/>
        <v>0</v>
      </c>
      <c r="DO455" s="45"/>
      <c r="DP455" s="4"/>
      <c r="DR455" s="8" t="str">
        <f>VLOOKUP($DQ455,definitions_list_lookup!$N$15:$P$20,2,TRUE)</f>
        <v>fresh</v>
      </c>
      <c r="DS455" s="8">
        <f>VLOOKUP($DQ455,definitions_list_lookup!$N$15:$P$20,3,TRUE)</f>
        <v>0</v>
      </c>
      <c r="DT455" s="108"/>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8">
        <f t="shared" si="55"/>
        <v>0</v>
      </c>
      <c r="ET455" s="44"/>
      <c r="EU455" s="8">
        <f t="shared" si="49"/>
        <v>95</v>
      </c>
      <c r="EV455" s="8" t="str">
        <f>VLOOKUP($EU455,definitions_list_lookup!$N$15:$P$20,2,TRUE)</f>
        <v>complete</v>
      </c>
      <c r="EW455" s="8">
        <f>VLOOKUP($EU455,definitions_list_lookup!$N$15:$P$20,3,TRUE)</f>
        <v>5</v>
      </c>
    </row>
    <row r="456" spans="1:153" s="5" customFormat="1" ht="154">
      <c r="A456" s="5" t="s">
        <v>2496</v>
      </c>
      <c r="B456" s="5" t="s">
        <v>2845</v>
      </c>
      <c r="C456" s="5" t="s">
        <v>1497</v>
      </c>
      <c r="D456" s="5" t="s">
        <v>1497</v>
      </c>
      <c r="E456" s="5">
        <v>92</v>
      </c>
      <c r="F456" s="5">
        <v>3</v>
      </c>
      <c r="G456" s="6" t="str">
        <f t="shared" si="50"/>
        <v>92-3</v>
      </c>
      <c r="H456" s="2">
        <v>0</v>
      </c>
      <c r="I456" s="2">
        <v>85.5</v>
      </c>
      <c r="J456" s="81" t="str">
        <f>IF(((VLOOKUP($G456,Depth_Lookup!$A$3:$J$561,9,FALSE))-(I456/100))&gt;=0,"Good","Too Long")</f>
        <v>Good</v>
      </c>
      <c r="K456" s="82">
        <f>(VLOOKUP($G456,Depth_Lookup!$A$3:$J$561,10,FALSE))+(H456/100)</f>
        <v>210.75</v>
      </c>
      <c r="L456" s="82">
        <f>(VLOOKUP($G456,Depth_Lookup!$A$3:$J$561,10,FALSE))+(I456/100)</f>
        <v>211.60499999999999</v>
      </c>
      <c r="M456" s="174" t="s">
        <v>2546</v>
      </c>
      <c r="N456" s="174" t="s">
        <v>12</v>
      </c>
      <c r="O456" s="59" t="s">
        <v>2397</v>
      </c>
      <c r="P456" s="59" t="s">
        <v>2692</v>
      </c>
      <c r="Q456" s="45"/>
      <c r="R456" s="42">
        <v>100</v>
      </c>
      <c r="V456" s="8">
        <f t="shared" si="51"/>
        <v>100</v>
      </c>
      <c r="W456" s="4" t="s">
        <v>2046</v>
      </c>
      <c r="X456" s="5" t="s">
        <v>1764</v>
      </c>
      <c r="Y456" s="38">
        <v>95</v>
      </c>
      <c r="Z456" s="8" t="str">
        <f>VLOOKUP($Y456,definitions_list_lookup!$N$15:$P$20,2,TRUE)</f>
        <v>complete</v>
      </c>
      <c r="AA456" s="8">
        <f>VLOOKUP($Y456,definitions_list_lookup!$N$15:$P$20,3,TRUE)</f>
        <v>5</v>
      </c>
      <c r="AB456" s="4"/>
      <c r="AC456" s="7"/>
      <c r="AD456" s="7"/>
      <c r="AE456" s="7"/>
      <c r="AF456" s="7"/>
      <c r="AG456" s="7"/>
      <c r="AH456" s="7"/>
      <c r="AI456" s="7"/>
      <c r="AJ456" s="7"/>
      <c r="AK456" s="7"/>
      <c r="AL456" s="7"/>
      <c r="AM456" s="7"/>
      <c r="AN456" s="7"/>
      <c r="AO456" s="7"/>
      <c r="AP456" s="7">
        <v>10</v>
      </c>
      <c r="AQ456" s="7"/>
      <c r="AR456" s="7"/>
      <c r="AS456" s="7">
        <v>90</v>
      </c>
      <c r="AT456" s="7"/>
      <c r="AU456" s="7"/>
      <c r="AV456" s="7"/>
      <c r="AW456" s="7"/>
      <c r="AX456" s="7"/>
      <c r="AY456" s="7"/>
      <c r="AZ456" s="7"/>
      <c r="BA456" s="8">
        <f t="shared" si="52"/>
        <v>100</v>
      </c>
      <c r="BB456" s="45"/>
      <c r="BC456" s="4"/>
      <c r="BD456" s="4"/>
      <c r="BE456" s="4"/>
      <c r="BG456" s="8" t="str">
        <f>VLOOKUP($BF456,definitions_list_lookup!$N$15:$P$20,2,TRUE)</f>
        <v>fresh</v>
      </c>
      <c r="BH456" s="8">
        <f>VLOOKUP($BF456,definitions_list_lookup!$N$15:$P$20,3,TRUE)</f>
        <v>0</v>
      </c>
      <c r="BI456" s="4"/>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8">
        <f t="shared" si="53"/>
        <v>0</v>
      </c>
      <c r="CI456" s="45"/>
      <c r="CK456" s="130"/>
      <c r="CM456" s="8" t="str">
        <f>VLOOKUP($CL456,definitions_list_lookup!$N$15:$P$20,2,TRUE)</f>
        <v>fresh</v>
      </c>
      <c r="CN456" s="8">
        <f>VLOOKUP($CL456,definitions_list_lookup!$N$15:$P$20,3,TRUE)</f>
        <v>0</v>
      </c>
      <c r="CO456" s="108"/>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8">
        <f t="shared" si="54"/>
        <v>0</v>
      </c>
      <c r="DO456" s="45"/>
      <c r="DP456" s="4"/>
      <c r="DR456" s="8" t="str">
        <f>VLOOKUP($DQ456,definitions_list_lookup!$N$15:$P$20,2,TRUE)</f>
        <v>fresh</v>
      </c>
      <c r="DS456" s="8">
        <f>VLOOKUP($DQ456,definitions_list_lookup!$N$15:$P$20,3,TRUE)</f>
        <v>0</v>
      </c>
      <c r="DT456" s="108"/>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8">
        <f t="shared" si="55"/>
        <v>0</v>
      </c>
      <c r="ET456" s="44"/>
      <c r="EU456" s="8">
        <f t="shared" si="49"/>
        <v>95</v>
      </c>
      <c r="EV456" s="8" t="str">
        <f>VLOOKUP($EU456,definitions_list_lookup!$N$15:$P$20,2,TRUE)</f>
        <v>complete</v>
      </c>
      <c r="EW456" s="8">
        <f>VLOOKUP($EU456,definitions_list_lookup!$N$15:$P$20,3,TRUE)</f>
        <v>5</v>
      </c>
    </row>
    <row r="457" spans="1:153" s="5" customFormat="1" ht="154">
      <c r="A457" s="5" t="s">
        <v>2496</v>
      </c>
      <c r="B457" s="5" t="s">
        <v>2845</v>
      </c>
      <c r="C457" s="5" t="s">
        <v>1497</v>
      </c>
      <c r="D457" s="5" t="s">
        <v>1497</v>
      </c>
      <c r="E457" s="5">
        <v>92</v>
      </c>
      <c r="F457" s="5">
        <v>4</v>
      </c>
      <c r="G457" s="6" t="str">
        <f t="shared" si="50"/>
        <v>92-4</v>
      </c>
      <c r="H457" s="2">
        <v>0</v>
      </c>
      <c r="I457" s="2">
        <v>84</v>
      </c>
      <c r="J457" s="81" t="str">
        <f>IF(((VLOOKUP($G457,Depth_Lookup!$A$3:$J$561,9,FALSE))-(I457/100))&gt;=0,"Good","Too Long")</f>
        <v>Good</v>
      </c>
      <c r="K457" s="82">
        <f>(VLOOKUP($G457,Depth_Lookup!$A$3:$J$561,10,FALSE))+(H457/100)</f>
        <v>211.60499999999999</v>
      </c>
      <c r="L457" s="82">
        <f>(VLOOKUP($G457,Depth_Lookup!$A$3:$J$561,10,FALSE))+(I457/100)</f>
        <v>212.44499999999999</v>
      </c>
      <c r="M457" s="174" t="s">
        <v>2546</v>
      </c>
      <c r="N457" s="174" t="s">
        <v>12</v>
      </c>
      <c r="O457" s="59" t="s">
        <v>2397</v>
      </c>
      <c r="P457" s="59" t="s">
        <v>2691</v>
      </c>
      <c r="Q457" s="45"/>
      <c r="R457" s="42">
        <v>100</v>
      </c>
      <c r="V457" s="8">
        <f t="shared" si="51"/>
        <v>100</v>
      </c>
      <c r="W457" s="4" t="s">
        <v>2046</v>
      </c>
      <c r="X457" s="5" t="s">
        <v>1764</v>
      </c>
      <c r="Y457" s="38">
        <v>95</v>
      </c>
      <c r="Z457" s="8" t="str">
        <f>VLOOKUP($Y457,definitions_list_lookup!$N$15:$P$20,2,TRUE)</f>
        <v>complete</v>
      </c>
      <c r="AA457" s="8">
        <f>VLOOKUP($Y457,definitions_list_lookup!$N$15:$P$20,3,TRUE)</f>
        <v>5</v>
      </c>
      <c r="AB457" s="4"/>
      <c r="AC457" s="7"/>
      <c r="AD457" s="7"/>
      <c r="AE457" s="7"/>
      <c r="AF457" s="7"/>
      <c r="AG457" s="7"/>
      <c r="AH457" s="7"/>
      <c r="AI457" s="7"/>
      <c r="AJ457" s="7"/>
      <c r="AK457" s="7"/>
      <c r="AL457" s="7"/>
      <c r="AM457" s="7"/>
      <c r="AN457" s="7"/>
      <c r="AO457" s="7"/>
      <c r="AP457" s="7">
        <v>10</v>
      </c>
      <c r="AQ457" s="7"/>
      <c r="AR457" s="7"/>
      <c r="AS457" s="7">
        <v>90</v>
      </c>
      <c r="AT457" s="7"/>
      <c r="AU457" s="7"/>
      <c r="AV457" s="7"/>
      <c r="AW457" s="7"/>
      <c r="AX457" s="7"/>
      <c r="AY457" s="7"/>
      <c r="AZ457" s="7"/>
      <c r="BA457" s="8">
        <f t="shared" si="52"/>
        <v>100</v>
      </c>
      <c r="BB457" s="45"/>
      <c r="BC457" s="4"/>
      <c r="BD457" s="4"/>
      <c r="BE457" s="4"/>
      <c r="BG457" s="8" t="str">
        <f>VLOOKUP($BF457,definitions_list_lookup!$N$15:$P$20,2,TRUE)</f>
        <v>fresh</v>
      </c>
      <c r="BH457" s="8">
        <f>VLOOKUP($BF457,definitions_list_lookup!$N$15:$P$20,3,TRUE)</f>
        <v>0</v>
      </c>
      <c r="BI457" s="4"/>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8">
        <f t="shared" si="53"/>
        <v>0</v>
      </c>
      <c r="CI457" s="45"/>
      <c r="CK457" s="130"/>
      <c r="CM457" s="8" t="str">
        <f>VLOOKUP($CL457,definitions_list_lookup!$N$15:$P$20,2,TRUE)</f>
        <v>fresh</v>
      </c>
      <c r="CN457" s="8">
        <f>VLOOKUP($CL457,definitions_list_lookup!$N$15:$P$20,3,TRUE)</f>
        <v>0</v>
      </c>
      <c r="CO457" s="108"/>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8">
        <f t="shared" si="54"/>
        <v>0</v>
      </c>
      <c r="DO457" s="45"/>
      <c r="DP457" s="4"/>
      <c r="DR457" s="8" t="str">
        <f>VLOOKUP($DQ457,definitions_list_lookup!$N$15:$P$20,2,TRUE)</f>
        <v>fresh</v>
      </c>
      <c r="DS457" s="8">
        <f>VLOOKUP($DQ457,definitions_list_lookup!$N$15:$P$20,3,TRUE)</f>
        <v>0</v>
      </c>
      <c r="DT457" s="108"/>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8">
        <f t="shared" si="55"/>
        <v>0</v>
      </c>
      <c r="ET457" s="44"/>
      <c r="EU457" s="8">
        <f t="shared" si="49"/>
        <v>95</v>
      </c>
      <c r="EV457" s="8" t="str">
        <f>VLOOKUP($EU457,definitions_list_lookup!$N$15:$P$20,2,TRUE)</f>
        <v>complete</v>
      </c>
      <c r="EW457" s="8">
        <f>VLOOKUP($EU457,definitions_list_lookup!$N$15:$P$20,3,TRUE)</f>
        <v>5</v>
      </c>
    </row>
    <row r="458" spans="1:153" s="5" customFormat="1" ht="210">
      <c r="A458" s="5" t="s">
        <v>2496</v>
      </c>
      <c r="B458" s="5" t="s">
        <v>2845</v>
      </c>
      <c r="C458" s="5" t="s">
        <v>1497</v>
      </c>
      <c r="D458" s="5" t="s">
        <v>1497</v>
      </c>
      <c r="E458" s="5">
        <v>93</v>
      </c>
      <c r="F458" s="5">
        <v>1</v>
      </c>
      <c r="G458" s="6" t="str">
        <f t="shared" si="50"/>
        <v>93-1</v>
      </c>
      <c r="H458" s="2">
        <v>0</v>
      </c>
      <c r="I458" s="2">
        <v>79.5</v>
      </c>
      <c r="J458" s="81" t="str">
        <f>IF(((VLOOKUP($G458,Depth_Lookup!$A$3:$J$561,9,FALSE))-(I458/100))&gt;=0,"Good","Too Long")</f>
        <v>Good</v>
      </c>
      <c r="K458" s="82">
        <f>(VLOOKUP($G458,Depth_Lookup!$A$3:$J$561,10,FALSE))+(H458/100)</f>
        <v>212.25</v>
      </c>
      <c r="L458" s="82">
        <f>(VLOOKUP($G458,Depth_Lookup!$A$3:$J$561,10,FALSE))+(I458/100)</f>
        <v>213.04499999999999</v>
      </c>
      <c r="M458" s="174" t="s">
        <v>2546</v>
      </c>
      <c r="N458" s="174" t="s">
        <v>12</v>
      </c>
      <c r="O458" s="59" t="s">
        <v>2397</v>
      </c>
      <c r="P458" s="59" t="s">
        <v>2693</v>
      </c>
      <c r="Q458" s="45"/>
      <c r="R458" s="42">
        <v>100</v>
      </c>
      <c r="V458" s="8">
        <f t="shared" si="51"/>
        <v>100</v>
      </c>
      <c r="W458" s="4" t="s">
        <v>2046</v>
      </c>
      <c r="X458" s="5" t="s">
        <v>1764</v>
      </c>
      <c r="Y458" s="38">
        <v>95</v>
      </c>
      <c r="Z458" s="8" t="str">
        <f>VLOOKUP($Y458,definitions_list_lookup!$N$15:$P$20,2,TRUE)</f>
        <v>complete</v>
      </c>
      <c r="AA458" s="8">
        <f>VLOOKUP($Y458,definitions_list_lookup!$N$15:$P$20,3,TRUE)</f>
        <v>5</v>
      </c>
      <c r="AB458" s="4"/>
      <c r="AC458" s="7"/>
      <c r="AD458" s="7"/>
      <c r="AE458" s="7"/>
      <c r="AF458" s="7"/>
      <c r="AG458" s="7"/>
      <c r="AH458" s="7"/>
      <c r="AI458" s="7"/>
      <c r="AJ458" s="7"/>
      <c r="AK458" s="7"/>
      <c r="AL458" s="7"/>
      <c r="AM458" s="7"/>
      <c r="AN458" s="7"/>
      <c r="AO458" s="7"/>
      <c r="AP458" s="7">
        <v>10</v>
      </c>
      <c r="AQ458" s="7"/>
      <c r="AR458" s="7"/>
      <c r="AS458" s="7">
        <v>90</v>
      </c>
      <c r="AT458" s="7"/>
      <c r="AU458" s="7"/>
      <c r="AV458" s="7"/>
      <c r="AW458" s="7"/>
      <c r="AX458" s="7"/>
      <c r="AY458" s="7"/>
      <c r="AZ458" s="7"/>
      <c r="BA458" s="8">
        <f t="shared" si="52"/>
        <v>100</v>
      </c>
      <c r="BB458" s="45"/>
      <c r="BC458" s="4"/>
      <c r="BD458" s="4"/>
      <c r="BE458" s="4"/>
      <c r="BG458" s="8" t="str">
        <f>VLOOKUP($BF458,definitions_list_lookup!$N$15:$P$20,2,TRUE)</f>
        <v>fresh</v>
      </c>
      <c r="BH458" s="8">
        <f>VLOOKUP($BF458,definitions_list_lookup!$N$15:$P$20,3,TRUE)</f>
        <v>0</v>
      </c>
      <c r="BI458" s="4"/>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8">
        <f t="shared" si="53"/>
        <v>0</v>
      </c>
      <c r="CI458" s="45"/>
      <c r="CK458" s="130"/>
      <c r="CM458" s="8" t="str">
        <f>VLOOKUP($CL458,definitions_list_lookup!$N$15:$P$20,2,TRUE)</f>
        <v>fresh</v>
      </c>
      <c r="CN458" s="8">
        <f>VLOOKUP($CL458,definitions_list_lookup!$N$15:$P$20,3,TRUE)</f>
        <v>0</v>
      </c>
      <c r="CO458" s="108"/>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8">
        <f t="shared" si="54"/>
        <v>0</v>
      </c>
      <c r="DO458" s="45"/>
      <c r="DP458" s="4"/>
      <c r="DR458" s="8" t="str">
        <f>VLOOKUP($DQ458,definitions_list_lookup!$N$15:$P$20,2,TRUE)</f>
        <v>fresh</v>
      </c>
      <c r="DS458" s="8">
        <f>VLOOKUP($DQ458,definitions_list_lookup!$N$15:$P$20,3,TRUE)</f>
        <v>0</v>
      </c>
      <c r="DT458" s="108"/>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8">
        <f t="shared" si="55"/>
        <v>0</v>
      </c>
      <c r="ET458" s="44"/>
      <c r="EU458" s="8">
        <f t="shared" si="49"/>
        <v>95</v>
      </c>
      <c r="EV458" s="8" t="str">
        <f>VLOOKUP($EU458,definitions_list_lookup!$N$15:$P$20,2,TRUE)</f>
        <v>complete</v>
      </c>
      <c r="EW458" s="8">
        <f>VLOOKUP($EU458,definitions_list_lookup!$N$15:$P$20,3,TRUE)</f>
        <v>5</v>
      </c>
    </row>
    <row r="459" spans="1:153" s="5" customFormat="1" ht="210">
      <c r="A459" s="5" t="s">
        <v>2496</v>
      </c>
      <c r="B459" s="5" t="s">
        <v>2845</v>
      </c>
      <c r="C459" s="5" t="s">
        <v>1497</v>
      </c>
      <c r="D459" s="5" t="s">
        <v>1497</v>
      </c>
      <c r="E459" s="5">
        <v>93</v>
      </c>
      <c r="F459" s="5">
        <v>2</v>
      </c>
      <c r="G459" s="6" t="str">
        <f t="shared" si="50"/>
        <v>93-2</v>
      </c>
      <c r="H459" s="2">
        <v>0</v>
      </c>
      <c r="I459" s="2">
        <v>75</v>
      </c>
      <c r="J459" s="81" t="str">
        <f>IF(((VLOOKUP($G459,Depth_Lookup!$A$3:$J$561,9,FALSE))-(I459/100))&gt;=0,"Good","Too Long")</f>
        <v>Good</v>
      </c>
      <c r="K459" s="82">
        <f>(VLOOKUP($G459,Depth_Lookup!$A$3:$J$561,10,FALSE))+(H459/100)</f>
        <v>213.04499999999999</v>
      </c>
      <c r="L459" s="82">
        <f>(VLOOKUP($G459,Depth_Lookup!$A$3:$J$561,10,FALSE))+(I459/100)</f>
        <v>213.79499999999999</v>
      </c>
      <c r="M459" s="174" t="s">
        <v>2546</v>
      </c>
      <c r="N459" s="174" t="s">
        <v>12</v>
      </c>
      <c r="O459" s="59" t="s">
        <v>2571</v>
      </c>
      <c r="P459" s="59" t="s">
        <v>2693</v>
      </c>
      <c r="Q459" s="45"/>
      <c r="R459" s="42">
        <v>100</v>
      </c>
      <c r="V459" s="8">
        <f t="shared" si="51"/>
        <v>100</v>
      </c>
      <c r="W459" s="4" t="s">
        <v>2046</v>
      </c>
      <c r="X459" s="5" t="s">
        <v>1764</v>
      </c>
      <c r="Y459" s="38">
        <v>95</v>
      </c>
      <c r="Z459" s="8" t="str">
        <f>VLOOKUP($Y459,definitions_list_lookup!$N$15:$P$20,2,TRUE)</f>
        <v>complete</v>
      </c>
      <c r="AA459" s="8">
        <f>VLOOKUP($Y459,definitions_list_lookup!$N$15:$P$20,3,TRUE)</f>
        <v>5</v>
      </c>
      <c r="AB459" s="132" t="s">
        <v>2572</v>
      </c>
      <c r="AC459" s="7"/>
      <c r="AD459" s="7"/>
      <c r="AE459" s="7"/>
      <c r="AF459" s="7"/>
      <c r="AG459" s="7"/>
      <c r="AH459" s="7"/>
      <c r="AI459" s="7"/>
      <c r="AJ459" s="7"/>
      <c r="AK459" s="7"/>
      <c r="AL459" s="7"/>
      <c r="AM459" s="7"/>
      <c r="AN459" s="7"/>
      <c r="AO459" s="7"/>
      <c r="AP459" s="7">
        <v>10</v>
      </c>
      <c r="AQ459" s="7"/>
      <c r="AR459" s="7"/>
      <c r="AS459" s="7">
        <v>90</v>
      </c>
      <c r="AT459" s="7"/>
      <c r="AU459" s="7"/>
      <c r="AV459" s="7"/>
      <c r="AW459" s="7"/>
      <c r="AX459" s="7"/>
      <c r="AY459" s="7"/>
      <c r="AZ459" s="7"/>
      <c r="BA459" s="8">
        <f t="shared" si="52"/>
        <v>100</v>
      </c>
      <c r="BB459" s="45"/>
      <c r="BC459" s="4"/>
      <c r="BD459" s="4"/>
      <c r="BE459" s="4"/>
      <c r="BG459" s="8" t="str">
        <f>VLOOKUP($BF459,definitions_list_lookup!$N$15:$P$20,2,TRUE)</f>
        <v>fresh</v>
      </c>
      <c r="BH459" s="8">
        <f>VLOOKUP($BF459,definitions_list_lookup!$N$15:$P$20,3,TRUE)</f>
        <v>0</v>
      </c>
      <c r="BI459" s="4"/>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8">
        <f t="shared" si="53"/>
        <v>0</v>
      </c>
      <c r="CI459" s="45"/>
      <c r="CK459" s="130"/>
      <c r="CM459" s="8" t="str">
        <f>VLOOKUP($CL459,definitions_list_lookup!$N$15:$P$20,2,TRUE)</f>
        <v>fresh</v>
      </c>
      <c r="CN459" s="8">
        <f>VLOOKUP($CL459,definitions_list_lookup!$N$15:$P$20,3,TRUE)</f>
        <v>0</v>
      </c>
      <c r="CO459" s="108"/>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8">
        <f t="shared" si="54"/>
        <v>0</v>
      </c>
      <c r="DO459" s="45"/>
      <c r="DP459" s="4"/>
      <c r="DR459" s="8" t="str">
        <f>VLOOKUP($DQ459,definitions_list_lookup!$N$15:$P$20,2,TRUE)</f>
        <v>fresh</v>
      </c>
      <c r="DS459" s="8">
        <f>VLOOKUP($DQ459,definitions_list_lookup!$N$15:$P$20,3,TRUE)</f>
        <v>0</v>
      </c>
      <c r="DT459" s="108"/>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8">
        <f t="shared" si="55"/>
        <v>0</v>
      </c>
      <c r="ET459" s="44"/>
      <c r="EU459" s="8">
        <f t="shared" si="49"/>
        <v>95</v>
      </c>
      <c r="EV459" s="8" t="str">
        <f>VLOOKUP($EU459,definitions_list_lookup!$N$15:$P$20,2,TRUE)</f>
        <v>complete</v>
      </c>
      <c r="EW459" s="8">
        <f>VLOOKUP($EU459,definitions_list_lookup!$N$15:$P$20,3,TRUE)</f>
        <v>5</v>
      </c>
    </row>
    <row r="460" spans="1:153" s="5" customFormat="1" ht="210">
      <c r="A460" s="5" t="s">
        <v>2496</v>
      </c>
      <c r="B460" s="5" t="s">
        <v>2845</v>
      </c>
      <c r="C460" s="5" t="s">
        <v>1497</v>
      </c>
      <c r="D460" s="5" t="s">
        <v>1497</v>
      </c>
      <c r="E460" s="5">
        <v>93</v>
      </c>
      <c r="F460" s="5">
        <v>3</v>
      </c>
      <c r="G460" s="6" t="str">
        <f t="shared" si="50"/>
        <v>93-3</v>
      </c>
      <c r="H460" s="2">
        <v>0</v>
      </c>
      <c r="I460" s="2">
        <v>73.5</v>
      </c>
      <c r="J460" s="81" t="str">
        <f>IF(((VLOOKUP($G460,Depth_Lookup!$A$3:$J$561,9,FALSE))-(I460/100))&gt;=0,"Good","Too Long")</f>
        <v>Good</v>
      </c>
      <c r="K460" s="82">
        <f>(VLOOKUP($G460,Depth_Lookup!$A$3:$J$561,10,FALSE))+(H460/100)</f>
        <v>213.79499999999999</v>
      </c>
      <c r="L460" s="82">
        <f>(VLOOKUP($G460,Depth_Lookup!$A$3:$J$561,10,FALSE))+(I460/100)</f>
        <v>214.53</v>
      </c>
      <c r="M460" s="174" t="s">
        <v>2546</v>
      </c>
      <c r="N460" s="174" t="s">
        <v>12</v>
      </c>
      <c r="O460" s="59" t="s">
        <v>2574</v>
      </c>
      <c r="P460" s="59" t="s">
        <v>2693</v>
      </c>
      <c r="Q460" s="45"/>
      <c r="R460" s="42">
        <v>100</v>
      </c>
      <c r="V460" s="8">
        <f t="shared" si="51"/>
        <v>100</v>
      </c>
      <c r="W460" s="4" t="s">
        <v>2046</v>
      </c>
      <c r="X460" s="5" t="s">
        <v>1764</v>
      </c>
      <c r="Y460" s="38">
        <v>95</v>
      </c>
      <c r="Z460" s="8" t="str">
        <f>VLOOKUP($Y460,definitions_list_lookup!$N$15:$P$20,2,TRUE)</f>
        <v>complete</v>
      </c>
      <c r="AA460" s="8">
        <f>VLOOKUP($Y460,definitions_list_lookup!$N$15:$P$20,3,TRUE)</f>
        <v>5</v>
      </c>
      <c r="AB460" s="4" t="s">
        <v>2573</v>
      </c>
      <c r="AC460" s="7"/>
      <c r="AD460" s="7"/>
      <c r="AE460" s="7"/>
      <c r="AF460" s="7"/>
      <c r="AG460" s="7"/>
      <c r="AH460" s="7"/>
      <c r="AI460" s="7"/>
      <c r="AJ460" s="7"/>
      <c r="AK460" s="7"/>
      <c r="AL460" s="7"/>
      <c r="AM460" s="7"/>
      <c r="AN460" s="7"/>
      <c r="AO460" s="7"/>
      <c r="AP460" s="7">
        <v>10</v>
      </c>
      <c r="AQ460" s="7"/>
      <c r="AR460" s="7"/>
      <c r="AS460" s="7">
        <v>90</v>
      </c>
      <c r="AT460" s="7"/>
      <c r="AU460" s="7"/>
      <c r="AV460" s="7"/>
      <c r="AW460" s="7"/>
      <c r="AX460" s="7"/>
      <c r="AY460" s="7"/>
      <c r="AZ460" s="7"/>
      <c r="BA460" s="8">
        <f t="shared" si="52"/>
        <v>100</v>
      </c>
      <c r="BB460" s="45"/>
      <c r="BC460" s="4"/>
      <c r="BD460" s="4"/>
      <c r="BE460" s="4"/>
      <c r="BG460" s="8" t="str">
        <f>VLOOKUP($BF460,definitions_list_lookup!$N$15:$P$20,2,TRUE)</f>
        <v>fresh</v>
      </c>
      <c r="BH460" s="8">
        <f>VLOOKUP($BF460,definitions_list_lookup!$N$15:$P$20,3,TRUE)</f>
        <v>0</v>
      </c>
      <c r="BI460" s="4"/>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8">
        <f t="shared" si="53"/>
        <v>0</v>
      </c>
      <c r="CI460" s="45"/>
      <c r="CK460" s="130"/>
      <c r="CM460" s="8" t="str">
        <f>VLOOKUP($CL460,definitions_list_lookup!$N$15:$P$20,2,TRUE)</f>
        <v>fresh</v>
      </c>
      <c r="CN460" s="8">
        <f>VLOOKUP($CL460,definitions_list_lookup!$N$15:$P$20,3,TRUE)</f>
        <v>0</v>
      </c>
      <c r="CO460" s="108"/>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8">
        <f t="shared" si="54"/>
        <v>0</v>
      </c>
      <c r="DO460" s="45"/>
      <c r="DP460" s="4"/>
      <c r="DR460" s="8" t="str">
        <f>VLOOKUP($DQ460,definitions_list_lookup!$N$15:$P$20,2,TRUE)</f>
        <v>fresh</v>
      </c>
      <c r="DS460" s="8">
        <f>VLOOKUP($DQ460,definitions_list_lookup!$N$15:$P$20,3,TRUE)</f>
        <v>0</v>
      </c>
      <c r="DT460" s="108"/>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8">
        <f t="shared" si="55"/>
        <v>0</v>
      </c>
      <c r="ET460" s="44"/>
      <c r="EU460" s="8">
        <f t="shared" si="49"/>
        <v>95</v>
      </c>
      <c r="EV460" s="8" t="str">
        <f>VLOOKUP($EU460,definitions_list_lookup!$N$15:$P$20,2,TRUE)</f>
        <v>complete</v>
      </c>
      <c r="EW460" s="8">
        <f>VLOOKUP($EU460,definitions_list_lookup!$N$15:$P$20,3,TRUE)</f>
        <v>5</v>
      </c>
    </row>
    <row r="461" spans="1:153" s="5" customFormat="1" ht="154">
      <c r="A461" s="5" t="s">
        <v>2496</v>
      </c>
      <c r="B461" s="5" t="s">
        <v>2845</v>
      </c>
      <c r="C461" s="5" t="s">
        <v>1497</v>
      </c>
      <c r="D461" s="5" t="s">
        <v>1497</v>
      </c>
      <c r="E461" s="5">
        <v>93</v>
      </c>
      <c r="F461" s="5">
        <v>4</v>
      </c>
      <c r="G461" s="6" t="str">
        <f t="shared" si="50"/>
        <v>93-4</v>
      </c>
      <c r="H461" s="2">
        <v>0</v>
      </c>
      <c r="I461" s="2">
        <v>83</v>
      </c>
      <c r="J461" s="81" t="str">
        <f>IF(((VLOOKUP($G461,Depth_Lookup!$A$3:$J$561,9,FALSE))-(I461/100))&gt;=0,"Good","Too Long")</f>
        <v>Good</v>
      </c>
      <c r="K461" s="82">
        <f>(VLOOKUP($G461,Depth_Lookup!$A$3:$J$561,10,FALSE))+(H461/100)</f>
        <v>214.53</v>
      </c>
      <c r="L461" s="82">
        <f>(VLOOKUP($G461,Depth_Lookup!$A$3:$J$561,10,FALSE))+(I461/100)</f>
        <v>215.36</v>
      </c>
      <c r="M461" s="174" t="s">
        <v>2546</v>
      </c>
      <c r="N461" s="174" t="s">
        <v>12</v>
      </c>
      <c r="O461" s="59" t="s">
        <v>2397</v>
      </c>
      <c r="P461" s="59" t="s">
        <v>2691</v>
      </c>
      <c r="Q461" s="45"/>
      <c r="R461" s="42">
        <v>100</v>
      </c>
      <c r="V461" s="8">
        <f t="shared" si="51"/>
        <v>100</v>
      </c>
      <c r="W461" s="4" t="s">
        <v>2046</v>
      </c>
      <c r="X461" s="5" t="s">
        <v>1764</v>
      </c>
      <c r="Y461" s="38">
        <v>95</v>
      </c>
      <c r="Z461" s="8" t="str">
        <f>VLOOKUP($Y461,definitions_list_lookup!$N$15:$P$20,2,TRUE)</f>
        <v>complete</v>
      </c>
      <c r="AA461" s="8">
        <f>VLOOKUP($Y461,definitions_list_lookup!$N$15:$P$20,3,TRUE)</f>
        <v>5</v>
      </c>
      <c r="AB461" s="4"/>
      <c r="AC461" s="7"/>
      <c r="AD461" s="7"/>
      <c r="AE461" s="7"/>
      <c r="AF461" s="7"/>
      <c r="AG461" s="7"/>
      <c r="AH461" s="7"/>
      <c r="AI461" s="7"/>
      <c r="AJ461" s="7"/>
      <c r="AK461" s="7"/>
      <c r="AL461" s="7"/>
      <c r="AM461" s="7"/>
      <c r="AN461" s="7"/>
      <c r="AO461" s="7"/>
      <c r="AP461" s="7">
        <v>10</v>
      </c>
      <c r="AQ461" s="7"/>
      <c r="AR461" s="7"/>
      <c r="AS461" s="7">
        <v>90</v>
      </c>
      <c r="AT461" s="7"/>
      <c r="AU461" s="7"/>
      <c r="AV461" s="7"/>
      <c r="AW461" s="7"/>
      <c r="AX461" s="7"/>
      <c r="AY461" s="7"/>
      <c r="AZ461" s="7"/>
      <c r="BA461" s="8">
        <f t="shared" si="52"/>
        <v>100</v>
      </c>
      <c r="BB461" s="45"/>
      <c r="BC461" s="4"/>
      <c r="BD461" s="4"/>
      <c r="BE461" s="4"/>
      <c r="BG461" s="8" t="str">
        <f>VLOOKUP($BF461,definitions_list_lookup!$N$15:$P$20,2,TRUE)</f>
        <v>fresh</v>
      </c>
      <c r="BH461" s="8">
        <f>VLOOKUP($BF461,definitions_list_lookup!$N$15:$P$20,3,TRUE)</f>
        <v>0</v>
      </c>
      <c r="BI461" s="4"/>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8">
        <f t="shared" si="53"/>
        <v>0</v>
      </c>
      <c r="CI461" s="45"/>
      <c r="CK461" s="130"/>
      <c r="CM461" s="8" t="str">
        <f>VLOOKUP($CL461,definitions_list_lookup!$N$15:$P$20,2,TRUE)</f>
        <v>fresh</v>
      </c>
      <c r="CN461" s="8">
        <f>VLOOKUP($CL461,definitions_list_lookup!$N$15:$P$20,3,TRUE)</f>
        <v>0</v>
      </c>
      <c r="CO461" s="108"/>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8">
        <f t="shared" si="54"/>
        <v>0</v>
      </c>
      <c r="DO461" s="45"/>
      <c r="DP461" s="4"/>
      <c r="DR461" s="8" t="str">
        <f>VLOOKUP($DQ461,definitions_list_lookup!$N$15:$P$20,2,TRUE)</f>
        <v>fresh</v>
      </c>
      <c r="DS461" s="8">
        <f>VLOOKUP($DQ461,definitions_list_lookup!$N$15:$P$20,3,TRUE)</f>
        <v>0</v>
      </c>
      <c r="DT461" s="108"/>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8">
        <f t="shared" si="55"/>
        <v>0</v>
      </c>
      <c r="ET461" s="44"/>
      <c r="EU461" s="8">
        <f t="shared" si="49"/>
        <v>95</v>
      </c>
      <c r="EV461" s="8" t="str">
        <f>VLOOKUP($EU461,definitions_list_lookup!$N$15:$P$20,2,TRUE)</f>
        <v>complete</v>
      </c>
      <c r="EW461" s="8">
        <f>VLOOKUP($EU461,definitions_list_lookup!$N$15:$P$20,3,TRUE)</f>
        <v>5</v>
      </c>
    </row>
    <row r="462" spans="1:153" s="5" customFormat="1" ht="196">
      <c r="A462" s="5" t="s">
        <v>2496</v>
      </c>
      <c r="B462" s="5" t="s">
        <v>2845</v>
      </c>
      <c r="C462" s="5" t="s">
        <v>1497</v>
      </c>
      <c r="D462" s="5" t="s">
        <v>1497</v>
      </c>
      <c r="E462" s="5">
        <v>94</v>
      </c>
      <c r="F462" s="5">
        <v>1</v>
      </c>
      <c r="G462" s="6" t="str">
        <f t="shared" si="50"/>
        <v>94-1</v>
      </c>
      <c r="H462" s="2">
        <v>0</v>
      </c>
      <c r="I462" s="2">
        <v>91</v>
      </c>
      <c r="J462" s="81" t="str">
        <f>IF(((VLOOKUP($G462,Depth_Lookup!$A$3:$J$561,9,FALSE))-(I462/100))&gt;=0,"Good","Too Long")</f>
        <v>Good</v>
      </c>
      <c r="K462" s="82">
        <f>(VLOOKUP($G462,Depth_Lookup!$A$3:$J$561,10,FALSE))+(H462/100)</f>
        <v>215.25</v>
      </c>
      <c r="L462" s="82">
        <f>(VLOOKUP($G462,Depth_Lookup!$A$3:$J$561,10,FALSE))+(I462/100)</f>
        <v>216.16</v>
      </c>
      <c r="M462" s="174" t="s">
        <v>2546</v>
      </c>
      <c r="N462" s="174" t="s">
        <v>12</v>
      </c>
      <c r="O462" s="59" t="s">
        <v>2397</v>
      </c>
      <c r="P462" s="59" t="s">
        <v>2694</v>
      </c>
      <c r="Q462" s="45"/>
      <c r="R462" s="42">
        <v>100</v>
      </c>
      <c r="V462" s="8">
        <f t="shared" si="51"/>
        <v>100</v>
      </c>
      <c r="W462" s="4" t="s">
        <v>2046</v>
      </c>
      <c r="X462" s="5" t="s">
        <v>1764</v>
      </c>
      <c r="Y462" s="38">
        <v>95</v>
      </c>
      <c r="Z462" s="8" t="str">
        <f>VLOOKUP($Y462,definitions_list_lookup!$N$15:$P$20,2,TRUE)</f>
        <v>complete</v>
      </c>
      <c r="AA462" s="8">
        <f>VLOOKUP($Y462,definitions_list_lookup!$N$15:$P$20,3,TRUE)</f>
        <v>5</v>
      </c>
      <c r="AB462" s="4"/>
      <c r="AC462" s="7"/>
      <c r="AD462" s="7"/>
      <c r="AE462" s="7"/>
      <c r="AF462" s="7"/>
      <c r="AG462" s="7"/>
      <c r="AH462" s="7"/>
      <c r="AI462" s="7"/>
      <c r="AJ462" s="7"/>
      <c r="AK462" s="7"/>
      <c r="AL462" s="7"/>
      <c r="AM462" s="7"/>
      <c r="AN462" s="7"/>
      <c r="AO462" s="7"/>
      <c r="AP462" s="7">
        <v>10</v>
      </c>
      <c r="AQ462" s="7"/>
      <c r="AR462" s="7"/>
      <c r="AS462" s="7">
        <v>90</v>
      </c>
      <c r="AT462" s="7"/>
      <c r="AU462" s="7"/>
      <c r="AV462" s="7"/>
      <c r="AW462" s="7"/>
      <c r="AX462" s="7"/>
      <c r="AY462" s="7"/>
      <c r="AZ462" s="7"/>
      <c r="BA462" s="8">
        <f t="shared" si="52"/>
        <v>100</v>
      </c>
      <c r="BB462" s="45"/>
      <c r="BC462" s="4"/>
      <c r="BD462" s="4"/>
      <c r="BE462" s="4"/>
      <c r="BG462" s="8" t="str">
        <f>VLOOKUP($BF462,definitions_list_lookup!$N$15:$P$20,2,TRUE)</f>
        <v>fresh</v>
      </c>
      <c r="BH462" s="8">
        <f>VLOOKUP($BF462,definitions_list_lookup!$N$15:$P$20,3,TRUE)</f>
        <v>0</v>
      </c>
      <c r="BI462" s="4"/>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8">
        <f t="shared" si="53"/>
        <v>0</v>
      </c>
      <c r="CI462" s="45"/>
      <c r="CK462" s="130"/>
      <c r="CM462" s="8" t="str">
        <f>VLOOKUP($CL462,definitions_list_lookup!$N$15:$P$20,2,TRUE)</f>
        <v>fresh</v>
      </c>
      <c r="CN462" s="8">
        <f>VLOOKUP($CL462,definitions_list_lookup!$N$15:$P$20,3,TRUE)</f>
        <v>0</v>
      </c>
      <c r="CO462" s="108"/>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8">
        <f t="shared" si="54"/>
        <v>0</v>
      </c>
      <c r="DO462" s="45"/>
      <c r="DP462" s="4"/>
      <c r="DR462" s="8" t="str">
        <f>VLOOKUP($DQ462,definitions_list_lookup!$N$15:$P$20,2,TRUE)</f>
        <v>fresh</v>
      </c>
      <c r="DS462" s="8">
        <f>VLOOKUP($DQ462,definitions_list_lookup!$N$15:$P$20,3,TRUE)</f>
        <v>0</v>
      </c>
      <c r="DT462" s="108"/>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8">
        <f t="shared" si="55"/>
        <v>0</v>
      </c>
      <c r="ET462" s="44"/>
      <c r="EU462" s="8">
        <f t="shared" si="49"/>
        <v>95</v>
      </c>
      <c r="EV462" s="8" t="str">
        <f>VLOOKUP($EU462,definitions_list_lookup!$N$15:$P$20,2,TRUE)</f>
        <v>complete</v>
      </c>
      <c r="EW462" s="8">
        <f>VLOOKUP($EU462,definitions_list_lookup!$N$15:$P$20,3,TRUE)</f>
        <v>5</v>
      </c>
    </row>
    <row r="463" spans="1:153" s="5" customFormat="1" ht="266">
      <c r="A463" s="5" t="s">
        <v>2496</v>
      </c>
      <c r="B463" s="5" t="s">
        <v>2845</v>
      </c>
      <c r="C463" s="5" t="s">
        <v>1497</v>
      </c>
      <c r="D463" s="5" t="s">
        <v>1497</v>
      </c>
      <c r="E463" s="5">
        <v>94</v>
      </c>
      <c r="F463" s="5">
        <v>2</v>
      </c>
      <c r="G463" s="6" t="str">
        <f t="shared" si="50"/>
        <v>94-2</v>
      </c>
      <c r="H463" s="2">
        <v>0</v>
      </c>
      <c r="I463" s="2">
        <v>88.5</v>
      </c>
      <c r="J463" s="81" t="str">
        <f>IF(((VLOOKUP($G463,Depth_Lookup!$A$3:$J$561,9,FALSE))-(I463/100))&gt;=0,"Good","Too Long")</f>
        <v>Good</v>
      </c>
      <c r="K463" s="82">
        <f>(VLOOKUP($G463,Depth_Lookup!$A$3:$J$561,10,FALSE))+(H463/100)</f>
        <v>216.16</v>
      </c>
      <c r="L463" s="82">
        <f>(VLOOKUP($G463,Depth_Lookup!$A$3:$J$561,10,FALSE))+(I463/100)</f>
        <v>217.04499999999999</v>
      </c>
      <c r="M463" s="174" t="s">
        <v>2546</v>
      </c>
      <c r="N463" s="174" t="s">
        <v>12</v>
      </c>
      <c r="O463" s="59" t="s">
        <v>2576</v>
      </c>
      <c r="P463" s="59" t="s">
        <v>2695</v>
      </c>
      <c r="Q463" s="45"/>
      <c r="R463" s="42">
        <v>100</v>
      </c>
      <c r="V463" s="8">
        <f t="shared" si="51"/>
        <v>100</v>
      </c>
      <c r="W463" s="4" t="s">
        <v>2046</v>
      </c>
      <c r="X463" s="5" t="s">
        <v>1764</v>
      </c>
      <c r="Y463" s="38">
        <v>95</v>
      </c>
      <c r="Z463" s="8" t="str">
        <f>VLOOKUP($Y463,definitions_list_lookup!$N$15:$P$20,2,TRUE)</f>
        <v>complete</v>
      </c>
      <c r="AA463" s="8">
        <f>VLOOKUP($Y463,definitions_list_lookup!$N$15:$P$20,3,TRUE)</f>
        <v>5</v>
      </c>
      <c r="AB463" s="4" t="s">
        <v>2575</v>
      </c>
      <c r="AC463" s="7"/>
      <c r="AD463" s="7">
        <v>1</v>
      </c>
      <c r="AE463" s="7"/>
      <c r="AF463" s="7"/>
      <c r="AG463" s="7"/>
      <c r="AH463" s="7"/>
      <c r="AI463" s="7"/>
      <c r="AJ463" s="7"/>
      <c r="AK463" s="7"/>
      <c r="AL463" s="7"/>
      <c r="AM463" s="7"/>
      <c r="AN463" s="7"/>
      <c r="AO463" s="7"/>
      <c r="AP463" s="7">
        <v>10</v>
      </c>
      <c r="AQ463" s="7"/>
      <c r="AR463" s="7"/>
      <c r="AS463" s="7">
        <v>89</v>
      </c>
      <c r="AT463" s="7"/>
      <c r="AU463" s="7"/>
      <c r="AV463" s="7"/>
      <c r="AW463" s="7"/>
      <c r="AX463" s="7"/>
      <c r="AY463" s="7"/>
      <c r="AZ463" s="7"/>
      <c r="BA463" s="8">
        <f t="shared" si="52"/>
        <v>100</v>
      </c>
      <c r="BB463" s="45"/>
      <c r="BC463" s="4"/>
      <c r="BD463" s="4"/>
      <c r="BE463" s="4"/>
      <c r="BG463" s="8" t="str">
        <f>VLOOKUP($BF463,definitions_list_lookup!$N$15:$P$20,2,TRUE)</f>
        <v>fresh</v>
      </c>
      <c r="BH463" s="8">
        <f>VLOOKUP($BF463,definitions_list_lookup!$N$15:$P$20,3,TRUE)</f>
        <v>0</v>
      </c>
      <c r="BI463" s="4"/>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8">
        <f t="shared" si="53"/>
        <v>0</v>
      </c>
      <c r="CI463" s="45"/>
      <c r="CK463" s="130"/>
      <c r="CM463" s="8" t="str">
        <f>VLOOKUP($CL463,definitions_list_lookup!$N$15:$P$20,2,TRUE)</f>
        <v>fresh</v>
      </c>
      <c r="CN463" s="8">
        <f>VLOOKUP($CL463,definitions_list_lookup!$N$15:$P$20,3,TRUE)</f>
        <v>0</v>
      </c>
      <c r="CO463" s="108"/>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8">
        <f t="shared" si="54"/>
        <v>0</v>
      </c>
      <c r="DO463" s="45"/>
      <c r="DP463" s="4"/>
      <c r="DR463" s="8" t="str">
        <f>VLOOKUP($DQ463,definitions_list_lookup!$N$15:$P$20,2,TRUE)</f>
        <v>fresh</v>
      </c>
      <c r="DS463" s="8">
        <f>VLOOKUP($DQ463,definitions_list_lookup!$N$15:$P$20,3,TRUE)</f>
        <v>0</v>
      </c>
      <c r="DT463" s="108"/>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8">
        <f t="shared" si="55"/>
        <v>0</v>
      </c>
      <c r="ET463" s="44"/>
      <c r="EU463" s="8">
        <f t="shared" si="49"/>
        <v>95</v>
      </c>
      <c r="EV463" s="8" t="str">
        <f>VLOOKUP($EU463,definitions_list_lookup!$N$15:$P$20,2,TRUE)</f>
        <v>complete</v>
      </c>
      <c r="EW463" s="8">
        <f>VLOOKUP($EU463,definitions_list_lookup!$N$15:$P$20,3,TRUE)</f>
        <v>5</v>
      </c>
    </row>
    <row r="464" spans="1:153" s="100" customFormat="1" ht="294">
      <c r="A464" s="100" t="s">
        <v>2496</v>
      </c>
      <c r="B464" s="100" t="s">
        <v>2845</v>
      </c>
      <c r="C464" s="100" t="s">
        <v>1497</v>
      </c>
      <c r="D464" s="100" t="s">
        <v>1497</v>
      </c>
      <c r="E464" s="100">
        <v>94</v>
      </c>
      <c r="F464" s="100">
        <v>3</v>
      </c>
      <c r="G464" s="101" t="str">
        <f t="shared" si="50"/>
        <v>94-3</v>
      </c>
      <c r="H464" s="102">
        <v>0</v>
      </c>
      <c r="I464" s="102">
        <v>66.5</v>
      </c>
      <c r="J464" s="81" t="str">
        <f>IF(((VLOOKUP($G464,Depth_Lookup!$A$3:$J$561,9,FALSE))-(I464/100))&gt;=0,"Good","Too Long")</f>
        <v>Good</v>
      </c>
      <c r="K464" s="82">
        <f>(VLOOKUP($G464,Depth_Lookup!$A$3:$J$561,10,FALSE))+(H464/100)</f>
        <v>217.04499999999999</v>
      </c>
      <c r="L464" s="82">
        <f>(VLOOKUP($G464,Depth_Lookup!$A$3:$J$561,10,FALSE))+(I464/100)</f>
        <v>217.70999999999998</v>
      </c>
      <c r="M464" s="175" t="s">
        <v>2546</v>
      </c>
      <c r="N464" s="175" t="s">
        <v>12</v>
      </c>
      <c r="O464" s="136" t="s">
        <v>2397</v>
      </c>
      <c r="P464" s="136" t="s">
        <v>2696</v>
      </c>
      <c r="Q464" s="137"/>
      <c r="R464" s="124">
        <v>100</v>
      </c>
      <c r="V464" s="177">
        <f t="shared" si="51"/>
        <v>100</v>
      </c>
      <c r="W464" s="125" t="s">
        <v>2046</v>
      </c>
      <c r="X464" s="100" t="s">
        <v>1764</v>
      </c>
      <c r="Y464" s="126">
        <v>95</v>
      </c>
      <c r="Z464" s="177" t="str">
        <f>VLOOKUP($Y464,definitions_list_lookup!$N$15:$P$20,2,TRUE)</f>
        <v>complete</v>
      </c>
      <c r="AA464" s="177">
        <f>VLOOKUP($Y464,definitions_list_lookup!$N$15:$P$20,3,TRUE)</f>
        <v>5</v>
      </c>
      <c r="AB464" s="125" t="s">
        <v>2577</v>
      </c>
      <c r="AC464" s="106"/>
      <c r="AD464" s="106"/>
      <c r="AE464" s="106"/>
      <c r="AF464" s="106"/>
      <c r="AG464" s="106"/>
      <c r="AH464" s="106"/>
      <c r="AI464" s="106"/>
      <c r="AJ464" s="106"/>
      <c r="AK464" s="106"/>
      <c r="AL464" s="106"/>
      <c r="AM464" s="106"/>
      <c r="AN464" s="106"/>
      <c r="AO464" s="106"/>
      <c r="AP464" s="106">
        <v>10</v>
      </c>
      <c r="AQ464" s="106"/>
      <c r="AR464" s="106"/>
      <c r="AS464" s="106">
        <v>90</v>
      </c>
      <c r="AT464" s="106"/>
      <c r="AU464" s="106"/>
      <c r="AV464" s="106"/>
      <c r="AW464" s="106"/>
      <c r="AX464" s="106"/>
      <c r="AY464" s="106"/>
      <c r="AZ464" s="106"/>
      <c r="BA464" s="177">
        <f t="shared" si="52"/>
        <v>100</v>
      </c>
      <c r="BB464" s="137"/>
      <c r="BC464" s="125"/>
      <c r="BD464" s="125"/>
      <c r="BE464" s="125"/>
      <c r="BG464" s="177" t="str">
        <f>VLOOKUP($BF464,definitions_list_lookup!$N$15:$P$20,2,TRUE)</f>
        <v>fresh</v>
      </c>
      <c r="BH464" s="177">
        <f>VLOOKUP($BF464,definitions_list_lookup!$N$15:$P$20,3,TRUE)</f>
        <v>0</v>
      </c>
      <c r="BI464" s="125"/>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c r="CE464" s="106"/>
      <c r="CF464" s="106"/>
      <c r="CG464" s="106"/>
      <c r="CH464" s="177">
        <f t="shared" si="53"/>
        <v>0</v>
      </c>
      <c r="CI464" s="137"/>
      <c r="CK464" s="138"/>
      <c r="CM464" s="177" t="str">
        <f>VLOOKUP($CL464,definitions_list_lookup!$N$15:$P$20,2,TRUE)</f>
        <v>fresh</v>
      </c>
      <c r="CN464" s="177">
        <f>VLOOKUP($CL464,definitions_list_lookup!$N$15:$P$20,3,TRUE)</f>
        <v>0</v>
      </c>
      <c r="CO464" s="109"/>
      <c r="CP464" s="106"/>
      <c r="CQ464" s="106"/>
      <c r="CR464" s="106"/>
      <c r="CS464" s="106"/>
      <c r="CT464" s="106"/>
      <c r="CU464" s="106"/>
      <c r="CV464" s="106"/>
      <c r="CW464" s="106"/>
      <c r="CX464" s="106"/>
      <c r="CY464" s="106"/>
      <c r="CZ464" s="106"/>
      <c r="DA464" s="106"/>
      <c r="DB464" s="106"/>
      <c r="DC464" s="106"/>
      <c r="DD464" s="106"/>
      <c r="DE464" s="106"/>
      <c r="DF464" s="106"/>
      <c r="DG464" s="106"/>
      <c r="DH464" s="106"/>
      <c r="DI464" s="106"/>
      <c r="DJ464" s="106"/>
      <c r="DK464" s="106"/>
      <c r="DL464" s="106"/>
      <c r="DM464" s="106"/>
      <c r="DN464" s="177">
        <f t="shared" si="54"/>
        <v>0</v>
      </c>
      <c r="DO464" s="137"/>
      <c r="DP464" s="125"/>
      <c r="DR464" s="177" t="str">
        <f>VLOOKUP($DQ464,definitions_list_lookup!$N$15:$P$20,2,TRUE)</f>
        <v>fresh</v>
      </c>
      <c r="DS464" s="177">
        <f>VLOOKUP($DQ464,definitions_list_lookup!$N$15:$P$20,3,TRUE)</f>
        <v>0</v>
      </c>
      <c r="DT464" s="109"/>
      <c r="DU464" s="106"/>
      <c r="DV464" s="106"/>
      <c r="DW464" s="106"/>
      <c r="DX464" s="106"/>
      <c r="DY464" s="106"/>
      <c r="DZ464" s="106"/>
      <c r="EA464" s="106"/>
      <c r="EB464" s="106"/>
      <c r="EC464" s="106"/>
      <c r="ED464" s="106"/>
      <c r="EE464" s="106"/>
      <c r="EF464" s="106"/>
      <c r="EG464" s="106"/>
      <c r="EH464" s="106"/>
      <c r="EI464" s="106"/>
      <c r="EJ464" s="106"/>
      <c r="EK464" s="106"/>
      <c r="EL464" s="106"/>
      <c r="EM464" s="106"/>
      <c r="EN464" s="106"/>
      <c r="EO464" s="106"/>
      <c r="EP464" s="106"/>
      <c r="EQ464" s="106"/>
      <c r="ER464" s="106"/>
      <c r="ES464" s="177">
        <f t="shared" si="55"/>
        <v>0</v>
      </c>
      <c r="ET464" s="105"/>
      <c r="EU464" s="177">
        <f t="shared" si="49"/>
        <v>95</v>
      </c>
      <c r="EV464" s="177" t="str">
        <f>VLOOKUP($EU464,definitions_list_lookup!$N$15:$P$20,2,TRUE)</f>
        <v>complete</v>
      </c>
      <c r="EW464" s="177">
        <f>VLOOKUP($EU464,definitions_list_lookup!$N$15:$P$20,3,TRUE)</f>
        <v>5</v>
      </c>
    </row>
    <row r="465" spans="1:153" s="5" customFormat="1" ht="112">
      <c r="A465" s="5" t="s">
        <v>2600</v>
      </c>
      <c r="B465" s="5" t="s">
        <v>2845</v>
      </c>
      <c r="C465" s="5" t="s">
        <v>1497</v>
      </c>
      <c r="D465" s="5" t="s">
        <v>1497</v>
      </c>
      <c r="E465" s="5">
        <v>94</v>
      </c>
      <c r="F465" s="5">
        <v>4</v>
      </c>
      <c r="G465" s="6" t="str">
        <f t="shared" si="50"/>
        <v>94-4</v>
      </c>
      <c r="H465" s="2">
        <v>0</v>
      </c>
      <c r="I465" s="2">
        <v>61.5</v>
      </c>
      <c r="J465" s="81" t="str">
        <f>IF(((VLOOKUP($G465,Depth_Lookup!$A$3:$J$561,9,FALSE))-(I465/100))&gt;=0,"Good","Too Long")</f>
        <v>Good</v>
      </c>
      <c r="K465" s="82">
        <f>(VLOOKUP($G465,Depth_Lookup!$A$3:$J$561,10,FALSE))+(H465/100)</f>
        <v>217.71</v>
      </c>
      <c r="L465" s="82">
        <f>(VLOOKUP($G465,Depth_Lookup!$A$3:$J$561,10,FALSE))+(I465/100)</f>
        <v>218.32500000000002</v>
      </c>
      <c r="M465" s="174" t="s">
        <v>2546</v>
      </c>
      <c r="N465" s="174" t="s">
        <v>12</v>
      </c>
      <c r="O465" s="59" t="s">
        <v>2579</v>
      </c>
      <c r="P465" s="59" t="s">
        <v>2500</v>
      </c>
      <c r="Q465" s="45"/>
      <c r="R465" s="42">
        <v>100</v>
      </c>
      <c r="V465" s="8">
        <f t="shared" si="51"/>
        <v>100</v>
      </c>
      <c r="W465" s="4" t="s">
        <v>2046</v>
      </c>
      <c r="X465" s="5" t="s">
        <v>1764</v>
      </c>
      <c r="Y465" s="38">
        <v>95</v>
      </c>
      <c r="Z465" s="8" t="str">
        <f>VLOOKUP($Y465,definitions_list_lookup!$N$15:$P$20,2,TRUE)</f>
        <v>complete</v>
      </c>
      <c r="AA465" s="8">
        <f>VLOOKUP($Y465,definitions_list_lookup!$N$15:$P$20,3,TRUE)</f>
        <v>5</v>
      </c>
      <c r="AB465" s="4" t="s">
        <v>2578</v>
      </c>
      <c r="AC465" s="7"/>
      <c r="AD465" s="7">
        <v>0.5</v>
      </c>
      <c r="AE465" s="7"/>
      <c r="AF465" s="7"/>
      <c r="AG465" s="7"/>
      <c r="AH465" s="7"/>
      <c r="AI465" s="7"/>
      <c r="AJ465" s="7"/>
      <c r="AK465" s="7"/>
      <c r="AL465" s="7"/>
      <c r="AM465" s="7"/>
      <c r="AN465" s="7"/>
      <c r="AO465" s="7"/>
      <c r="AP465" s="7">
        <v>10</v>
      </c>
      <c r="AQ465" s="7"/>
      <c r="AR465" s="7"/>
      <c r="AS465" s="7">
        <v>89.5</v>
      </c>
      <c r="AT465" s="7"/>
      <c r="AU465" s="7"/>
      <c r="AV465" s="7"/>
      <c r="AW465" s="7"/>
      <c r="AX465" s="7"/>
      <c r="AY465" s="7"/>
      <c r="AZ465" s="7"/>
      <c r="BA465" s="8">
        <f t="shared" si="52"/>
        <v>100</v>
      </c>
      <c r="BB465" s="45"/>
      <c r="BC465" s="4"/>
      <c r="BD465" s="4"/>
      <c r="BE465" s="4"/>
      <c r="BG465" s="8" t="str">
        <f>VLOOKUP($BF465,definitions_list_lookup!$N$15:$P$20,2,TRUE)</f>
        <v>fresh</v>
      </c>
      <c r="BH465" s="8">
        <f>VLOOKUP($BF465,definitions_list_lookup!$N$15:$P$20,3,TRUE)</f>
        <v>0</v>
      </c>
      <c r="BI465" s="4"/>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8">
        <f t="shared" si="53"/>
        <v>0</v>
      </c>
      <c r="CI465" s="45"/>
      <c r="CK465" s="130"/>
      <c r="CM465" s="8" t="str">
        <f>VLOOKUP($CL465,definitions_list_lookup!$N$15:$P$20,2,TRUE)</f>
        <v>fresh</v>
      </c>
      <c r="CN465" s="8">
        <f>VLOOKUP($CL465,definitions_list_lookup!$N$15:$P$20,3,TRUE)</f>
        <v>0</v>
      </c>
      <c r="CO465" s="108"/>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8">
        <f t="shared" si="54"/>
        <v>0</v>
      </c>
      <c r="DO465" s="45"/>
      <c r="DP465" s="4"/>
      <c r="DR465" s="8" t="str">
        <f>VLOOKUP($DQ465,definitions_list_lookup!$N$15:$P$20,2,TRUE)</f>
        <v>fresh</v>
      </c>
      <c r="DS465" s="8">
        <f>VLOOKUP($DQ465,definitions_list_lookup!$N$15:$P$20,3,TRUE)</f>
        <v>0</v>
      </c>
      <c r="DT465" s="108"/>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8">
        <f t="shared" si="55"/>
        <v>0</v>
      </c>
      <c r="ET465" s="44"/>
      <c r="EU465" s="8">
        <f t="shared" si="49"/>
        <v>95</v>
      </c>
      <c r="EV465" s="8" t="str">
        <f>VLOOKUP($EU465,definitions_list_lookup!$N$15:$P$20,2,TRUE)</f>
        <v>complete</v>
      </c>
      <c r="EW465" s="8">
        <f>VLOOKUP($EU465,definitions_list_lookup!$N$15:$P$20,3,TRUE)</f>
        <v>5</v>
      </c>
    </row>
    <row r="466" spans="1:153" s="5" customFormat="1" ht="140">
      <c r="A466" s="5" t="s">
        <v>2600</v>
      </c>
      <c r="B466" s="5" t="s">
        <v>2845</v>
      </c>
      <c r="C466" s="5" t="s">
        <v>1497</v>
      </c>
      <c r="D466" s="5" t="s">
        <v>1497</v>
      </c>
      <c r="E466" s="5">
        <v>95</v>
      </c>
      <c r="F466" s="5">
        <v>1</v>
      </c>
      <c r="G466" s="6" t="str">
        <f t="shared" si="50"/>
        <v>95-1</v>
      </c>
      <c r="H466" s="2">
        <v>0</v>
      </c>
      <c r="I466" s="2">
        <v>95.5</v>
      </c>
      <c r="J466" s="81" t="str">
        <f>IF(((VLOOKUP($G466,Depth_Lookup!$A$3:$J$561,9,FALSE))-(I466/100))&gt;=0,"Good","Too Long")</f>
        <v>Good</v>
      </c>
      <c r="K466" s="82">
        <f>(VLOOKUP($G466,Depth_Lookup!$A$3:$J$561,10,FALSE))+(H466/100)</f>
        <v>218.25</v>
      </c>
      <c r="L466" s="82">
        <f>(VLOOKUP($G466,Depth_Lookup!$A$3:$J$561,10,FALSE))+(I466/100)</f>
        <v>219.20500000000001</v>
      </c>
      <c r="M466" s="174" t="s">
        <v>2546</v>
      </c>
      <c r="N466" s="174" t="s">
        <v>12</v>
      </c>
      <c r="O466" s="59" t="s">
        <v>2581</v>
      </c>
      <c r="P466" s="59" t="s">
        <v>2674</v>
      </c>
      <c r="Q466" s="45"/>
      <c r="R466" s="42">
        <v>100</v>
      </c>
      <c r="V466" s="8">
        <f t="shared" si="51"/>
        <v>100</v>
      </c>
      <c r="W466" s="4" t="s">
        <v>2046</v>
      </c>
      <c r="X466" s="5" t="s">
        <v>1764</v>
      </c>
      <c r="Y466" s="38">
        <v>95</v>
      </c>
      <c r="Z466" s="8" t="str">
        <f>VLOOKUP($Y466,definitions_list_lookup!$N$15:$P$20,2,TRUE)</f>
        <v>complete</v>
      </c>
      <c r="AA466" s="8">
        <f>VLOOKUP($Y466,definitions_list_lookup!$N$15:$P$20,3,TRUE)</f>
        <v>5</v>
      </c>
      <c r="AB466" s="132" t="s">
        <v>2580</v>
      </c>
      <c r="AC466" s="7"/>
      <c r="AD466" s="7"/>
      <c r="AE466" s="7"/>
      <c r="AF466" s="7"/>
      <c r="AG466" s="7"/>
      <c r="AH466" s="7"/>
      <c r="AI466" s="7"/>
      <c r="AJ466" s="7"/>
      <c r="AK466" s="7"/>
      <c r="AL466" s="7"/>
      <c r="AM466" s="7"/>
      <c r="AN466" s="7"/>
      <c r="AO466" s="7"/>
      <c r="AP466" s="7">
        <v>10</v>
      </c>
      <c r="AQ466" s="7"/>
      <c r="AR466" s="7"/>
      <c r="AS466" s="7">
        <v>90</v>
      </c>
      <c r="AT466" s="7"/>
      <c r="AU466" s="7"/>
      <c r="AV466" s="7"/>
      <c r="AW466" s="7"/>
      <c r="AX466" s="7"/>
      <c r="AY466" s="7"/>
      <c r="AZ466" s="7"/>
      <c r="BA466" s="8">
        <f t="shared" si="52"/>
        <v>100</v>
      </c>
      <c r="BB466" s="45"/>
      <c r="BC466" s="4"/>
      <c r="BD466" s="4"/>
      <c r="BE466" s="4"/>
      <c r="BG466" s="8" t="str">
        <f>VLOOKUP($BF466,definitions_list_lookup!$N$15:$P$20,2,TRUE)</f>
        <v>fresh</v>
      </c>
      <c r="BH466" s="8">
        <f>VLOOKUP($BF466,definitions_list_lookup!$N$15:$P$20,3,TRUE)</f>
        <v>0</v>
      </c>
      <c r="BI466" s="4"/>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8">
        <f t="shared" si="53"/>
        <v>0</v>
      </c>
      <c r="CI466" s="45"/>
      <c r="CK466" s="130"/>
      <c r="CM466" s="8" t="str">
        <f>VLOOKUP($CL466,definitions_list_lookup!$N$15:$P$20,2,TRUE)</f>
        <v>fresh</v>
      </c>
      <c r="CN466" s="8">
        <f>VLOOKUP($CL466,definitions_list_lookup!$N$15:$P$20,3,TRUE)</f>
        <v>0</v>
      </c>
      <c r="CO466" s="108"/>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8">
        <f t="shared" si="54"/>
        <v>0</v>
      </c>
      <c r="DO466" s="45"/>
      <c r="DP466" s="4"/>
      <c r="DR466" s="8" t="str">
        <f>VLOOKUP($DQ466,definitions_list_lookup!$N$15:$P$20,2,TRUE)</f>
        <v>fresh</v>
      </c>
      <c r="DS466" s="8">
        <f>VLOOKUP($DQ466,definitions_list_lookup!$N$15:$P$20,3,TRUE)</f>
        <v>0</v>
      </c>
      <c r="DT466" s="108"/>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8">
        <f t="shared" si="55"/>
        <v>0</v>
      </c>
      <c r="ET466" s="44"/>
      <c r="EU466" s="8">
        <f t="shared" si="49"/>
        <v>95</v>
      </c>
      <c r="EV466" s="8" t="str">
        <f>VLOOKUP($EU466,definitions_list_lookup!$N$15:$P$20,2,TRUE)</f>
        <v>complete</v>
      </c>
      <c r="EW466" s="8">
        <f>VLOOKUP($EU466,definitions_list_lookup!$N$15:$P$20,3,TRUE)</f>
        <v>5</v>
      </c>
    </row>
    <row r="467" spans="1:153" s="5" customFormat="1" ht="112">
      <c r="A467" s="5" t="s">
        <v>2600</v>
      </c>
      <c r="B467" s="5" t="s">
        <v>2845</v>
      </c>
      <c r="C467" s="5" t="s">
        <v>1497</v>
      </c>
      <c r="D467" s="5" t="s">
        <v>1497</v>
      </c>
      <c r="E467" s="5">
        <v>95</v>
      </c>
      <c r="F467" s="5">
        <v>2</v>
      </c>
      <c r="G467" s="6" t="str">
        <f t="shared" si="50"/>
        <v>95-2</v>
      </c>
      <c r="H467" s="2">
        <v>0</v>
      </c>
      <c r="I467" s="2">
        <v>50</v>
      </c>
      <c r="J467" s="81" t="str">
        <f>IF(((VLOOKUP($G467,Depth_Lookup!$A$3:$J$561,9,FALSE))-(I467/100))&gt;=0,"Good","Too Long")</f>
        <v>Good</v>
      </c>
      <c r="K467" s="82">
        <f>(VLOOKUP($G467,Depth_Lookup!$A$3:$J$561,10,FALSE))+(H467/100)</f>
        <v>219.20500000000001</v>
      </c>
      <c r="L467" s="82">
        <f>(VLOOKUP($G467,Depth_Lookup!$A$3:$J$561,10,FALSE))+(I467/100)</f>
        <v>219.70500000000001</v>
      </c>
      <c r="M467" s="174" t="s">
        <v>2546</v>
      </c>
      <c r="N467" s="174" t="s">
        <v>12</v>
      </c>
      <c r="O467" s="59" t="s">
        <v>2397</v>
      </c>
      <c r="P467" s="59" t="s">
        <v>2500</v>
      </c>
      <c r="Q467" s="45"/>
      <c r="R467" s="42">
        <v>100</v>
      </c>
      <c r="V467" s="8">
        <f t="shared" si="51"/>
        <v>100</v>
      </c>
      <c r="W467" s="4" t="s">
        <v>2046</v>
      </c>
      <c r="X467" s="5" t="s">
        <v>1764</v>
      </c>
      <c r="Y467" s="38">
        <v>95</v>
      </c>
      <c r="Z467" s="8" t="str">
        <f>VLOOKUP($Y467,definitions_list_lookup!$N$15:$P$20,2,TRUE)</f>
        <v>complete</v>
      </c>
      <c r="AA467" s="8">
        <f>VLOOKUP($Y467,definitions_list_lookup!$N$15:$P$20,3,TRUE)</f>
        <v>5</v>
      </c>
      <c r="AB467" s="4" t="s">
        <v>2577</v>
      </c>
      <c r="AC467" s="7"/>
      <c r="AD467" s="7"/>
      <c r="AE467" s="7"/>
      <c r="AF467" s="7"/>
      <c r="AG467" s="7"/>
      <c r="AH467" s="7"/>
      <c r="AI467" s="7"/>
      <c r="AJ467" s="7"/>
      <c r="AK467" s="7"/>
      <c r="AL467" s="7"/>
      <c r="AM467" s="7"/>
      <c r="AN467" s="7"/>
      <c r="AO467" s="7"/>
      <c r="AP467" s="7">
        <v>10</v>
      </c>
      <c r="AQ467" s="7"/>
      <c r="AR467" s="7"/>
      <c r="AS467" s="7">
        <v>90</v>
      </c>
      <c r="AT467" s="7"/>
      <c r="AU467" s="7"/>
      <c r="AV467" s="7"/>
      <c r="AW467" s="7"/>
      <c r="AX467" s="7"/>
      <c r="AY467" s="7"/>
      <c r="AZ467" s="7"/>
      <c r="BA467" s="8">
        <f t="shared" si="52"/>
        <v>100</v>
      </c>
      <c r="BB467" s="45"/>
      <c r="BC467" s="4"/>
      <c r="BD467" s="4"/>
      <c r="BE467" s="4"/>
      <c r="BG467" s="8" t="str">
        <f>VLOOKUP($BF467,definitions_list_lookup!$N$15:$P$20,2,TRUE)</f>
        <v>fresh</v>
      </c>
      <c r="BH467" s="8">
        <f>VLOOKUP($BF467,definitions_list_lookup!$N$15:$P$20,3,TRUE)</f>
        <v>0</v>
      </c>
      <c r="BI467" s="4"/>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8">
        <f t="shared" si="53"/>
        <v>0</v>
      </c>
      <c r="CI467" s="45"/>
      <c r="CK467" s="130"/>
      <c r="CM467" s="8" t="str">
        <f>VLOOKUP($CL467,definitions_list_lookup!$N$15:$P$20,2,TRUE)</f>
        <v>fresh</v>
      </c>
      <c r="CN467" s="8">
        <f>VLOOKUP($CL467,definitions_list_lookup!$N$15:$P$20,3,TRUE)</f>
        <v>0</v>
      </c>
      <c r="CO467" s="108"/>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8">
        <f t="shared" si="54"/>
        <v>0</v>
      </c>
      <c r="DO467" s="45"/>
      <c r="DP467" s="4"/>
      <c r="DR467" s="8" t="str">
        <f>VLOOKUP($DQ467,definitions_list_lookup!$N$15:$P$20,2,TRUE)</f>
        <v>fresh</v>
      </c>
      <c r="DS467" s="8">
        <f>VLOOKUP($DQ467,definitions_list_lookup!$N$15:$P$20,3,TRUE)</f>
        <v>0</v>
      </c>
      <c r="DT467" s="108"/>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8">
        <f t="shared" si="55"/>
        <v>0</v>
      </c>
      <c r="ET467" s="44"/>
      <c r="EU467" s="8">
        <f t="shared" si="49"/>
        <v>95</v>
      </c>
      <c r="EV467" s="8" t="str">
        <f>VLOOKUP($EU467,definitions_list_lookup!$N$15:$P$20,2,TRUE)</f>
        <v>complete</v>
      </c>
      <c r="EW467" s="8">
        <f>VLOOKUP($EU467,definitions_list_lookup!$N$15:$P$20,3,TRUE)</f>
        <v>5</v>
      </c>
    </row>
    <row r="468" spans="1:153" s="5" customFormat="1" ht="84">
      <c r="A468" s="5" t="s">
        <v>2600</v>
      </c>
      <c r="B468" s="5" t="s">
        <v>2845</v>
      </c>
      <c r="C468" s="5" t="s">
        <v>1497</v>
      </c>
      <c r="D468" s="5" t="s">
        <v>1497</v>
      </c>
      <c r="E468" s="5">
        <v>95</v>
      </c>
      <c r="F468" s="5">
        <v>2</v>
      </c>
      <c r="G468" s="6" t="str">
        <f t="shared" si="50"/>
        <v>95-2</v>
      </c>
      <c r="H468" s="2">
        <v>50</v>
      </c>
      <c r="I468" s="2">
        <v>53</v>
      </c>
      <c r="J468" s="81" t="str">
        <f>IF(((VLOOKUP($G468,Depth_Lookup!$A$3:$J$561,9,FALSE))-(I468/100))&gt;=0,"Good","Too Long")</f>
        <v>Good</v>
      </c>
      <c r="K468" s="82">
        <f>(VLOOKUP($G468,Depth_Lookup!$A$3:$J$561,10,FALSE))+(H468/100)</f>
        <v>219.70500000000001</v>
      </c>
      <c r="L468" s="82">
        <f>(VLOOKUP($G468,Depth_Lookup!$A$3:$J$561,10,FALSE))+(I468/100)</f>
        <v>219.73500000000001</v>
      </c>
      <c r="M468" s="174" t="s">
        <v>2548</v>
      </c>
      <c r="N468" s="174" t="s">
        <v>2549</v>
      </c>
      <c r="O468" s="59" t="s">
        <v>2582</v>
      </c>
      <c r="P468" s="59" t="s">
        <v>2675</v>
      </c>
      <c r="Q468" s="45"/>
      <c r="R468" s="42">
        <v>100</v>
      </c>
      <c r="V468" s="8">
        <f t="shared" si="51"/>
        <v>100</v>
      </c>
      <c r="W468" s="4" t="s">
        <v>1737</v>
      </c>
      <c r="X468" s="5" t="s">
        <v>1764</v>
      </c>
      <c r="Y468" s="38">
        <v>100</v>
      </c>
      <c r="Z468" s="8" t="str">
        <f>VLOOKUP($Y468,definitions_list_lookup!$N$15:$P$20,2,TRUE)</f>
        <v>complete</v>
      </c>
      <c r="AA468" s="8">
        <f>VLOOKUP($Y468,definitions_list_lookup!$N$15:$P$20,3,TRUE)</f>
        <v>5</v>
      </c>
      <c r="AB468" s="4" t="s">
        <v>2583</v>
      </c>
      <c r="AC468" s="7">
        <v>40</v>
      </c>
      <c r="AD468" s="7">
        <v>10</v>
      </c>
      <c r="AE468" s="7">
        <v>40</v>
      </c>
      <c r="AF468" s="7"/>
      <c r="AG468" s="7"/>
      <c r="AH468" s="7"/>
      <c r="AI468" s="7"/>
      <c r="AJ468" s="7"/>
      <c r="AK468" s="7"/>
      <c r="AL468" s="7"/>
      <c r="AM468" s="7"/>
      <c r="AN468" s="7"/>
      <c r="AO468" s="7"/>
      <c r="AP468" s="7">
        <v>2</v>
      </c>
      <c r="AQ468" s="7"/>
      <c r="AR468" s="7"/>
      <c r="AS468" s="7">
        <v>8</v>
      </c>
      <c r="AT468" s="7"/>
      <c r="AU468" s="7"/>
      <c r="AV468" s="7"/>
      <c r="AW468" s="7"/>
      <c r="AX468" s="7"/>
      <c r="AY468" s="7"/>
      <c r="AZ468" s="7"/>
      <c r="BA468" s="8">
        <f t="shared" si="52"/>
        <v>100</v>
      </c>
      <c r="BB468" s="45"/>
      <c r="BC468" s="4"/>
      <c r="BD468" s="4"/>
      <c r="BE468" s="4"/>
      <c r="BG468" s="8" t="str">
        <f>VLOOKUP($BF468,definitions_list_lookup!$N$15:$P$20,2,TRUE)</f>
        <v>fresh</v>
      </c>
      <c r="BH468" s="8">
        <f>VLOOKUP($BF468,definitions_list_lookup!$N$15:$P$20,3,TRUE)</f>
        <v>0</v>
      </c>
      <c r="BI468" s="4"/>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8">
        <f t="shared" si="53"/>
        <v>0</v>
      </c>
      <c r="CI468" s="45"/>
      <c r="CK468" s="130"/>
      <c r="CM468" s="8" t="str">
        <f>VLOOKUP($CL468,definitions_list_lookup!$N$15:$P$20,2,TRUE)</f>
        <v>fresh</v>
      </c>
      <c r="CN468" s="8">
        <f>VLOOKUP($CL468,definitions_list_lookup!$N$15:$P$20,3,TRUE)</f>
        <v>0</v>
      </c>
      <c r="CO468" s="108"/>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8">
        <f t="shared" si="54"/>
        <v>0</v>
      </c>
      <c r="DO468" s="45"/>
      <c r="DP468" s="4"/>
      <c r="DR468" s="8" t="str">
        <f>VLOOKUP($DQ468,definitions_list_lookup!$N$15:$P$20,2,TRUE)</f>
        <v>fresh</v>
      </c>
      <c r="DS468" s="8">
        <f>VLOOKUP($DQ468,definitions_list_lookup!$N$15:$P$20,3,TRUE)</f>
        <v>0</v>
      </c>
      <c r="DT468" s="108"/>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8">
        <f t="shared" si="55"/>
        <v>0</v>
      </c>
      <c r="ET468" s="44"/>
      <c r="EU468" s="8">
        <f t="shared" si="49"/>
        <v>100</v>
      </c>
      <c r="EV468" s="8" t="str">
        <f>VLOOKUP($EU468,definitions_list_lookup!$N$15:$P$20,2,TRUE)</f>
        <v>complete</v>
      </c>
      <c r="EW468" s="8">
        <f>VLOOKUP($EU468,definitions_list_lookup!$N$15:$P$20,3,TRUE)</f>
        <v>5</v>
      </c>
    </row>
    <row r="469" spans="1:153" s="5" customFormat="1" ht="112">
      <c r="A469" s="5" t="s">
        <v>2600</v>
      </c>
      <c r="B469" s="5" t="s">
        <v>2845</v>
      </c>
      <c r="C469" s="5" t="s">
        <v>1497</v>
      </c>
      <c r="D469" s="5" t="s">
        <v>1497</v>
      </c>
      <c r="E469" s="5">
        <v>95</v>
      </c>
      <c r="F469" s="5">
        <v>2</v>
      </c>
      <c r="G469" s="6" t="str">
        <f t="shared" si="50"/>
        <v>95-2</v>
      </c>
      <c r="H469" s="2">
        <v>53</v>
      </c>
      <c r="I469" s="2">
        <v>85</v>
      </c>
      <c r="J469" s="81" t="str">
        <f>IF(((VLOOKUP($G469,Depth_Lookup!$A$3:$J$561,9,FALSE))-(I469/100))&gt;=0,"Good","Too Long")</f>
        <v>Good</v>
      </c>
      <c r="K469" s="82">
        <f>(VLOOKUP($G469,Depth_Lookup!$A$3:$J$561,10,FALSE))+(H469/100)</f>
        <v>219.73500000000001</v>
      </c>
      <c r="L469" s="82">
        <f>(VLOOKUP($G469,Depth_Lookup!$A$3:$J$561,10,FALSE))+(I469/100)</f>
        <v>220.05500000000001</v>
      </c>
      <c r="M469" s="174" t="s">
        <v>2551</v>
      </c>
      <c r="N469" s="174" t="s">
        <v>12</v>
      </c>
      <c r="O469" s="59" t="s">
        <v>2397</v>
      </c>
      <c r="P469" s="59" t="s">
        <v>2500</v>
      </c>
      <c r="Q469" s="45"/>
      <c r="R469" s="42">
        <v>100</v>
      </c>
      <c r="V469" s="8">
        <f t="shared" si="51"/>
        <v>100</v>
      </c>
      <c r="W469" s="4" t="s">
        <v>2046</v>
      </c>
      <c r="X469" s="5" t="s">
        <v>1764</v>
      </c>
      <c r="Y469" s="38">
        <v>95</v>
      </c>
      <c r="Z469" s="8" t="str">
        <f>VLOOKUP($Y469,definitions_list_lookup!$N$15:$P$20,2,TRUE)</f>
        <v>complete</v>
      </c>
      <c r="AA469" s="8">
        <f>VLOOKUP($Y469,definitions_list_lookup!$N$15:$P$20,3,TRUE)</f>
        <v>5</v>
      </c>
      <c r="AB469" s="4"/>
      <c r="AC469" s="7"/>
      <c r="AD469" s="7"/>
      <c r="AE469" s="7"/>
      <c r="AF469" s="7"/>
      <c r="AG469" s="7"/>
      <c r="AH469" s="7"/>
      <c r="AI469" s="7"/>
      <c r="AJ469" s="7"/>
      <c r="AK469" s="7"/>
      <c r="AL469" s="7"/>
      <c r="AM469" s="7"/>
      <c r="AN469" s="7"/>
      <c r="AO469" s="7"/>
      <c r="AP469" s="7">
        <v>10</v>
      </c>
      <c r="AQ469" s="7"/>
      <c r="AR469" s="7"/>
      <c r="AS469" s="7">
        <v>90</v>
      </c>
      <c r="AT469" s="7"/>
      <c r="AU469" s="7"/>
      <c r="AV469" s="7"/>
      <c r="AW469" s="7"/>
      <c r="AX469" s="7"/>
      <c r="AY469" s="7"/>
      <c r="AZ469" s="7"/>
      <c r="BA469" s="8">
        <f t="shared" si="52"/>
        <v>100</v>
      </c>
      <c r="BB469" s="45"/>
      <c r="BC469" s="4"/>
      <c r="BD469" s="4"/>
      <c r="BE469" s="4"/>
      <c r="BG469" s="8" t="str">
        <f>VLOOKUP($BF469,definitions_list_lookup!$N$15:$P$20,2,TRUE)</f>
        <v>fresh</v>
      </c>
      <c r="BH469" s="8">
        <f>VLOOKUP($BF469,definitions_list_lookup!$N$15:$P$20,3,TRUE)</f>
        <v>0</v>
      </c>
      <c r="BI469" s="4"/>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8">
        <f t="shared" si="53"/>
        <v>0</v>
      </c>
      <c r="CI469" s="45"/>
      <c r="CK469" s="130"/>
      <c r="CM469" s="8" t="str">
        <f>VLOOKUP($CL469,definitions_list_lookup!$N$15:$P$20,2,TRUE)</f>
        <v>fresh</v>
      </c>
      <c r="CN469" s="8">
        <f>VLOOKUP($CL469,definitions_list_lookup!$N$15:$P$20,3,TRUE)</f>
        <v>0</v>
      </c>
      <c r="CO469" s="108"/>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8">
        <f t="shared" si="54"/>
        <v>0</v>
      </c>
      <c r="DO469" s="45"/>
      <c r="DP469" s="4"/>
      <c r="DR469" s="8" t="str">
        <f>VLOOKUP($DQ469,definitions_list_lookup!$N$15:$P$20,2,TRUE)</f>
        <v>fresh</v>
      </c>
      <c r="DS469" s="8">
        <f>VLOOKUP($DQ469,definitions_list_lookup!$N$15:$P$20,3,TRUE)</f>
        <v>0</v>
      </c>
      <c r="DT469" s="108"/>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8">
        <f t="shared" si="55"/>
        <v>0</v>
      </c>
      <c r="ET469" s="44"/>
      <c r="EU469" s="8">
        <f t="shared" si="49"/>
        <v>95</v>
      </c>
      <c r="EV469" s="8" t="str">
        <f>VLOOKUP($EU469,definitions_list_lookup!$N$15:$P$20,2,TRUE)</f>
        <v>complete</v>
      </c>
      <c r="EW469" s="8">
        <f>VLOOKUP($EU469,definitions_list_lookup!$N$15:$P$20,3,TRUE)</f>
        <v>5</v>
      </c>
    </row>
    <row r="470" spans="1:153" s="5" customFormat="1" ht="168">
      <c r="A470" s="5" t="s">
        <v>2600</v>
      </c>
      <c r="B470" s="5" t="s">
        <v>2845</v>
      </c>
      <c r="C470" s="5" t="s">
        <v>1497</v>
      </c>
      <c r="D470" s="5" t="s">
        <v>1497</v>
      </c>
      <c r="E470" s="5">
        <v>95</v>
      </c>
      <c r="F470" s="5">
        <v>3</v>
      </c>
      <c r="G470" s="6" t="str">
        <f t="shared" si="50"/>
        <v>95-3</v>
      </c>
      <c r="H470" s="2">
        <v>0</v>
      </c>
      <c r="I470" s="2">
        <v>76</v>
      </c>
      <c r="J470" s="81" t="str">
        <f>IF(((VLOOKUP($G470,Depth_Lookup!$A$3:$J$561,9,FALSE))-(I470/100))&gt;=0,"Good","Too Long")</f>
        <v>Good</v>
      </c>
      <c r="K470" s="82">
        <f>(VLOOKUP($G470,Depth_Lookup!$A$3:$J$561,10,FALSE))+(H470/100)</f>
        <v>220.05500000000001</v>
      </c>
      <c r="L470" s="82">
        <f>(VLOOKUP($G470,Depth_Lookup!$A$3:$J$561,10,FALSE))+(I470/100)</f>
        <v>220.815</v>
      </c>
      <c r="M470" s="174" t="s">
        <v>2551</v>
      </c>
      <c r="N470" s="174" t="s">
        <v>12</v>
      </c>
      <c r="O470" s="59" t="s">
        <v>2397</v>
      </c>
      <c r="P470" s="59" t="s">
        <v>2676</v>
      </c>
      <c r="Q470" s="45"/>
      <c r="R470" s="42">
        <v>100</v>
      </c>
      <c r="V470" s="8">
        <f t="shared" si="51"/>
        <v>100</v>
      </c>
      <c r="W470" s="4" t="s">
        <v>2046</v>
      </c>
      <c r="X470" s="5" t="s">
        <v>1764</v>
      </c>
      <c r="Y470" s="38">
        <v>95</v>
      </c>
      <c r="Z470" s="8" t="str">
        <f>VLOOKUP($Y470,definitions_list_lookup!$N$15:$P$20,2,TRUE)</f>
        <v>complete</v>
      </c>
      <c r="AA470" s="8">
        <f>VLOOKUP($Y470,definitions_list_lookup!$N$15:$P$20,3,TRUE)</f>
        <v>5</v>
      </c>
      <c r="AB470" s="4"/>
      <c r="AC470" s="7"/>
      <c r="AD470" s="7"/>
      <c r="AE470" s="7"/>
      <c r="AF470" s="7"/>
      <c r="AG470" s="7"/>
      <c r="AH470" s="7"/>
      <c r="AI470" s="7"/>
      <c r="AJ470" s="7"/>
      <c r="AK470" s="7"/>
      <c r="AL470" s="7"/>
      <c r="AM470" s="7"/>
      <c r="AN470" s="7"/>
      <c r="AO470" s="7"/>
      <c r="AP470" s="7">
        <v>10</v>
      </c>
      <c r="AQ470" s="7"/>
      <c r="AR470" s="7"/>
      <c r="AS470" s="7">
        <v>90</v>
      </c>
      <c r="AT470" s="7"/>
      <c r="AU470" s="7"/>
      <c r="AV470" s="7"/>
      <c r="AW470" s="7"/>
      <c r="AX470" s="7"/>
      <c r="AY470" s="7"/>
      <c r="AZ470" s="7"/>
      <c r="BA470" s="8">
        <f t="shared" si="52"/>
        <v>100</v>
      </c>
      <c r="BB470" s="45"/>
      <c r="BC470" s="4"/>
      <c r="BD470" s="4"/>
      <c r="BE470" s="4"/>
      <c r="BG470" s="8" t="str">
        <f>VLOOKUP($BF470,definitions_list_lookup!$N$15:$P$20,2,TRUE)</f>
        <v>fresh</v>
      </c>
      <c r="BH470" s="8">
        <f>VLOOKUP($BF470,definitions_list_lookup!$N$15:$P$20,3,TRUE)</f>
        <v>0</v>
      </c>
      <c r="BI470" s="4"/>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8">
        <f t="shared" si="53"/>
        <v>0</v>
      </c>
      <c r="CI470" s="45"/>
      <c r="CK470" s="130"/>
      <c r="CM470" s="8" t="str">
        <f>VLOOKUP($CL470,definitions_list_lookup!$N$15:$P$20,2,TRUE)</f>
        <v>fresh</v>
      </c>
      <c r="CN470" s="8">
        <f>VLOOKUP($CL470,definitions_list_lookup!$N$15:$P$20,3,TRUE)</f>
        <v>0</v>
      </c>
      <c r="CO470" s="108"/>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8">
        <f t="shared" si="54"/>
        <v>0</v>
      </c>
      <c r="DO470" s="45"/>
      <c r="DP470" s="4"/>
      <c r="DR470" s="8" t="str">
        <f>VLOOKUP($DQ470,definitions_list_lookup!$N$15:$P$20,2,TRUE)</f>
        <v>fresh</v>
      </c>
      <c r="DS470" s="8">
        <f>VLOOKUP($DQ470,definitions_list_lookup!$N$15:$P$20,3,TRUE)</f>
        <v>0</v>
      </c>
      <c r="DT470" s="108"/>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8">
        <f t="shared" si="55"/>
        <v>0</v>
      </c>
      <c r="ET470" s="44"/>
      <c r="EU470" s="8">
        <f t="shared" si="49"/>
        <v>95</v>
      </c>
      <c r="EV470" s="8" t="str">
        <f>VLOOKUP($EU470,definitions_list_lookup!$N$15:$P$20,2,TRUE)</f>
        <v>complete</v>
      </c>
      <c r="EW470" s="8">
        <f>VLOOKUP($EU470,definitions_list_lookup!$N$15:$P$20,3,TRUE)</f>
        <v>5</v>
      </c>
    </row>
    <row r="471" spans="1:153" s="5" customFormat="1" ht="210">
      <c r="A471" s="5" t="s">
        <v>2600</v>
      </c>
      <c r="B471" s="5" t="s">
        <v>2845</v>
      </c>
      <c r="C471" s="5" t="s">
        <v>1497</v>
      </c>
      <c r="D471" s="5" t="s">
        <v>1497</v>
      </c>
      <c r="E471" s="5">
        <v>95</v>
      </c>
      <c r="F471" s="5">
        <v>4</v>
      </c>
      <c r="G471" s="6" t="str">
        <f t="shared" si="50"/>
        <v>95-4</v>
      </c>
      <c r="H471" s="2">
        <v>0</v>
      </c>
      <c r="I471" s="2">
        <v>54</v>
      </c>
      <c r="J471" s="81" t="str">
        <f>IF(((VLOOKUP($G471,Depth_Lookup!$A$3:$J$561,9,FALSE))-(I471/100))&gt;=0,"Good","Too Long")</f>
        <v>Good</v>
      </c>
      <c r="K471" s="82">
        <f>(VLOOKUP($G471,Depth_Lookup!$A$3:$J$561,10,FALSE))+(H471/100)</f>
        <v>220.815</v>
      </c>
      <c r="L471" s="82">
        <f>(VLOOKUP($G471,Depth_Lookup!$A$3:$J$561,10,FALSE))+(I471/100)</f>
        <v>221.35499999999999</v>
      </c>
      <c r="M471" s="174" t="s">
        <v>2551</v>
      </c>
      <c r="N471" s="174" t="s">
        <v>12</v>
      </c>
      <c r="O471" s="59" t="s">
        <v>2397</v>
      </c>
      <c r="P471" s="59" t="s">
        <v>2677</v>
      </c>
      <c r="Q471" s="45"/>
      <c r="R471" s="42">
        <v>100</v>
      </c>
      <c r="V471" s="8">
        <f t="shared" si="51"/>
        <v>100</v>
      </c>
      <c r="W471" s="4" t="s">
        <v>2046</v>
      </c>
      <c r="X471" s="5" t="s">
        <v>1764</v>
      </c>
      <c r="Y471" s="38">
        <v>95</v>
      </c>
      <c r="Z471" s="8" t="str">
        <f>VLOOKUP($Y471,definitions_list_lookup!$N$15:$P$20,2,TRUE)</f>
        <v>complete</v>
      </c>
      <c r="AA471" s="8">
        <f>VLOOKUP($Y471,definitions_list_lookup!$N$15:$P$20,3,TRUE)</f>
        <v>5</v>
      </c>
      <c r="AB471" s="4"/>
      <c r="AC471" s="7"/>
      <c r="AD471" s="7"/>
      <c r="AE471" s="7"/>
      <c r="AF471" s="7"/>
      <c r="AG471" s="7"/>
      <c r="AH471" s="7"/>
      <c r="AI471" s="7"/>
      <c r="AJ471" s="7"/>
      <c r="AK471" s="7"/>
      <c r="AL471" s="7"/>
      <c r="AM471" s="7"/>
      <c r="AN471" s="7"/>
      <c r="AO471" s="7"/>
      <c r="AP471" s="7">
        <v>10</v>
      </c>
      <c r="AQ471" s="7"/>
      <c r="AR471" s="7"/>
      <c r="AS471" s="7">
        <v>90</v>
      </c>
      <c r="AT471" s="7"/>
      <c r="AU471" s="7"/>
      <c r="AV471" s="7"/>
      <c r="AW471" s="7"/>
      <c r="AX471" s="7"/>
      <c r="AY471" s="7"/>
      <c r="AZ471" s="7"/>
      <c r="BA471" s="8">
        <f t="shared" si="52"/>
        <v>100</v>
      </c>
      <c r="BB471" s="45"/>
      <c r="BC471" s="4"/>
      <c r="BD471" s="4"/>
      <c r="BE471" s="4"/>
      <c r="BG471" s="8" t="str">
        <f>VLOOKUP($BF471,definitions_list_lookup!$N$15:$P$20,2,TRUE)</f>
        <v>fresh</v>
      </c>
      <c r="BH471" s="8">
        <f>VLOOKUP($BF471,definitions_list_lookup!$N$15:$P$20,3,TRUE)</f>
        <v>0</v>
      </c>
      <c r="BI471" s="4"/>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8">
        <f t="shared" si="53"/>
        <v>0</v>
      </c>
      <c r="CI471" s="45"/>
      <c r="CK471" s="130"/>
      <c r="CM471" s="8" t="str">
        <f>VLOOKUP($CL471,definitions_list_lookup!$N$15:$P$20,2,TRUE)</f>
        <v>fresh</v>
      </c>
      <c r="CN471" s="8">
        <f>VLOOKUP($CL471,definitions_list_lookup!$N$15:$P$20,3,TRUE)</f>
        <v>0</v>
      </c>
      <c r="CO471" s="108"/>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8">
        <f t="shared" si="54"/>
        <v>0</v>
      </c>
      <c r="DO471" s="45"/>
      <c r="DP471" s="4"/>
      <c r="DR471" s="8" t="str">
        <f>VLOOKUP($DQ471,definitions_list_lookup!$N$15:$P$20,2,TRUE)</f>
        <v>fresh</v>
      </c>
      <c r="DS471" s="8">
        <f>VLOOKUP($DQ471,definitions_list_lookup!$N$15:$P$20,3,TRUE)</f>
        <v>0</v>
      </c>
      <c r="DT471" s="108"/>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8">
        <f t="shared" si="55"/>
        <v>0</v>
      </c>
      <c r="ET471" s="44"/>
      <c r="EU471" s="8">
        <f t="shared" si="49"/>
        <v>95</v>
      </c>
      <c r="EV471" s="8" t="str">
        <f>VLOOKUP($EU471,definitions_list_lookup!$N$15:$P$20,2,TRUE)</f>
        <v>complete</v>
      </c>
      <c r="EW471" s="8">
        <f>VLOOKUP($EU471,definitions_list_lookup!$N$15:$P$20,3,TRUE)</f>
        <v>5</v>
      </c>
    </row>
    <row r="472" spans="1:153" s="5" customFormat="1" ht="210">
      <c r="A472" s="5" t="s">
        <v>2600</v>
      </c>
      <c r="B472" s="5" t="s">
        <v>2845</v>
      </c>
      <c r="C472" s="5" t="s">
        <v>1497</v>
      </c>
      <c r="D472" s="5" t="s">
        <v>1497</v>
      </c>
      <c r="E472" s="5">
        <v>96</v>
      </c>
      <c r="F472" s="5">
        <v>1</v>
      </c>
      <c r="G472" s="6" t="str">
        <f t="shared" si="50"/>
        <v>96-1</v>
      </c>
      <c r="H472" s="2">
        <v>0</v>
      </c>
      <c r="I472" s="2">
        <v>76.5</v>
      </c>
      <c r="J472" s="81" t="str">
        <f>IF(((VLOOKUP($G472,Depth_Lookup!$A$3:$J$561,9,FALSE))-(I472/100))&gt;=0,"Good","Too Long")</f>
        <v>Good</v>
      </c>
      <c r="K472" s="82">
        <f>(VLOOKUP($G472,Depth_Lookup!$A$3:$J$561,10,FALSE))+(H472/100)</f>
        <v>221.25</v>
      </c>
      <c r="L472" s="82">
        <f>(VLOOKUP($G472,Depth_Lookup!$A$3:$J$561,10,FALSE))+(I472/100)</f>
        <v>222.01499999999999</v>
      </c>
      <c r="M472" s="174" t="s">
        <v>2551</v>
      </c>
      <c r="N472" s="174" t="s">
        <v>12</v>
      </c>
      <c r="O472" s="59" t="s">
        <v>2397</v>
      </c>
      <c r="P472" s="59" t="s">
        <v>2677</v>
      </c>
      <c r="Q472" s="45"/>
      <c r="R472" s="42">
        <v>100</v>
      </c>
      <c r="V472" s="8">
        <f t="shared" si="51"/>
        <v>100</v>
      </c>
      <c r="W472" s="4" t="s">
        <v>2046</v>
      </c>
      <c r="X472" s="5" t="s">
        <v>1764</v>
      </c>
      <c r="Y472" s="38">
        <v>95</v>
      </c>
      <c r="Z472" s="8" t="str">
        <f>VLOOKUP($Y472,definitions_list_lookup!$N$15:$P$20,2,TRUE)</f>
        <v>complete</v>
      </c>
      <c r="AA472" s="8">
        <f>VLOOKUP($Y472,definitions_list_lookup!$N$15:$P$20,3,TRUE)</f>
        <v>5</v>
      </c>
      <c r="AB472" s="4"/>
      <c r="AC472" s="7"/>
      <c r="AD472" s="7"/>
      <c r="AE472" s="7"/>
      <c r="AF472" s="7"/>
      <c r="AG472" s="7"/>
      <c r="AH472" s="7"/>
      <c r="AI472" s="7"/>
      <c r="AJ472" s="7"/>
      <c r="AK472" s="7"/>
      <c r="AL472" s="7"/>
      <c r="AM472" s="7"/>
      <c r="AN472" s="7"/>
      <c r="AO472" s="7"/>
      <c r="AP472" s="7">
        <v>10</v>
      </c>
      <c r="AQ472" s="7"/>
      <c r="AR472" s="7"/>
      <c r="AS472" s="7">
        <v>90</v>
      </c>
      <c r="AT472" s="7"/>
      <c r="AU472" s="7"/>
      <c r="AV472" s="7"/>
      <c r="AW472" s="7"/>
      <c r="AX472" s="7"/>
      <c r="AY472" s="7"/>
      <c r="AZ472" s="7"/>
      <c r="BA472" s="8">
        <f t="shared" si="52"/>
        <v>100</v>
      </c>
      <c r="BB472" s="45"/>
      <c r="BC472" s="4"/>
      <c r="BD472" s="4"/>
      <c r="BE472" s="4"/>
      <c r="BG472" s="8" t="str">
        <f>VLOOKUP($BF472,definitions_list_lookup!$N$15:$P$20,2,TRUE)</f>
        <v>fresh</v>
      </c>
      <c r="BH472" s="8">
        <f>VLOOKUP($BF472,definitions_list_lookup!$N$15:$P$20,3,TRUE)</f>
        <v>0</v>
      </c>
      <c r="BI472" s="4"/>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8">
        <f t="shared" si="53"/>
        <v>0</v>
      </c>
      <c r="CI472" s="45"/>
      <c r="CK472" s="130"/>
      <c r="CM472" s="8" t="str">
        <f>VLOOKUP($CL472,definitions_list_lookup!$N$15:$P$20,2,TRUE)</f>
        <v>fresh</v>
      </c>
      <c r="CN472" s="8">
        <f>VLOOKUP($CL472,definitions_list_lookup!$N$15:$P$20,3,TRUE)</f>
        <v>0</v>
      </c>
      <c r="CO472" s="108"/>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8">
        <f t="shared" si="54"/>
        <v>0</v>
      </c>
      <c r="DO472" s="45"/>
      <c r="DP472" s="4"/>
      <c r="DR472" s="8" t="str">
        <f>VLOOKUP($DQ472,definitions_list_lookup!$N$15:$P$20,2,TRUE)</f>
        <v>fresh</v>
      </c>
      <c r="DS472" s="8">
        <f>VLOOKUP($DQ472,definitions_list_lookup!$N$15:$P$20,3,TRUE)</f>
        <v>0</v>
      </c>
      <c r="DT472" s="108"/>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8">
        <f t="shared" si="55"/>
        <v>0</v>
      </c>
      <c r="ET472" s="44"/>
      <c r="EU472" s="8">
        <f t="shared" si="49"/>
        <v>95</v>
      </c>
      <c r="EV472" s="8" t="str">
        <f>VLOOKUP($EU472,definitions_list_lookup!$N$15:$P$20,2,TRUE)</f>
        <v>complete</v>
      </c>
      <c r="EW472" s="8">
        <f>VLOOKUP($EU472,definitions_list_lookup!$N$15:$P$20,3,TRUE)</f>
        <v>5</v>
      </c>
    </row>
    <row r="473" spans="1:153" s="5" customFormat="1" ht="168">
      <c r="A473" s="5" t="s">
        <v>2600</v>
      </c>
      <c r="B473" s="5" t="s">
        <v>2845</v>
      </c>
      <c r="C473" s="5" t="s">
        <v>1497</v>
      </c>
      <c r="D473" s="5" t="s">
        <v>1497</v>
      </c>
      <c r="E473" s="5">
        <v>96</v>
      </c>
      <c r="F473" s="5">
        <v>2</v>
      </c>
      <c r="G473" s="6" t="str">
        <f t="shared" si="50"/>
        <v>96-2</v>
      </c>
      <c r="H473" s="2">
        <v>0</v>
      </c>
      <c r="I473" s="2">
        <v>99</v>
      </c>
      <c r="J473" s="81" t="str">
        <f>IF(((VLOOKUP($G473,Depth_Lookup!$A$3:$J$561,9,FALSE))-(I473/100))&gt;=0,"Good","Too Long")</f>
        <v>Good</v>
      </c>
      <c r="K473" s="82">
        <f>(VLOOKUP($G473,Depth_Lookup!$A$3:$J$561,10,FALSE))+(H473/100)</f>
        <v>222.01499999999999</v>
      </c>
      <c r="L473" s="82">
        <f>(VLOOKUP($G473,Depth_Lookup!$A$3:$J$561,10,FALSE))+(I473/100)</f>
        <v>223.005</v>
      </c>
      <c r="M473" s="174" t="s">
        <v>2551</v>
      </c>
      <c r="N473" s="174" t="s">
        <v>12</v>
      </c>
      <c r="O473" s="59" t="s">
        <v>2397</v>
      </c>
      <c r="P473" s="59" t="s">
        <v>2676</v>
      </c>
      <c r="Q473" s="45"/>
      <c r="R473" s="42">
        <v>100</v>
      </c>
      <c r="V473" s="8">
        <f t="shared" si="51"/>
        <v>100</v>
      </c>
      <c r="W473" s="4" t="s">
        <v>2046</v>
      </c>
      <c r="X473" s="5" t="s">
        <v>1764</v>
      </c>
      <c r="Y473" s="38">
        <v>95</v>
      </c>
      <c r="Z473" s="8" t="str">
        <f>VLOOKUP($Y473,definitions_list_lookup!$N$15:$P$20,2,TRUE)</f>
        <v>complete</v>
      </c>
      <c r="AA473" s="8">
        <f>VLOOKUP($Y473,definitions_list_lookup!$N$15:$P$20,3,TRUE)</f>
        <v>5</v>
      </c>
      <c r="AB473" s="4"/>
      <c r="AC473" s="7"/>
      <c r="AD473" s="7"/>
      <c r="AE473" s="7"/>
      <c r="AF473" s="7"/>
      <c r="AG473" s="7"/>
      <c r="AH473" s="7"/>
      <c r="AI473" s="7"/>
      <c r="AJ473" s="7"/>
      <c r="AK473" s="7"/>
      <c r="AL473" s="7"/>
      <c r="AM473" s="7"/>
      <c r="AN473" s="7"/>
      <c r="AO473" s="7"/>
      <c r="AP473" s="7">
        <v>10</v>
      </c>
      <c r="AQ473" s="7"/>
      <c r="AR473" s="7"/>
      <c r="AS473" s="7">
        <v>90</v>
      </c>
      <c r="AT473" s="7"/>
      <c r="AU473" s="7"/>
      <c r="AV473" s="7"/>
      <c r="AW473" s="7"/>
      <c r="AX473" s="7"/>
      <c r="AY473" s="7"/>
      <c r="AZ473" s="7"/>
      <c r="BA473" s="8">
        <f t="shared" si="52"/>
        <v>100</v>
      </c>
      <c r="BB473" s="45"/>
      <c r="BC473" s="4"/>
      <c r="BD473" s="4"/>
      <c r="BE473" s="4"/>
      <c r="BG473" s="8" t="str">
        <f>VLOOKUP($BF473,definitions_list_lookup!$N$15:$P$20,2,TRUE)</f>
        <v>fresh</v>
      </c>
      <c r="BH473" s="8">
        <f>VLOOKUP($BF473,definitions_list_lookup!$N$15:$P$20,3,TRUE)</f>
        <v>0</v>
      </c>
      <c r="BI473" s="4"/>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8">
        <f t="shared" si="53"/>
        <v>0</v>
      </c>
      <c r="CI473" s="45"/>
      <c r="CK473" s="130"/>
      <c r="CM473" s="8" t="str">
        <f>VLOOKUP($CL473,definitions_list_lookup!$N$15:$P$20,2,TRUE)</f>
        <v>fresh</v>
      </c>
      <c r="CN473" s="8">
        <f>VLOOKUP($CL473,definitions_list_lookup!$N$15:$P$20,3,TRUE)</f>
        <v>0</v>
      </c>
      <c r="CO473" s="108"/>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8">
        <f t="shared" si="54"/>
        <v>0</v>
      </c>
      <c r="DO473" s="45"/>
      <c r="DP473" s="4"/>
      <c r="DR473" s="8" t="str">
        <f>VLOOKUP($DQ473,definitions_list_lookup!$N$15:$P$20,2,TRUE)</f>
        <v>fresh</v>
      </c>
      <c r="DS473" s="8">
        <f>VLOOKUP($DQ473,definitions_list_lookup!$N$15:$P$20,3,TRUE)</f>
        <v>0</v>
      </c>
      <c r="DT473" s="108"/>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8">
        <f t="shared" si="55"/>
        <v>0</v>
      </c>
      <c r="ET473" s="44"/>
      <c r="EU473" s="8">
        <f t="shared" si="49"/>
        <v>95</v>
      </c>
      <c r="EV473" s="8" t="str">
        <f>VLOOKUP($EU473,definitions_list_lookup!$N$15:$P$20,2,TRUE)</f>
        <v>complete</v>
      </c>
      <c r="EW473" s="8">
        <f>VLOOKUP($EU473,definitions_list_lookup!$N$15:$P$20,3,TRUE)</f>
        <v>5</v>
      </c>
    </row>
    <row r="474" spans="1:153" s="5" customFormat="1" ht="210">
      <c r="A474" s="5" t="s">
        <v>2600</v>
      </c>
      <c r="B474" s="5" t="s">
        <v>2845</v>
      </c>
      <c r="C474" s="5" t="s">
        <v>1497</v>
      </c>
      <c r="D474" s="5" t="s">
        <v>1497</v>
      </c>
      <c r="E474" s="5">
        <v>96</v>
      </c>
      <c r="F474" s="5">
        <v>3</v>
      </c>
      <c r="G474" s="6" t="str">
        <f t="shared" si="50"/>
        <v>96-3</v>
      </c>
      <c r="H474" s="2">
        <v>0</v>
      </c>
      <c r="I474" s="2">
        <v>9.5</v>
      </c>
      <c r="J474" s="81" t="str">
        <f>IF(((VLOOKUP($G474,Depth_Lookup!$A$3:$J$561,9,FALSE))-(I474/100))&gt;=0,"Good","Too Long")</f>
        <v>Good</v>
      </c>
      <c r="K474" s="82">
        <f>(VLOOKUP($G474,Depth_Lookup!$A$3:$J$561,10,FALSE))+(H474/100)</f>
        <v>223.005</v>
      </c>
      <c r="L474" s="82">
        <f>(VLOOKUP($G474,Depth_Lookup!$A$3:$J$561,10,FALSE))+(I474/100)</f>
        <v>223.1</v>
      </c>
      <c r="M474" s="174" t="s">
        <v>2551</v>
      </c>
      <c r="N474" s="174" t="s">
        <v>12</v>
      </c>
      <c r="O474" s="59" t="s">
        <v>2397</v>
      </c>
      <c r="P474" s="59" t="s">
        <v>2677</v>
      </c>
      <c r="Q474" s="45"/>
      <c r="R474" s="42">
        <v>100</v>
      </c>
      <c r="V474" s="8">
        <f t="shared" si="51"/>
        <v>100</v>
      </c>
      <c r="W474" s="4" t="s">
        <v>2046</v>
      </c>
      <c r="X474" s="5" t="s">
        <v>1764</v>
      </c>
      <c r="Y474" s="38">
        <v>95</v>
      </c>
      <c r="Z474" s="8" t="str">
        <f>VLOOKUP($Y474,definitions_list_lookup!$N$15:$P$20,2,TRUE)</f>
        <v>complete</v>
      </c>
      <c r="AA474" s="8">
        <f>VLOOKUP($Y474,definitions_list_lookup!$N$15:$P$20,3,TRUE)</f>
        <v>5</v>
      </c>
      <c r="AB474" s="4"/>
      <c r="AC474" s="7"/>
      <c r="AD474" s="7"/>
      <c r="AE474" s="7"/>
      <c r="AF474" s="7"/>
      <c r="AG474" s="7"/>
      <c r="AH474" s="7"/>
      <c r="AI474" s="7"/>
      <c r="AJ474" s="7"/>
      <c r="AK474" s="7"/>
      <c r="AL474" s="7"/>
      <c r="AM474" s="7"/>
      <c r="AN474" s="7"/>
      <c r="AO474" s="7"/>
      <c r="AP474" s="7">
        <v>10</v>
      </c>
      <c r="AQ474" s="7"/>
      <c r="AR474" s="7"/>
      <c r="AS474" s="7">
        <v>90</v>
      </c>
      <c r="AT474" s="7"/>
      <c r="AU474" s="7"/>
      <c r="AV474" s="7"/>
      <c r="AW474" s="7"/>
      <c r="AX474" s="7"/>
      <c r="AY474" s="7"/>
      <c r="AZ474" s="7"/>
      <c r="BA474" s="8">
        <f t="shared" si="52"/>
        <v>100</v>
      </c>
      <c r="BB474" s="45"/>
      <c r="BC474" s="4"/>
      <c r="BD474" s="4"/>
      <c r="BE474" s="4"/>
      <c r="BG474" s="8" t="str">
        <f>VLOOKUP($BF474,definitions_list_lookup!$N$15:$P$20,2,TRUE)</f>
        <v>fresh</v>
      </c>
      <c r="BH474" s="8">
        <f>VLOOKUP($BF474,definitions_list_lookup!$N$15:$P$20,3,TRUE)</f>
        <v>0</v>
      </c>
      <c r="BI474" s="4"/>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8">
        <f t="shared" si="53"/>
        <v>0</v>
      </c>
      <c r="CI474" s="45"/>
      <c r="CK474" s="130"/>
      <c r="CM474" s="8" t="str">
        <f>VLOOKUP($CL474,definitions_list_lookup!$N$15:$P$20,2,TRUE)</f>
        <v>fresh</v>
      </c>
      <c r="CN474" s="8">
        <f>VLOOKUP($CL474,definitions_list_lookup!$N$15:$P$20,3,TRUE)</f>
        <v>0</v>
      </c>
      <c r="CO474" s="108"/>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8">
        <f t="shared" si="54"/>
        <v>0</v>
      </c>
      <c r="DO474" s="45"/>
      <c r="DP474" s="4"/>
      <c r="DR474" s="8" t="str">
        <f>VLOOKUP($DQ474,definitions_list_lookup!$N$15:$P$20,2,TRUE)</f>
        <v>fresh</v>
      </c>
      <c r="DS474" s="8">
        <f>VLOOKUP($DQ474,definitions_list_lookup!$N$15:$P$20,3,TRUE)</f>
        <v>0</v>
      </c>
      <c r="DT474" s="108"/>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8">
        <f t="shared" si="55"/>
        <v>0</v>
      </c>
      <c r="ET474" s="44"/>
      <c r="EU474" s="8">
        <f t="shared" si="49"/>
        <v>95</v>
      </c>
      <c r="EV474" s="8" t="str">
        <f>VLOOKUP($EU474,definitions_list_lookup!$N$15:$P$20,2,TRUE)</f>
        <v>complete</v>
      </c>
      <c r="EW474" s="8">
        <f>VLOOKUP($EU474,definitions_list_lookup!$N$15:$P$20,3,TRUE)</f>
        <v>5</v>
      </c>
    </row>
    <row r="475" spans="1:153" s="5" customFormat="1" ht="112">
      <c r="A475" s="5" t="s">
        <v>2600</v>
      </c>
      <c r="B475" s="5" t="s">
        <v>2845</v>
      </c>
      <c r="C475" s="5" t="s">
        <v>1497</v>
      </c>
      <c r="D475" s="5" t="s">
        <v>1497</v>
      </c>
      <c r="E475" s="5">
        <v>96</v>
      </c>
      <c r="F475" s="5">
        <v>3</v>
      </c>
      <c r="G475" s="6" t="str">
        <f t="shared" si="50"/>
        <v>96-3</v>
      </c>
      <c r="H475" s="2">
        <v>9.5</v>
      </c>
      <c r="I475" s="2">
        <v>10</v>
      </c>
      <c r="J475" s="81" t="str">
        <f>IF(((VLOOKUP($G475,Depth_Lookup!$A$3:$J$561,9,FALSE))-(I475/100))&gt;=0,"Good","Too Long")</f>
        <v>Good</v>
      </c>
      <c r="K475" s="82">
        <f>(VLOOKUP($G475,Depth_Lookup!$A$3:$J$561,10,FALSE))+(H475/100)</f>
        <v>223.1</v>
      </c>
      <c r="L475" s="82">
        <f>(VLOOKUP($G475,Depth_Lookup!$A$3:$J$561,10,FALSE))+(I475/100)</f>
        <v>223.10499999999999</v>
      </c>
      <c r="M475" s="174" t="s">
        <v>2552</v>
      </c>
      <c r="N475" s="174" t="s">
        <v>2541</v>
      </c>
      <c r="O475" s="59" t="s">
        <v>2589</v>
      </c>
      <c r="P475" s="59" t="s">
        <v>2500</v>
      </c>
      <c r="Q475" s="45"/>
      <c r="R475" s="42">
        <v>100</v>
      </c>
      <c r="V475" s="8">
        <f t="shared" si="51"/>
        <v>100</v>
      </c>
      <c r="W475" s="4" t="s">
        <v>2046</v>
      </c>
      <c r="X475" s="5" t="s">
        <v>1764</v>
      </c>
      <c r="Y475" s="38">
        <v>70</v>
      </c>
      <c r="Z475" s="8" t="str">
        <f>VLOOKUP($Y475,definitions_list_lookup!$N$15:$P$20,2,TRUE)</f>
        <v>very high</v>
      </c>
      <c r="AA475" s="8">
        <f>VLOOKUP($Y475,definitions_list_lookup!$N$15:$P$20,3,TRUE)</f>
        <v>4</v>
      </c>
      <c r="AB475" s="4"/>
      <c r="AC475" s="7"/>
      <c r="AD475" s="7"/>
      <c r="AE475" s="7"/>
      <c r="AF475" s="7"/>
      <c r="AG475" s="7"/>
      <c r="AH475" s="7"/>
      <c r="AI475" s="7"/>
      <c r="AJ475" s="7"/>
      <c r="AK475" s="7"/>
      <c r="AL475" s="7"/>
      <c r="AM475" s="7"/>
      <c r="AN475" s="7"/>
      <c r="AO475" s="7"/>
      <c r="AP475" s="7">
        <v>10</v>
      </c>
      <c r="AQ475" s="7"/>
      <c r="AR475" s="7"/>
      <c r="AS475" s="7">
        <v>90</v>
      </c>
      <c r="AT475" s="7"/>
      <c r="AU475" s="7"/>
      <c r="AV475" s="7"/>
      <c r="AW475" s="7"/>
      <c r="AX475" s="7"/>
      <c r="AY475" s="7"/>
      <c r="AZ475" s="7"/>
      <c r="BA475" s="8">
        <f t="shared" si="52"/>
        <v>100</v>
      </c>
      <c r="BB475" s="45"/>
      <c r="BC475" s="4"/>
      <c r="BD475" s="4"/>
      <c r="BE475" s="4"/>
      <c r="BG475" s="8" t="str">
        <f>VLOOKUP($BF475,definitions_list_lookup!$N$15:$P$20,2,TRUE)</f>
        <v>fresh</v>
      </c>
      <c r="BH475" s="8">
        <f>VLOOKUP($BF475,definitions_list_lookup!$N$15:$P$20,3,TRUE)</f>
        <v>0</v>
      </c>
      <c r="BI475" s="4"/>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8">
        <f t="shared" si="53"/>
        <v>0</v>
      </c>
      <c r="CI475" s="45"/>
      <c r="CK475" s="130"/>
      <c r="CM475" s="8" t="str">
        <f>VLOOKUP($CL475,definitions_list_lookup!$N$15:$P$20,2,TRUE)</f>
        <v>fresh</v>
      </c>
      <c r="CN475" s="8">
        <f>VLOOKUP($CL475,definitions_list_lookup!$N$15:$P$20,3,TRUE)</f>
        <v>0</v>
      </c>
      <c r="CO475" s="108"/>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8">
        <f t="shared" si="54"/>
        <v>0</v>
      </c>
      <c r="DO475" s="45"/>
      <c r="DP475" s="4"/>
      <c r="DR475" s="8" t="str">
        <f>VLOOKUP($DQ475,definitions_list_lookup!$N$15:$P$20,2,TRUE)</f>
        <v>fresh</v>
      </c>
      <c r="DS475" s="8">
        <f>VLOOKUP($DQ475,definitions_list_lookup!$N$15:$P$20,3,TRUE)</f>
        <v>0</v>
      </c>
      <c r="DT475" s="108"/>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8">
        <f t="shared" si="55"/>
        <v>0</v>
      </c>
      <c r="ET475" s="44"/>
      <c r="EU475" s="8">
        <f t="shared" si="49"/>
        <v>70</v>
      </c>
      <c r="EV475" s="8" t="str">
        <f>VLOOKUP($EU475,definitions_list_lookup!$N$15:$P$20,2,TRUE)</f>
        <v>very high</v>
      </c>
      <c r="EW475" s="8">
        <f>VLOOKUP($EU475,definitions_list_lookup!$N$15:$P$20,3,TRUE)</f>
        <v>4</v>
      </c>
    </row>
    <row r="476" spans="1:153" s="5" customFormat="1" ht="112">
      <c r="A476" s="5" t="s">
        <v>2600</v>
      </c>
      <c r="B476" s="5" t="s">
        <v>2845</v>
      </c>
      <c r="C476" s="5" t="s">
        <v>1497</v>
      </c>
      <c r="D476" s="5" t="s">
        <v>1497</v>
      </c>
      <c r="E476" s="5">
        <v>96</v>
      </c>
      <c r="F476" s="5">
        <v>3</v>
      </c>
      <c r="G476" s="6" t="str">
        <f t="shared" si="50"/>
        <v>96-3</v>
      </c>
      <c r="H476" s="2">
        <v>10</v>
      </c>
      <c r="I476" s="2">
        <v>70</v>
      </c>
      <c r="J476" s="81" t="str">
        <f>IF(((VLOOKUP($G476,Depth_Lookup!$A$3:$J$561,9,FALSE))-(I476/100))&gt;=0,"Good","Too Long")</f>
        <v>Good</v>
      </c>
      <c r="K476" s="82">
        <f>(VLOOKUP($G476,Depth_Lookup!$A$3:$J$561,10,FALSE))+(H476/100)</f>
        <v>223.10499999999999</v>
      </c>
      <c r="L476" s="82">
        <f>(VLOOKUP($G476,Depth_Lookup!$A$3:$J$561,10,FALSE))+(I476/100)</f>
        <v>223.70499999999998</v>
      </c>
      <c r="M476" s="174" t="s">
        <v>2553</v>
      </c>
      <c r="N476" s="174" t="s">
        <v>12</v>
      </c>
      <c r="O476" s="59" t="s">
        <v>2397</v>
      </c>
      <c r="P476" s="59" t="s">
        <v>2500</v>
      </c>
      <c r="Q476" s="45"/>
      <c r="R476" s="42">
        <v>100</v>
      </c>
      <c r="V476" s="8">
        <f t="shared" si="51"/>
        <v>100</v>
      </c>
      <c r="W476" s="4" t="s">
        <v>2046</v>
      </c>
      <c r="X476" s="5" t="s">
        <v>1764</v>
      </c>
      <c r="Y476" s="38">
        <v>95</v>
      </c>
      <c r="Z476" s="8" t="str">
        <f>VLOOKUP($Y476,definitions_list_lookup!$N$15:$P$20,2,TRUE)</f>
        <v>complete</v>
      </c>
      <c r="AA476" s="8">
        <f>VLOOKUP($Y476,definitions_list_lookup!$N$15:$P$20,3,TRUE)</f>
        <v>5</v>
      </c>
      <c r="AB476" s="4" t="s">
        <v>2584</v>
      </c>
      <c r="AC476" s="7"/>
      <c r="AD476" s="7"/>
      <c r="AE476" s="7"/>
      <c r="AF476" s="7"/>
      <c r="AG476" s="7"/>
      <c r="AH476" s="7"/>
      <c r="AI476" s="7"/>
      <c r="AJ476" s="7"/>
      <c r="AK476" s="7"/>
      <c r="AL476" s="7"/>
      <c r="AM476" s="7"/>
      <c r="AN476" s="7"/>
      <c r="AO476" s="7"/>
      <c r="AP476" s="7">
        <v>10</v>
      </c>
      <c r="AQ476" s="7"/>
      <c r="AR476" s="7"/>
      <c r="AS476" s="7">
        <v>90</v>
      </c>
      <c r="AT476" s="7"/>
      <c r="AU476" s="7"/>
      <c r="AV476" s="7"/>
      <c r="AW476" s="7"/>
      <c r="AX476" s="7"/>
      <c r="AY476" s="7"/>
      <c r="AZ476" s="7"/>
      <c r="BA476" s="8">
        <f t="shared" si="52"/>
        <v>100</v>
      </c>
      <c r="BB476" s="45"/>
      <c r="BC476" s="4"/>
      <c r="BD476" s="4"/>
      <c r="BE476" s="4"/>
      <c r="BG476" s="8" t="str">
        <f>VLOOKUP($BF476,definitions_list_lookup!$N$15:$P$20,2,TRUE)</f>
        <v>fresh</v>
      </c>
      <c r="BH476" s="8">
        <f>VLOOKUP($BF476,definitions_list_lookup!$N$15:$P$20,3,TRUE)</f>
        <v>0</v>
      </c>
      <c r="BI476" s="4"/>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8">
        <f t="shared" si="53"/>
        <v>0</v>
      </c>
      <c r="CI476" s="45"/>
      <c r="CK476" s="130"/>
      <c r="CM476" s="8" t="str">
        <f>VLOOKUP($CL476,definitions_list_lookup!$N$15:$P$20,2,TRUE)</f>
        <v>fresh</v>
      </c>
      <c r="CN476" s="8">
        <f>VLOOKUP($CL476,definitions_list_lookup!$N$15:$P$20,3,TRUE)</f>
        <v>0</v>
      </c>
      <c r="CO476" s="108"/>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8">
        <f t="shared" si="54"/>
        <v>0</v>
      </c>
      <c r="DO476" s="45"/>
      <c r="DP476" s="4"/>
      <c r="DR476" s="8" t="str">
        <f>VLOOKUP($DQ476,definitions_list_lookup!$N$15:$P$20,2,TRUE)</f>
        <v>fresh</v>
      </c>
      <c r="DS476" s="8">
        <f>VLOOKUP($DQ476,definitions_list_lookup!$N$15:$P$20,3,TRUE)</f>
        <v>0</v>
      </c>
      <c r="DT476" s="108"/>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8">
        <f t="shared" si="55"/>
        <v>0</v>
      </c>
      <c r="ET476" s="44"/>
      <c r="EU476" s="8">
        <f t="shared" si="49"/>
        <v>95</v>
      </c>
      <c r="EV476" s="8" t="str">
        <f>VLOOKUP($EU476,definitions_list_lookup!$N$15:$P$20,2,TRUE)</f>
        <v>complete</v>
      </c>
      <c r="EW476" s="8">
        <f>VLOOKUP($EU476,definitions_list_lookup!$N$15:$P$20,3,TRUE)</f>
        <v>5</v>
      </c>
    </row>
    <row r="477" spans="1:153" s="5" customFormat="1" ht="112">
      <c r="A477" s="5" t="s">
        <v>2600</v>
      </c>
      <c r="B477" s="5" t="s">
        <v>2845</v>
      </c>
      <c r="C477" s="5" t="s">
        <v>1497</v>
      </c>
      <c r="D477" s="5" t="s">
        <v>1497</v>
      </c>
      <c r="E477" s="5">
        <v>96</v>
      </c>
      <c r="F477" s="5">
        <v>4</v>
      </c>
      <c r="G477" s="6" t="str">
        <f t="shared" si="50"/>
        <v>96-4</v>
      </c>
      <c r="H477" s="2">
        <v>0</v>
      </c>
      <c r="I477" s="2">
        <v>90</v>
      </c>
      <c r="J477" s="81" t="str">
        <f>IF(((VLOOKUP($G477,Depth_Lookup!$A$3:$J$561,9,FALSE))-(I477/100))&gt;=0,"Good","Too Long")</f>
        <v>Good</v>
      </c>
      <c r="K477" s="82">
        <f>(VLOOKUP($G477,Depth_Lookup!$A$3:$J$561,10,FALSE))+(H477/100)</f>
        <v>223.70500000000001</v>
      </c>
      <c r="L477" s="82">
        <f>(VLOOKUP($G477,Depth_Lookup!$A$3:$J$561,10,FALSE))+(I477/100)</f>
        <v>224.60500000000002</v>
      </c>
      <c r="M477" s="174" t="s">
        <v>2553</v>
      </c>
      <c r="N477" s="174" t="s">
        <v>12</v>
      </c>
      <c r="O477" s="59" t="s">
        <v>2397</v>
      </c>
      <c r="P477" s="59" t="s">
        <v>2500</v>
      </c>
      <c r="Q477" s="45"/>
      <c r="R477" s="42">
        <v>100</v>
      </c>
      <c r="V477" s="8">
        <f t="shared" si="51"/>
        <v>100</v>
      </c>
      <c r="W477" s="4" t="s">
        <v>2046</v>
      </c>
      <c r="X477" s="5" t="s">
        <v>1764</v>
      </c>
      <c r="Y477" s="38">
        <v>95</v>
      </c>
      <c r="Z477" s="8" t="str">
        <f>VLOOKUP($Y477,definitions_list_lookup!$N$15:$P$20,2,TRUE)</f>
        <v>complete</v>
      </c>
      <c r="AA477" s="8">
        <f>VLOOKUP($Y477,definitions_list_lookup!$N$15:$P$20,3,TRUE)</f>
        <v>5</v>
      </c>
      <c r="AB477" s="4" t="s">
        <v>2585</v>
      </c>
      <c r="AC477" s="7"/>
      <c r="AD477" s="7"/>
      <c r="AE477" s="7"/>
      <c r="AF477" s="7"/>
      <c r="AG477" s="7"/>
      <c r="AH477" s="7"/>
      <c r="AI477" s="7"/>
      <c r="AJ477" s="7"/>
      <c r="AK477" s="7"/>
      <c r="AL477" s="7"/>
      <c r="AM477" s="7"/>
      <c r="AN477" s="7"/>
      <c r="AO477" s="7"/>
      <c r="AP477" s="7">
        <v>10</v>
      </c>
      <c r="AQ477" s="7"/>
      <c r="AR477" s="7"/>
      <c r="AS477" s="7">
        <v>90</v>
      </c>
      <c r="AT477" s="7"/>
      <c r="AU477" s="7"/>
      <c r="AV477" s="7"/>
      <c r="AW477" s="7"/>
      <c r="AX477" s="7"/>
      <c r="AY477" s="7"/>
      <c r="AZ477" s="7"/>
      <c r="BA477" s="8">
        <f t="shared" si="52"/>
        <v>100</v>
      </c>
      <c r="BB477" s="45"/>
      <c r="BC477" s="4"/>
      <c r="BD477" s="4"/>
      <c r="BE477" s="4"/>
      <c r="BG477" s="8" t="str">
        <f>VLOOKUP($BF477,definitions_list_lookup!$N$15:$P$20,2,TRUE)</f>
        <v>fresh</v>
      </c>
      <c r="BH477" s="8">
        <f>VLOOKUP($BF477,definitions_list_lookup!$N$15:$P$20,3,TRUE)</f>
        <v>0</v>
      </c>
      <c r="BI477" s="4"/>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8">
        <f t="shared" si="53"/>
        <v>0</v>
      </c>
      <c r="CI477" s="45"/>
      <c r="CK477" s="130"/>
      <c r="CM477" s="8" t="str">
        <f>VLOOKUP($CL477,definitions_list_lookup!$N$15:$P$20,2,TRUE)</f>
        <v>fresh</v>
      </c>
      <c r="CN477" s="8">
        <f>VLOOKUP($CL477,definitions_list_lookup!$N$15:$P$20,3,TRUE)</f>
        <v>0</v>
      </c>
      <c r="CO477" s="108"/>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8">
        <f t="shared" si="54"/>
        <v>0</v>
      </c>
      <c r="DO477" s="45"/>
      <c r="DP477" s="4"/>
      <c r="DR477" s="8" t="str">
        <f>VLOOKUP($DQ477,definitions_list_lookup!$N$15:$P$20,2,TRUE)</f>
        <v>fresh</v>
      </c>
      <c r="DS477" s="8">
        <f>VLOOKUP($DQ477,definitions_list_lookup!$N$15:$P$20,3,TRUE)</f>
        <v>0</v>
      </c>
      <c r="DT477" s="108"/>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8">
        <f t="shared" si="55"/>
        <v>0</v>
      </c>
      <c r="ET477" s="44"/>
      <c r="EU477" s="8">
        <f t="shared" si="49"/>
        <v>95</v>
      </c>
      <c r="EV477" s="8" t="str">
        <f>VLOOKUP($EU477,definitions_list_lookup!$N$15:$P$20,2,TRUE)</f>
        <v>complete</v>
      </c>
      <c r="EW477" s="8">
        <f>VLOOKUP($EU477,definitions_list_lookup!$N$15:$P$20,3,TRUE)</f>
        <v>5</v>
      </c>
    </row>
    <row r="478" spans="1:153" s="5" customFormat="1" ht="126">
      <c r="A478" s="5" t="s">
        <v>2600</v>
      </c>
      <c r="B478" s="5" t="s">
        <v>2845</v>
      </c>
      <c r="C478" s="5" t="s">
        <v>1497</v>
      </c>
      <c r="D478" s="5" t="s">
        <v>1497</v>
      </c>
      <c r="E478" s="5">
        <v>97</v>
      </c>
      <c r="F478" s="5">
        <v>1</v>
      </c>
      <c r="G478" s="6" t="str">
        <f t="shared" si="50"/>
        <v>97-1</v>
      </c>
      <c r="H478" s="2">
        <v>0</v>
      </c>
      <c r="I478" s="2">
        <v>72</v>
      </c>
      <c r="J478" s="81" t="str">
        <f>IF(((VLOOKUP($G478,Depth_Lookup!$A$3:$J$561,9,FALSE))-(I478/100))&gt;=0,"Good","Too Long")</f>
        <v>Good</v>
      </c>
      <c r="K478" s="82">
        <f>(VLOOKUP($G478,Depth_Lookup!$A$3:$J$561,10,FALSE))+(H478/100)</f>
        <v>224.25</v>
      </c>
      <c r="L478" s="82">
        <f>(VLOOKUP($G478,Depth_Lookup!$A$3:$J$561,10,FALSE))+(I478/100)</f>
        <v>224.97</v>
      </c>
      <c r="M478" s="174" t="s">
        <v>2553</v>
      </c>
      <c r="N478" s="174" t="s">
        <v>12</v>
      </c>
      <c r="O478" s="59" t="s">
        <v>2397</v>
      </c>
      <c r="P478" s="59" t="s">
        <v>2678</v>
      </c>
      <c r="Q478" s="45"/>
      <c r="R478" s="42">
        <v>100</v>
      </c>
      <c r="V478" s="8">
        <f t="shared" si="51"/>
        <v>100</v>
      </c>
      <c r="W478" s="4" t="s">
        <v>2046</v>
      </c>
      <c r="X478" s="5" t="s">
        <v>1764</v>
      </c>
      <c r="Y478" s="38">
        <v>95</v>
      </c>
      <c r="Z478" s="8" t="str">
        <f>VLOOKUP($Y478,definitions_list_lookup!$N$15:$P$20,2,TRUE)</f>
        <v>complete</v>
      </c>
      <c r="AA478" s="8">
        <f>VLOOKUP($Y478,definitions_list_lookup!$N$15:$P$20,3,TRUE)</f>
        <v>5</v>
      </c>
      <c r="AB478" s="4" t="s">
        <v>2586</v>
      </c>
      <c r="AC478" s="7"/>
      <c r="AD478" s="7"/>
      <c r="AE478" s="7"/>
      <c r="AF478" s="7"/>
      <c r="AG478" s="7"/>
      <c r="AH478" s="7"/>
      <c r="AI478" s="7"/>
      <c r="AJ478" s="7"/>
      <c r="AK478" s="7"/>
      <c r="AL478" s="7"/>
      <c r="AM478" s="7"/>
      <c r="AN478" s="7"/>
      <c r="AO478" s="7"/>
      <c r="AP478" s="7">
        <v>10</v>
      </c>
      <c r="AQ478" s="7"/>
      <c r="AR478" s="7"/>
      <c r="AS478" s="7">
        <v>90</v>
      </c>
      <c r="AT478" s="7"/>
      <c r="AU478" s="7"/>
      <c r="AV478" s="7"/>
      <c r="AW478" s="7"/>
      <c r="AX478" s="7"/>
      <c r="AY478" s="7"/>
      <c r="AZ478" s="7"/>
      <c r="BA478" s="8">
        <f t="shared" si="52"/>
        <v>100</v>
      </c>
      <c r="BB478" s="45"/>
      <c r="BC478" s="4"/>
      <c r="BD478" s="4"/>
      <c r="BE478" s="4"/>
      <c r="BG478" s="8" t="str">
        <f>VLOOKUP($BF478,definitions_list_lookup!$N$15:$P$20,2,TRUE)</f>
        <v>fresh</v>
      </c>
      <c r="BH478" s="8">
        <f>VLOOKUP($BF478,definitions_list_lookup!$N$15:$P$20,3,TRUE)</f>
        <v>0</v>
      </c>
      <c r="BI478" s="4"/>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8">
        <f t="shared" si="53"/>
        <v>0</v>
      </c>
      <c r="CI478" s="45"/>
      <c r="CK478" s="130"/>
      <c r="CM478" s="8" t="str">
        <f>VLOOKUP($CL478,definitions_list_lookup!$N$15:$P$20,2,TRUE)</f>
        <v>fresh</v>
      </c>
      <c r="CN478" s="8">
        <f>VLOOKUP($CL478,definitions_list_lookup!$N$15:$P$20,3,TRUE)</f>
        <v>0</v>
      </c>
      <c r="CO478" s="108"/>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8">
        <f t="shared" si="54"/>
        <v>0</v>
      </c>
      <c r="DO478" s="45"/>
      <c r="DP478" s="4"/>
      <c r="DR478" s="8" t="str">
        <f>VLOOKUP($DQ478,definitions_list_lookup!$N$15:$P$20,2,TRUE)</f>
        <v>fresh</v>
      </c>
      <c r="DS478" s="8">
        <f>VLOOKUP($DQ478,definitions_list_lookup!$N$15:$P$20,3,TRUE)</f>
        <v>0</v>
      </c>
      <c r="DT478" s="108"/>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8">
        <f t="shared" si="55"/>
        <v>0</v>
      </c>
      <c r="ET478" s="44"/>
      <c r="EU478" s="8">
        <f t="shared" si="49"/>
        <v>95</v>
      </c>
      <c r="EV478" s="8" t="str">
        <f>VLOOKUP($EU478,definitions_list_lookup!$N$15:$P$20,2,TRUE)</f>
        <v>complete</v>
      </c>
      <c r="EW478" s="8">
        <f>VLOOKUP($EU478,definitions_list_lookup!$N$15:$P$20,3,TRUE)</f>
        <v>5</v>
      </c>
    </row>
    <row r="479" spans="1:153" s="5" customFormat="1" ht="126">
      <c r="A479" s="5" t="s">
        <v>2600</v>
      </c>
      <c r="B479" s="5" t="s">
        <v>2845</v>
      </c>
      <c r="C479" s="5" t="s">
        <v>1497</v>
      </c>
      <c r="D479" s="5" t="s">
        <v>1497</v>
      </c>
      <c r="E479" s="5">
        <v>97</v>
      </c>
      <c r="F479" s="5">
        <v>2</v>
      </c>
      <c r="G479" s="6" t="str">
        <f t="shared" si="50"/>
        <v>97-2</v>
      </c>
      <c r="H479" s="2">
        <v>0</v>
      </c>
      <c r="I479" s="2">
        <v>72</v>
      </c>
      <c r="J479" s="81" t="str">
        <f>IF(((VLOOKUP($G479,Depth_Lookup!$A$3:$J$561,9,FALSE))-(I479/100))&gt;=0,"Good","Too Long")</f>
        <v>Good</v>
      </c>
      <c r="K479" s="82">
        <f>(VLOOKUP($G479,Depth_Lookup!$A$3:$J$561,10,FALSE))+(H479/100)</f>
        <v>224.97</v>
      </c>
      <c r="L479" s="82">
        <f>(VLOOKUP($G479,Depth_Lookup!$A$3:$J$561,10,FALSE))+(I479/100)</f>
        <v>225.69</v>
      </c>
      <c r="M479" s="174" t="s">
        <v>2553</v>
      </c>
      <c r="N479" s="174" t="s">
        <v>12</v>
      </c>
      <c r="O479" s="59" t="s">
        <v>2397</v>
      </c>
      <c r="P479" s="59" t="s">
        <v>2678</v>
      </c>
      <c r="Q479" s="45"/>
      <c r="R479" s="42">
        <v>100</v>
      </c>
      <c r="V479" s="8">
        <f t="shared" si="51"/>
        <v>100</v>
      </c>
      <c r="W479" s="4" t="s">
        <v>2046</v>
      </c>
      <c r="X479" s="5" t="s">
        <v>1764</v>
      </c>
      <c r="Y479" s="38">
        <v>95</v>
      </c>
      <c r="Z479" s="8" t="str">
        <f>VLOOKUP($Y479,definitions_list_lookup!$N$15:$P$20,2,TRUE)</f>
        <v>complete</v>
      </c>
      <c r="AA479" s="8">
        <f>VLOOKUP($Y479,definitions_list_lookup!$N$15:$P$20,3,TRUE)</f>
        <v>5</v>
      </c>
      <c r="AB479" s="4" t="s">
        <v>2587</v>
      </c>
      <c r="AC479" s="7"/>
      <c r="AD479" s="7"/>
      <c r="AE479" s="7"/>
      <c r="AF479" s="7"/>
      <c r="AG479" s="7"/>
      <c r="AH479" s="7"/>
      <c r="AI479" s="7"/>
      <c r="AJ479" s="7"/>
      <c r="AK479" s="7"/>
      <c r="AL479" s="7"/>
      <c r="AM479" s="7"/>
      <c r="AN479" s="7"/>
      <c r="AO479" s="7"/>
      <c r="AP479" s="7">
        <v>10</v>
      </c>
      <c r="AQ479" s="7"/>
      <c r="AR479" s="7"/>
      <c r="AS479" s="7">
        <v>90</v>
      </c>
      <c r="AT479" s="7"/>
      <c r="AU479" s="7"/>
      <c r="AV479" s="7"/>
      <c r="AW479" s="7"/>
      <c r="AX479" s="7"/>
      <c r="AY479" s="7"/>
      <c r="AZ479" s="7"/>
      <c r="BA479" s="8">
        <f t="shared" si="52"/>
        <v>100</v>
      </c>
      <c r="BB479" s="45"/>
      <c r="BC479" s="4"/>
      <c r="BD479" s="4"/>
      <c r="BE479" s="4"/>
      <c r="BG479" s="8" t="str">
        <f>VLOOKUP($BF479,definitions_list_lookup!$N$15:$P$20,2,TRUE)</f>
        <v>fresh</v>
      </c>
      <c r="BH479" s="8">
        <f>VLOOKUP($BF479,definitions_list_lookup!$N$15:$P$20,3,TRUE)</f>
        <v>0</v>
      </c>
      <c r="BI479" s="4"/>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8">
        <f t="shared" si="53"/>
        <v>0</v>
      </c>
      <c r="CI479" s="45"/>
      <c r="CK479" s="130"/>
      <c r="CM479" s="8" t="str">
        <f>VLOOKUP($CL479,definitions_list_lookup!$N$15:$P$20,2,TRUE)</f>
        <v>fresh</v>
      </c>
      <c r="CN479" s="8">
        <f>VLOOKUP($CL479,definitions_list_lookup!$N$15:$P$20,3,TRUE)</f>
        <v>0</v>
      </c>
      <c r="CO479" s="108"/>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8">
        <f t="shared" si="54"/>
        <v>0</v>
      </c>
      <c r="DO479" s="45"/>
      <c r="DP479" s="4"/>
      <c r="DR479" s="8" t="str">
        <f>VLOOKUP($DQ479,definitions_list_lookup!$N$15:$P$20,2,TRUE)</f>
        <v>fresh</v>
      </c>
      <c r="DS479" s="8">
        <f>VLOOKUP($DQ479,definitions_list_lookup!$N$15:$P$20,3,TRUE)</f>
        <v>0</v>
      </c>
      <c r="DT479" s="108"/>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8">
        <f t="shared" si="55"/>
        <v>0</v>
      </c>
      <c r="ET479" s="44"/>
      <c r="EU479" s="8">
        <f t="shared" si="49"/>
        <v>95</v>
      </c>
      <c r="EV479" s="8" t="str">
        <f>VLOOKUP($EU479,definitions_list_lookup!$N$15:$P$20,2,TRUE)</f>
        <v>complete</v>
      </c>
      <c r="EW479" s="8">
        <f>VLOOKUP($EU479,definitions_list_lookup!$N$15:$P$20,3,TRUE)</f>
        <v>5</v>
      </c>
    </row>
    <row r="480" spans="1:153" s="5" customFormat="1" ht="112">
      <c r="A480" s="5" t="s">
        <v>2600</v>
      </c>
      <c r="B480" s="5" t="s">
        <v>2845</v>
      </c>
      <c r="C480" s="5" t="s">
        <v>1497</v>
      </c>
      <c r="D480" s="5" t="s">
        <v>1497</v>
      </c>
      <c r="E480" s="5">
        <v>97</v>
      </c>
      <c r="F480" s="5">
        <v>3</v>
      </c>
      <c r="G480" s="6" t="str">
        <f t="shared" si="50"/>
        <v>97-3</v>
      </c>
      <c r="H480" s="2">
        <v>0</v>
      </c>
      <c r="I480" s="2">
        <v>73</v>
      </c>
      <c r="J480" s="81" t="str">
        <f>IF(((VLOOKUP($G480,Depth_Lookup!$A$3:$J$561,9,FALSE))-(I480/100))&gt;=0,"Good","Too Long")</f>
        <v>Good</v>
      </c>
      <c r="K480" s="82">
        <f>(VLOOKUP($G480,Depth_Lookup!$A$3:$J$561,10,FALSE))+(H480/100)</f>
        <v>225.69</v>
      </c>
      <c r="L480" s="82">
        <f>(VLOOKUP($G480,Depth_Lookup!$A$3:$J$561,10,FALSE))+(I480/100)</f>
        <v>226.42</v>
      </c>
      <c r="M480" s="174" t="s">
        <v>2553</v>
      </c>
      <c r="N480" s="174" t="s">
        <v>12</v>
      </c>
      <c r="O480" s="59" t="s">
        <v>2397</v>
      </c>
      <c r="P480" s="59" t="s">
        <v>2500</v>
      </c>
      <c r="Q480" s="45"/>
      <c r="R480" s="42">
        <v>100</v>
      </c>
      <c r="V480" s="8">
        <f t="shared" si="51"/>
        <v>100</v>
      </c>
      <c r="W480" s="4" t="s">
        <v>2046</v>
      </c>
      <c r="X480" s="5" t="s">
        <v>1764</v>
      </c>
      <c r="Y480" s="38">
        <v>95</v>
      </c>
      <c r="Z480" s="8" t="str">
        <f>VLOOKUP($Y480,definitions_list_lookup!$N$15:$P$20,2,TRUE)</f>
        <v>complete</v>
      </c>
      <c r="AA480" s="8">
        <f>VLOOKUP($Y480,definitions_list_lookup!$N$15:$P$20,3,TRUE)</f>
        <v>5</v>
      </c>
      <c r="AB480" s="4" t="s">
        <v>2588</v>
      </c>
      <c r="AC480" s="7"/>
      <c r="AD480" s="7"/>
      <c r="AE480" s="7"/>
      <c r="AF480" s="7"/>
      <c r="AG480" s="7"/>
      <c r="AH480" s="7"/>
      <c r="AI480" s="7"/>
      <c r="AJ480" s="7"/>
      <c r="AK480" s="7"/>
      <c r="AL480" s="7"/>
      <c r="AM480" s="7"/>
      <c r="AN480" s="7"/>
      <c r="AO480" s="7"/>
      <c r="AP480" s="7">
        <v>10</v>
      </c>
      <c r="AQ480" s="7"/>
      <c r="AR480" s="7"/>
      <c r="AS480" s="7">
        <v>90</v>
      </c>
      <c r="AT480" s="7"/>
      <c r="AU480" s="7"/>
      <c r="AV480" s="7"/>
      <c r="AW480" s="7"/>
      <c r="AX480" s="7"/>
      <c r="AY480" s="7"/>
      <c r="AZ480" s="7"/>
      <c r="BA480" s="8">
        <f t="shared" si="52"/>
        <v>100</v>
      </c>
      <c r="BB480" s="45"/>
      <c r="BC480" s="4"/>
      <c r="BD480" s="4"/>
      <c r="BE480" s="4"/>
      <c r="BG480" s="8" t="str">
        <f>VLOOKUP($BF480,definitions_list_lookup!$N$15:$P$20,2,TRUE)</f>
        <v>fresh</v>
      </c>
      <c r="BH480" s="8">
        <f>VLOOKUP($BF480,definitions_list_lookup!$N$15:$P$20,3,TRUE)</f>
        <v>0</v>
      </c>
      <c r="BI480" s="4"/>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8">
        <f t="shared" si="53"/>
        <v>0</v>
      </c>
      <c r="CI480" s="45"/>
      <c r="CK480" s="130"/>
      <c r="CM480" s="8" t="str">
        <f>VLOOKUP($CL480,definitions_list_lookup!$N$15:$P$20,2,TRUE)</f>
        <v>fresh</v>
      </c>
      <c r="CN480" s="8">
        <f>VLOOKUP($CL480,definitions_list_lookup!$N$15:$P$20,3,TRUE)</f>
        <v>0</v>
      </c>
      <c r="CO480" s="108"/>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8">
        <f t="shared" si="54"/>
        <v>0</v>
      </c>
      <c r="DO480" s="45"/>
      <c r="DP480" s="4"/>
      <c r="DR480" s="8" t="str">
        <f>VLOOKUP($DQ480,definitions_list_lookup!$N$15:$P$20,2,TRUE)</f>
        <v>fresh</v>
      </c>
      <c r="DS480" s="8">
        <f>VLOOKUP($DQ480,definitions_list_lookup!$N$15:$P$20,3,TRUE)</f>
        <v>0</v>
      </c>
      <c r="DT480" s="108"/>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8">
        <f t="shared" si="55"/>
        <v>0</v>
      </c>
      <c r="ET480" s="44"/>
      <c r="EU480" s="8">
        <f t="shared" si="49"/>
        <v>95</v>
      </c>
      <c r="EV480" s="8" t="str">
        <f>VLOOKUP($EU480,definitions_list_lookup!$N$15:$P$20,2,TRUE)</f>
        <v>complete</v>
      </c>
      <c r="EW480" s="8">
        <f>VLOOKUP($EU480,definitions_list_lookup!$N$15:$P$20,3,TRUE)</f>
        <v>5</v>
      </c>
    </row>
    <row r="481" spans="1:153" s="5" customFormat="1" ht="140">
      <c r="A481" s="5" t="s">
        <v>2600</v>
      </c>
      <c r="B481" s="5" t="s">
        <v>2845</v>
      </c>
      <c r="C481" s="5" t="s">
        <v>1497</v>
      </c>
      <c r="D481" s="5" t="s">
        <v>1497</v>
      </c>
      <c r="E481" s="5">
        <v>97</v>
      </c>
      <c r="F481" s="5">
        <v>4</v>
      </c>
      <c r="G481" s="6" t="str">
        <f t="shared" si="50"/>
        <v>97-4</v>
      </c>
      <c r="H481" s="2">
        <v>0</v>
      </c>
      <c r="I481" s="2">
        <v>99.5</v>
      </c>
      <c r="J481" s="81" t="str">
        <f>IF(((VLOOKUP($G481,Depth_Lookup!$A$3:$J$561,9,FALSE))-(I481/100))&gt;=0,"Good","Too Long")</f>
        <v>Good</v>
      </c>
      <c r="K481" s="82">
        <f>(VLOOKUP($G481,Depth_Lookup!$A$3:$J$561,10,FALSE))+(H481/100)</f>
        <v>226.42</v>
      </c>
      <c r="L481" s="82">
        <f>(VLOOKUP($G481,Depth_Lookup!$A$3:$J$561,10,FALSE))+(I481/100)</f>
        <v>227.41499999999999</v>
      </c>
      <c r="M481" s="174" t="s">
        <v>2553</v>
      </c>
      <c r="N481" s="174" t="s">
        <v>12</v>
      </c>
      <c r="O481" s="59" t="s">
        <v>2397</v>
      </c>
      <c r="P481" s="59" t="s">
        <v>2679</v>
      </c>
      <c r="Q481" s="45"/>
      <c r="R481" s="42">
        <v>100</v>
      </c>
      <c r="V481" s="8">
        <f t="shared" si="51"/>
        <v>100</v>
      </c>
      <c r="W481" s="4" t="s">
        <v>2046</v>
      </c>
      <c r="X481" s="5" t="s">
        <v>1764</v>
      </c>
      <c r="Y481" s="38">
        <v>95</v>
      </c>
      <c r="Z481" s="8" t="str">
        <f>VLOOKUP($Y481,definitions_list_lookup!$N$15:$P$20,2,TRUE)</f>
        <v>complete</v>
      </c>
      <c r="AA481" s="8">
        <f>VLOOKUP($Y481,definitions_list_lookup!$N$15:$P$20,3,TRUE)</f>
        <v>5</v>
      </c>
      <c r="AB481" s="4"/>
      <c r="AC481" s="7"/>
      <c r="AD481" s="7"/>
      <c r="AE481" s="7"/>
      <c r="AF481" s="7"/>
      <c r="AG481" s="7"/>
      <c r="AH481" s="7"/>
      <c r="AI481" s="7"/>
      <c r="AJ481" s="7"/>
      <c r="AK481" s="7"/>
      <c r="AL481" s="7"/>
      <c r="AM481" s="7"/>
      <c r="AN481" s="7"/>
      <c r="AO481" s="7"/>
      <c r="AP481" s="7">
        <v>10</v>
      </c>
      <c r="AQ481" s="7"/>
      <c r="AR481" s="7"/>
      <c r="AS481" s="7">
        <v>90</v>
      </c>
      <c r="AT481" s="7"/>
      <c r="AU481" s="7"/>
      <c r="AV481" s="7"/>
      <c r="AW481" s="7"/>
      <c r="AX481" s="7"/>
      <c r="AY481" s="7"/>
      <c r="AZ481" s="7"/>
      <c r="BA481" s="8">
        <f t="shared" si="52"/>
        <v>100</v>
      </c>
      <c r="BB481" s="45"/>
      <c r="BC481" s="4"/>
      <c r="BD481" s="4"/>
      <c r="BE481" s="4"/>
      <c r="BG481" s="8" t="str">
        <f>VLOOKUP($BF481,definitions_list_lookup!$N$15:$P$20,2,TRUE)</f>
        <v>fresh</v>
      </c>
      <c r="BH481" s="8">
        <f>VLOOKUP($BF481,definitions_list_lookup!$N$15:$P$20,3,TRUE)</f>
        <v>0</v>
      </c>
      <c r="BI481" s="4"/>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8">
        <f t="shared" si="53"/>
        <v>0</v>
      </c>
      <c r="CI481" s="45"/>
      <c r="CK481" s="130"/>
      <c r="CM481" s="8" t="str">
        <f>VLOOKUP($CL481,definitions_list_lookup!$N$15:$P$20,2,TRUE)</f>
        <v>fresh</v>
      </c>
      <c r="CN481" s="8">
        <f>VLOOKUP($CL481,definitions_list_lookup!$N$15:$P$20,3,TRUE)</f>
        <v>0</v>
      </c>
      <c r="CO481" s="108"/>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8">
        <f t="shared" si="54"/>
        <v>0</v>
      </c>
      <c r="DO481" s="45"/>
      <c r="DP481" s="4"/>
      <c r="DR481" s="8" t="str">
        <f>VLOOKUP($DQ481,definitions_list_lookup!$N$15:$P$20,2,TRUE)</f>
        <v>fresh</v>
      </c>
      <c r="DS481" s="8">
        <f>VLOOKUP($DQ481,definitions_list_lookup!$N$15:$P$20,3,TRUE)</f>
        <v>0</v>
      </c>
      <c r="DT481" s="108"/>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8">
        <f t="shared" si="55"/>
        <v>0</v>
      </c>
      <c r="ET481" s="44"/>
      <c r="EU481" s="8">
        <f t="shared" si="49"/>
        <v>95</v>
      </c>
      <c r="EV481" s="8" t="str">
        <f>VLOOKUP($EU481,definitions_list_lookup!$N$15:$P$20,2,TRUE)</f>
        <v>complete</v>
      </c>
      <c r="EW481" s="8">
        <f>VLOOKUP($EU481,definitions_list_lookup!$N$15:$P$20,3,TRUE)</f>
        <v>5</v>
      </c>
    </row>
    <row r="482" spans="1:153" s="5" customFormat="1" ht="140">
      <c r="A482" s="5" t="s">
        <v>2600</v>
      </c>
      <c r="B482" s="5" t="s">
        <v>2845</v>
      </c>
      <c r="C482" s="5" t="s">
        <v>1497</v>
      </c>
      <c r="D482" s="5" t="s">
        <v>1497</v>
      </c>
      <c r="E482" s="5">
        <v>98</v>
      </c>
      <c r="F482" s="5">
        <v>1</v>
      </c>
      <c r="G482" s="6" t="str">
        <f t="shared" si="50"/>
        <v>98-1</v>
      </c>
      <c r="H482" s="2">
        <v>0</v>
      </c>
      <c r="I482" s="2">
        <v>64.5</v>
      </c>
      <c r="J482" s="81" t="str">
        <f>IF(((VLOOKUP($G482,Depth_Lookup!$A$3:$J$561,9,FALSE))-(I482/100))&gt;=0,"Good","Too Long")</f>
        <v>Good</v>
      </c>
      <c r="K482" s="82">
        <f>(VLOOKUP($G482,Depth_Lookup!$A$3:$J$561,10,FALSE))+(H482/100)</f>
        <v>227.25</v>
      </c>
      <c r="L482" s="82">
        <f>(VLOOKUP($G482,Depth_Lookup!$A$3:$J$561,10,FALSE))+(I482/100)</f>
        <v>227.89500000000001</v>
      </c>
      <c r="M482" s="174" t="s">
        <v>2553</v>
      </c>
      <c r="N482" s="174" t="s">
        <v>12</v>
      </c>
      <c r="O482" s="59" t="s">
        <v>2397</v>
      </c>
      <c r="P482" s="59" t="s">
        <v>2679</v>
      </c>
      <c r="Q482" s="45"/>
      <c r="R482" s="42">
        <v>100</v>
      </c>
      <c r="V482" s="8">
        <f t="shared" si="51"/>
        <v>100</v>
      </c>
      <c r="W482" s="4" t="s">
        <v>2046</v>
      </c>
      <c r="X482" s="5" t="s">
        <v>1764</v>
      </c>
      <c r="Y482" s="38">
        <v>95</v>
      </c>
      <c r="Z482" s="8" t="str">
        <f>VLOOKUP($Y482,definitions_list_lookup!$N$15:$P$20,2,TRUE)</f>
        <v>complete</v>
      </c>
      <c r="AA482" s="8">
        <f>VLOOKUP($Y482,definitions_list_lookup!$N$15:$P$20,3,TRUE)</f>
        <v>5</v>
      </c>
      <c r="AB482" s="4"/>
      <c r="AC482" s="7"/>
      <c r="AD482" s="7"/>
      <c r="AE482" s="7"/>
      <c r="AF482" s="7"/>
      <c r="AG482" s="7"/>
      <c r="AH482" s="7"/>
      <c r="AI482" s="7"/>
      <c r="AJ482" s="7"/>
      <c r="AK482" s="7"/>
      <c r="AL482" s="7"/>
      <c r="AM482" s="7"/>
      <c r="AN482" s="7"/>
      <c r="AO482" s="7"/>
      <c r="AP482" s="7">
        <v>10</v>
      </c>
      <c r="AQ482" s="7"/>
      <c r="AR482" s="7"/>
      <c r="AS482" s="7">
        <v>90</v>
      </c>
      <c r="AT482" s="7"/>
      <c r="AU482" s="7"/>
      <c r="AV482" s="7"/>
      <c r="AW482" s="7"/>
      <c r="AX482" s="7"/>
      <c r="AY482" s="7"/>
      <c r="AZ482" s="7"/>
      <c r="BA482" s="8">
        <f t="shared" si="52"/>
        <v>100</v>
      </c>
      <c r="BB482" s="45"/>
      <c r="BC482" s="4"/>
      <c r="BD482" s="4"/>
      <c r="BE482" s="4"/>
      <c r="BG482" s="8" t="str">
        <f>VLOOKUP($BF482,definitions_list_lookup!$N$15:$P$20,2,TRUE)</f>
        <v>fresh</v>
      </c>
      <c r="BH482" s="8">
        <f>VLOOKUP($BF482,definitions_list_lookup!$N$15:$P$20,3,TRUE)</f>
        <v>0</v>
      </c>
      <c r="BI482" s="4"/>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8">
        <f t="shared" si="53"/>
        <v>0</v>
      </c>
      <c r="CI482" s="45"/>
      <c r="CK482" s="130"/>
      <c r="CM482" s="8" t="str">
        <f>VLOOKUP($CL482,definitions_list_lookup!$N$15:$P$20,2,TRUE)</f>
        <v>fresh</v>
      </c>
      <c r="CN482" s="8">
        <f>VLOOKUP($CL482,definitions_list_lookup!$N$15:$P$20,3,TRUE)</f>
        <v>0</v>
      </c>
      <c r="CO482" s="108"/>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8">
        <f t="shared" si="54"/>
        <v>0</v>
      </c>
      <c r="DO482" s="45"/>
      <c r="DP482" s="4"/>
      <c r="DR482" s="8" t="str">
        <f>VLOOKUP($DQ482,definitions_list_lookup!$N$15:$P$20,2,TRUE)</f>
        <v>fresh</v>
      </c>
      <c r="DS482" s="8">
        <f>VLOOKUP($DQ482,definitions_list_lookup!$N$15:$P$20,3,TRUE)</f>
        <v>0</v>
      </c>
      <c r="DT482" s="108"/>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8">
        <f t="shared" si="55"/>
        <v>0</v>
      </c>
      <c r="ET482" s="44"/>
      <c r="EU482" s="8">
        <f t="shared" si="49"/>
        <v>95</v>
      </c>
      <c r="EV482" s="8" t="str">
        <f>VLOOKUP($EU482,definitions_list_lookup!$N$15:$P$20,2,TRUE)</f>
        <v>complete</v>
      </c>
      <c r="EW482" s="8">
        <f>VLOOKUP($EU482,definitions_list_lookup!$N$15:$P$20,3,TRUE)</f>
        <v>5</v>
      </c>
    </row>
    <row r="483" spans="1:153" s="5" customFormat="1" ht="168">
      <c r="A483" s="5" t="s">
        <v>2600</v>
      </c>
      <c r="B483" s="5" t="s">
        <v>2845</v>
      </c>
      <c r="C483" s="5" t="s">
        <v>1497</v>
      </c>
      <c r="D483" s="5" t="s">
        <v>1497</v>
      </c>
      <c r="E483" s="5">
        <v>98</v>
      </c>
      <c r="F483" s="5">
        <v>2</v>
      </c>
      <c r="G483" s="6" t="str">
        <f t="shared" si="50"/>
        <v>98-2</v>
      </c>
      <c r="H483" s="2">
        <v>0</v>
      </c>
      <c r="I483" s="2">
        <v>78.5</v>
      </c>
      <c r="J483" s="81" t="str">
        <f>IF(((VLOOKUP($G483,Depth_Lookup!$A$3:$J$561,9,FALSE))-(I483/100))&gt;=0,"Good","Too Long")</f>
        <v>Good</v>
      </c>
      <c r="K483" s="82">
        <f>(VLOOKUP($G483,Depth_Lookup!$A$3:$J$561,10,FALSE))+(H483/100)</f>
        <v>227.89500000000001</v>
      </c>
      <c r="L483" s="82">
        <f>(VLOOKUP($G483,Depth_Lookup!$A$3:$J$561,10,FALSE))+(I483/100)</f>
        <v>228.68</v>
      </c>
      <c r="M483" s="174" t="s">
        <v>2553</v>
      </c>
      <c r="N483" s="174" t="s">
        <v>12</v>
      </c>
      <c r="O483" s="59" t="s">
        <v>2397</v>
      </c>
      <c r="P483" s="59" t="s">
        <v>2680</v>
      </c>
      <c r="Q483" s="45"/>
      <c r="R483" s="42">
        <v>100</v>
      </c>
      <c r="V483" s="8">
        <f t="shared" si="51"/>
        <v>100</v>
      </c>
      <c r="W483" s="4" t="s">
        <v>2046</v>
      </c>
      <c r="X483" s="5" t="s">
        <v>1764</v>
      </c>
      <c r="Y483" s="38">
        <v>95</v>
      </c>
      <c r="Z483" s="8" t="str">
        <f>VLOOKUP($Y483,definitions_list_lookup!$N$15:$P$20,2,TRUE)</f>
        <v>complete</v>
      </c>
      <c r="AA483" s="8">
        <f>VLOOKUP($Y483,definitions_list_lookup!$N$15:$P$20,3,TRUE)</f>
        <v>5</v>
      </c>
      <c r="AB483" s="4" t="s">
        <v>2590</v>
      </c>
      <c r="AC483" s="7"/>
      <c r="AD483" s="7"/>
      <c r="AE483" s="7"/>
      <c r="AF483" s="7"/>
      <c r="AG483" s="7"/>
      <c r="AH483" s="7"/>
      <c r="AI483" s="7"/>
      <c r="AJ483" s="7"/>
      <c r="AK483" s="7"/>
      <c r="AL483" s="7"/>
      <c r="AM483" s="7"/>
      <c r="AN483" s="7"/>
      <c r="AO483" s="7"/>
      <c r="AP483" s="7">
        <v>10</v>
      </c>
      <c r="AQ483" s="7"/>
      <c r="AR483" s="7"/>
      <c r="AS483" s="7">
        <v>90</v>
      </c>
      <c r="AT483" s="7"/>
      <c r="AU483" s="7"/>
      <c r="AV483" s="7"/>
      <c r="AW483" s="7"/>
      <c r="AX483" s="7"/>
      <c r="AY483" s="7"/>
      <c r="AZ483" s="7"/>
      <c r="BA483" s="8">
        <f t="shared" si="52"/>
        <v>100</v>
      </c>
      <c r="BB483" s="45"/>
      <c r="BC483" s="4"/>
      <c r="BD483" s="4"/>
      <c r="BE483" s="4"/>
      <c r="BG483" s="8" t="str">
        <f>VLOOKUP($BF483,definitions_list_lookup!$N$15:$P$20,2,TRUE)</f>
        <v>fresh</v>
      </c>
      <c r="BH483" s="8">
        <f>VLOOKUP($BF483,definitions_list_lookup!$N$15:$P$20,3,TRUE)</f>
        <v>0</v>
      </c>
      <c r="BI483" s="4"/>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8">
        <f t="shared" si="53"/>
        <v>0</v>
      </c>
      <c r="CI483" s="45"/>
      <c r="CK483" s="130"/>
      <c r="CM483" s="8" t="str">
        <f>VLOOKUP($CL483,definitions_list_lookup!$N$15:$P$20,2,TRUE)</f>
        <v>fresh</v>
      </c>
      <c r="CN483" s="8">
        <f>VLOOKUP($CL483,definitions_list_lookup!$N$15:$P$20,3,TRUE)</f>
        <v>0</v>
      </c>
      <c r="CO483" s="108"/>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8">
        <f t="shared" si="54"/>
        <v>0</v>
      </c>
      <c r="DO483" s="45"/>
      <c r="DP483" s="4"/>
      <c r="DR483" s="8" t="str">
        <f>VLOOKUP($DQ483,definitions_list_lookup!$N$15:$P$20,2,TRUE)</f>
        <v>fresh</v>
      </c>
      <c r="DS483" s="8">
        <f>VLOOKUP($DQ483,definitions_list_lookup!$N$15:$P$20,3,TRUE)</f>
        <v>0</v>
      </c>
      <c r="DT483" s="108"/>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8">
        <f t="shared" si="55"/>
        <v>0</v>
      </c>
      <c r="ET483" s="44"/>
      <c r="EU483" s="8">
        <f t="shared" si="49"/>
        <v>95</v>
      </c>
      <c r="EV483" s="8" t="str">
        <f>VLOOKUP($EU483,definitions_list_lookup!$N$15:$P$20,2,TRUE)</f>
        <v>complete</v>
      </c>
      <c r="EW483" s="8">
        <f>VLOOKUP($EU483,definitions_list_lookup!$N$15:$P$20,3,TRUE)</f>
        <v>5</v>
      </c>
    </row>
    <row r="484" spans="1:153" s="5" customFormat="1" ht="140">
      <c r="A484" s="5" t="s">
        <v>2600</v>
      </c>
      <c r="B484" s="5" t="s">
        <v>2845</v>
      </c>
      <c r="C484" s="5" t="s">
        <v>1497</v>
      </c>
      <c r="D484" s="5" t="s">
        <v>1497</v>
      </c>
      <c r="E484" s="5">
        <v>98</v>
      </c>
      <c r="F484" s="5">
        <v>3</v>
      </c>
      <c r="G484" s="6" t="str">
        <f t="shared" si="50"/>
        <v>98-3</v>
      </c>
      <c r="H484" s="2">
        <v>0</v>
      </c>
      <c r="I484" s="2">
        <v>79.5</v>
      </c>
      <c r="J484" s="81" t="str">
        <f>IF(((VLOOKUP($G484,Depth_Lookup!$A$3:$J$561,9,FALSE))-(I484/100))&gt;=0,"Good","Too Long")</f>
        <v>Good</v>
      </c>
      <c r="K484" s="82">
        <f>(VLOOKUP($G484,Depth_Lookup!$A$3:$J$561,10,FALSE))+(H484/100)</f>
        <v>228.68</v>
      </c>
      <c r="L484" s="82">
        <f>(VLOOKUP($G484,Depth_Lookup!$A$3:$J$561,10,FALSE))+(I484/100)</f>
        <v>229.47499999999999</v>
      </c>
      <c r="M484" s="174" t="s">
        <v>2553</v>
      </c>
      <c r="N484" s="174" t="s">
        <v>12</v>
      </c>
      <c r="O484" s="59" t="s">
        <v>2397</v>
      </c>
      <c r="P484" s="59" t="s">
        <v>2681</v>
      </c>
      <c r="Q484" s="45"/>
      <c r="R484" s="42">
        <v>100</v>
      </c>
      <c r="V484" s="8">
        <f t="shared" si="51"/>
        <v>100</v>
      </c>
      <c r="W484" s="4" t="s">
        <v>2046</v>
      </c>
      <c r="X484" s="5" t="s">
        <v>1764</v>
      </c>
      <c r="Y484" s="38">
        <v>95</v>
      </c>
      <c r="Z484" s="8" t="str">
        <f>VLOOKUP($Y484,definitions_list_lookup!$N$15:$P$20,2,TRUE)</f>
        <v>complete</v>
      </c>
      <c r="AA484" s="8">
        <f>VLOOKUP($Y484,definitions_list_lookup!$N$15:$P$20,3,TRUE)</f>
        <v>5</v>
      </c>
      <c r="AB484" s="4"/>
      <c r="AC484" s="7"/>
      <c r="AD484" s="7"/>
      <c r="AE484" s="7"/>
      <c r="AF484" s="7"/>
      <c r="AG484" s="7"/>
      <c r="AH484" s="7"/>
      <c r="AI484" s="7"/>
      <c r="AJ484" s="7"/>
      <c r="AK484" s="7"/>
      <c r="AL484" s="7"/>
      <c r="AM484" s="7"/>
      <c r="AN484" s="7"/>
      <c r="AO484" s="7"/>
      <c r="AP484" s="7">
        <v>10</v>
      </c>
      <c r="AQ484" s="7"/>
      <c r="AR484" s="7"/>
      <c r="AS484" s="7">
        <v>90</v>
      </c>
      <c r="AT484" s="7"/>
      <c r="AU484" s="7"/>
      <c r="AV484" s="7"/>
      <c r="AW484" s="7"/>
      <c r="AX484" s="7"/>
      <c r="AY484" s="7"/>
      <c r="AZ484" s="7"/>
      <c r="BA484" s="8">
        <f t="shared" si="52"/>
        <v>100</v>
      </c>
      <c r="BB484" s="45"/>
      <c r="BC484" s="4"/>
      <c r="BD484" s="4"/>
      <c r="BE484" s="4"/>
      <c r="BG484" s="8" t="str">
        <f>VLOOKUP($BF484,definitions_list_lookup!$N$15:$P$20,2,TRUE)</f>
        <v>fresh</v>
      </c>
      <c r="BH484" s="8">
        <f>VLOOKUP($BF484,definitions_list_lookup!$N$15:$P$20,3,TRUE)</f>
        <v>0</v>
      </c>
      <c r="BI484" s="4"/>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8">
        <f t="shared" si="53"/>
        <v>0</v>
      </c>
      <c r="CI484" s="45"/>
      <c r="CK484" s="130"/>
      <c r="CM484" s="8" t="str">
        <f>VLOOKUP($CL484,definitions_list_lookup!$N$15:$P$20,2,TRUE)</f>
        <v>fresh</v>
      </c>
      <c r="CN484" s="8">
        <f>VLOOKUP($CL484,definitions_list_lookup!$N$15:$P$20,3,TRUE)</f>
        <v>0</v>
      </c>
      <c r="CO484" s="108"/>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8">
        <f t="shared" si="54"/>
        <v>0</v>
      </c>
      <c r="DO484" s="45"/>
      <c r="DP484" s="4"/>
      <c r="DR484" s="8" t="str">
        <f>VLOOKUP($DQ484,definitions_list_lookup!$N$15:$P$20,2,TRUE)</f>
        <v>fresh</v>
      </c>
      <c r="DS484" s="8">
        <f>VLOOKUP($DQ484,definitions_list_lookup!$N$15:$P$20,3,TRUE)</f>
        <v>0</v>
      </c>
      <c r="DT484" s="108"/>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8">
        <f t="shared" si="55"/>
        <v>0</v>
      </c>
      <c r="ET484" s="44"/>
      <c r="EU484" s="8">
        <f t="shared" si="49"/>
        <v>95</v>
      </c>
      <c r="EV484" s="8" t="str">
        <f>VLOOKUP($EU484,definitions_list_lookup!$N$15:$P$20,2,TRUE)</f>
        <v>complete</v>
      </c>
      <c r="EW484" s="8">
        <f>VLOOKUP($EU484,definitions_list_lookup!$N$15:$P$20,3,TRUE)</f>
        <v>5</v>
      </c>
    </row>
    <row r="485" spans="1:153" s="5" customFormat="1" ht="112">
      <c r="A485" s="5" t="s">
        <v>2600</v>
      </c>
      <c r="B485" s="5" t="s">
        <v>2845</v>
      </c>
      <c r="C485" s="5" t="s">
        <v>1497</v>
      </c>
      <c r="D485" s="5" t="s">
        <v>1497</v>
      </c>
      <c r="E485" s="5">
        <v>98</v>
      </c>
      <c r="F485" s="5">
        <v>4</v>
      </c>
      <c r="G485" s="6" t="str">
        <f t="shared" si="50"/>
        <v>98-4</v>
      </c>
      <c r="H485" s="2">
        <v>0</v>
      </c>
      <c r="I485" s="2">
        <v>97.5</v>
      </c>
      <c r="J485" s="81" t="str">
        <f>IF(((VLOOKUP($G485,Depth_Lookup!$A$3:$J$561,9,FALSE))-(I485/100))&gt;=0,"Good","Too Long")</f>
        <v>Good</v>
      </c>
      <c r="K485" s="82">
        <f>(VLOOKUP($G485,Depth_Lookup!$A$3:$J$561,10,FALSE))+(H485/100)</f>
        <v>229.47499999999999</v>
      </c>
      <c r="L485" s="82">
        <f>(VLOOKUP($G485,Depth_Lookup!$A$3:$J$561,10,FALSE))+(I485/100)</f>
        <v>230.45</v>
      </c>
      <c r="M485" s="174" t="s">
        <v>2553</v>
      </c>
      <c r="N485" s="174" t="s">
        <v>12</v>
      </c>
      <c r="O485" s="59" t="s">
        <v>2397</v>
      </c>
      <c r="P485" s="59" t="s">
        <v>2500</v>
      </c>
      <c r="Q485" s="45"/>
      <c r="R485" s="42">
        <v>100</v>
      </c>
      <c r="V485" s="8">
        <f t="shared" si="51"/>
        <v>100</v>
      </c>
      <c r="W485" s="4" t="s">
        <v>2046</v>
      </c>
      <c r="X485" s="5" t="s">
        <v>1764</v>
      </c>
      <c r="Y485" s="38">
        <v>95</v>
      </c>
      <c r="Z485" s="8" t="str">
        <f>VLOOKUP($Y485,definitions_list_lookup!$N$15:$P$20,2,TRUE)</f>
        <v>complete</v>
      </c>
      <c r="AA485" s="8">
        <f>VLOOKUP($Y485,definitions_list_lookup!$N$15:$P$20,3,TRUE)</f>
        <v>5</v>
      </c>
      <c r="AB485" s="4"/>
      <c r="AC485" s="7"/>
      <c r="AD485" s="7"/>
      <c r="AE485" s="7"/>
      <c r="AF485" s="7"/>
      <c r="AG485" s="7"/>
      <c r="AH485" s="7"/>
      <c r="AI485" s="7"/>
      <c r="AJ485" s="7"/>
      <c r="AK485" s="7"/>
      <c r="AL485" s="7"/>
      <c r="AM485" s="7"/>
      <c r="AN485" s="7"/>
      <c r="AO485" s="7"/>
      <c r="AP485" s="7">
        <v>10</v>
      </c>
      <c r="AQ485" s="7"/>
      <c r="AR485" s="7"/>
      <c r="AS485" s="7">
        <v>90</v>
      </c>
      <c r="AT485" s="7"/>
      <c r="AU485" s="7"/>
      <c r="AV485" s="7"/>
      <c r="AW485" s="7"/>
      <c r="AX485" s="7"/>
      <c r="AY485" s="7"/>
      <c r="AZ485" s="7"/>
      <c r="BA485" s="8">
        <f t="shared" si="52"/>
        <v>100</v>
      </c>
      <c r="BB485" s="45"/>
      <c r="BC485" s="4"/>
      <c r="BD485" s="4"/>
      <c r="BE485" s="4"/>
      <c r="BG485" s="8" t="str">
        <f>VLOOKUP($BF485,definitions_list_lookup!$N$15:$P$20,2,TRUE)</f>
        <v>fresh</v>
      </c>
      <c r="BH485" s="8">
        <f>VLOOKUP($BF485,definitions_list_lookup!$N$15:$P$20,3,TRUE)</f>
        <v>0</v>
      </c>
      <c r="BI485" s="4"/>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8">
        <f t="shared" si="53"/>
        <v>0</v>
      </c>
      <c r="CI485" s="45"/>
      <c r="CK485" s="130"/>
      <c r="CM485" s="8" t="str">
        <f>VLOOKUP($CL485,definitions_list_lookup!$N$15:$P$20,2,TRUE)</f>
        <v>fresh</v>
      </c>
      <c r="CN485" s="8">
        <f>VLOOKUP($CL485,definitions_list_lookup!$N$15:$P$20,3,TRUE)</f>
        <v>0</v>
      </c>
      <c r="CO485" s="108"/>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8">
        <f t="shared" si="54"/>
        <v>0</v>
      </c>
      <c r="DO485" s="45"/>
      <c r="DP485" s="4"/>
      <c r="DR485" s="8" t="str">
        <f>VLOOKUP($DQ485,definitions_list_lookup!$N$15:$P$20,2,TRUE)</f>
        <v>fresh</v>
      </c>
      <c r="DS485" s="8">
        <f>VLOOKUP($DQ485,definitions_list_lookup!$N$15:$P$20,3,TRUE)</f>
        <v>0</v>
      </c>
      <c r="DT485" s="108"/>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8">
        <f t="shared" si="55"/>
        <v>0</v>
      </c>
      <c r="ET485" s="44"/>
      <c r="EU485" s="8">
        <f t="shared" si="49"/>
        <v>95</v>
      </c>
      <c r="EV485" s="8" t="str">
        <f>VLOOKUP($EU485,definitions_list_lookup!$N$15:$P$20,2,TRUE)</f>
        <v>complete</v>
      </c>
      <c r="EW485" s="8">
        <f>VLOOKUP($EU485,definitions_list_lookup!$N$15:$P$20,3,TRUE)</f>
        <v>5</v>
      </c>
    </row>
    <row r="486" spans="1:153" s="5" customFormat="1" ht="112">
      <c r="A486" s="5" t="s">
        <v>2600</v>
      </c>
      <c r="B486" s="5" t="s">
        <v>2845</v>
      </c>
      <c r="C486" s="5" t="s">
        <v>1497</v>
      </c>
      <c r="D486" s="5" t="s">
        <v>1497</v>
      </c>
      <c r="E486" s="5">
        <v>99</v>
      </c>
      <c r="F486" s="5">
        <v>1</v>
      </c>
      <c r="G486" s="6" t="str">
        <f t="shared" si="50"/>
        <v>99-1</v>
      </c>
      <c r="H486" s="2">
        <v>0</v>
      </c>
      <c r="I486" s="2">
        <v>92</v>
      </c>
      <c r="J486" s="81" t="str">
        <f>IF(((VLOOKUP($G486,Depth_Lookup!$A$3:$J$561,9,FALSE))-(I486/100))&gt;=0,"Good","Too Long")</f>
        <v>Good</v>
      </c>
      <c r="K486" s="82">
        <f>(VLOOKUP($G486,Depth_Lookup!$A$3:$J$561,10,FALSE))+(H486/100)</f>
        <v>230.25</v>
      </c>
      <c r="L486" s="82">
        <f>(VLOOKUP($G486,Depth_Lookup!$A$3:$J$561,10,FALSE))+(I486/100)</f>
        <v>231.17</v>
      </c>
      <c r="M486" s="174" t="s">
        <v>2553</v>
      </c>
      <c r="N486" s="174" t="s">
        <v>12</v>
      </c>
      <c r="O486" s="59" t="s">
        <v>2397</v>
      </c>
      <c r="P486" s="59" t="s">
        <v>2500</v>
      </c>
      <c r="Q486" s="45"/>
      <c r="R486" s="42">
        <v>100</v>
      </c>
      <c r="V486" s="8">
        <f t="shared" si="51"/>
        <v>100</v>
      </c>
      <c r="W486" s="4" t="s">
        <v>2046</v>
      </c>
      <c r="X486" s="5" t="s">
        <v>1764</v>
      </c>
      <c r="Y486" s="38">
        <v>95</v>
      </c>
      <c r="Z486" s="8" t="str">
        <f>VLOOKUP($Y486,definitions_list_lookup!$N$15:$P$20,2,TRUE)</f>
        <v>complete</v>
      </c>
      <c r="AA486" s="8">
        <f>VLOOKUP($Y486,definitions_list_lookup!$N$15:$P$20,3,TRUE)</f>
        <v>5</v>
      </c>
      <c r="AB486" s="4"/>
      <c r="AC486" s="7"/>
      <c r="AD486" s="7"/>
      <c r="AE486" s="7"/>
      <c r="AF486" s="7"/>
      <c r="AG486" s="7"/>
      <c r="AH486" s="7"/>
      <c r="AI486" s="7"/>
      <c r="AJ486" s="7"/>
      <c r="AK486" s="7"/>
      <c r="AL486" s="7"/>
      <c r="AM486" s="7"/>
      <c r="AN486" s="7"/>
      <c r="AO486" s="7"/>
      <c r="AP486" s="7">
        <v>10</v>
      </c>
      <c r="AQ486" s="7"/>
      <c r="AR486" s="7"/>
      <c r="AS486" s="7">
        <v>90</v>
      </c>
      <c r="AT486" s="7"/>
      <c r="AU486" s="7"/>
      <c r="AV486" s="7"/>
      <c r="AW486" s="7"/>
      <c r="AX486" s="7"/>
      <c r="AY486" s="7"/>
      <c r="AZ486" s="7"/>
      <c r="BA486" s="8">
        <f t="shared" si="52"/>
        <v>100</v>
      </c>
      <c r="BB486" s="45"/>
      <c r="BC486" s="4"/>
      <c r="BD486" s="4"/>
      <c r="BE486" s="4"/>
      <c r="BG486" s="8" t="str">
        <f>VLOOKUP($BF486,definitions_list_lookup!$N$15:$P$20,2,TRUE)</f>
        <v>fresh</v>
      </c>
      <c r="BH486" s="8">
        <f>VLOOKUP($BF486,definitions_list_lookup!$N$15:$P$20,3,TRUE)</f>
        <v>0</v>
      </c>
      <c r="BI486" s="4"/>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8">
        <f t="shared" si="53"/>
        <v>0</v>
      </c>
      <c r="CI486" s="45"/>
      <c r="CK486" s="130"/>
      <c r="CM486" s="8" t="str">
        <f>VLOOKUP($CL486,definitions_list_lookup!$N$15:$P$20,2,TRUE)</f>
        <v>fresh</v>
      </c>
      <c r="CN486" s="8">
        <f>VLOOKUP($CL486,definitions_list_lookup!$N$15:$P$20,3,TRUE)</f>
        <v>0</v>
      </c>
      <c r="CO486" s="108"/>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8">
        <f t="shared" si="54"/>
        <v>0</v>
      </c>
      <c r="DO486" s="45"/>
      <c r="DP486" s="4"/>
      <c r="DR486" s="8" t="str">
        <f>VLOOKUP($DQ486,definitions_list_lookup!$N$15:$P$20,2,TRUE)</f>
        <v>fresh</v>
      </c>
      <c r="DS486" s="8">
        <f>VLOOKUP($DQ486,definitions_list_lookup!$N$15:$P$20,3,TRUE)</f>
        <v>0</v>
      </c>
      <c r="DT486" s="108"/>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8">
        <f t="shared" si="55"/>
        <v>0</v>
      </c>
      <c r="ET486" s="44"/>
      <c r="EU486" s="8">
        <f t="shared" si="49"/>
        <v>95</v>
      </c>
      <c r="EV486" s="8" t="str">
        <f>VLOOKUP($EU486,definitions_list_lookup!$N$15:$P$20,2,TRUE)</f>
        <v>complete</v>
      </c>
      <c r="EW486" s="8">
        <f>VLOOKUP($EU486,definitions_list_lookup!$N$15:$P$20,3,TRUE)</f>
        <v>5</v>
      </c>
    </row>
    <row r="487" spans="1:153" s="5" customFormat="1" ht="140">
      <c r="A487" s="5" t="s">
        <v>2600</v>
      </c>
      <c r="B487" s="5" t="s">
        <v>2845</v>
      </c>
      <c r="C487" s="5" t="s">
        <v>1497</v>
      </c>
      <c r="D487" s="5" t="s">
        <v>1497</v>
      </c>
      <c r="E487" s="5">
        <v>99</v>
      </c>
      <c r="F487" s="5">
        <v>2</v>
      </c>
      <c r="G487" s="6" t="str">
        <f t="shared" si="50"/>
        <v>99-2</v>
      </c>
      <c r="H487" s="2">
        <v>0</v>
      </c>
      <c r="I487" s="2">
        <v>49</v>
      </c>
      <c r="J487" s="81" t="str">
        <f>IF(((VLOOKUP($G487,Depth_Lookup!$A$3:$J$561,9,FALSE))-(I487/100))&gt;=0,"Good","Too Long")</f>
        <v>Good</v>
      </c>
      <c r="K487" s="82">
        <f>(VLOOKUP($G487,Depth_Lookup!$A$3:$J$561,10,FALSE))+(H487/100)</f>
        <v>231.17</v>
      </c>
      <c r="L487" s="82">
        <f>(VLOOKUP($G487,Depth_Lookup!$A$3:$J$561,10,FALSE))+(I487/100)</f>
        <v>231.66</v>
      </c>
      <c r="M487" s="174" t="s">
        <v>2553</v>
      </c>
      <c r="N487" s="174" t="s">
        <v>12</v>
      </c>
      <c r="O487" s="59" t="s">
        <v>2397</v>
      </c>
      <c r="P487" s="59" t="s">
        <v>2682</v>
      </c>
      <c r="Q487" s="45"/>
      <c r="R487" s="42">
        <v>100</v>
      </c>
      <c r="V487" s="8">
        <f t="shared" si="51"/>
        <v>100</v>
      </c>
      <c r="W487" s="4" t="s">
        <v>2046</v>
      </c>
      <c r="X487" s="5" t="s">
        <v>1764</v>
      </c>
      <c r="Y487" s="38">
        <v>95</v>
      </c>
      <c r="Z487" s="8" t="str">
        <f>VLOOKUP($Y487,definitions_list_lookup!$N$15:$P$20,2,TRUE)</f>
        <v>complete</v>
      </c>
      <c r="AA487" s="8">
        <f>VLOOKUP($Y487,definitions_list_lookup!$N$15:$P$20,3,TRUE)</f>
        <v>5</v>
      </c>
      <c r="AB487" s="4"/>
      <c r="AC487" s="7"/>
      <c r="AD487" s="7"/>
      <c r="AE487" s="7"/>
      <c r="AF487" s="7"/>
      <c r="AG487" s="7"/>
      <c r="AH487" s="7"/>
      <c r="AI487" s="7"/>
      <c r="AJ487" s="7"/>
      <c r="AK487" s="7"/>
      <c r="AL487" s="7"/>
      <c r="AM487" s="7"/>
      <c r="AN487" s="7"/>
      <c r="AO487" s="7"/>
      <c r="AP487" s="7">
        <v>10</v>
      </c>
      <c r="AQ487" s="7"/>
      <c r="AR487" s="7"/>
      <c r="AS487" s="7">
        <v>90</v>
      </c>
      <c r="AT487" s="7"/>
      <c r="AU487" s="7"/>
      <c r="AV487" s="7"/>
      <c r="AW487" s="7"/>
      <c r="AX487" s="7"/>
      <c r="AY487" s="7"/>
      <c r="AZ487" s="7"/>
      <c r="BA487" s="8">
        <f t="shared" si="52"/>
        <v>100</v>
      </c>
      <c r="BB487" s="45"/>
      <c r="BC487" s="4"/>
      <c r="BD487" s="4"/>
      <c r="BE487" s="4"/>
      <c r="BG487" s="8" t="str">
        <f>VLOOKUP($BF487,definitions_list_lookup!$N$15:$P$20,2,TRUE)</f>
        <v>fresh</v>
      </c>
      <c r="BH487" s="8">
        <f>VLOOKUP($BF487,definitions_list_lookup!$N$15:$P$20,3,TRUE)</f>
        <v>0</v>
      </c>
      <c r="BI487" s="4"/>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8">
        <f t="shared" si="53"/>
        <v>0</v>
      </c>
      <c r="CI487" s="45"/>
      <c r="CK487" s="130"/>
      <c r="CM487" s="8" t="str">
        <f>VLOOKUP($CL487,definitions_list_lookup!$N$15:$P$20,2,TRUE)</f>
        <v>fresh</v>
      </c>
      <c r="CN487" s="8">
        <f>VLOOKUP($CL487,definitions_list_lookup!$N$15:$P$20,3,TRUE)</f>
        <v>0</v>
      </c>
      <c r="CO487" s="108"/>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8">
        <f t="shared" si="54"/>
        <v>0</v>
      </c>
      <c r="DO487" s="45"/>
      <c r="DP487" s="4"/>
      <c r="DR487" s="8" t="str">
        <f>VLOOKUP($DQ487,definitions_list_lookup!$N$15:$P$20,2,TRUE)</f>
        <v>fresh</v>
      </c>
      <c r="DS487" s="8">
        <f>VLOOKUP($DQ487,definitions_list_lookup!$N$15:$P$20,3,TRUE)</f>
        <v>0</v>
      </c>
      <c r="DT487" s="108"/>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8">
        <f t="shared" si="55"/>
        <v>0</v>
      </c>
      <c r="ET487" s="44"/>
      <c r="EU487" s="8">
        <f t="shared" si="49"/>
        <v>95</v>
      </c>
      <c r="EV487" s="8" t="str">
        <f>VLOOKUP($EU487,definitions_list_lookup!$N$15:$P$20,2,TRUE)</f>
        <v>complete</v>
      </c>
      <c r="EW487" s="8">
        <f>VLOOKUP($EU487,definitions_list_lookup!$N$15:$P$20,3,TRUE)</f>
        <v>5</v>
      </c>
    </row>
    <row r="488" spans="1:153" s="5" customFormat="1" ht="42">
      <c r="A488" s="5" t="s">
        <v>2600</v>
      </c>
      <c r="B488" s="5" t="s">
        <v>2845</v>
      </c>
      <c r="C488" s="5" t="s">
        <v>1497</v>
      </c>
      <c r="D488" s="5" t="s">
        <v>1497</v>
      </c>
      <c r="E488" s="5">
        <v>99</v>
      </c>
      <c r="F488" s="5">
        <v>2</v>
      </c>
      <c r="G488" s="6" t="str">
        <f t="shared" si="50"/>
        <v>99-2</v>
      </c>
      <c r="H488" s="2">
        <v>49</v>
      </c>
      <c r="I488" s="2">
        <v>49.5</v>
      </c>
      <c r="J488" s="81" t="str">
        <f>IF(((VLOOKUP($G488,Depth_Lookup!$A$3:$J$561,9,FALSE))-(I488/100))&gt;=0,"Good","Too Long")</f>
        <v>Good</v>
      </c>
      <c r="K488" s="82">
        <f>(VLOOKUP($G488,Depth_Lookup!$A$3:$J$561,10,FALSE))+(H488/100)</f>
        <v>231.66</v>
      </c>
      <c r="L488" s="82">
        <f>(VLOOKUP($G488,Depth_Lookup!$A$3:$J$561,10,FALSE))+(I488/100)</f>
        <v>231.66499999999999</v>
      </c>
      <c r="M488" s="174" t="s">
        <v>2554</v>
      </c>
      <c r="N488" s="174" t="s">
        <v>2541</v>
      </c>
      <c r="O488" s="59" t="s">
        <v>2592</v>
      </c>
      <c r="P488" s="59" t="s">
        <v>2108</v>
      </c>
      <c r="Q488" s="45"/>
      <c r="R488" s="42">
        <v>100</v>
      </c>
      <c r="V488" s="8">
        <f t="shared" si="51"/>
        <v>100</v>
      </c>
      <c r="W488" s="4" t="s">
        <v>2046</v>
      </c>
      <c r="X488" s="5" t="s">
        <v>1764</v>
      </c>
      <c r="Y488" s="38">
        <v>60</v>
      </c>
      <c r="Z488" s="8" t="str">
        <f>VLOOKUP($Y488,definitions_list_lookup!$N$15:$P$20,2,TRUE)</f>
        <v>high</v>
      </c>
      <c r="AA488" s="8">
        <f>VLOOKUP($Y488,definitions_list_lookup!$N$15:$P$20,3,TRUE)</f>
        <v>3</v>
      </c>
      <c r="AB488" s="4" t="s">
        <v>2591</v>
      </c>
      <c r="AC488" s="7"/>
      <c r="AD488" s="7"/>
      <c r="AE488" s="7"/>
      <c r="AF488" s="7"/>
      <c r="AG488" s="7"/>
      <c r="AH488" s="7"/>
      <c r="AI488" s="7"/>
      <c r="AJ488" s="7"/>
      <c r="AK488" s="7"/>
      <c r="AL488" s="7"/>
      <c r="AM488" s="7"/>
      <c r="AN488" s="7"/>
      <c r="AO488" s="7"/>
      <c r="AP488" s="7">
        <v>10</v>
      </c>
      <c r="AQ488" s="7"/>
      <c r="AR488" s="7"/>
      <c r="AS488" s="7">
        <v>90</v>
      </c>
      <c r="AT488" s="7"/>
      <c r="AU488" s="7"/>
      <c r="AV488" s="7"/>
      <c r="AW488" s="7"/>
      <c r="AX488" s="7"/>
      <c r="AY488" s="7"/>
      <c r="AZ488" s="7"/>
      <c r="BA488" s="8">
        <f t="shared" si="52"/>
        <v>100</v>
      </c>
      <c r="BB488" s="45"/>
      <c r="BC488" s="4"/>
      <c r="BD488" s="4"/>
      <c r="BE488" s="4"/>
      <c r="BG488" s="8" t="str">
        <f>VLOOKUP($BF488,definitions_list_lookup!$N$15:$P$20,2,TRUE)</f>
        <v>fresh</v>
      </c>
      <c r="BH488" s="8">
        <f>VLOOKUP($BF488,definitions_list_lookup!$N$15:$P$20,3,TRUE)</f>
        <v>0</v>
      </c>
      <c r="BI488" s="4"/>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8">
        <f t="shared" si="53"/>
        <v>0</v>
      </c>
      <c r="CI488" s="45"/>
      <c r="CK488" s="130"/>
      <c r="CM488" s="8" t="str">
        <f>VLOOKUP($CL488,definitions_list_lookup!$N$15:$P$20,2,TRUE)</f>
        <v>fresh</v>
      </c>
      <c r="CN488" s="8">
        <f>VLOOKUP($CL488,definitions_list_lookup!$N$15:$P$20,3,TRUE)</f>
        <v>0</v>
      </c>
      <c r="CO488" s="108"/>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8">
        <f t="shared" si="54"/>
        <v>0</v>
      </c>
      <c r="DO488" s="45"/>
      <c r="DP488" s="4"/>
      <c r="DR488" s="8" t="str">
        <f>VLOOKUP($DQ488,definitions_list_lookup!$N$15:$P$20,2,TRUE)</f>
        <v>fresh</v>
      </c>
      <c r="DS488" s="8">
        <f>VLOOKUP($DQ488,definitions_list_lookup!$N$15:$P$20,3,TRUE)</f>
        <v>0</v>
      </c>
      <c r="DT488" s="108"/>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8">
        <f t="shared" si="55"/>
        <v>0</v>
      </c>
      <c r="ET488" s="44"/>
      <c r="EU488" s="8">
        <f t="shared" si="49"/>
        <v>60</v>
      </c>
      <c r="EV488" s="8" t="str">
        <f>VLOOKUP($EU488,definitions_list_lookup!$N$15:$P$20,2,TRUE)</f>
        <v>high</v>
      </c>
      <c r="EW488" s="8">
        <f>VLOOKUP($EU488,definitions_list_lookup!$N$15:$P$20,3,TRUE)</f>
        <v>3</v>
      </c>
    </row>
    <row r="489" spans="1:153" s="5" customFormat="1" ht="140">
      <c r="A489" s="5" t="s">
        <v>2600</v>
      </c>
      <c r="B489" s="5" t="s">
        <v>2845</v>
      </c>
      <c r="C489" s="5" t="s">
        <v>1497</v>
      </c>
      <c r="D489" s="5" t="s">
        <v>1497</v>
      </c>
      <c r="E489" s="5">
        <v>99</v>
      </c>
      <c r="F489" s="5">
        <v>2</v>
      </c>
      <c r="G489" s="6" t="str">
        <f t="shared" si="50"/>
        <v>99-2</v>
      </c>
      <c r="H489" s="2">
        <v>49.5</v>
      </c>
      <c r="I489" s="2">
        <v>82.5</v>
      </c>
      <c r="J489" s="81" t="str">
        <f>IF(((VLOOKUP($G489,Depth_Lookup!$A$3:$J$561,9,FALSE))-(I489/100))&gt;=0,"Good","Too Long")</f>
        <v>Good</v>
      </c>
      <c r="K489" s="82">
        <f>(VLOOKUP($G489,Depth_Lookup!$A$3:$J$561,10,FALSE))+(H489/100)</f>
        <v>231.66499999999999</v>
      </c>
      <c r="L489" s="82">
        <f>(VLOOKUP($G489,Depth_Lookup!$A$3:$J$561,10,FALSE))+(I489/100)</f>
        <v>231.99499999999998</v>
      </c>
      <c r="M489" s="174" t="s">
        <v>2555</v>
      </c>
      <c r="N489" s="174" t="s">
        <v>12</v>
      </c>
      <c r="O489" s="59" t="s">
        <v>2397</v>
      </c>
      <c r="P489" s="59" t="s">
        <v>2682</v>
      </c>
      <c r="Q489" s="45"/>
      <c r="R489" s="42">
        <v>100</v>
      </c>
      <c r="V489" s="8">
        <f t="shared" si="51"/>
        <v>100</v>
      </c>
      <c r="W489" s="4" t="s">
        <v>2046</v>
      </c>
      <c r="X489" s="5" t="s">
        <v>1764</v>
      </c>
      <c r="Y489" s="38">
        <v>95</v>
      </c>
      <c r="Z489" s="8" t="str">
        <f>VLOOKUP($Y489,definitions_list_lookup!$N$15:$P$20,2,TRUE)</f>
        <v>complete</v>
      </c>
      <c r="AA489" s="8">
        <f>VLOOKUP($Y489,definitions_list_lookup!$N$15:$P$20,3,TRUE)</f>
        <v>5</v>
      </c>
      <c r="AB489" s="4"/>
      <c r="AC489" s="7"/>
      <c r="AD489" s="7"/>
      <c r="AE489" s="7"/>
      <c r="AF489" s="7"/>
      <c r="AG489" s="7"/>
      <c r="AH489" s="7"/>
      <c r="AI489" s="7"/>
      <c r="AJ489" s="7"/>
      <c r="AK489" s="7"/>
      <c r="AL489" s="7"/>
      <c r="AM489" s="7"/>
      <c r="AN489" s="7"/>
      <c r="AO489" s="7"/>
      <c r="AP489" s="7">
        <v>10</v>
      </c>
      <c r="AQ489" s="7"/>
      <c r="AR489" s="7"/>
      <c r="AS489" s="7">
        <v>90</v>
      </c>
      <c r="AT489" s="7"/>
      <c r="AU489" s="7"/>
      <c r="AV489" s="7"/>
      <c r="AW489" s="7"/>
      <c r="AX489" s="7"/>
      <c r="AY489" s="7"/>
      <c r="AZ489" s="7"/>
      <c r="BA489" s="8">
        <f t="shared" si="52"/>
        <v>100</v>
      </c>
      <c r="BB489" s="45"/>
      <c r="BC489" s="4"/>
      <c r="BD489" s="4"/>
      <c r="BE489" s="4"/>
      <c r="BG489" s="8" t="str">
        <f>VLOOKUP($BF489,definitions_list_lookup!$N$15:$P$20,2,TRUE)</f>
        <v>fresh</v>
      </c>
      <c r="BH489" s="8">
        <f>VLOOKUP($BF489,definitions_list_lookup!$N$15:$P$20,3,TRUE)</f>
        <v>0</v>
      </c>
      <c r="BI489" s="4"/>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8">
        <f t="shared" si="53"/>
        <v>0</v>
      </c>
      <c r="CI489" s="45"/>
      <c r="CK489" s="130"/>
      <c r="CM489" s="8" t="str">
        <f>VLOOKUP($CL489,definitions_list_lookup!$N$15:$P$20,2,TRUE)</f>
        <v>fresh</v>
      </c>
      <c r="CN489" s="8">
        <f>VLOOKUP($CL489,definitions_list_lookup!$N$15:$P$20,3,TRUE)</f>
        <v>0</v>
      </c>
      <c r="CO489" s="108"/>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8">
        <f t="shared" si="54"/>
        <v>0</v>
      </c>
      <c r="DO489" s="45"/>
      <c r="DP489" s="4"/>
      <c r="DR489" s="8" t="str">
        <f>VLOOKUP($DQ489,definitions_list_lookup!$N$15:$P$20,2,TRUE)</f>
        <v>fresh</v>
      </c>
      <c r="DS489" s="8">
        <f>VLOOKUP($DQ489,definitions_list_lookup!$N$15:$P$20,3,TRUE)</f>
        <v>0</v>
      </c>
      <c r="DT489" s="108"/>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8">
        <f t="shared" si="55"/>
        <v>0</v>
      </c>
      <c r="ET489" s="44"/>
      <c r="EU489" s="8">
        <f t="shared" si="49"/>
        <v>95</v>
      </c>
      <c r="EV489" s="8" t="str">
        <f>VLOOKUP($EU489,definitions_list_lookup!$N$15:$P$20,2,TRUE)</f>
        <v>complete</v>
      </c>
      <c r="EW489" s="8">
        <f>VLOOKUP($EU489,definitions_list_lookup!$N$15:$P$20,3,TRUE)</f>
        <v>5</v>
      </c>
    </row>
    <row r="490" spans="1:153" s="5" customFormat="1" ht="126">
      <c r="A490" s="5" t="s">
        <v>2600</v>
      </c>
      <c r="B490" s="5" t="s">
        <v>2845</v>
      </c>
      <c r="C490" s="5" t="s">
        <v>1497</v>
      </c>
      <c r="D490" s="5" t="s">
        <v>1497</v>
      </c>
      <c r="E490" s="5">
        <v>99</v>
      </c>
      <c r="F490" s="5">
        <v>3</v>
      </c>
      <c r="G490" s="6" t="str">
        <f t="shared" si="50"/>
        <v>99-3</v>
      </c>
      <c r="H490" s="2">
        <v>0</v>
      </c>
      <c r="I490" s="2">
        <v>83.5</v>
      </c>
      <c r="J490" s="81" t="str">
        <f>IF(((VLOOKUP($G490,Depth_Lookup!$A$3:$J$561,9,FALSE))-(I490/100))&gt;=0,"Good","Too Long")</f>
        <v>Good</v>
      </c>
      <c r="K490" s="82">
        <f>(VLOOKUP($G490,Depth_Lookup!$A$3:$J$561,10,FALSE))+(H490/100)</f>
        <v>231.995</v>
      </c>
      <c r="L490" s="82">
        <f>(VLOOKUP($G490,Depth_Lookup!$A$3:$J$561,10,FALSE))+(I490/100)</f>
        <v>232.83</v>
      </c>
      <c r="M490" s="174" t="s">
        <v>2555</v>
      </c>
      <c r="N490" s="174" t="s">
        <v>12</v>
      </c>
      <c r="O490" s="59" t="s">
        <v>2397</v>
      </c>
      <c r="P490" s="59" t="s">
        <v>2683</v>
      </c>
      <c r="Q490" s="45"/>
      <c r="R490" s="42">
        <v>100</v>
      </c>
      <c r="V490" s="8">
        <f t="shared" si="51"/>
        <v>100</v>
      </c>
      <c r="W490" s="4" t="s">
        <v>2046</v>
      </c>
      <c r="X490" s="5" t="s">
        <v>1764</v>
      </c>
      <c r="Y490" s="38">
        <v>95</v>
      </c>
      <c r="Z490" s="8" t="str">
        <f>VLOOKUP($Y490,definitions_list_lookup!$N$15:$P$20,2,TRUE)</f>
        <v>complete</v>
      </c>
      <c r="AA490" s="8">
        <f>VLOOKUP($Y490,definitions_list_lookup!$N$15:$P$20,3,TRUE)</f>
        <v>5</v>
      </c>
      <c r="AB490" s="4"/>
      <c r="AC490" s="7"/>
      <c r="AD490" s="7"/>
      <c r="AE490" s="7"/>
      <c r="AF490" s="7"/>
      <c r="AG490" s="7"/>
      <c r="AH490" s="7"/>
      <c r="AI490" s="7"/>
      <c r="AJ490" s="7"/>
      <c r="AK490" s="7"/>
      <c r="AL490" s="7"/>
      <c r="AM490" s="7"/>
      <c r="AN490" s="7"/>
      <c r="AO490" s="7"/>
      <c r="AP490" s="7">
        <v>10</v>
      </c>
      <c r="AQ490" s="7"/>
      <c r="AR490" s="7"/>
      <c r="AS490" s="7">
        <v>90</v>
      </c>
      <c r="AT490" s="7"/>
      <c r="AU490" s="7"/>
      <c r="AV490" s="7"/>
      <c r="AW490" s="7"/>
      <c r="AX490" s="7"/>
      <c r="AY490" s="7"/>
      <c r="AZ490" s="7"/>
      <c r="BA490" s="8">
        <f t="shared" si="52"/>
        <v>100</v>
      </c>
      <c r="BB490" s="45"/>
      <c r="BC490" s="4"/>
      <c r="BD490" s="4"/>
      <c r="BE490" s="4"/>
      <c r="BG490" s="8" t="str">
        <f>VLOOKUP($BF490,definitions_list_lookup!$N$15:$P$20,2,TRUE)</f>
        <v>fresh</v>
      </c>
      <c r="BH490" s="8">
        <f>VLOOKUP($BF490,definitions_list_lookup!$N$15:$P$20,3,TRUE)</f>
        <v>0</v>
      </c>
      <c r="BI490" s="4"/>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8">
        <f t="shared" si="53"/>
        <v>0</v>
      </c>
      <c r="CI490" s="45"/>
      <c r="CK490" s="130"/>
      <c r="CM490" s="8" t="str">
        <f>VLOOKUP($CL490,definitions_list_lookup!$N$15:$P$20,2,TRUE)</f>
        <v>fresh</v>
      </c>
      <c r="CN490" s="8">
        <f>VLOOKUP($CL490,definitions_list_lookup!$N$15:$P$20,3,TRUE)</f>
        <v>0</v>
      </c>
      <c r="CO490" s="108"/>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8">
        <f t="shared" si="54"/>
        <v>0</v>
      </c>
      <c r="DO490" s="45"/>
      <c r="DP490" s="4"/>
      <c r="DR490" s="8" t="str">
        <f>VLOOKUP($DQ490,definitions_list_lookup!$N$15:$P$20,2,TRUE)</f>
        <v>fresh</v>
      </c>
      <c r="DS490" s="8">
        <f>VLOOKUP($DQ490,definitions_list_lookup!$N$15:$P$20,3,TRUE)</f>
        <v>0</v>
      </c>
      <c r="DT490" s="108"/>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8">
        <f t="shared" si="55"/>
        <v>0</v>
      </c>
      <c r="ET490" s="44"/>
      <c r="EU490" s="8">
        <f t="shared" si="49"/>
        <v>95</v>
      </c>
      <c r="EV490" s="8" t="str">
        <f>VLOOKUP($EU490,definitions_list_lookup!$N$15:$P$20,2,TRUE)</f>
        <v>complete</v>
      </c>
      <c r="EW490" s="8">
        <f>VLOOKUP($EU490,definitions_list_lookup!$N$15:$P$20,3,TRUE)</f>
        <v>5</v>
      </c>
    </row>
    <row r="491" spans="1:153" s="5" customFormat="1" ht="112">
      <c r="A491" s="5" t="s">
        <v>2600</v>
      </c>
      <c r="B491" s="5" t="s">
        <v>2845</v>
      </c>
      <c r="C491" s="5" t="s">
        <v>1497</v>
      </c>
      <c r="D491" s="5" t="s">
        <v>1497</v>
      </c>
      <c r="E491" s="5">
        <v>99</v>
      </c>
      <c r="F491" s="5">
        <v>4</v>
      </c>
      <c r="G491" s="6" t="str">
        <f t="shared" si="50"/>
        <v>99-4</v>
      </c>
      <c r="H491" s="2">
        <v>0</v>
      </c>
      <c r="I491" s="2">
        <v>45.5</v>
      </c>
      <c r="J491" s="81" t="str">
        <f>IF(((VLOOKUP($G491,Depth_Lookup!$A$3:$J$561,9,FALSE))-(I491/100))&gt;=0,"Good","Too Long")</f>
        <v>Good</v>
      </c>
      <c r="K491" s="82">
        <f>(VLOOKUP($G491,Depth_Lookup!$A$3:$J$561,10,FALSE))+(H491/100)</f>
        <v>232.83</v>
      </c>
      <c r="L491" s="82">
        <f>(VLOOKUP($G491,Depth_Lookup!$A$3:$J$561,10,FALSE))+(I491/100)</f>
        <v>233.28500000000003</v>
      </c>
      <c r="M491" s="174" t="s">
        <v>2555</v>
      </c>
      <c r="N491" s="174" t="s">
        <v>12</v>
      </c>
      <c r="O491" s="59" t="s">
        <v>2397</v>
      </c>
      <c r="P491" s="59" t="s">
        <v>2500</v>
      </c>
      <c r="Q491" s="45"/>
      <c r="R491" s="42">
        <v>100</v>
      </c>
      <c r="V491" s="8">
        <f t="shared" si="51"/>
        <v>100</v>
      </c>
      <c r="W491" s="4" t="s">
        <v>2046</v>
      </c>
      <c r="X491" s="5" t="s">
        <v>1764</v>
      </c>
      <c r="Y491" s="38">
        <v>95</v>
      </c>
      <c r="Z491" s="8" t="str">
        <f>VLOOKUP($Y491,definitions_list_lookup!$N$15:$P$20,2,TRUE)</f>
        <v>complete</v>
      </c>
      <c r="AA491" s="8">
        <f>VLOOKUP($Y491,definitions_list_lookup!$N$15:$P$20,3,TRUE)</f>
        <v>5</v>
      </c>
      <c r="AB491" s="4"/>
      <c r="AC491" s="7"/>
      <c r="AD491" s="7"/>
      <c r="AE491" s="7"/>
      <c r="AF491" s="7"/>
      <c r="AG491" s="7"/>
      <c r="AH491" s="7"/>
      <c r="AI491" s="7"/>
      <c r="AJ491" s="7"/>
      <c r="AK491" s="7"/>
      <c r="AL491" s="7"/>
      <c r="AM491" s="7"/>
      <c r="AN491" s="7"/>
      <c r="AO491" s="7"/>
      <c r="AP491" s="7">
        <v>10</v>
      </c>
      <c r="AQ491" s="7"/>
      <c r="AR491" s="7"/>
      <c r="AS491" s="7">
        <v>90</v>
      </c>
      <c r="AT491" s="7"/>
      <c r="AU491" s="7"/>
      <c r="AV491" s="7"/>
      <c r="AW491" s="7"/>
      <c r="AX491" s="7"/>
      <c r="AY491" s="7"/>
      <c r="AZ491" s="7"/>
      <c r="BA491" s="8">
        <f t="shared" si="52"/>
        <v>100</v>
      </c>
      <c r="BB491" s="45"/>
      <c r="BC491" s="4"/>
      <c r="BD491" s="4"/>
      <c r="BE491" s="4"/>
      <c r="BG491" s="8" t="str">
        <f>VLOOKUP($BF491,definitions_list_lookup!$N$15:$P$20,2,TRUE)</f>
        <v>fresh</v>
      </c>
      <c r="BH491" s="8">
        <f>VLOOKUP($BF491,definitions_list_lookup!$N$15:$P$20,3,TRUE)</f>
        <v>0</v>
      </c>
      <c r="BI491" s="4"/>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8">
        <f t="shared" si="53"/>
        <v>0</v>
      </c>
      <c r="CI491" s="45"/>
      <c r="CK491" s="130"/>
      <c r="CM491" s="8" t="str">
        <f>VLOOKUP($CL491,definitions_list_lookup!$N$15:$P$20,2,TRUE)</f>
        <v>fresh</v>
      </c>
      <c r="CN491" s="8">
        <f>VLOOKUP($CL491,definitions_list_lookup!$N$15:$P$20,3,TRUE)</f>
        <v>0</v>
      </c>
      <c r="CO491" s="108"/>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8">
        <f t="shared" si="54"/>
        <v>0</v>
      </c>
      <c r="DO491" s="45"/>
      <c r="DP491" s="4"/>
      <c r="DR491" s="8" t="str">
        <f>VLOOKUP($DQ491,definitions_list_lookup!$N$15:$P$20,2,TRUE)</f>
        <v>fresh</v>
      </c>
      <c r="DS491" s="8">
        <f>VLOOKUP($DQ491,definitions_list_lookup!$N$15:$P$20,3,TRUE)</f>
        <v>0</v>
      </c>
      <c r="DT491" s="108"/>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8">
        <f t="shared" si="55"/>
        <v>0</v>
      </c>
      <c r="ET491" s="44"/>
      <c r="EU491" s="8">
        <f t="shared" si="49"/>
        <v>95</v>
      </c>
      <c r="EV491" s="8" t="str">
        <f>VLOOKUP($EU491,definitions_list_lookup!$N$15:$P$20,2,TRUE)</f>
        <v>complete</v>
      </c>
      <c r="EW491" s="8">
        <f>VLOOKUP($EU491,definitions_list_lookup!$N$15:$P$20,3,TRUE)</f>
        <v>5</v>
      </c>
    </row>
    <row r="492" spans="1:153" s="5" customFormat="1" ht="112">
      <c r="A492" s="5" t="s">
        <v>2600</v>
      </c>
      <c r="B492" s="5" t="s">
        <v>2845</v>
      </c>
      <c r="C492" s="5" t="s">
        <v>1497</v>
      </c>
      <c r="D492" s="5" t="s">
        <v>1497</v>
      </c>
      <c r="E492" s="5">
        <v>100</v>
      </c>
      <c r="F492" s="5">
        <v>1</v>
      </c>
      <c r="G492" s="6" t="str">
        <f t="shared" si="50"/>
        <v>100-1</v>
      </c>
      <c r="H492" s="2">
        <v>0</v>
      </c>
      <c r="I492" s="2">
        <v>76</v>
      </c>
      <c r="J492" s="81" t="str">
        <f>IF(((VLOOKUP($G492,Depth_Lookup!$A$3:$J$561,9,FALSE))-(I492/100))&gt;=0,"Good","Too Long")</f>
        <v>Good</v>
      </c>
      <c r="K492" s="82">
        <f>(VLOOKUP($G492,Depth_Lookup!$A$3:$J$561,10,FALSE))+(H492/100)</f>
        <v>233.25</v>
      </c>
      <c r="L492" s="82">
        <f>(VLOOKUP($G492,Depth_Lookup!$A$3:$J$561,10,FALSE))+(I492/100)</f>
        <v>234.01</v>
      </c>
      <c r="M492" s="174" t="s">
        <v>2555</v>
      </c>
      <c r="N492" s="174" t="s">
        <v>12</v>
      </c>
      <c r="O492" s="59" t="s">
        <v>2397</v>
      </c>
      <c r="P492" s="59" t="s">
        <v>2500</v>
      </c>
      <c r="Q492" s="45"/>
      <c r="R492" s="42">
        <v>100</v>
      </c>
      <c r="V492" s="8">
        <f t="shared" si="51"/>
        <v>100</v>
      </c>
      <c r="W492" s="4" t="s">
        <v>2046</v>
      </c>
      <c r="X492" s="5" t="s">
        <v>1764</v>
      </c>
      <c r="Y492" s="38">
        <v>95</v>
      </c>
      <c r="Z492" s="8" t="str">
        <f>VLOOKUP($Y492,definitions_list_lookup!$N$15:$P$20,2,TRUE)</f>
        <v>complete</v>
      </c>
      <c r="AA492" s="8">
        <f>VLOOKUP($Y492,definitions_list_lookup!$N$15:$P$20,3,TRUE)</f>
        <v>5</v>
      </c>
      <c r="AB492" s="4"/>
      <c r="AC492" s="7"/>
      <c r="AD492" s="7"/>
      <c r="AE492" s="7"/>
      <c r="AF492" s="7"/>
      <c r="AG492" s="7"/>
      <c r="AH492" s="7"/>
      <c r="AI492" s="7"/>
      <c r="AJ492" s="7"/>
      <c r="AK492" s="7"/>
      <c r="AL492" s="7"/>
      <c r="AM492" s="7"/>
      <c r="AN492" s="7"/>
      <c r="AO492" s="7"/>
      <c r="AP492" s="7">
        <v>10</v>
      </c>
      <c r="AQ492" s="7"/>
      <c r="AR492" s="7"/>
      <c r="AS492" s="7">
        <v>90</v>
      </c>
      <c r="AT492" s="7"/>
      <c r="AU492" s="7"/>
      <c r="AV492" s="7"/>
      <c r="AW492" s="7"/>
      <c r="AX492" s="7"/>
      <c r="AY492" s="7"/>
      <c r="AZ492" s="7"/>
      <c r="BA492" s="8">
        <f t="shared" si="52"/>
        <v>100</v>
      </c>
      <c r="BB492" s="45"/>
      <c r="BC492" s="4"/>
      <c r="BD492" s="4"/>
      <c r="BE492" s="4"/>
      <c r="BG492" s="8" t="str">
        <f>VLOOKUP($BF492,definitions_list_lookup!$N$15:$P$20,2,TRUE)</f>
        <v>fresh</v>
      </c>
      <c r="BH492" s="8">
        <f>VLOOKUP($BF492,definitions_list_lookup!$N$15:$P$20,3,TRUE)</f>
        <v>0</v>
      </c>
      <c r="BI492" s="4"/>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8">
        <f t="shared" si="53"/>
        <v>0</v>
      </c>
      <c r="CI492" s="45"/>
      <c r="CK492" s="130"/>
      <c r="CM492" s="8" t="str">
        <f>VLOOKUP($CL492,definitions_list_lookup!$N$15:$P$20,2,TRUE)</f>
        <v>fresh</v>
      </c>
      <c r="CN492" s="8">
        <f>VLOOKUP($CL492,definitions_list_lookup!$N$15:$P$20,3,TRUE)</f>
        <v>0</v>
      </c>
      <c r="CO492" s="108"/>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8">
        <f t="shared" si="54"/>
        <v>0</v>
      </c>
      <c r="DO492" s="45"/>
      <c r="DP492" s="4"/>
      <c r="DR492" s="8" t="str">
        <f>VLOOKUP($DQ492,definitions_list_lookup!$N$15:$P$20,2,TRUE)</f>
        <v>fresh</v>
      </c>
      <c r="DS492" s="8">
        <f>VLOOKUP($DQ492,definitions_list_lookup!$N$15:$P$20,3,TRUE)</f>
        <v>0</v>
      </c>
      <c r="DT492" s="108"/>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8">
        <f t="shared" si="55"/>
        <v>0</v>
      </c>
      <c r="ET492" s="44"/>
      <c r="EU492" s="8">
        <f t="shared" si="49"/>
        <v>95</v>
      </c>
      <c r="EV492" s="8" t="str">
        <f>VLOOKUP($EU492,definitions_list_lookup!$N$15:$P$20,2,TRUE)</f>
        <v>complete</v>
      </c>
      <c r="EW492" s="8">
        <f>VLOOKUP($EU492,definitions_list_lookup!$N$15:$P$20,3,TRUE)</f>
        <v>5</v>
      </c>
    </row>
    <row r="493" spans="1:153" s="5" customFormat="1" ht="140">
      <c r="A493" s="5" t="s">
        <v>2600</v>
      </c>
      <c r="B493" s="5" t="s">
        <v>2845</v>
      </c>
      <c r="C493" s="5" t="s">
        <v>1497</v>
      </c>
      <c r="D493" s="5" t="s">
        <v>1497</v>
      </c>
      <c r="E493" s="5">
        <v>100</v>
      </c>
      <c r="F493" s="5">
        <v>2</v>
      </c>
      <c r="G493" s="6" t="str">
        <f t="shared" si="50"/>
        <v>100-2</v>
      </c>
      <c r="H493" s="2">
        <v>0</v>
      </c>
      <c r="I493" s="2">
        <v>79.5</v>
      </c>
      <c r="J493" s="81" t="str">
        <f>IF(((VLOOKUP($G493,Depth_Lookup!$A$3:$J$561,9,FALSE))-(I493/100))&gt;=0,"Good","Too Long")</f>
        <v>Good</v>
      </c>
      <c r="K493" s="82">
        <f>(VLOOKUP($G493,Depth_Lookup!$A$3:$J$561,10,FALSE))+(H493/100)</f>
        <v>234.01</v>
      </c>
      <c r="L493" s="82">
        <f>(VLOOKUP($G493,Depth_Lookup!$A$3:$J$561,10,FALSE))+(I493/100)</f>
        <v>234.80499999999998</v>
      </c>
      <c r="M493" s="174" t="s">
        <v>2555</v>
      </c>
      <c r="N493" s="174" t="s">
        <v>12</v>
      </c>
      <c r="O493" s="59" t="s">
        <v>2397</v>
      </c>
      <c r="P493" s="59" t="s">
        <v>2684</v>
      </c>
      <c r="Q493" s="45"/>
      <c r="R493" s="42">
        <v>100</v>
      </c>
      <c r="V493" s="8">
        <f t="shared" si="51"/>
        <v>100</v>
      </c>
      <c r="W493" s="4" t="s">
        <v>2046</v>
      </c>
      <c r="X493" s="5" t="s">
        <v>1764</v>
      </c>
      <c r="Y493" s="38">
        <v>95</v>
      </c>
      <c r="Z493" s="8" t="str">
        <f>VLOOKUP($Y493,definitions_list_lookup!$N$15:$P$20,2,TRUE)</f>
        <v>complete</v>
      </c>
      <c r="AA493" s="8">
        <f>VLOOKUP($Y493,definitions_list_lookup!$N$15:$P$20,3,TRUE)</f>
        <v>5</v>
      </c>
      <c r="AB493" s="4" t="s">
        <v>2593</v>
      </c>
      <c r="AC493" s="7"/>
      <c r="AD493" s="7"/>
      <c r="AE493" s="7"/>
      <c r="AF493" s="7"/>
      <c r="AG493" s="7"/>
      <c r="AH493" s="7"/>
      <c r="AI493" s="7"/>
      <c r="AJ493" s="7"/>
      <c r="AK493" s="7"/>
      <c r="AL493" s="7"/>
      <c r="AM493" s="7"/>
      <c r="AN493" s="7"/>
      <c r="AO493" s="7"/>
      <c r="AP493" s="7">
        <v>10</v>
      </c>
      <c r="AQ493" s="7"/>
      <c r="AR493" s="7"/>
      <c r="AS493" s="7">
        <v>90</v>
      </c>
      <c r="AT493" s="7"/>
      <c r="AU493" s="7"/>
      <c r="AV493" s="7"/>
      <c r="AW493" s="7"/>
      <c r="AX493" s="7"/>
      <c r="AY493" s="7"/>
      <c r="AZ493" s="7"/>
      <c r="BA493" s="8">
        <f t="shared" si="52"/>
        <v>100</v>
      </c>
      <c r="BB493" s="45"/>
      <c r="BC493" s="4"/>
      <c r="BD493" s="4"/>
      <c r="BE493" s="4"/>
      <c r="BG493" s="8" t="str">
        <f>VLOOKUP($BF493,definitions_list_lookup!$N$15:$P$20,2,TRUE)</f>
        <v>fresh</v>
      </c>
      <c r="BH493" s="8">
        <f>VLOOKUP($BF493,definitions_list_lookup!$N$15:$P$20,3,TRUE)</f>
        <v>0</v>
      </c>
      <c r="BI493" s="4"/>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8">
        <f t="shared" si="53"/>
        <v>0</v>
      </c>
      <c r="CI493" s="45"/>
      <c r="CK493" s="130"/>
      <c r="CM493" s="8" t="str">
        <f>VLOOKUP($CL493,definitions_list_lookup!$N$15:$P$20,2,TRUE)</f>
        <v>fresh</v>
      </c>
      <c r="CN493" s="8">
        <f>VLOOKUP($CL493,definitions_list_lookup!$N$15:$P$20,3,TRUE)</f>
        <v>0</v>
      </c>
      <c r="CO493" s="108"/>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8">
        <f t="shared" si="54"/>
        <v>0</v>
      </c>
      <c r="DO493" s="45"/>
      <c r="DP493" s="4"/>
      <c r="DR493" s="8" t="str">
        <f>VLOOKUP($DQ493,definitions_list_lookup!$N$15:$P$20,2,TRUE)</f>
        <v>fresh</v>
      </c>
      <c r="DS493" s="8">
        <f>VLOOKUP($DQ493,definitions_list_lookup!$N$15:$P$20,3,TRUE)</f>
        <v>0</v>
      </c>
      <c r="DT493" s="108"/>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8">
        <f t="shared" si="55"/>
        <v>0</v>
      </c>
      <c r="ET493" s="44"/>
      <c r="EU493" s="8">
        <f t="shared" ref="EU493:EU557" si="56">((R493/100)*Y493)+((S493/100)*BF493)+((T493/100)*CL493)+((U493/100)*DQ493)</f>
        <v>95</v>
      </c>
      <c r="EV493" s="8" t="str">
        <f>VLOOKUP($EU493,definitions_list_lookup!$N$15:$P$20,2,TRUE)</f>
        <v>complete</v>
      </c>
      <c r="EW493" s="8">
        <f>VLOOKUP($EU493,definitions_list_lookup!$N$15:$P$20,3,TRUE)</f>
        <v>5</v>
      </c>
    </row>
    <row r="494" spans="1:153" s="5" customFormat="1" ht="140">
      <c r="A494" s="5" t="s">
        <v>2600</v>
      </c>
      <c r="B494" s="5" t="s">
        <v>2845</v>
      </c>
      <c r="C494" s="5" t="s">
        <v>1497</v>
      </c>
      <c r="D494" s="5" t="s">
        <v>1497</v>
      </c>
      <c r="E494" s="5">
        <v>100</v>
      </c>
      <c r="F494" s="5">
        <v>3</v>
      </c>
      <c r="G494" s="6" t="str">
        <f t="shared" si="50"/>
        <v>100-3</v>
      </c>
      <c r="H494" s="2">
        <v>0</v>
      </c>
      <c r="I494" s="2">
        <v>75</v>
      </c>
      <c r="J494" s="81" t="str">
        <f>IF(((VLOOKUP($G494,Depth_Lookup!$A$3:$J$561,9,FALSE))-(I494/100))&gt;=0,"Good","Too Long")</f>
        <v>Good</v>
      </c>
      <c r="K494" s="82">
        <f>(VLOOKUP($G494,Depth_Lookup!$A$3:$J$561,10,FALSE))+(H494/100)</f>
        <v>234.80500000000001</v>
      </c>
      <c r="L494" s="82">
        <f>(VLOOKUP($G494,Depth_Lookup!$A$3:$J$561,10,FALSE))+(I494/100)</f>
        <v>235.55500000000001</v>
      </c>
      <c r="M494" s="174" t="s">
        <v>2555</v>
      </c>
      <c r="N494" s="174" t="s">
        <v>12</v>
      </c>
      <c r="O494" s="59" t="s">
        <v>2397</v>
      </c>
      <c r="P494" s="59" t="s">
        <v>2685</v>
      </c>
      <c r="Q494" s="45"/>
      <c r="R494" s="42">
        <v>100</v>
      </c>
      <c r="V494" s="8">
        <f t="shared" si="51"/>
        <v>100</v>
      </c>
      <c r="W494" s="4" t="s">
        <v>2046</v>
      </c>
      <c r="X494" s="5" t="s">
        <v>1764</v>
      </c>
      <c r="Y494" s="38">
        <v>95</v>
      </c>
      <c r="Z494" s="8" t="str">
        <f>VLOOKUP($Y494,definitions_list_lookup!$N$15:$P$20,2,TRUE)</f>
        <v>complete</v>
      </c>
      <c r="AA494" s="8">
        <f>VLOOKUP($Y494,definitions_list_lookup!$N$15:$P$20,3,TRUE)</f>
        <v>5</v>
      </c>
      <c r="AB494" s="4" t="s">
        <v>2594</v>
      </c>
      <c r="AC494" s="7"/>
      <c r="AD494" s="7"/>
      <c r="AE494" s="7"/>
      <c r="AF494" s="7"/>
      <c r="AG494" s="7"/>
      <c r="AH494" s="7"/>
      <c r="AI494" s="7"/>
      <c r="AJ494" s="7"/>
      <c r="AK494" s="7"/>
      <c r="AL494" s="7"/>
      <c r="AM494" s="7"/>
      <c r="AN494" s="7"/>
      <c r="AO494" s="7"/>
      <c r="AP494" s="7">
        <v>10</v>
      </c>
      <c r="AQ494" s="7"/>
      <c r="AR494" s="7"/>
      <c r="AS494" s="7">
        <v>90</v>
      </c>
      <c r="AT494" s="7"/>
      <c r="AU494" s="7"/>
      <c r="AV494" s="7"/>
      <c r="AW494" s="7"/>
      <c r="AX494" s="7"/>
      <c r="AY494" s="7"/>
      <c r="AZ494" s="7"/>
      <c r="BA494" s="8">
        <f t="shared" si="52"/>
        <v>100</v>
      </c>
      <c r="BB494" s="45"/>
      <c r="BC494" s="4"/>
      <c r="BD494" s="4"/>
      <c r="BE494" s="4"/>
      <c r="BG494" s="8" t="str">
        <f>VLOOKUP($BF494,definitions_list_lookup!$N$15:$P$20,2,TRUE)</f>
        <v>fresh</v>
      </c>
      <c r="BH494" s="8">
        <f>VLOOKUP($BF494,definitions_list_lookup!$N$15:$P$20,3,TRUE)</f>
        <v>0</v>
      </c>
      <c r="BI494" s="4"/>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8">
        <f t="shared" si="53"/>
        <v>0</v>
      </c>
      <c r="CI494" s="45"/>
      <c r="CK494" s="130"/>
      <c r="CM494" s="8" t="str">
        <f>VLOOKUP($CL494,definitions_list_lookup!$N$15:$P$20,2,TRUE)</f>
        <v>fresh</v>
      </c>
      <c r="CN494" s="8">
        <f>VLOOKUP($CL494,definitions_list_lookup!$N$15:$P$20,3,TRUE)</f>
        <v>0</v>
      </c>
      <c r="CO494" s="108"/>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8">
        <f t="shared" si="54"/>
        <v>0</v>
      </c>
      <c r="DO494" s="45"/>
      <c r="DP494" s="4"/>
      <c r="DR494" s="8" t="str">
        <f>VLOOKUP($DQ494,definitions_list_lookup!$N$15:$P$20,2,TRUE)</f>
        <v>fresh</v>
      </c>
      <c r="DS494" s="8">
        <f>VLOOKUP($DQ494,definitions_list_lookup!$N$15:$P$20,3,TRUE)</f>
        <v>0</v>
      </c>
      <c r="DT494" s="108"/>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8">
        <f t="shared" si="55"/>
        <v>0</v>
      </c>
      <c r="ET494" s="44"/>
      <c r="EU494" s="8">
        <f t="shared" si="56"/>
        <v>95</v>
      </c>
      <c r="EV494" s="8" t="str">
        <f>VLOOKUP($EU494,definitions_list_lookup!$N$15:$P$20,2,TRUE)</f>
        <v>complete</v>
      </c>
      <c r="EW494" s="8">
        <f>VLOOKUP($EU494,definitions_list_lookup!$N$15:$P$20,3,TRUE)</f>
        <v>5</v>
      </c>
    </row>
    <row r="495" spans="1:153" s="5" customFormat="1" ht="126">
      <c r="A495" s="5" t="s">
        <v>2600</v>
      </c>
      <c r="B495" s="5" t="s">
        <v>2845</v>
      </c>
      <c r="C495" s="5" t="s">
        <v>1497</v>
      </c>
      <c r="D495" s="5" t="s">
        <v>1497</v>
      </c>
      <c r="E495" s="5">
        <v>100</v>
      </c>
      <c r="F495" s="5">
        <v>4</v>
      </c>
      <c r="G495" s="6" t="str">
        <f t="shared" si="50"/>
        <v>100-4</v>
      </c>
      <c r="H495" s="2">
        <v>0</v>
      </c>
      <c r="I495" s="2">
        <v>76</v>
      </c>
      <c r="J495" s="81" t="str">
        <f>IF(((VLOOKUP($G495,Depth_Lookup!$A$3:$J$561,9,FALSE))-(I495/100))&gt;=0,"Good","Too Long")</f>
        <v>Good</v>
      </c>
      <c r="K495" s="82">
        <f>(VLOOKUP($G495,Depth_Lookup!$A$3:$J$561,10,FALSE))+(H495/100)</f>
        <v>235.55500000000001</v>
      </c>
      <c r="L495" s="82">
        <f>(VLOOKUP($G495,Depth_Lookup!$A$3:$J$561,10,FALSE))+(I495/100)</f>
        <v>236.315</v>
      </c>
      <c r="M495" s="174" t="s">
        <v>2555</v>
      </c>
      <c r="N495" s="174" t="s">
        <v>12</v>
      </c>
      <c r="O495" s="59" t="s">
        <v>2397</v>
      </c>
      <c r="P495" s="59" t="s">
        <v>2500</v>
      </c>
      <c r="Q495" s="45"/>
      <c r="R495" s="42">
        <v>100</v>
      </c>
      <c r="V495" s="8">
        <f t="shared" si="51"/>
        <v>100</v>
      </c>
      <c r="W495" s="4" t="s">
        <v>2046</v>
      </c>
      <c r="X495" s="5" t="s">
        <v>1764</v>
      </c>
      <c r="Y495" s="38">
        <v>95</v>
      </c>
      <c r="Z495" s="8" t="str">
        <f>VLOOKUP($Y495,definitions_list_lookup!$N$15:$P$20,2,TRUE)</f>
        <v>complete</v>
      </c>
      <c r="AA495" s="8">
        <f>VLOOKUP($Y495,definitions_list_lookup!$N$15:$P$20,3,TRUE)</f>
        <v>5</v>
      </c>
      <c r="AB495" s="4" t="s">
        <v>2595</v>
      </c>
      <c r="AC495" s="7"/>
      <c r="AD495" s="7">
        <v>0.5</v>
      </c>
      <c r="AE495" s="7"/>
      <c r="AF495" s="7"/>
      <c r="AG495" s="7"/>
      <c r="AH495" s="7"/>
      <c r="AI495" s="7"/>
      <c r="AJ495" s="7"/>
      <c r="AK495" s="7"/>
      <c r="AL495" s="7"/>
      <c r="AM495" s="7"/>
      <c r="AN495" s="7"/>
      <c r="AO495" s="7"/>
      <c r="AP495" s="7">
        <v>10</v>
      </c>
      <c r="AQ495" s="7"/>
      <c r="AR495" s="7"/>
      <c r="AS495" s="7">
        <v>89.5</v>
      </c>
      <c r="AT495" s="7"/>
      <c r="AU495" s="7"/>
      <c r="AV495" s="7"/>
      <c r="AW495" s="7"/>
      <c r="AX495" s="7"/>
      <c r="AY495" s="7"/>
      <c r="AZ495" s="7"/>
      <c r="BA495" s="8">
        <f t="shared" si="52"/>
        <v>100</v>
      </c>
      <c r="BB495" s="45"/>
      <c r="BC495" s="4"/>
      <c r="BD495" s="4"/>
      <c r="BE495" s="4"/>
      <c r="BG495" s="8" t="str">
        <f>VLOOKUP($BF495,definitions_list_lookup!$N$15:$P$20,2,TRUE)</f>
        <v>fresh</v>
      </c>
      <c r="BH495" s="8">
        <f>VLOOKUP($BF495,definitions_list_lookup!$N$15:$P$20,3,TRUE)</f>
        <v>0</v>
      </c>
      <c r="BI495" s="4"/>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8">
        <f t="shared" si="53"/>
        <v>0</v>
      </c>
      <c r="CI495" s="45"/>
      <c r="CK495" s="130"/>
      <c r="CM495" s="8" t="str">
        <f>VLOOKUP($CL495,definitions_list_lookup!$N$15:$P$20,2,TRUE)</f>
        <v>fresh</v>
      </c>
      <c r="CN495" s="8">
        <f>VLOOKUP($CL495,definitions_list_lookup!$N$15:$P$20,3,TRUE)</f>
        <v>0</v>
      </c>
      <c r="CO495" s="108"/>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8">
        <f t="shared" si="54"/>
        <v>0</v>
      </c>
      <c r="DO495" s="45"/>
      <c r="DP495" s="4"/>
      <c r="DR495" s="8" t="str">
        <f>VLOOKUP($DQ495,definitions_list_lookup!$N$15:$P$20,2,TRUE)</f>
        <v>fresh</v>
      </c>
      <c r="DS495" s="8">
        <f>VLOOKUP($DQ495,definitions_list_lookup!$N$15:$P$20,3,TRUE)</f>
        <v>0</v>
      </c>
      <c r="DT495" s="108"/>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8">
        <f t="shared" si="55"/>
        <v>0</v>
      </c>
      <c r="ET495" s="44"/>
      <c r="EU495" s="8">
        <f t="shared" si="56"/>
        <v>95</v>
      </c>
      <c r="EV495" s="8" t="str">
        <f>VLOOKUP($EU495,definitions_list_lookup!$N$15:$P$20,2,TRUE)</f>
        <v>complete</v>
      </c>
      <c r="EW495" s="8">
        <f>VLOOKUP($EU495,definitions_list_lookup!$N$15:$P$20,3,TRUE)</f>
        <v>5</v>
      </c>
    </row>
    <row r="496" spans="1:153" s="5" customFormat="1" ht="126">
      <c r="A496" s="5" t="s">
        <v>2600</v>
      </c>
      <c r="B496" s="5" t="s">
        <v>2845</v>
      </c>
      <c r="C496" s="5" t="s">
        <v>1497</v>
      </c>
      <c r="D496" s="5" t="s">
        <v>1497</v>
      </c>
      <c r="E496" s="5">
        <v>101</v>
      </c>
      <c r="F496" s="5">
        <v>1</v>
      </c>
      <c r="G496" s="6" t="str">
        <f t="shared" si="50"/>
        <v>101-1</v>
      </c>
      <c r="H496" s="2">
        <v>0</v>
      </c>
      <c r="I496" s="2">
        <v>81.5</v>
      </c>
      <c r="J496" s="81" t="str">
        <f>IF(((VLOOKUP($G496,Depth_Lookup!$A$3:$J$561,9,FALSE))-(I496/100))&gt;=0,"Good","Too Long")</f>
        <v>Good</v>
      </c>
      <c r="K496" s="82">
        <f>(VLOOKUP($G496,Depth_Lookup!$A$3:$J$561,10,FALSE))+(H496/100)</f>
        <v>236.25</v>
      </c>
      <c r="L496" s="82">
        <f>(VLOOKUP($G496,Depth_Lookup!$A$3:$J$561,10,FALSE))+(I496/100)</f>
        <v>237.065</v>
      </c>
      <c r="M496" s="174" t="s">
        <v>2555</v>
      </c>
      <c r="N496" s="174" t="s">
        <v>12</v>
      </c>
      <c r="O496" s="59" t="s">
        <v>2397</v>
      </c>
      <c r="P496" s="59" t="s">
        <v>2686</v>
      </c>
      <c r="Q496" s="45"/>
      <c r="R496" s="42">
        <v>100</v>
      </c>
      <c r="V496" s="8">
        <f t="shared" si="51"/>
        <v>100</v>
      </c>
      <c r="W496" s="4" t="s">
        <v>2046</v>
      </c>
      <c r="X496" s="5" t="s">
        <v>1764</v>
      </c>
      <c r="Y496" s="38">
        <v>95</v>
      </c>
      <c r="Z496" s="8" t="str">
        <f>VLOOKUP($Y496,definitions_list_lookup!$N$15:$P$20,2,TRUE)</f>
        <v>complete</v>
      </c>
      <c r="AA496" s="8">
        <f>VLOOKUP($Y496,definitions_list_lookup!$N$15:$P$20,3,TRUE)</f>
        <v>5</v>
      </c>
      <c r="AB496" s="4"/>
      <c r="AC496" s="7"/>
      <c r="AD496" s="7"/>
      <c r="AE496" s="7"/>
      <c r="AF496" s="7"/>
      <c r="AG496" s="7"/>
      <c r="AH496" s="7"/>
      <c r="AI496" s="7"/>
      <c r="AJ496" s="7"/>
      <c r="AK496" s="7"/>
      <c r="AL496" s="7"/>
      <c r="AM496" s="7"/>
      <c r="AN496" s="7"/>
      <c r="AO496" s="7"/>
      <c r="AP496" s="7">
        <v>10</v>
      </c>
      <c r="AQ496" s="7"/>
      <c r="AR496" s="7"/>
      <c r="AS496" s="7">
        <v>90</v>
      </c>
      <c r="AT496" s="7"/>
      <c r="AU496" s="7"/>
      <c r="AV496" s="7"/>
      <c r="AW496" s="7"/>
      <c r="AX496" s="7"/>
      <c r="AY496" s="7"/>
      <c r="AZ496" s="7"/>
      <c r="BA496" s="8">
        <f t="shared" si="52"/>
        <v>100</v>
      </c>
      <c r="BB496" s="45"/>
      <c r="BC496" s="4"/>
      <c r="BD496" s="4"/>
      <c r="BE496" s="4"/>
      <c r="BG496" s="8" t="str">
        <f>VLOOKUP($BF496,definitions_list_lookup!$N$15:$P$20,2,TRUE)</f>
        <v>fresh</v>
      </c>
      <c r="BH496" s="8">
        <f>VLOOKUP($BF496,definitions_list_lookup!$N$15:$P$20,3,TRUE)</f>
        <v>0</v>
      </c>
      <c r="BI496" s="4"/>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8">
        <f t="shared" si="53"/>
        <v>0</v>
      </c>
      <c r="CI496" s="45"/>
      <c r="CK496" s="130"/>
      <c r="CM496" s="8" t="str">
        <f>VLOOKUP($CL496,definitions_list_lookup!$N$15:$P$20,2,TRUE)</f>
        <v>fresh</v>
      </c>
      <c r="CN496" s="8">
        <f>VLOOKUP($CL496,definitions_list_lookup!$N$15:$P$20,3,TRUE)</f>
        <v>0</v>
      </c>
      <c r="CO496" s="108"/>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8">
        <f t="shared" si="54"/>
        <v>0</v>
      </c>
      <c r="DO496" s="45"/>
      <c r="DP496" s="4"/>
      <c r="DR496" s="8" t="str">
        <f>VLOOKUP($DQ496,definitions_list_lookup!$N$15:$P$20,2,TRUE)</f>
        <v>fresh</v>
      </c>
      <c r="DS496" s="8">
        <f>VLOOKUP($DQ496,definitions_list_lookup!$N$15:$P$20,3,TRUE)</f>
        <v>0</v>
      </c>
      <c r="DT496" s="108"/>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8">
        <f t="shared" si="55"/>
        <v>0</v>
      </c>
      <c r="ET496" s="44"/>
      <c r="EU496" s="8">
        <f t="shared" si="56"/>
        <v>95</v>
      </c>
      <c r="EV496" s="8" t="str">
        <f>VLOOKUP($EU496,definitions_list_lookup!$N$15:$P$20,2,TRUE)</f>
        <v>complete</v>
      </c>
      <c r="EW496" s="8">
        <f>VLOOKUP($EU496,definitions_list_lookup!$N$15:$P$20,3,TRUE)</f>
        <v>5</v>
      </c>
    </row>
    <row r="497" spans="1:153" s="5" customFormat="1" ht="70">
      <c r="A497" s="5" t="s">
        <v>2600</v>
      </c>
      <c r="B497" s="5" t="s">
        <v>2845</v>
      </c>
      <c r="C497" s="5" t="s">
        <v>1497</v>
      </c>
      <c r="D497" s="5" t="s">
        <v>1497</v>
      </c>
      <c r="E497" s="5">
        <v>101</v>
      </c>
      <c r="F497" s="5">
        <v>2</v>
      </c>
      <c r="G497" s="6" t="str">
        <f t="shared" si="50"/>
        <v>101-2</v>
      </c>
      <c r="H497" s="2">
        <v>0</v>
      </c>
      <c r="I497" s="2">
        <v>4.5</v>
      </c>
      <c r="J497" s="81" t="str">
        <f>IF(((VLOOKUP($G497,Depth_Lookup!$A$3:$J$561,9,FALSE))-(I497/100))&gt;=0,"Good","Too Long")</f>
        <v>Good</v>
      </c>
      <c r="K497" s="82">
        <f>(VLOOKUP($G497,Depth_Lookup!$A$3:$J$561,10,FALSE))+(H497/100)</f>
        <v>237.065</v>
      </c>
      <c r="L497" s="82">
        <f>(VLOOKUP($G497,Depth_Lookup!$A$3:$J$561,10,FALSE))+(I497/100)</f>
        <v>237.10999999999999</v>
      </c>
      <c r="M497" s="174" t="s">
        <v>2555</v>
      </c>
      <c r="N497" s="174" t="s">
        <v>12</v>
      </c>
      <c r="O497" s="59" t="s">
        <v>2397</v>
      </c>
      <c r="P497" s="59" t="s">
        <v>2499</v>
      </c>
      <c r="Q497" s="45"/>
      <c r="R497" s="42">
        <v>100</v>
      </c>
      <c r="V497" s="8">
        <f t="shared" si="51"/>
        <v>100</v>
      </c>
      <c r="W497" s="4" t="s">
        <v>2046</v>
      </c>
      <c r="X497" s="5" t="s">
        <v>1764</v>
      </c>
      <c r="Y497" s="38">
        <v>95</v>
      </c>
      <c r="Z497" s="8" t="str">
        <f>VLOOKUP($Y497,definitions_list_lookup!$N$15:$P$20,2,TRUE)</f>
        <v>complete</v>
      </c>
      <c r="AA497" s="8">
        <f>VLOOKUP($Y497,definitions_list_lookup!$N$15:$P$20,3,TRUE)</f>
        <v>5</v>
      </c>
      <c r="AB497" s="4"/>
      <c r="AC497" s="7"/>
      <c r="AD497" s="7"/>
      <c r="AE497" s="7"/>
      <c r="AF497" s="7"/>
      <c r="AG497" s="7"/>
      <c r="AH497" s="7"/>
      <c r="AI497" s="7"/>
      <c r="AJ497" s="7"/>
      <c r="AK497" s="7"/>
      <c r="AL497" s="7"/>
      <c r="AM497" s="7"/>
      <c r="AN497" s="7"/>
      <c r="AO497" s="7"/>
      <c r="AP497" s="7">
        <v>10</v>
      </c>
      <c r="AQ497" s="7"/>
      <c r="AR497" s="7"/>
      <c r="AS497" s="7">
        <v>90</v>
      </c>
      <c r="AT497" s="7"/>
      <c r="AU497" s="7"/>
      <c r="AV497" s="7"/>
      <c r="AW497" s="7"/>
      <c r="AX497" s="7"/>
      <c r="AY497" s="7"/>
      <c r="AZ497" s="7"/>
      <c r="BA497" s="8">
        <f t="shared" si="52"/>
        <v>100</v>
      </c>
      <c r="BB497" s="45"/>
      <c r="BC497" s="4"/>
      <c r="BD497" s="4"/>
      <c r="BE497" s="4"/>
      <c r="BG497" s="8" t="str">
        <f>VLOOKUP($BF497,definitions_list_lookup!$N$15:$P$20,2,TRUE)</f>
        <v>fresh</v>
      </c>
      <c r="BH497" s="8">
        <f>VLOOKUP($BF497,definitions_list_lookup!$N$15:$P$20,3,TRUE)</f>
        <v>0</v>
      </c>
      <c r="BI497" s="4"/>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8">
        <f t="shared" si="53"/>
        <v>0</v>
      </c>
      <c r="CI497" s="45"/>
      <c r="CK497" s="130"/>
      <c r="CM497" s="8" t="str">
        <f>VLOOKUP($CL497,definitions_list_lookup!$N$15:$P$20,2,TRUE)</f>
        <v>fresh</v>
      </c>
      <c r="CN497" s="8">
        <f>VLOOKUP($CL497,definitions_list_lookup!$N$15:$P$20,3,TRUE)</f>
        <v>0</v>
      </c>
      <c r="CO497" s="108"/>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8">
        <f t="shared" si="54"/>
        <v>0</v>
      </c>
      <c r="DO497" s="45"/>
      <c r="DP497" s="4"/>
      <c r="DR497" s="8" t="str">
        <f>VLOOKUP($DQ497,definitions_list_lookup!$N$15:$P$20,2,TRUE)</f>
        <v>fresh</v>
      </c>
      <c r="DS497" s="8">
        <f>VLOOKUP($DQ497,definitions_list_lookup!$N$15:$P$20,3,TRUE)</f>
        <v>0</v>
      </c>
      <c r="DT497" s="108"/>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8">
        <f t="shared" si="55"/>
        <v>0</v>
      </c>
      <c r="ET497" s="44"/>
      <c r="EU497" s="8">
        <f t="shared" si="56"/>
        <v>95</v>
      </c>
      <c r="EV497" s="8" t="str">
        <f>VLOOKUP($EU497,definitions_list_lookup!$N$15:$P$20,2,TRUE)</f>
        <v>complete</v>
      </c>
      <c r="EW497" s="8">
        <f>VLOOKUP($EU497,definitions_list_lookup!$N$15:$P$20,3,TRUE)</f>
        <v>5</v>
      </c>
    </row>
    <row r="498" spans="1:153" s="5" customFormat="1" ht="42">
      <c r="A498" s="5" t="s">
        <v>2600</v>
      </c>
      <c r="B498" s="5" t="s">
        <v>2845</v>
      </c>
      <c r="C498" s="5" t="s">
        <v>1497</v>
      </c>
      <c r="D498" s="5" t="s">
        <v>1497</v>
      </c>
      <c r="E498" s="5">
        <v>101</v>
      </c>
      <c r="F498" s="5">
        <v>2</v>
      </c>
      <c r="G498" s="6" t="str">
        <f t="shared" si="50"/>
        <v>101-2</v>
      </c>
      <c r="H498" s="2">
        <v>4.5</v>
      </c>
      <c r="I498" s="2">
        <v>5</v>
      </c>
      <c r="J498" s="81" t="str">
        <f>IF(((VLOOKUP($G498,Depth_Lookup!$A$3:$J$561,9,FALSE))-(I498/100))&gt;=0,"Good","Too Long")</f>
        <v>Good</v>
      </c>
      <c r="K498" s="82">
        <f>(VLOOKUP($G498,Depth_Lookup!$A$3:$J$561,10,FALSE))+(H498/100)</f>
        <v>237.10999999999999</v>
      </c>
      <c r="L498" s="82">
        <f>(VLOOKUP($G498,Depth_Lookup!$A$3:$J$561,10,FALSE))+(I498/100)</f>
        <v>237.11500000000001</v>
      </c>
      <c r="M498" s="174" t="s">
        <v>2557</v>
      </c>
      <c r="N498" s="174" t="s">
        <v>2541</v>
      </c>
      <c r="O498" s="59" t="s">
        <v>2592</v>
      </c>
      <c r="P498" s="59" t="s">
        <v>2108</v>
      </c>
      <c r="Q498" s="45"/>
      <c r="R498" s="42">
        <v>100</v>
      </c>
      <c r="V498" s="8">
        <f t="shared" si="51"/>
        <v>100</v>
      </c>
      <c r="W498" s="4" t="s">
        <v>2046</v>
      </c>
      <c r="X498" s="5" t="s">
        <v>1764</v>
      </c>
      <c r="Y498" s="38">
        <v>60</v>
      </c>
      <c r="Z498" s="8" t="str">
        <f>VLOOKUP($Y498,definitions_list_lookup!$N$15:$P$20,2,TRUE)</f>
        <v>high</v>
      </c>
      <c r="AA498" s="8">
        <f>VLOOKUP($Y498,definitions_list_lookup!$N$15:$P$20,3,TRUE)</f>
        <v>3</v>
      </c>
      <c r="AB498" s="4" t="s">
        <v>2596</v>
      </c>
      <c r="AC498" s="7"/>
      <c r="AD498" s="7"/>
      <c r="AE498" s="7"/>
      <c r="AF498" s="7"/>
      <c r="AG498" s="7"/>
      <c r="AH498" s="7"/>
      <c r="AI498" s="7"/>
      <c r="AJ498" s="7"/>
      <c r="AK498" s="7"/>
      <c r="AL498" s="7"/>
      <c r="AM498" s="7"/>
      <c r="AN498" s="7"/>
      <c r="AO498" s="7"/>
      <c r="AP498" s="7">
        <v>10</v>
      </c>
      <c r="AQ498" s="7"/>
      <c r="AR498" s="7"/>
      <c r="AS498" s="7">
        <v>90</v>
      </c>
      <c r="AT498" s="7"/>
      <c r="AU498" s="7"/>
      <c r="AV498" s="7"/>
      <c r="AW498" s="7"/>
      <c r="AX498" s="7"/>
      <c r="AY498" s="7"/>
      <c r="AZ498" s="7"/>
      <c r="BA498" s="8">
        <f t="shared" si="52"/>
        <v>100</v>
      </c>
      <c r="BB498" s="45"/>
      <c r="BC498" s="4"/>
      <c r="BD498" s="4"/>
      <c r="BE498" s="4"/>
      <c r="BG498" s="8" t="str">
        <f>VLOOKUP($BF498,definitions_list_lookup!$N$15:$P$20,2,TRUE)</f>
        <v>fresh</v>
      </c>
      <c r="BH498" s="8">
        <f>VLOOKUP($BF498,definitions_list_lookup!$N$15:$P$20,3,TRUE)</f>
        <v>0</v>
      </c>
      <c r="BI498" s="4"/>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8">
        <f t="shared" si="53"/>
        <v>0</v>
      </c>
      <c r="CI498" s="45"/>
      <c r="CK498" s="130"/>
      <c r="CM498" s="8" t="str">
        <f>VLOOKUP($CL498,definitions_list_lookup!$N$15:$P$20,2,TRUE)</f>
        <v>fresh</v>
      </c>
      <c r="CN498" s="8">
        <f>VLOOKUP($CL498,definitions_list_lookup!$N$15:$P$20,3,TRUE)</f>
        <v>0</v>
      </c>
      <c r="CO498" s="108"/>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8">
        <f t="shared" si="54"/>
        <v>0</v>
      </c>
      <c r="DO498" s="45"/>
      <c r="DP498" s="4"/>
      <c r="DR498" s="8" t="str">
        <f>VLOOKUP($DQ498,definitions_list_lookup!$N$15:$P$20,2,TRUE)</f>
        <v>fresh</v>
      </c>
      <c r="DS498" s="8">
        <f>VLOOKUP($DQ498,definitions_list_lookup!$N$15:$P$20,3,TRUE)</f>
        <v>0</v>
      </c>
      <c r="DT498" s="108"/>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8">
        <f t="shared" si="55"/>
        <v>0</v>
      </c>
      <c r="ET498" s="44"/>
      <c r="EU498" s="8">
        <f t="shared" si="56"/>
        <v>60</v>
      </c>
      <c r="EV498" s="8" t="str">
        <f>VLOOKUP($EU498,definitions_list_lookup!$N$15:$P$20,2,TRUE)</f>
        <v>high</v>
      </c>
      <c r="EW498" s="8">
        <f>VLOOKUP($EU498,definitions_list_lookup!$N$15:$P$20,3,TRUE)</f>
        <v>3</v>
      </c>
    </row>
    <row r="499" spans="1:153" s="5" customFormat="1" ht="154">
      <c r="A499" s="5" t="s">
        <v>2600</v>
      </c>
      <c r="B499" s="5" t="s">
        <v>2845</v>
      </c>
      <c r="C499" s="5" t="s">
        <v>1497</v>
      </c>
      <c r="D499" s="5" t="s">
        <v>1497</v>
      </c>
      <c r="E499" s="5">
        <v>101</v>
      </c>
      <c r="F499" s="5">
        <v>2</v>
      </c>
      <c r="G499" s="6" t="str">
        <f t="shared" si="50"/>
        <v>101-2</v>
      </c>
      <c r="H499" s="2">
        <v>5</v>
      </c>
      <c r="I499" s="2">
        <v>79</v>
      </c>
      <c r="J499" s="81" t="str">
        <f>IF(((VLOOKUP($G499,Depth_Lookup!$A$3:$J$561,9,FALSE))-(I499/100))&gt;=0,"Good","Too Long")</f>
        <v>Good</v>
      </c>
      <c r="K499" s="82">
        <f>(VLOOKUP($G499,Depth_Lookup!$A$3:$J$561,10,FALSE))+(H499/100)</f>
        <v>237.11500000000001</v>
      </c>
      <c r="L499" s="82">
        <f>(VLOOKUP($G499,Depth_Lookup!$A$3:$J$561,10,FALSE))+(I499/100)</f>
        <v>237.85499999999999</v>
      </c>
      <c r="M499" s="174" t="s">
        <v>2558</v>
      </c>
      <c r="N499" s="174" t="s">
        <v>12</v>
      </c>
      <c r="O499" s="59" t="s">
        <v>2397</v>
      </c>
      <c r="P499" s="59" t="s">
        <v>2687</v>
      </c>
      <c r="Q499" s="45"/>
      <c r="R499" s="42">
        <v>100</v>
      </c>
      <c r="V499" s="8">
        <f t="shared" si="51"/>
        <v>100</v>
      </c>
      <c r="W499" s="4" t="s">
        <v>2046</v>
      </c>
      <c r="X499" s="5" t="s">
        <v>1764</v>
      </c>
      <c r="Y499" s="38">
        <v>95</v>
      </c>
      <c r="Z499" s="8" t="str">
        <f>VLOOKUP($Y499,definitions_list_lookup!$N$15:$P$20,2,TRUE)</f>
        <v>complete</v>
      </c>
      <c r="AA499" s="8">
        <f>VLOOKUP($Y499,definitions_list_lookup!$N$15:$P$20,3,TRUE)</f>
        <v>5</v>
      </c>
      <c r="AB499" s="4"/>
      <c r="AC499" s="7"/>
      <c r="AD499" s="7"/>
      <c r="AE499" s="7"/>
      <c r="AF499" s="7"/>
      <c r="AG499" s="7"/>
      <c r="AH499" s="7"/>
      <c r="AI499" s="7"/>
      <c r="AJ499" s="7"/>
      <c r="AK499" s="7"/>
      <c r="AL499" s="7"/>
      <c r="AM499" s="7"/>
      <c r="AN499" s="7"/>
      <c r="AO499" s="7"/>
      <c r="AP499" s="7">
        <v>10</v>
      </c>
      <c r="AQ499" s="7"/>
      <c r="AR499" s="7"/>
      <c r="AS499" s="7">
        <v>90</v>
      </c>
      <c r="AT499" s="7"/>
      <c r="AU499" s="7"/>
      <c r="AV499" s="7"/>
      <c r="AW499" s="7"/>
      <c r="AX499" s="7"/>
      <c r="AY499" s="7"/>
      <c r="AZ499" s="7"/>
      <c r="BA499" s="8">
        <f t="shared" si="52"/>
        <v>100</v>
      </c>
      <c r="BB499" s="45"/>
      <c r="BC499" s="4"/>
      <c r="BD499" s="4"/>
      <c r="BE499" s="4"/>
      <c r="BG499" s="8" t="str">
        <f>VLOOKUP($BF499,definitions_list_lookup!$N$15:$P$20,2,TRUE)</f>
        <v>fresh</v>
      </c>
      <c r="BH499" s="8">
        <f>VLOOKUP($BF499,definitions_list_lookup!$N$15:$P$20,3,TRUE)</f>
        <v>0</v>
      </c>
      <c r="BI499" s="4"/>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8">
        <f t="shared" si="53"/>
        <v>0</v>
      </c>
      <c r="CI499" s="45"/>
      <c r="CK499" s="130"/>
      <c r="CM499" s="8" t="str">
        <f>VLOOKUP($CL499,definitions_list_lookup!$N$15:$P$20,2,TRUE)</f>
        <v>fresh</v>
      </c>
      <c r="CN499" s="8">
        <f>VLOOKUP($CL499,definitions_list_lookup!$N$15:$P$20,3,TRUE)</f>
        <v>0</v>
      </c>
      <c r="CO499" s="108"/>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8">
        <f t="shared" si="54"/>
        <v>0</v>
      </c>
      <c r="DO499" s="45"/>
      <c r="DP499" s="4"/>
      <c r="DR499" s="8" t="str">
        <f>VLOOKUP($DQ499,definitions_list_lookup!$N$15:$P$20,2,TRUE)</f>
        <v>fresh</v>
      </c>
      <c r="DS499" s="8">
        <f>VLOOKUP($DQ499,definitions_list_lookup!$N$15:$P$20,3,TRUE)</f>
        <v>0</v>
      </c>
      <c r="DT499" s="108"/>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8">
        <f t="shared" si="55"/>
        <v>0</v>
      </c>
      <c r="ET499" s="44"/>
      <c r="EU499" s="8">
        <f t="shared" si="56"/>
        <v>95</v>
      </c>
      <c r="EV499" s="8" t="str">
        <f>VLOOKUP($EU499,definitions_list_lookup!$N$15:$P$20,2,TRUE)</f>
        <v>complete</v>
      </c>
      <c r="EW499" s="8">
        <f>VLOOKUP($EU499,definitions_list_lookup!$N$15:$P$20,3,TRUE)</f>
        <v>5</v>
      </c>
    </row>
    <row r="500" spans="1:153" s="5" customFormat="1" ht="140">
      <c r="A500" s="5" t="s">
        <v>2600</v>
      </c>
      <c r="B500" s="5" t="s">
        <v>2845</v>
      </c>
      <c r="C500" s="5" t="s">
        <v>1497</v>
      </c>
      <c r="D500" s="5" t="s">
        <v>1497</v>
      </c>
      <c r="E500" s="5">
        <v>101</v>
      </c>
      <c r="F500" s="5">
        <v>3</v>
      </c>
      <c r="G500" s="6" t="str">
        <f t="shared" si="50"/>
        <v>101-3</v>
      </c>
      <c r="H500" s="2">
        <v>0</v>
      </c>
      <c r="I500" s="2">
        <v>22.5</v>
      </c>
      <c r="J500" s="81" t="str">
        <f>IF(((VLOOKUP($G500,Depth_Lookup!$A$3:$J$561,9,FALSE))-(I500/100))&gt;=0,"Good","Too Long")</f>
        <v>Good</v>
      </c>
      <c r="K500" s="82">
        <f>(VLOOKUP($G500,Depth_Lookup!$A$3:$J$561,10,FALSE))+(H500/100)</f>
        <v>237.85499999999999</v>
      </c>
      <c r="L500" s="82">
        <f>(VLOOKUP($G500,Depth_Lookup!$A$3:$J$561,10,FALSE))+(I500/100)</f>
        <v>238.07999999999998</v>
      </c>
      <c r="M500" s="174" t="s">
        <v>2558</v>
      </c>
      <c r="N500" s="174" t="s">
        <v>12</v>
      </c>
      <c r="O500" s="59" t="s">
        <v>2397</v>
      </c>
      <c r="P500" s="59" t="s">
        <v>2688</v>
      </c>
      <c r="Q500" s="45"/>
      <c r="R500" s="42">
        <v>100</v>
      </c>
      <c r="V500" s="8">
        <f t="shared" si="51"/>
        <v>100</v>
      </c>
      <c r="W500" s="4" t="s">
        <v>2046</v>
      </c>
      <c r="X500" s="5" t="s">
        <v>1764</v>
      </c>
      <c r="Y500" s="38">
        <v>95</v>
      </c>
      <c r="Z500" s="8" t="str">
        <f>VLOOKUP($Y500,definitions_list_lookup!$N$15:$P$20,2,TRUE)</f>
        <v>complete</v>
      </c>
      <c r="AA500" s="8">
        <f>VLOOKUP($Y500,definitions_list_lookup!$N$15:$P$20,3,TRUE)</f>
        <v>5</v>
      </c>
      <c r="AB500" s="4"/>
      <c r="AC500" s="7"/>
      <c r="AD500" s="7"/>
      <c r="AE500" s="7"/>
      <c r="AF500" s="7"/>
      <c r="AG500" s="7"/>
      <c r="AH500" s="7"/>
      <c r="AI500" s="7"/>
      <c r="AJ500" s="7"/>
      <c r="AK500" s="7"/>
      <c r="AL500" s="7"/>
      <c r="AM500" s="7"/>
      <c r="AN500" s="7"/>
      <c r="AO500" s="7"/>
      <c r="AP500" s="7">
        <v>10</v>
      </c>
      <c r="AQ500" s="7"/>
      <c r="AR500" s="7"/>
      <c r="AS500" s="7">
        <v>90</v>
      </c>
      <c r="AT500" s="7"/>
      <c r="AU500" s="7"/>
      <c r="AV500" s="7"/>
      <c r="AW500" s="7"/>
      <c r="AX500" s="7"/>
      <c r="AY500" s="7"/>
      <c r="AZ500" s="7"/>
      <c r="BA500" s="8">
        <f t="shared" si="52"/>
        <v>100</v>
      </c>
      <c r="BB500" s="45"/>
      <c r="BC500" s="4"/>
      <c r="BD500" s="4"/>
      <c r="BE500" s="4"/>
      <c r="BG500" s="8" t="str">
        <f>VLOOKUP($BF500,definitions_list_lookup!$N$15:$P$20,2,TRUE)</f>
        <v>fresh</v>
      </c>
      <c r="BH500" s="8">
        <f>VLOOKUP($BF500,definitions_list_lookup!$N$15:$P$20,3,TRUE)</f>
        <v>0</v>
      </c>
      <c r="BI500" s="4"/>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8">
        <f t="shared" si="53"/>
        <v>0</v>
      </c>
      <c r="CI500" s="45"/>
      <c r="CK500" s="130"/>
      <c r="CM500" s="8" t="str">
        <f>VLOOKUP($CL500,definitions_list_lookup!$N$15:$P$20,2,TRUE)</f>
        <v>fresh</v>
      </c>
      <c r="CN500" s="8">
        <f>VLOOKUP($CL500,definitions_list_lookup!$N$15:$P$20,3,TRUE)</f>
        <v>0</v>
      </c>
      <c r="CO500" s="108"/>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8">
        <f t="shared" si="54"/>
        <v>0</v>
      </c>
      <c r="DO500" s="45"/>
      <c r="DP500" s="4"/>
      <c r="DR500" s="8" t="str">
        <f>VLOOKUP($DQ500,definitions_list_lookup!$N$15:$P$20,2,TRUE)</f>
        <v>fresh</v>
      </c>
      <c r="DS500" s="8">
        <f>VLOOKUP($DQ500,definitions_list_lookup!$N$15:$P$20,3,TRUE)</f>
        <v>0</v>
      </c>
      <c r="DT500" s="108"/>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8">
        <f t="shared" si="55"/>
        <v>0</v>
      </c>
      <c r="ET500" s="44"/>
      <c r="EU500" s="8">
        <f t="shared" si="56"/>
        <v>95</v>
      </c>
      <c r="EV500" s="8" t="str">
        <f>VLOOKUP($EU500,definitions_list_lookup!$N$15:$P$20,2,TRUE)</f>
        <v>complete</v>
      </c>
      <c r="EW500" s="8">
        <f>VLOOKUP($EU500,definitions_list_lookup!$N$15:$P$20,3,TRUE)</f>
        <v>5</v>
      </c>
    </row>
    <row r="501" spans="1:153" s="5" customFormat="1" ht="42">
      <c r="A501" s="5" t="s">
        <v>2600</v>
      </c>
      <c r="B501" s="5" t="s">
        <v>2845</v>
      </c>
      <c r="C501" s="5" t="s">
        <v>1497</v>
      </c>
      <c r="D501" s="5" t="s">
        <v>1497</v>
      </c>
      <c r="E501" s="5">
        <v>101</v>
      </c>
      <c r="F501" s="5">
        <v>3</v>
      </c>
      <c r="G501" s="6" t="str">
        <f t="shared" si="50"/>
        <v>101-3</v>
      </c>
      <c r="H501" s="2">
        <v>22.5</v>
      </c>
      <c r="I501" s="2">
        <v>23.5</v>
      </c>
      <c r="J501" s="81" t="str">
        <f>IF(((VLOOKUP($G501,Depth_Lookup!$A$3:$J$561,9,FALSE))-(I501/100))&gt;=0,"Good","Too Long")</f>
        <v>Good</v>
      </c>
      <c r="K501" s="82">
        <f>(VLOOKUP($G501,Depth_Lookup!$A$3:$J$561,10,FALSE))+(H501/100)</f>
        <v>238.07999999999998</v>
      </c>
      <c r="L501" s="82">
        <f>(VLOOKUP($G501,Depth_Lookup!$A$3:$J$561,10,FALSE))+(I501/100)</f>
        <v>238.09</v>
      </c>
      <c r="M501" s="174" t="s">
        <v>2559</v>
      </c>
      <c r="N501" s="174" t="s">
        <v>2541</v>
      </c>
      <c r="O501" s="59" t="s">
        <v>2397</v>
      </c>
      <c r="P501" s="59" t="s">
        <v>2108</v>
      </c>
      <c r="Q501" s="45"/>
      <c r="R501" s="42">
        <v>100</v>
      </c>
      <c r="V501" s="8">
        <f t="shared" si="51"/>
        <v>100</v>
      </c>
      <c r="W501" s="4" t="s">
        <v>2046</v>
      </c>
      <c r="X501" s="5" t="s">
        <v>1764</v>
      </c>
      <c r="Y501" s="38">
        <v>95</v>
      </c>
      <c r="Z501" s="8" t="str">
        <f>VLOOKUP($Y501,definitions_list_lookup!$N$15:$P$20,2,TRUE)</f>
        <v>complete</v>
      </c>
      <c r="AA501" s="8">
        <f>VLOOKUP($Y501,definitions_list_lookup!$N$15:$P$20,3,TRUE)</f>
        <v>5</v>
      </c>
      <c r="AB501" s="4"/>
      <c r="AC501" s="7"/>
      <c r="AD501" s="7"/>
      <c r="AE501" s="7"/>
      <c r="AF501" s="7"/>
      <c r="AG501" s="7"/>
      <c r="AH501" s="7"/>
      <c r="AI501" s="7"/>
      <c r="AJ501" s="7"/>
      <c r="AK501" s="7"/>
      <c r="AL501" s="7"/>
      <c r="AM501" s="7"/>
      <c r="AN501" s="7"/>
      <c r="AO501" s="7"/>
      <c r="AP501" s="7">
        <v>10</v>
      </c>
      <c r="AQ501" s="7"/>
      <c r="AR501" s="7"/>
      <c r="AS501" s="7">
        <v>90</v>
      </c>
      <c r="AT501" s="7"/>
      <c r="AU501" s="7"/>
      <c r="AV501" s="7"/>
      <c r="AW501" s="7"/>
      <c r="AX501" s="7"/>
      <c r="AY501" s="7"/>
      <c r="AZ501" s="7"/>
      <c r="BA501" s="8">
        <f t="shared" si="52"/>
        <v>100</v>
      </c>
      <c r="BB501" s="45"/>
      <c r="BC501" s="4"/>
      <c r="BD501" s="4"/>
      <c r="BE501" s="4"/>
      <c r="BG501" s="8" t="str">
        <f>VLOOKUP($BF501,definitions_list_lookup!$N$15:$P$20,2,TRUE)</f>
        <v>fresh</v>
      </c>
      <c r="BH501" s="8">
        <f>VLOOKUP($BF501,definitions_list_lookup!$N$15:$P$20,3,TRUE)</f>
        <v>0</v>
      </c>
      <c r="BI501" s="4"/>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8">
        <f t="shared" si="53"/>
        <v>0</v>
      </c>
      <c r="CI501" s="45"/>
      <c r="CK501" s="130"/>
      <c r="CM501" s="8" t="str">
        <f>VLOOKUP($CL501,definitions_list_lookup!$N$15:$P$20,2,TRUE)</f>
        <v>fresh</v>
      </c>
      <c r="CN501" s="8">
        <f>VLOOKUP($CL501,definitions_list_lookup!$N$15:$P$20,3,TRUE)</f>
        <v>0</v>
      </c>
      <c r="CO501" s="108"/>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8">
        <f t="shared" si="54"/>
        <v>0</v>
      </c>
      <c r="DO501" s="45"/>
      <c r="DP501" s="4"/>
      <c r="DR501" s="8" t="str">
        <f>VLOOKUP($DQ501,definitions_list_lookup!$N$15:$P$20,2,TRUE)</f>
        <v>fresh</v>
      </c>
      <c r="DS501" s="8">
        <f>VLOOKUP($DQ501,definitions_list_lookup!$N$15:$P$20,3,TRUE)</f>
        <v>0</v>
      </c>
      <c r="DT501" s="108"/>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8">
        <f t="shared" si="55"/>
        <v>0</v>
      </c>
      <c r="ET501" s="44"/>
      <c r="EU501" s="8">
        <f t="shared" si="56"/>
        <v>95</v>
      </c>
      <c r="EV501" s="8" t="str">
        <f>VLOOKUP($EU501,definitions_list_lookup!$N$15:$P$20,2,TRUE)</f>
        <v>complete</v>
      </c>
      <c r="EW501" s="8">
        <f>VLOOKUP($EU501,definitions_list_lookup!$N$15:$P$20,3,TRUE)</f>
        <v>5</v>
      </c>
    </row>
    <row r="502" spans="1:153" s="5" customFormat="1" ht="140">
      <c r="A502" s="5" t="s">
        <v>2600</v>
      </c>
      <c r="B502" s="5" t="s">
        <v>2845</v>
      </c>
      <c r="C502" s="5" t="s">
        <v>1497</v>
      </c>
      <c r="D502" s="5" t="s">
        <v>1497</v>
      </c>
      <c r="E502" s="5">
        <v>101</v>
      </c>
      <c r="F502" s="5">
        <v>3</v>
      </c>
      <c r="G502" s="6" t="str">
        <f t="shared" si="50"/>
        <v>101-3</v>
      </c>
      <c r="H502" s="2">
        <v>23.5</v>
      </c>
      <c r="I502" s="2">
        <v>71.5</v>
      </c>
      <c r="J502" s="81" t="str">
        <f>IF(((VLOOKUP($G502,Depth_Lookup!$A$3:$J$561,9,FALSE))-(I502/100))&gt;=0,"Good","Too Long")</f>
        <v>Good</v>
      </c>
      <c r="K502" s="82">
        <f>(VLOOKUP($G502,Depth_Lookup!$A$3:$J$561,10,FALSE))+(H502/100)</f>
        <v>238.09</v>
      </c>
      <c r="L502" s="82">
        <f>(VLOOKUP($G502,Depth_Lookup!$A$3:$J$561,10,FALSE))+(I502/100)</f>
        <v>238.57</v>
      </c>
      <c r="M502" s="174" t="s">
        <v>2560</v>
      </c>
      <c r="N502" s="174" t="s">
        <v>12</v>
      </c>
      <c r="O502" s="59" t="s">
        <v>2397</v>
      </c>
      <c r="P502" s="59" t="s">
        <v>2688</v>
      </c>
      <c r="Q502" s="45"/>
      <c r="R502" s="42">
        <v>100</v>
      </c>
      <c r="V502" s="8">
        <f t="shared" si="51"/>
        <v>100</v>
      </c>
      <c r="W502" s="4" t="s">
        <v>2046</v>
      </c>
      <c r="X502" s="5" t="s">
        <v>1764</v>
      </c>
      <c r="Y502" s="38">
        <v>95</v>
      </c>
      <c r="Z502" s="8" t="str">
        <f>VLOOKUP($Y502,definitions_list_lookup!$N$15:$P$20,2,TRUE)</f>
        <v>complete</v>
      </c>
      <c r="AA502" s="8">
        <f>VLOOKUP($Y502,definitions_list_lookup!$N$15:$P$20,3,TRUE)</f>
        <v>5</v>
      </c>
      <c r="AB502" s="4"/>
      <c r="AC502" s="7"/>
      <c r="AD502" s="7"/>
      <c r="AE502" s="7"/>
      <c r="AF502" s="7"/>
      <c r="AG502" s="7"/>
      <c r="AH502" s="7"/>
      <c r="AI502" s="7"/>
      <c r="AJ502" s="7"/>
      <c r="AK502" s="7"/>
      <c r="AL502" s="7"/>
      <c r="AM502" s="7"/>
      <c r="AN502" s="7"/>
      <c r="AO502" s="7"/>
      <c r="AP502" s="7">
        <v>10</v>
      </c>
      <c r="AQ502" s="7"/>
      <c r="AR502" s="7"/>
      <c r="AS502" s="7">
        <v>90</v>
      </c>
      <c r="AT502" s="7"/>
      <c r="AU502" s="7"/>
      <c r="AV502" s="7"/>
      <c r="AW502" s="7"/>
      <c r="AX502" s="7"/>
      <c r="AY502" s="7"/>
      <c r="AZ502" s="7"/>
      <c r="BA502" s="8">
        <f t="shared" si="52"/>
        <v>100</v>
      </c>
      <c r="BB502" s="45"/>
      <c r="BC502" s="4"/>
      <c r="BD502" s="4"/>
      <c r="BE502" s="4"/>
      <c r="BG502" s="8" t="str">
        <f>VLOOKUP($BF502,definitions_list_lookup!$N$15:$P$20,2,TRUE)</f>
        <v>fresh</v>
      </c>
      <c r="BH502" s="8">
        <f>VLOOKUP($BF502,definitions_list_lookup!$N$15:$P$20,3,TRUE)</f>
        <v>0</v>
      </c>
      <c r="BI502" s="4"/>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8">
        <f t="shared" si="53"/>
        <v>0</v>
      </c>
      <c r="CI502" s="45"/>
      <c r="CK502" s="130"/>
      <c r="CM502" s="8" t="str">
        <f>VLOOKUP($CL502,definitions_list_lookup!$N$15:$P$20,2,TRUE)</f>
        <v>fresh</v>
      </c>
      <c r="CN502" s="8">
        <f>VLOOKUP($CL502,definitions_list_lookup!$N$15:$P$20,3,TRUE)</f>
        <v>0</v>
      </c>
      <c r="CO502" s="108"/>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8">
        <f t="shared" si="54"/>
        <v>0</v>
      </c>
      <c r="DO502" s="45"/>
      <c r="DP502" s="4"/>
      <c r="DR502" s="8" t="str">
        <f>VLOOKUP($DQ502,definitions_list_lookup!$N$15:$P$20,2,TRUE)</f>
        <v>fresh</v>
      </c>
      <c r="DS502" s="8">
        <f>VLOOKUP($DQ502,definitions_list_lookup!$N$15:$P$20,3,TRUE)</f>
        <v>0</v>
      </c>
      <c r="DT502" s="108"/>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8">
        <f t="shared" si="55"/>
        <v>0</v>
      </c>
      <c r="ET502" s="44"/>
      <c r="EU502" s="8">
        <f t="shared" si="56"/>
        <v>95</v>
      </c>
      <c r="EV502" s="8" t="str">
        <f>VLOOKUP($EU502,definitions_list_lookup!$N$15:$P$20,2,TRUE)</f>
        <v>complete</v>
      </c>
      <c r="EW502" s="8">
        <f>VLOOKUP($EU502,definitions_list_lookup!$N$15:$P$20,3,TRUE)</f>
        <v>5</v>
      </c>
    </row>
    <row r="503" spans="1:153" s="5" customFormat="1" ht="140">
      <c r="A503" s="5" t="s">
        <v>2600</v>
      </c>
      <c r="B503" s="5" t="s">
        <v>2845</v>
      </c>
      <c r="C503" s="5" t="s">
        <v>1497</v>
      </c>
      <c r="D503" s="5" t="s">
        <v>1497</v>
      </c>
      <c r="E503" s="5">
        <v>101</v>
      </c>
      <c r="F503" s="5">
        <v>4</v>
      </c>
      <c r="G503" s="6" t="str">
        <f t="shared" si="50"/>
        <v>101-4</v>
      </c>
      <c r="H503" s="2">
        <v>0</v>
      </c>
      <c r="I503" s="2">
        <v>90</v>
      </c>
      <c r="J503" s="81" t="str">
        <f>IF(((VLOOKUP($G503,Depth_Lookup!$A$3:$J$561,9,FALSE))-(I503/100))&gt;=0,"Good","Too Long")</f>
        <v>Good</v>
      </c>
      <c r="K503" s="82">
        <f>(VLOOKUP($G503,Depth_Lookup!$A$3:$J$561,10,FALSE))+(H503/100)</f>
        <v>238.57</v>
      </c>
      <c r="L503" s="82">
        <f>(VLOOKUP($G503,Depth_Lookup!$A$3:$J$561,10,FALSE))+(I503/100)</f>
        <v>239.47</v>
      </c>
      <c r="M503" s="174" t="s">
        <v>2560</v>
      </c>
      <c r="N503" s="174" t="s">
        <v>12</v>
      </c>
      <c r="O503" s="59" t="s">
        <v>2397</v>
      </c>
      <c r="P503" s="59" t="s">
        <v>2689</v>
      </c>
      <c r="Q503" s="45"/>
      <c r="R503" s="42">
        <v>100</v>
      </c>
      <c r="V503" s="8">
        <f t="shared" si="51"/>
        <v>100</v>
      </c>
      <c r="W503" s="4" t="s">
        <v>2046</v>
      </c>
      <c r="X503" s="5" t="s">
        <v>1764</v>
      </c>
      <c r="Y503" s="38">
        <v>95</v>
      </c>
      <c r="Z503" s="8" t="str">
        <f>VLOOKUP($Y503,definitions_list_lookup!$N$15:$P$20,2,TRUE)</f>
        <v>complete</v>
      </c>
      <c r="AA503" s="8">
        <f>VLOOKUP($Y503,definitions_list_lookup!$N$15:$P$20,3,TRUE)</f>
        <v>5</v>
      </c>
      <c r="AB503" s="4"/>
      <c r="AC503" s="7"/>
      <c r="AD503" s="7"/>
      <c r="AE503" s="7"/>
      <c r="AF503" s="7"/>
      <c r="AG503" s="7"/>
      <c r="AH503" s="7"/>
      <c r="AI503" s="7"/>
      <c r="AJ503" s="7"/>
      <c r="AK503" s="7"/>
      <c r="AL503" s="7"/>
      <c r="AM503" s="7"/>
      <c r="AN503" s="7"/>
      <c r="AO503" s="7"/>
      <c r="AP503" s="7">
        <v>10</v>
      </c>
      <c r="AQ503" s="7"/>
      <c r="AR503" s="7"/>
      <c r="AS503" s="7">
        <v>90</v>
      </c>
      <c r="AT503" s="7"/>
      <c r="AU503" s="7"/>
      <c r="AV503" s="7"/>
      <c r="AW503" s="7"/>
      <c r="AX503" s="7"/>
      <c r="AY503" s="7"/>
      <c r="AZ503" s="7"/>
      <c r="BA503" s="8">
        <f t="shared" si="52"/>
        <v>100</v>
      </c>
      <c r="BB503" s="45"/>
      <c r="BC503" s="4"/>
      <c r="BD503" s="4"/>
      <c r="BE503" s="4"/>
      <c r="BG503" s="8" t="str">
        <f>VLOOKUP($BF503,definitions_list_lookup!$N$15:$P$20,2,TRUE)</f>
        <v>fresh</v>
      </c>
      <c r="BH503" s="8">
        <f>VLOOKUP($BF503,definitions_list_lookup!$N$15:$P$20,3,TRUE)</f>
        <v>0</v>
      </c>
      <c r="BI503" s="4"/>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8">
        <f t="shared" si="53"/>
        <v>0</v>
      </c>
      <c r="CI503" s="45"/>
      <c r="CK503" s="130"/>
      <c r="CM503" s="8" t="str">
        <f>VLOOKUP($CL503,definitions_list_lookup!$N$15:$P$20,2,TRUE)</f>
        <v>fresh</v>
      </c>
      <c r="CN503" s="8">
        <f>VLOOKUP($CL503,definitions_list_lookup!$N$15:$P$20,3,TRUE)</f>
        <v>0</v>
      </c>
      <c r="CO503" s="108"/>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8">
        <f t="shared" si="54"/>
        <v>0</v>
      </c>
      <c r="DO503" s="45"/>
      <c r="DP503" s="4"/>
      <c r="DR503" s="8" t="str">
        <f>VLOOKUP($DQ503,definitions_list_lookup!$N$15:$P$20,2,TRUE)</f>
        <v>fresh</v>
      </c>
      <c r="DS503" s="8">
        <f>VLOOKUP($DQ503,definitions_list_lookup!$N$15:$P$20,3,TRUE)</f>
        <v>0</v>
      </c>
      <c r="DT503" s="108"/>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8">
        <f t="shared" si="55"/>
        <v>0</v>
      </c>
      <c r="ET503" s="44"/>
      <c r="EU503" s="8">
        <f t="shared" si="56"/>
        <v>95</v>
      </c>
      <c r="EV503" s="8" t="str">
        <f>VLOOKUP($EU503,definitions_list_lookup!$N$15:$P$20,2,TRUE)</f>
        <v>complete</v>
      </c>
      <c r="EW503" s="8">
        <f>VLOOKUP($EU503,definitions_list_lookup!$N$15:$P$20,3,TRUE)</f>
        <v>5</v>
      </c>
    </row>
    <row r="504" spans="1:153" s="100" customFormat="1" ht="154">
      <c r="A504" s="100" t="s">
        <v>2600</v>
      </c>
      <c r="B504" s="100" t="s">
        <v>2845</v>
      </c>
      <c r="C504" s="100" t="s">
        <v>1497</v>
      </c>
      <c r="D504" s="100" t="s">
        <v>1497</v>
      </c>
      <c r="E504" s="100">
        <v>102</v>
      </c>
      <c r="F504" s="100">
        <v>1</v>
      </c>
      <c r="G504" s="101" t="str">
        <f t="shared" si="50"/>
        <v>102-1</v>
      </c>
      <c r="H504" s="102">
        <v>0</v>
      </c>
      <c r="I504" s="102">
        <v>94.5</v>
      </c>
      <c r="J504" s="81" t="str">
        <f>IF(((VLOOKUP($G504,Depth_Lookup!$A$3:$J$561,9,FALSE))-(I504/100))&gt;=0,"Good","Too Long")</f>
        <v>Good</v>
      </c>
      <c r="K504" s="82">
        <f>(VLOOKUP($G504,Depth_Lookup!$A$3:$J$561,10,FALSE))+(H504/100)</f>
        <v>239.25</v>
      </c>
      <c r="L504" s="82">
        <f>(VLOOKUP($G504,Depth_Lookup!$A$3:$J$561,10,FALSE))+(I504/100)</f>
        <v>240.19499999999999</v>
      </c>
      <c r="M504" s="175" t="s">
        <v>2560</v>
      </c>
      <c r="N504" s="175" t="s">
        <v>12</v>
      </c>
      <c r="O504" s="136" t="s">
        <v>2397</v>
      </c>
      <c r="P504" s="136" t="s">
        <v>2690</v>
      </c>
      <c r="Q504" s="137"/>
      <c r="R504" s="124">
        <v>100</v>
      </c>
      <c r="V504" s="177">
        <f t="shared" si="51"/>
        <v>100</v>
      </c>
      <c r="W504" s="125" t="s">
        <v>2046</v>
      </c>
      <c r="X504" s="100" t="s">
        <v>1764</v>
      </c>
      <c r="Y504" s="126">
        <v>95</v>
      </c>
      <c r="Z504" s="177" t="str">
        <f>VLOOKUP($Y504,definitions_list_lookup!$N$15:$P$20,2,TRUE)</f>
        <v>complete</v>
      </c>
      <c r="AA504" s="177">
        <f>VLOOKUP($Y504,definitions_list_lookup!$N$15:$P$20,3,TRUE)</f>
        <v>5</v>
      </c>
      <c r="AB504" s="125" t="s">
        <v>2597</v>
      </c>
      <c r="AC504" s="106"/>
      <c r="AD504" s="106"/>
      <c r="AE504" s="106"/>
      <c r="AF504" s="106"/>
      <c r="AG504" s="106"/>
      <c r="AH504" s="106"/>
      <c r="AI504" s="106"/>
      <c r="AJ504" s="106"/>
      <c r="AK504" s="106"/>
      <c r="AL504" s="106"/>
      <c r="AM504" s="106"/>
      <c r="AN504" s="106"/>
      <c r="AO504" s="106"/>
      <c r="AP504" s="106">
        <v>10</v>
      </c>
      <c r="AQ504" s="106"/>
      <c r="AR504" s="106"/>
      <c r="AS504" s="106">
        <v>90</v>
      </c>
      <c r="AT504" s="106"/>
      <c r="AU504" s="106"/>
      <c r="AV504" s="106"/>
      <c r="AW504" s="106"/>
      <c r="AX504" s="106"/>
      <c r="AY504" s="106"/>
      <c r="AZ504" s="106"/>
      <c r="BA504" s="177">
        <f t="shared" si="52"/>
        <v>100</v>
      </c>
      <c r="BB504" s="137"/>
      <c r="BC504" s="125"/>
      <c r="BD504" s="125"/>
      <c r="BE504" s="125"/>
      <c r="BG504" s="177" t="str">
        <f>VLOOKUP($BF504,definitions_list_lookup!$N$15:$P$20,2,TRUE)</f>
        <v>fresh</v>
      </c>
      <c r="BH504" s="177">
        <f>VLOOKUP($BF504,definitions_list_lookup!$N$15:$P$20,3,TRUE)</f>
        <v>0</v>
      </c>
      <c r="BI504" s="125"/>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c r="CE504" s="106"/>
      <c r="CF504" s="106"/>
      <c r="CG504" s="106"/>
      <c r="CH504" s="177">
        <f t="shared" si="53"/>
        <v>0</v>
      </c>
      <c r="CI504" s="137"/>
      <c r="CK504" s="138"/>
      <c r="CM504" s="177" t="str">
        <f>VLOOKUP($CL504,definitions_list_lookup!$N$15:$P$20,2,TRUE)</f>
        <v>fresh</v>
      </c>
      <c r="CN504" s="177">
        <f>VLOOKUP($CL504,definitions_list_lookup!$N$15:$P$20,3,TRUE)</f>
        <v>0</v>
      </c>
      <c r="CO504" s="109"/>
      <c r="CP504" s="106"/>
      <c r="CQ504" s="106"/>
      <c r="CR504" s="106"/>
      <c r="CS504" s="106"/>
      <c r="CT504" s="106"/>
      <c r="CU504" s="106"/>
      <c r="CV504" s="106"/>
      <c r="CW504" s="106"/>
      <c r="CX504" s="106"/>
      <c r="CY504" s="106"/>
      <c r="CZ504" s="106"/>
      <c r="DA504" s="106"/>
      <c r="DB504" s="106"/>
      <c r="DC504" s="106"/>
      <c r="DD504" s="106"/>
      <c r="DE504" s="106"/>
      <c r="DF504" s="106"/>
      <c r="DG504" s="106"/>
      <c r="DH504" s="106"/>
      <c r="DI504" s="106"/>
      <c r="DJ504" s="106"/>
      <c r="DK504" s="106"/>
      <c r="DL504" s="106"/>
      <c r="DM504" s="106"/>
      <c r="DN504" s="177">
        <f t="shared" si="54"/>
        <v>0</v>
      </c>
      <c r="DO504" s="137"/>
      <c r="DP504" s="125"/>
      <c r="DR504" s="177" t="str">
        <f>VLOOKUP($DQ504,definitions_list_lookup!$N$15:$P$20,2,TRUE)</f>
        <v>fresh</v>
      </c>
      <c r="DS504" s="177">
        <f>VLOOKUP($DQ504,definitions_list_lookup!$N$15:$P$20,3,TRUE)</f>
        <v>0</v>
      </c>
      <c r="DT504" s="109"/>
      <c r="DU504" s="106"/>
      <c r="DV504" s="106"/>
      <c r="DW504" s="106"/>
      <c r="DX504" s="106"/>
      <c r="DY504" s="106"/>
      <c r="DZ504" s="106"/>
      <c r="EA504" s="106"/>
      <c r="EB504" s="106"/>
      <c r="EC504" s="106"/>
      <c r="ED504" s="106"/>
      <c r="EE504" s="106"/>
      <c r="EF504" s="106"/>
      <c r="EG504" s="106"/>
      <c r="EH504" s="106"/>
      <c r="EI504" s="106"/>
      <c r="EJ504" s="106"/>
      <c r="EK504" s="106"/>
      <c r="EL504" s="106"/>
      <c r="EM504" s="106"/>
      <c r="EN504" s="106"/>
      <c r="EO504" s="106"/>
      <c r="EP504" s="106"/>
      <c r="EQ504" s="106"/>
      <c r="ER504" s="106"/>
      <c r="ES504" s="177">
        <f t="shared" si="55"/>
        <v>0</v>
      </c>
      <c r="ET504" s="105"/>
      <c r="EU504" s="177">
        <f t="shared" si="56"/>
        <v>95</v>
      </c>
      <c r="EV504" s="177" t="str">
        <f>VLOOKUP($EU504,definitions_list_lookup!$N$15:$P$20,2,TRUE)</f>
        <v>complete</v>
      </c>
      <c r="EW504" s="177">
        <f>VLOOKUP($EU504,definitions_list_lookup!$N$15:$P$20,3,TRUE)</f>
        <v>5</v>
      </c>
    </row>
    <row r="505" spans="1:153" s="5" customFormat="1" ht="112">
      <c r="A505" s="5" t="s">
        <v>2601</v>
      </c>
      <c r="B505" s="5" t="s">
        <v>2845</v>
      </c>
      <c r="C505" s="5" t="s">
        <v>1497</v>
      </c>
      <c r="D505" s="5" t="s">
        <v>1497</v>
      </c>
      <c r="E505" s="5">
        <v>102</v>
      </c>
      <c r="F505" s="5">
        <v>2</v>
      </c>
      <c r="G505" s="6" t="str">
        <f t="shared" si="50"/>
        <v>102-2</v>
      </c>
      <c r="H505" s="2">
        <v>0</v>
      </c>
      <c r="I505" s="2">
        <v>95</v>
      </c>
      <c r="J505" s="81" t="str">
        <f>IF(((VLOOKUP($G505,Depth_Lookup!$A$3:$J$561,9,FALSE))-(I505/100))&gt;=0,"Good","Too Long")</f>
        <v>Good</v>
      </c>
      <c r="K505" s="82">
        <f>(VLOOKUP($G505,Depth_Lookup!$A$3:$J$561,10,FALSE))+(H505/100)</f>
        <v>240.19499999999999</v>
      </c>
      <c r="L505" s="82">
        <f>(VLOOKUP($G505,Depth_Lookup!$A$3:$J$561,10,FALSE))+(I505/100)</f>
        <v>241.14499999999998</v>
      </c>
      <c r="M505" s="174" t="s">
        <v>2560</v>
      </c>
      <c r="N505" s="174" t="s">
        <v>12</v>
      </c>
      <c r="O505" s="59" t="s">
        <v>2397</v>
      </c>
      <c r="P505" s="59" t="s">
        <v>2500</v>
      </c>
      <c r="Q505" s="45"/>
      <c r="R505" s="42">
        <v>100</v>
      </c>
      <c r="V505" s="8">
        <f t="shared" si="51"/>
        <v>100</v>
      </c>
      <c r="W505" s="4" t="s">
        <v>1635</v>
      </c>
      <c r="X505" s="5" t="s">
        <v>1</v>
      </c>
      <c r="Y505" s="38">
        <v>95</v>
      </c>
      <c r="Z505" s="8" t="str">
        <f>VLOOKUP($Y505,definitions_list_lookup!$N$15:$P$20,2,TRUE)</f>
        <v>complete</v>
      </c>
      <c r="AA505" s="8">
        <f>VLOOKUP($Y505,definitions_list_lookup!$N$15:$P$20,3,TRUE)</f>
        <v>5</v>
      </c>
      <c r="AB505" s="4"/>
      <c r="AC505" s="7"/>
      <c r="AD505" s="7"/>
      <c r="AE505" s="7"/>
      <c r="AF505" s="7"/>
      <c r="AG505" s="7"/>
      <c r="AH505" s="7"/>
      <c r="AI505" s="7"/>
      <c r="AJ505" s="7"/>
      <c r="AK505" s="7"/>
      <c r="AL505" s="7"/>
      <c r="AM505" s="7"/>
      <c r="AN505" s="7"/>
      <c r="AO505" s="7"/>
      <c r="AP505" s="7">
        <v>10</v>
      </c>
      <c r="AQ505" s="7"/>
      <c r="AR505" s="7"/>
      <c r="AS505" s="7">
        <v>90</v>
      </c>
      <c r="AT505" s="7"/>
      <c r="AU505" s="7"/>
      <c r="AV505" s="7"/>
      <c r="AW505" s="7"/>
      <c r="AX505" s="7"/>
      <c r="AY505" s="7"/>
      <c r="AZ505" s="7"/>
      <c r="BA505" s="8">
        <f t="shared" si="52"/>
        <v>100</v>
      </c>
      <c r="BB505" s="45"/>
      <c r="BC505" s="4"/>
      <c r="BD505" s="4"/>
      <c r="BE505" s="4"/>
      <c r="BG505" s="8" t="str">
        <f>VLOOKUP($BF505,definitions_list_lookup!$N$15:$P$20,2,TRUE)</f>
        <v>fresh</v>
      </c>
      <c r="BH505" s="8">
        <f>VLOOKUP($BF505,definitions_list_lookup!$N$15:$P$20,3,TRUE)</f>
        <v>0</v>
      </c>
      <c r="BI505" s="4"/>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8">
        <f t="shared" si="53"/>
        <v>0</v>
      </c>
      <c r="CI505" s="45"/>
      <c r="CJ505" s="7"/>
      <c r="CK505" s="130"/>
      <c r="CM505" s="8" t="str">
        <f>VLOOKUP($CL505,definitions_list_lookup!$N$15:$P$20,2,TRUE)</f>
        <v>fresh</v>
      </c>
      <c r="CN505" s="8">
        <f>VLOOKUP($CL505,definitions_list_lookup!$N$15:$P$20,3,TRUE)</f>
        <v>0</v>
      </c>
      <c r="CO505" s="108"/>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8">
        <f t="shared" si="54"/>
        <v>0</v>
      </c>
      <c r="DO505" s="45"/>
      <c r="DP505" s="4"/>
      <c r="DR505" s="8" t="str">
        <f>VLOOKUP($DQ505,definitions_list_lookup!$N$15:$P$20,2,TRUE)</f>
        <v>fresh</v>
      </c>
      <c r="DS505" s="8">
        <f>VLOOKUP($DQ505,definitions_list_lookup!$N$15:$P$20,3,TRUE)</f>
        <v>0</v>
      </c>
      <c r="DT505" s="108"/>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8">
        <f t="shared" si="55"/>
        <v>0</v>
      </c>
      <c r="ET505" s="45"/>
      <c r="EU505" s="8">
        <f t="shared" si="56"/>
        <v>95</v>
      </c>
      <c r="EV505" s="8" t="str">
        <f>VLOOKUP($EU505,definitions_list_lookup!$N$15:$P$20,2,TRUE)</f>
        <v>complete</v>
      </c>
      <c r="EW505" s="8">
        <f>VLOOKUP($EU505,definitions_list_lookup!$N$15:$P$20,3,TRUE)</f>
        <v>5</v>
      </c>
    </row>
    <row r="506" spans="1:153" s="5" customFormat="1" ht="112">
      <c r="A506" s="5" t="s">
        <v>2601</v>
      </c>
      <c r="B506" s="5" t="s">
        <v>2845</v>
      </c>
      <c r="C506" s="5" t="s">
        <v>1497</v>
      </c>
      <c r="D506" s="5" t="s">
        <v>1497</v>
      </c>
      <c r="E506" s="5">
        <v>102</v>
      </c>
      <c r="F506" s="5">
        <v>3</v>
      </c>
      <c r="G506" s="6" t="str">
        <f t="shared" si="50"/>
        <v>102-3</v>
      </c>
      <c r="H506" s="2">
        <v>0</v>
      </c>
      <c r="I506" s="2">
        <v>88.5</v>
      </c>
      <c r="J506" s="81" t="str">
        <f>IF(((VLOOKUP($G506,Depth_Lookup!$A$3:$J$561,9,FALSE))-(I506/100))&gt;=0,"Good","Too Long")</f>
        <v>Good</v>
      </c>
      <c r="K506" s="82">
        <f>(VLOOKUP($G506,Depth_Lookup!$A$3:$J$561,10,FALSE))+(H506/100)</f>
        <v>241.14500000000001</v>
      </c>
      <c r="L506" s="82">
        <f>(VLOOKUP($G506,Depth_Lookup!$A$3:$J$561,10,FALSE))+(I506/100)</f>
        <v>242.03</v>
      </c>
      <c r="M506" s="174" t="s">
        <v>2560</v>
      </c>
      <c r="N506" s="174" t="s">
        <v>12</v>
      </c>
      <c r="O506" s="59" t="s">
        <v>2397</v>
      </c>
      <c r="P506" s="59" t="s">
        <v>2500</v>
      </c>
      <c r="Q506" s="45"/>
      <c r="R506" s="42">
        <v>100</v>
      </c>
      <c r="V506" s="8">
        <f t="shared" si="51"/>
        <v>100</v>
      </c>
      <c r="W506" s="4" t="s">
        <v>1635</v>
      </c>
      <c r="X506" s="5" t="s">
        <v>1</v>
      </c>
      <c r="Y506" s="38">
        <v>95</v>
      </c>
      <c r="Z506" s="8" t="str">
        <f>VLOOKUP($Y506,definitions_list_lookup!$N$15:$P$20,2,TRUE)</f>
        <v>complete</v>
      </c>
      <c r="AA506" s="8">
        <f>VLOOKUP($Y506,definitions_list_lookup!$N$15:$P$20,3,TRUE)</f>
        <v>5</v>
      </c>
      <c r="AB506" s="4"/>
      <c r="AC506" s="7"/>
      <c r="AD506" s="7"/>
      <c r="AE506" s="7"/>
      <c r="AF506" s="7"/>
      <c r="AG506" s="7"/>
      <c r="AH506" s="7"/>
      <c r="AI506" s="7"/>
      <c r="AJ506" s="7"/>
      <c r="AK506" s="7"/>
      <c r="AL506" s="7"/>
      <c r="AM506" s="7"/>
      <c r="AN506" s="7"/>
      <c r="AO506" s="7"/>
      <c r="AP506" s="7">
        <v>10</v>
      </c>
      <c r="AQ506" s="7"/>
      <c r="AR506" s="7"/>
      <c r="AS506" s="7">
        <v>90</v>
      </c>
      <c r="AT506" s="7"/>
      <c r="AU506" s="7"/>
      <c r="AV506" s="7"/>
      <c r="AW506" s="7"/>
      <c r="AX506" s="7"/>
      <c r="AY506" s="7"/>
      <c r="AZ506" s="7"/>
      <c r="BA506" s="8">
        <f t="shared" si="52"/>
        <v>100</v>
      </c>
      <c r="BB506" s="45"/>
      <c r="BC506" s="4"/>
      <c r="BD506" s="4"/>
      <c r="BE506" s="4"/>
      <c r="BG506" s="8" t="str">
        <f>VLOOKUP($BF506,definitions_list_lookup!$N$15:$P$20,2,TRUE)</f>
        <v>fresh</v>
      </c>
      <c r="BH506" s="8">
        <f>VLOOKUP($BF506,definitions_list_lookup!$N$15:$P$20,3,TRUE)</f>
        <v>0</v>
      </c>
      <c r="BI506" s="4"/>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8">
        <f t="shared" si="53"/>
        <v>0</v>
      </c>
      <c r="CI506" s="45"/>
      <c r="CJ506" s="7"/>
      <c r="CK506" s="130"/>
      <c r="CM506" s="8" t="str">
        <f>VLOOKUP($CL506,definitions_list_lookup!$N$15:$P$20,2,TRUE)</f>
        <v>fresh</v>
      </c>
      <c r="CN506" s="8">
        <f>VLOOKUP($CL506,definitions_list_lookup!$N$15:$P$20,3,TRUE)</f>
        <v>0</v>
      </c>
      <c r="CO506" s="108"/>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8">
        <f t="shared" si="54"/>
        <v>0</v>
      </c>
      <c r="DO506" s="45"/>
      <c r="DP506" s="4"/>
      <c r="DR506" s="8" t="str">
        <f>VLOOKUP($DQ506,definitions_list_lookup!$N$15:$P$20,2,TRUE)</f>
        <v>fresh</v>
      </c>
      <c r="DS506" s="8">
        <f>VLOOKUP($DQ506,definitions_list_lookup!$N$15:$P$20,3,TRUE)</f>
        <v>0</v>
      </c>
      <c r="DT506" s="108"/>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8">
        <f t="shared" si="55"/>
        <v>0</v>
      </c>
      <c r="ET506" s="45"/>
      <c r="EU506" s="8">
        <f t="shared" si="56"/>
        <v>95</v>
      </c>
      <c r="EV506" s="8" t="str">
        <f>VLOOKUP($EU506,definitions_list_lookup!$N$15:$P$20,2,TRUE)</f>
        <v>complete</v>
      </c>
      <c r="EW506" s="8">
        <f>VLOOKUP($EU506,definitions_list_lookup!$N$15:$P$20,3,TRUE)</f>
        <v>5</v>
      </c>
    </row>
    <row r="507" spans="1:153" s="5" customFormat="1" ht="126">
      <c r="A507" s="5" t="s">
        <v>2601</v>
      </c>
      <c r="B507" s="5" t="s">
        <v>2845</v>
      </c>
      <c r="C507" s="5" t="s">
        <v>1497</v>
      </c>
      <c r="D507" s="5" t="s">
        <v>1497</v>
      </c>
      <c r="E507" s="5">
        <v>102</v>
      </c>
      <c r="F507" s="5">
        <v>4</v>
      </c>
      <c r="G507" s="6" t="str">
        <f t="shared" si="50"/>
        <v>102-4</v>
      </c>
      <c r="H507" s="2">
        <v>0</v>
      </c>
      <c r="I507" s="2">
        <v>88.5</v>
      </c>
      <c r="J507" s="81" t="str">
        <f>IF(((VLOOKUP($G507,Depth_Lookup!$A$3:$J$561,9,FALSE))-(I507/100))&gt;=0,"Good","Too Long")</f>
        <v>Good</v>
      </c>
      <c r="K507" s="82">
        <f>(VLOOKUP($G507,Depth_Lookup!$A$3:$J$561,10,FALSE))+(H507/100)</f>
        <v>242.03</v>
      </c>
      <c r="L507" s="82">
        <f>(VLOOKUP($G507,Depth_Lookup!$A$3:$J$561,10,FALSE))+(I507/100)</f>
        <v>242.91499999999999</v>
      </c>
      <c r="M507" s="174" t="s">
        <v>2560</v>
      </c>
      <c r="N507" s="174" t="s">
        <v>12</v>
      </c>
      <c r="O507" s="59" t="s">
        <v>2602</v>
      </c>
      <c r="P507" s="59" t="s">
        <v>2698</v>
      </c>
      <c r="Q507" s="45"/>
      <c r="R507" s="42">
        <v>100</v>
      </c>
      <c r="V507" s="8">
        <f t="shared" si="51"/>
        <v>100</v>
      </c>
      <c r="W507" s="4" t="s">
        <v>1635</v>
      </c>
      <c r="X507" s="5" t="s">
        <v>1</v>
      </c>
      <c r="Y507" s="38">
        <v>95</v>
      </c>
      <c r="Z507" s="8" t="str">
        <f>VLOOKUP($Y507,definitions_list_lookup!$N$15:$P$20,2,TRUE)</f>
        <v>complete</v>
      </c>
      <c r="AA507" s="8">
        <f>VLOOKUP($Y507,definitions_list_lookup!$N$15:$P$20,3,TRUE)</f>
        <v>5</v>
      </c>
      <c r="AB507" s="4" t="s">
        <v>2603</v>
      </c>
      <c r="AC507" s="7"/>
      <c r="AD507" s="7"/>
      <c r="AE507" s="7"/>
      <c r="AF507" s="7"/>
      <c r="AG507" s="7"/>
      <c r="AH507" s="7"/>
      <c r="AI507" s="7"/>
      <c r="AJ507" s="7"/>
      <c r="AK507" s="7"/>
      <c r="AL507" s="7"/>
      <c r="AM507" s="7"/>
      <c r="AN507" s="7"/>
      <c r="AO507" s="7"/>
      <c r="AP507" s="7">
        <v>10</v>
      </c>
      <c r="AQ507" s="7"/>
      <c r="AR507" s="7"/>
      <c r="AS507" s="7">
        <v>90</v>
      </c>
      <c r="AT507" s="7"/>
      <c r="AU507" s="7"/>
      <c r="AV507" s="7"/>
      <c r="AW507" s="7"/>
      <c r="AX507" s="7"/>
      <c r="AY507" s="7"/>
      <c r="AZ507" s="7"/>
      <c r="BA507" s="8">
        <f t="shared" si="52"/>
        <v>100</v>
      </c>
      <c r="BB507" s="45"/>
      <c r="BC507" s="4"/>
      <c r="BD507" s="4"/>
      <c r="BE507" s="4"/>
      <c r="BG507" s="8" t="str">
        <f>VLOOKUP($BF507,definitions_list_lookup!$N$15:$P$20,2,TRUE)</f>
        <v>fresh</v>
      </c>
      <c r="BH507" s="8">
        <f>VLOOKUP($BF507,definitions_list_lookup!$N$15:$P$20,3,TRUE)</f>
        <v>0</v>
      </c>
      <c r="BI507" s="4"/>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8">
        <f t="shared" si="53"/>
        <v>0</v>
      </c>
      <c r="CI507" s="45"/>
      <c r="CJ507" s="7"/>
      <c r="CK507" s="130"/>
      <c r="CM507" s="8" t="str">
        <f>VLOOKUP($CL507,definitions_list_lookup!$N$15:$P$20,2,TRUE)</f>
        <v>fresh</v>
      </c>
      <c r="CN507" s="8">
        <f>VLOOKUP($CL507,definitions_list_lookup!$N$15:$P$20,3,TRUE)</f>
        <v>0</v>
      </c>
      <c r="CO507" s="108"/>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8">
        <f t="shared" si="54"/>
        <v>0</v>
      </c>
      <c r="DO507" s="45"/>
      <c r="DP507" s="4"/>
      <c r="DR507" s="8" t="str">
        <f>VLOOKUP($DQ507,definitions_list_lookup!$N$15:$P$20,2,TRUE)</f>
        <v>fresh</v>
      </c>
      <c r="DS507" s="8">
        <f>VLOOKUP($DQ507,definitions_list_lookup!$N$15:$P$20,3,TRUE)</f>
        <v>0</v>
      </c>
      <c r="DT507" s="108"/>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8">
        <f t="shared" si="55"/>
        <v>0</v>
      </c>
      <c r="ET507" s="45"/>
      <c r="EU507" s="8">
        <f t="shared" si="56"/>
        <v>95</v>
      </c>
      <c r="EV507" s="8" t="str">
        <f>VLOOKUP($EU507,definitions_list_lookup!$N$15:$P$20,2,TRUE)</f>
        <v>complete</v>
      </c>
      <c r="EW507" s="8">
        <f>VLOOKUP($EU507,definitions_list_lookup!$N$15:$P$20,3,TRUE)</f>
        <v>5</v>
      </c>
    </row>
    <row r="508" spans="1:153" s="5" customFormat="1" ht="112">
      <c r="A508" s="5" t="s">
        <v>2601</v>
      </c>
      <c r="B508" s="5" t="s">
        <v>2845</v>
      </c>
      <c r="C508" s="5" t="s">
        <v>1497</v>
      </c>
      <c r="D508" s="5" t="s">
        <v>1497</v>
      </c>
      <c r="E508" s="5">
        <v>103</v>
      </c>
      <c r="F508" s="5">
        <v>1</v>
      </c>
      <c r="G508" s="6" t="str">
        <f t="shared" si="50"/>
        <v>103-1</v>
      </c>
      <c r="H508" s="2">
        <v>0</v>
      </c>
      <c r="I508" s="2">
        <v>87.5</v>
      </c>
      <c r="J508" s="81" t="str">
        <f>IF(((VLOOKUP($G508,Depth_Lookup!$A$3:$J$561,9,FALSE))-(I508/100))&gt;=0,"Good","Too Long")</f>
        <v>Good</v>
      </c>
      <c r="K508" s="82">
        <f>(VLOOKUP($G508,Depth_Lookup!$A$3:$J$561,10,FALSE))+(H508/100)</f>
        <v>242.25</v>
      </c>
      <c r="L508" s="82">
        <f>(VLOOKUP($G508,Depth_Lookup!$A$3:$J$561,10,FALSE))+(I508/100)</f>
        <v>243.125</v>
      </c>
      <c r="M508" s="174" t="s">
        <v>2560</v>
      </c>
      <c r="N508" s="174" t="s">
        <v>12</v>
      </c>
      <c r="O508" s="59" t="s">
        <v>2397</v>
      </c>
      <c r="P508" s="59" t="s">
        <v>2500</v>
      </c>
      <c r="Q508" s="45"/>
      <c r="R508" s="42">
        <v>100</v>
      </c>
      <c r="V508" s="8">
        <f t="shared" si="51"/>
        <v>100</v>
      </c>
      <c r="W508" s="4" t="s">
        <v>1635</v>
      </c>
      <c r="X508" s="5" t="s">
        <v>1</v>
      </c>
      <c r="Y508" s="38">
        <v>95</v>
      </c>
      <c r="Z508" s="8" t="str">
        <f>VLOOKUP($Y508,definitions_list_lookup!$N$15:$P$20,2,TRUE)</f>
        <v>complete</v>
      </c>
      <c r="AA508" s="8">
        <f>VLOOKUP($Y508,definitions_list_lookup!$N$15:$P$20,3,TRUE)</f>
        <v>5</v>
      </c>
      <c r="AB508" s="4" t="s">
        <v>2604</v>
      </c>
      <c r="AC508" s="7"/>
      <c r="AD508" s="7"/>
      <c r="AE508" s="7"/>
      <c r="AF508" s="7"/>
      <c r="AG508" s="7"/>
      <c r="AH508" s="7"/>
      <c r="AI508" s="7"/>
      <c r="AJ508" s="7"/>
      <c r="AK508" s="7"/>
      <c r="AL508" s="7"/>
      <c r="AM508" s="7"/>
      <c r="AN508" s="7"/>
      <c r="AO508" s="7"/>
      <c r="AP508" s="7">
        <v>10</v>
      </c>
      <c r="AQ508" s="7"/>
      <c r="AR508" s="7"/>
      <c r="AS508" s="7">
        <v>90</v>
      </c>
      <c r="AT508" s="7"/>
      <c r="AU508" s="7"/>
      <c r="AV508" s="7"/>
      <c r="AW508" s="7"/>
      <c r="AX508" s="7"/>
      <c r="AY508" s="7"/>
      <c r="AZ508" s="7"/>
      <c r="BA508" s="8">
        <f t="shared" si="52"/>
        <v>100</v>
      </c>
      <c r="BB508" s="45"/>
      <c r="BC508" s="4"/>
      <c r="BD508" s="4"/>
      <c r="BE508" s="4"/>
      <c r="BG508" s="8" t="str">
        <f>VLOOKUP($BF508,definitions_list_lookup!$N$15:$P$20,2,TRUE)</f>
        <v>fresh</v>
      </c>
      <c r="BH508" s="8">
        <f>VLOOKUP($BF508,definitions_list_lookup!$N$15:$P$20,3,TRUE)</f>
        <v>0</v>
      </c>
      <c r="BI508" s="4"/>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8">
        <f t="shared" si="53"/>
        <v>0</v>
      </c>
      <c r="CI508" s="45"/>
      <c r="CJ508" s="7"/>
      <c r="CK508" s="130"/>
      <c r="CM508" s="8" t="str">
        <f>VLOOKUP($CL508,definitions_list_lookup!$N$15:$P$20,2,TRUE)</f>
        <v>fresh</v>
      </c>
      <c r="CN508" s="8">
        <f>VLOOKUP($CL508,definitions_list_lookup!$N$15:$P$20,3,TRUE)</f>
        <v>0</v>
      </c>
      <c r="CO508" s="108"/>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8">
        <f t="shared" si="54"/>
        <v>0</v>
      </c>
      <c r="DO508" s="45"/>
      <c r="DP508" s="4"/>
      <c r="DR508" s="8" t="str">
        <f>VLOOKUP($DQ508,definitions_list_lookup!$N$15:$P$20,2,TRUE)</f>
        <v>fresh</v>
      </c>
      <c r="DS508" s="8">
        <f>VLOOKUP($DQ508,definitions_list_lookup!$N$15:$P$20,3,TRUE)</f>
        <v>0</v>
      </c>
      <c r="DT508" s="108"/>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8">
        <f t="shared" si="55"/>
        <v>0</v>
      </c>
      <c r="ET508" s="45"/>
      <c r="EU508" s="8">
        <f t="shared" si="56"/>
        <v>95</v>
      </c>
      <c r="EV508" s="8" t="str">
        <f>VLOOKUP($EU508,definitions_list_lookup!$N$15:$P$20,2,TRUE)</f>
        <v>complete</v>
      </c>
      <c r="EW508" s="8">
        <f>VLOOKUP($EU508,definitions_list_lookup!$N$15:$P$20,3,TRUE)</f>
        <v>5</v>
      </c>
    </row>
    <row r="509" spans="1:153" s="5" customFormat="1" ht="112">
      <c r="A509" s="5" t="s">
        <v>2601</v>
      </c>
      <c r="B509" s="5" t="s">
        <v>2845</v>
      </c>
      <c r="C509" s="5" t="s">
        <v>1497</v>
      </c>
      <c r="D509" s="5" t="s">
        <v>1497</v>
      </c>
      <c r="E509" s="5">
        <v>103</v>
      </c>
      <c r="F509" s="5">
        <v>2</v>
      </c>
      <c r="G509" s="6" t="str">
        <f t="shared" si="50"/>
        <v>103-2</v>
      </c>
      <c r="H509" s="2">
        <v>0</v>
      </c>
      <c r="I509" s="2">
        <v>92</v>
      </c>
      <c r="J509" s="81" t="str">
        <f>IF(((VLOOKUP($G509,Depth_Lookup!$A$3:$J$561,9,FALSE))-(I509/100))&gt;=0,"Good","Too Long")</f>
        <v>Good</v>
      </c>
      <c r="K509" s="82">
        <f>(VLOOKUP($G509,Depth_Lookup!$A$3:$J$561,10,FALSE))+(H509/100)</f>
        <v>243.125</v>
      </c>
      <c r="L509" s="82">
        <f>(VLOOKUP($G509,Depth_Lookup!$A$3:$J$561,10,FALSE))+(I509/100)</f>
        <v>244.04499999999999</v>
      </c>
      <c r="M509" s="174" t="s">
        <v>2560</v>
      </c>
      <c r="N509" s="174" t="s">
        <v>12</v>
      </c>
      <c r="O509" s="59" t="s">
        <v>2605</v>
      </c>
      <c r="P509" s="59" t="s">
        <v>2500</v>
      </c>
      <c r="Q509" s="45"/>
      <c r="R509" s="42">
        <v>100</v>
      </c>
      <c r="V509" s="8">
        <f t="shared" si="51"/>
        <v>100</v>
      </c>
      <c r="W509" s="4" t="s">
        <v>2046</v>
      </c>
      <c r="X509" s="5" t="s">
        <v>1764</v>
      </c>
      <c r="Y509" s="38">
        <v>95</v>
      </c>
      <c r="Z509" s="8" t="str">
        <f>VLOOKUP($Y509,definitions_list_lookup!$N$15:$P$20,2,TRUE)</f>
        <v>complete</v>
      </c>
      <c r="AA509" s="8">
        <f>VLOOKUP($Y509,definitions_list_lookup!$N$15:$P$20,3,TRUE)</f>
        <v>5</v>
      </c>
      <c r="AB509" s="4"/>
      <c r="AC509" s="7"/>
      <c r="AD509" s="7"/>
      <c r="AE509" s="7"/>
      <c r="AF509" s="7"/>
      <c r="AG509" s="7"/>
      <c r="AH509" s="7"/>
      <c r="AI509" s="7"/>
      <c r="AJ509" s="7"/>
      <c r="AK509" s="7"/>
      <c r="AL509" s="7"/>
      <c r="AM509" s="7"/>
      <c r="AN509" s="7"/>
      <c r="AO509" s="7"/>
      <c r="AP509" s="7">
        <v>10</v>
      </c>
      <c r="AQ509" s="7"/>
      <c r="AR509" s="7"/>
      <c r="AS509" s="7">
        <v>90</v>
      </c>
      <c r="AT509" s="7"/>
      <c r="AU509" s="7"/>
      <c r="AV509" s="7"/>
      <c r="AW509" s="7"/>
      <c r="AX509" s="7"/>
      <c r="AY509" s="7"/>
      <c r="AZ509" s="7"/>
      <c r="BA509" s="8">
        <f t="shared" si="52"/>
        <v>100</v>
      </c>
      <c r="BB509" s="45"/>
      <c r="BC509" s="4"/>
      <c r="BD509" s="4"/>
      <c r="BE509" s="4"/>
      <c r="BG509" s="8" t="str">
        <f>VLOOKUP($BF509,definitions_list_lookup!$N$15:$P$20,2,TRUE)</f>
        <v>fresh</v>
      </c>
      <c r="BH509" s="8">
        <f>VLOOKUP($BF509,definitions_list_lookup!$N$15:$P$20,3,TRUE)</f>
        <v>0</v>
      </c>
      <c r="BI509" s="4"/>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8">
        <f t="shared" si="53"/>
        <v>0</v>
      </c>
      <c r="CI509" s="45"/>
      <c r="CJ509" s="7"/>
      <c r="CK509" s="130"/>
      <c r="CM509" s="8" t="str">
        <f>VLOOKUP($CL509,definitions_list_lookup!$N$15:$P$20,2,TRUE)</f>
        <v>fresh</v>
      </c>
      <c r="CN509" s="8">
        <f>VLOOKUP($CL509,definitions_list_lookup!$N$15:$P$20,3,TRUE)</f>
        <v>0</v>
      </c>
      <c r="CO509" s="108"/>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8">
        <f t="shared" si="54"/>
        <v>0</v>
      </c>
      <c r="DO509" s="45"/>
      <c r="DP509" s="4"/>
      <c r="DR509" s="8" t="str">
        <f>VLOOKUP($DQ509,definitions_list_lookup!$N$15:$P$20,2,TRUE)</f>
        <v>fresh</v>
      </c>
      <c r="DS509" s="8">
        <f>VLOOKUP($DQ509,definitions_list_lookup!$N$15:$P$20,3,TRUE)</f>
        <v>0</v>
      </c>
      <c r="DT509" s="108"/>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8">
        <f t="shared" si="55"/>
        <v>0</v>
      </c>
      <c r="ET509" s="45"/>
      <c r="EU509" s="8">
        <f t="shared" si="56"/>
        <v>95</v>
      </c>
      <c r="EV509" s="8" t="str">
        <f>VLOOKUP($EU509,definitions_list_lookup!$N$15:$P$20,2,TRUE)</f>
        <v>complete</v>
      </c>
      <c r="EW509" s="8">
        <f>VLOOKUP($EU509,definitions_list_lookup!$N$15:$P$20,3,TRUE)</f>
        <v>5</v>
      </c>
    </row>
    <row r="510" spans="1:153" s="5" customFormat="1" ht="70">
      <c r="A510" s="5" t="s">
        <v>2601</v>
      </c>
      <c r="B510" s="5" t="s">
        <v>2845</v>
      </c>
      <c r="C510" s="5" t="s">
        <v>1497</v>
      </c>
      <c r="D510" s="5" t="s">
        <v>1497</v>
      </c>
      <c r="E510" s="5">
        <v>103</v>
      </c>
      <c r="F510" s="5">
        <v>3</v>
      </c>
      <c r="G510" s="6" t="str">
        <f t="shared" si="50"/>
        <v>103-3</v>
      </c>
      <c r="H510" s="2">
        <v>0</v>
      </c>
      <c r="I510" s="2">
        <v>66</v>
      </c>
      <c r="J510" s="81" t="str">
        <f>IF(((VLOOKUP($G510,Depth_Lookup!$A$3:$J$561,9,FALSE))-(I510/100))&gt;=0,"Good","Too Long")</f>
        <v>Good</v>
      </c>
      <c r="K510" s="82">
        <f>(VLOOKUP($G510,Depth_Lookup!$A$3:$J$561,10,FALSE))+(H510/100)</f>
        <v>244.04499999999999</v>
      </c>
      <c r="L510" s="82">
        <f>(VLOOKUP($G510,Depth_Lookup!$A$3:$J$561,10,FALSE))+(I510/100)</f>
        <v>244.70499999999998</v>
      </c>
      <c r="M510" s="174" t="s">
        <v>2560</v>
      </c>
      <c r="N510" s="174" t="s">
        <v>12</v>
      </c>
      <c r="O510" s="59" t="s">
        <v>2397</v>
      </c>
      <c r="P510" s="59" t="s">
        <v>2499</v>
      </c>
      <c r="Q510" s="45"/>
      <c r="R510" s="42">
        <v>100</v>
      </c>
      <c r="V510" s="8">
        <f t="shared" si="51"/>
        <v>100</v>
      </c>
      <c r="W510" s="4" t="s">
        <v>2046</v>
      </c>
      <c r="X510" s="5" t="s">
        <v>1764</v>
      </c>
      <c r="Y510" s="38">
        <v>95</v>
      </c>
      <c r="Z510" s="8" t="str">
        <f>VLOOKUP($Y510,definitions_list_lookup!$N$15:$P$20,2,TRUE)</f>
        <v>complete</v>
      </c>
      <c r="AA510" s="8">
        <f>VLOOKUP($Y510,definitions_list_lookup!$N$15:$P$20,3,TRUE)</f>
        <v>5</v>
      </c>
      <c r="AB510" s="4"/>
      <c r="AC510" s="7"/>
      <c r="AD510" s="7"/>
      <c r="AE510" s="7"/>
      <c r="AF510" s="7"/>
      <c r="AG510" s="7"/>
      <c r="AH510" s="7"/>
      <c r="AI510" s="7"/>
      <c r="AJ510" s="7"/>
      <c r="AK510" s="7"/>
      <c r="AL510" s="7"/>
      <c r="AM510" s="7"/>
      <c r="AN510" s="7"/>
      <c r="AO510" s="7"/>
      <c r="AP510" s="7">
        <v>10</v>
      </c>
      <c r="AQ510" s="7"/>
      <c r="AR510" s="7"/>
      <c r="AS510" s="7">
        <v>90</v>
      </c>
      <c r="AT510" s="7"/>
      <c r="AU510" s="7"/>
      <c r="AV510" s="7"/>
      <c r="AW510" s="7"/>
      <c r="AX510" s="7"/>
      <c r="AY510" s="7"/>
      <c r="AZ510" s="7"/>
      <c r="BA510" s="8">
        <f t="shared" si="52"/>
        <v>100</v>
      </c>
      <c r="BB510" s="45"/>
      <c r="BC510" s="4"/>
      <c r="BD510" s="4"/>
      <c r="BE510" s="4"/>
      <c r="BG510" s="8" t="str">
        <f>VLOOKUP($BF510,definitions_list_lookup!$N$15:$P$20,2,TRUE)</f>
        <v>fresh</v>
      </c>
      <c r="BH510" s="8">
        <f>VLOOKUP($BF510,definitions_list_lookup!$N$15:$P$20,3,TRUE)</f>
        <v>0</v>
      </c>
      <c r="BI510" s="4"/>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8">
        <f t="shared" si="53"/>
        <v>0</v>
      </c>
      <c r="CI510" s="45"/>
      <c r="CJ510" s="7"/>
      <c r="CK510" s="130"/>
      <c r="CM510" s="8" t="str">
        <f>VLOOKUP($CL510,definitions_list_lookup!$N$15:$P$20,2,TRUE)</f>
        <v>fresh</v>
      </c>
      <c r="CN510" s="8">
        <f>VLOOKUP($CL510,definitions_list_lookup!$N$15:$P$20,3,TRUE)</f>
        <v>0</v>
      </c>
      <c r="CO510" s="108"/>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8">
        <f t="shared" si="54"/>
        <v>0</v>
      </c>
      <c r="DO510" s="45"/>
      <c r="DP510" s="4"/>
      <c r="DR510" s="8" t="str">
        <f>VLOOKUP($DQ510,definitions_list_lookup!$N$15:$P$20,2,TRUE)</f>
        <v>fresh</v>
      </c>
      <c r="DS510" s="8">
        <f>VLOOKUP($DQ510,definitions_list_lookup!$N$15:$P$20,3,TRUE)</f>
        <v>0</v>
      </c>
      <c r="DT510" s="108"/>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8">
        <f t="shared" si="55"/>
        <v>0</v>
      </c>
      <c r="ET510" s="45"/>
      <c r="EU510" s="8">
        <f t="shared" si="56"/>
        <v>95</v>
      </c>
      <c r="EV510" s="8" t="str">
        <f>VLOOKUP($EU510,definitions_list_lookup!$N$15:$P$20,2,TRUE)</f>
        <v>complete</v>
      </c>
      <c r="EW510" s="8">
        <f>VLOOKUP($EU510,definitions_list_lookup!$N$15:$P$20,3,TRUE)</f>
        <v>5</v>
      </c>
    </row>
    <row r="511" spans="1:153" s="5" customFormat="1" ht="112">
      <c r="A511" s="5" t="s">
        <v>2601</v>
      </c>
      <c r="B511" s="5" t="s">
        <v>2845</v>
      </c>
      <c r="C511" s="5" t="s">
        <v>1497</v>
      </c>
      <c r="D511" s="5" t="s">
        <v>1497</v>
      </c>
      <c r="E511" s="5">
        <v>104</v>
      </c>
      <c r="F511" s="5">
        <v>1</v>
      </c>
      <c r="G511" s="6" t="str">
        <f t="shared" si="50"/>
        <v>104-1</v>
      </c>
      <c r="H511" s="2">
        <v>0</v>
      </c>
      <c r="I511" s="2">
        <v>97</v>
      </c>
      <c r="J511" s="81" t="str">
        <f>IF(((VLOOKUP($G511,Depth_Lookup!$A$3:$J$561,9,FALSE))-(I511/100))&gt;=0,"Good","Too Long")</f>
        <v>Good</v>
      </c>
      <c r="K511" s="82">
        <f>(VLOOKUP($G511,Depth_Lookup!$A$3:$J$561,10,FALSE))+(H511/100)</f>
        <v>244.25</v>
      </c>
      <c r="L511" s="82">
        <f>(VLOOKUP($G511,Depth_Lookup!$A$3:$J$561,10,FALSE))+(I511/100)</f>
        <v>245.22</v>
      </c>
      <c r="M511" s="174" t="s">
        <v>2560</v>
      </c>
      <c r="N511" s="174" t="s">
        <v>12</v>
      </c>
      <c r="O511" s="59" t="s">
        <v>2606</v>
      </c>
      <c r="P511" s="59" t="s">
        <v>2500</v>
      </c>
      <c r="Q511" s="45"/>
      <c r="R511" s="42">
        <v>100</v>
      </c>
      <c r="V511" s="8">
        <f t="shared" si="51"/>
        <v>100</v>
      </c>
      <c r="W511" s="4" t="s">
        <v>2046</v>
      </c>
      <c r="X511" s="5" t="s">
        <v>1764</v>
      </c>
      <c r="Y511" s="38">
        <v>95</v>
      </c>
      <c r="Z511" s="8" t="str">
        <f>VLOOKUP($Y511,definitions_list_lookup!$N$15:$P$20,2,TRUE)</f>
        <v>complete</v>
      </c>
      <c r="AA511" s="8">
        <f>VLOOKUP($Y511,definitions_list_lookup!$N$15:$P$20,3,TRUE)</f>
        <v>5</v>
      </c>
      <c r="AB511" s="4"/>
      <c r="AC511" s="7"/>
      <c r="AD511" s="7"/>
      <c r="AE511" s="7"/>
      <c r="AF511" s="7"/>
      <c r="AG511" s="7"/>
      <c r="AH511" s="7"/>
      <c r="AI511" s="7"/>
      <c r="AJ511" s="7"/>
      <c r="AK511" s="7"/>
      <c r="AL511" s="7"/>
      <c r="AM511" s="7"/>
      <c r="AN511" s="7"/>
      <c r="AO511" s="7"/>
      <c r="AP511" s="7">
        <v>10</v>
      </c>
      <c r="AQ511" s="7"/>
      <c r="AR511" s="7"/>
      <c r="AS511" s="7">
        <v>90</v>
      </c>
      <c r="AT511" s="7"/>
      <c r="AU511" s="7"/>
      <c r="AV511" s="7"/>
      <c r="AW511" s="7"/>
      <c r="AX511" s="7"/>
      <c r="AY511" s="7"/>
      <c r="AZ511" s="7"/>
      <c r="BA511" s="8">
        <f t="shared" si="52"/>
        <v>100</v>
      </c>
      <c r="BB511" s="45"/>
      <c r="BC511" s="4"/>
      <c r="BD511" s="4"/>
      <c r="BE511" s="4"/>
      <c r="BG511" s="8" t="str">
        <f>VLOOKUP($BF511,definitions_list_lookup!$N$15:$P$20,2,TRUE)</f>
        <v>fresh</v>
      </c>
      <c r="BH511" s="8">
        <f>VLOOKUP($BF511,definitions_list_lookup!$N$15:$P$20,3,TRUE)</f>
        <v>0</v>
      </c>
      <c r="BI511" s="4"/>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8">
        <f t="shared" si="53"/>
        <v>0</v>
      </c>
      <c r="CI511" s="45"/>
      <c r="CJ511" s="7"/>
      <c r="CK511" s="130"/>
      <c r="CM511" s="8" t="str">
        <f>VLOOKUP($CL511,definitions_list_lookup!$N$15:$P$20,2,TRUE)</f>
        <v>fresh</v>
      </c>
      <c r="CN511" s="8">
        <f>VLOOKUP($CL511,definitions_list_lookup!$N$15:$P$20,3,TRUE)</f>
        <v>0</v>
      </c>
      <c r="CO511" s="108"/>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8">
        <f t="shared" si="54"/>
        <v>0</v>
      </c>
      <c r="DO511" s="45"/>
      <c r="DP511" s="4"/>
      <c r="DR511" s="8" t="str">
        <f>VLOOKUP($DQ511,definitions_list_lookup!$N$15:$P$20,2,TRUE)</f>
        <v>fresh</v>
      </c>
      <c r="DS511" s="8">
        <f>VLOOKUP($DQ511,definitions_list_lookup!$N$15:$P$20,3,TRUE)</f>
        <v>0</v>
      </c>
      <c r="DT511" s="108"/>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8">
        <f t="shared" si="55"/>
        <v>0</v>
      </c>
      <c r="ET511" s="45"/>
      <c r="EU511" s="8">
        <f t="shared" si="56"/>
        <v>95</v>
      </c>
      <c r="EV511" s="8" t="str">
        <f>VLOOKUP($EU511,definitions_list_lookup!$N$15:$P$20,2,TRUE)</f>
        <v>complete</v>
      </c>
      <c r="EW511" s="8">
        <f>VLOOKUP($EU511,definitions_list_lookup!$N$15:$P$20,3,TRUE)</f>
        <v>5</v>
      </c>
    </row>
    <row r="512" spans="1:153" s="5" customFormat="1" ht="70">
      <c r="A512" s="5" t="s">
        <v>2601</v>
      </c>
      <c r="B512" s="5" t="s">
        <v>2845</v>
      </c>
      <c r="C512" s="5" t="s">
        <v>1497</v>
      </c>
      <c r="D512" s="5" t="s">
        <v>1497</v>
      </c>
      <c r="E512" s="5">
        <v>105</v>
      </c>
      <c r="F512" s="5">
        <v>1</v>
      </c>
      <c r="G512" s="6" t="str">
        <f t="shared" si="50"/>
        <v>105-1</v>
      </c>
      <c r="H512" s="2">
        <v>0</v>
      </c>
      <c r="I512" s="2">
        <v>90.5</v>
      </c>
      <c r="J512" s="81" t="str">
        <f>IF(((VLOOKUP($G512,Depth_Lookup!$A$3:$J$561,9,FALSE))-(I512/100))&gt;=0,"Good","Too Long")</f>
        <v>Good</v>
      </c>
      <c r="K512" s="82">
        <f>(VLOOKUP($G512,Depth_Lookup!$A$3:$J$561,10,FALSE))+(H512/100)</f>
        <v>245.25</v>
      </c>
      <c r="L512" s="82">
        <f>(VLOOKUP($G512,Depth_Lookup!$A$3:$J$561,10,FALSE))+(I512/100)</f>
        <v>246.155</v>
      </c>
      <c r="M512" s="174" t="s">
        <v>2560</v>
      </c>
      <c r="N512" s="174" t="s">
        <v>12</v>
      </c>
      <c r="O512" s="59" t="s">
        <v>2607</v>
      </c>
      <c r="P512" s="59" t="s">
        <v>2499</v>
      </c>
      <c r="Q512" s="45"/>
      <c r="R512" s="42">
        <v>100</v>
      </c>
      <c r="V512" s="8">
        <f t="shared" si="51"/>
        <v>100</v>
      </c>
      <c r="W512" s="4" t="s">
        <v>2046</v>
      </c>
      <c r="X512" s="5" t="s">
        <v>1764</v>
      </c>
      <c r="Y512" s="38">
        <v>95</v>
      </c>
      <c r="Z512" s="8" t="str">
        <f>VLOOKUP($Y512,definitions_list_lookup!$N$15:$P$20,2,TRUE)</f>
        <v>complete</v>
      </c>
      <c r="AA512" s="8">
        <f>VLOOKUP($Y512,definitions_list_lookup!$N$15:$P$20,3,TRUE)</f>
        <v>5</v>
      </c>
      <c r="AB512" s="4"/>
      <c r="AC512" s="7"/>
      <c r="AD512" s="7"/>
      <c r="AE512" s="7"/>
      <c r="AF512" s="7"/>
      <c r="AG512" s="7"/>
      <c r="AH512" s="7"/>
      <c r="AI512" s="7"/>
      <c r="AJ512" s="7"/>
      <c r="AK512" s="7"/>
      <c r="AL512" s="7"/>
      <c r="AM512" s="7"/>
      <c r="AN512" s="7"/>
      <c r="AO512" s="7"/>
      <c r="AP512" s="7">
        <v>10</v>
      </c>
      <c r="AQ512" s="7"/>
      <c r="AR512" s="7"/>
      <c r="AS512" s="7">
        <v>90</v>
      </c>
      <c r="AT512" s="7"/>
      <c r="AU512" s="7"/>
      <c r="AV512" s="7"/>
      <c r="AW512" s="7"/>
      <c r="AX512" s="7"/>
      <c r="AY512" s="7"/>
      <c r="AZ512" s="7"/>
      <c r="BA512" s="8">
        <f t="shared" si="52"/>
        <v>100</v>
      </c>
      <c r="BB512" s="45"/>
      <c r="BC512" s="4"/>
      <c r="BD512" s="4"/>
      <c r="BE512" s="4"/>
      <c r="BG512" s="8" t="str">
        <f>VLOOKUP($BF512,definitions_list_lookup!$N$15:$P$20,2,TRUE)</f>
        <v>fresh</v>
      </c>
      <c r="BH512" s="8">
        <f>VLOOKUP($BF512,definitions_list_lookup!$N$15:$P$20,3,TRUE)</f>
        <v>0</v>
      </c>
      <c r="BI512" s="4"/>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8">
        <f t="shared" si="53"/>
        <v>0</v>
      </c>
      <c r="CI512" s="45"/>
      <c r="CJ512" s="7"/>
      <c r="CK512" s="130"/>
      <c r="CM512" s="8" t="str">
        <f>VLOOKUP($CL512,definitions_list_lookup!$N$15:$P$20,2,TRUE)</f>
        <v>fresh</v>
      </c>
      <c r="CN512" s="8">
        <f>VLOOKUP($CL512,definitions_list_lookup!$N$15:$P$20,3,TRUE)</f>
        <v>0</v>
      </c>
      <c r="CO512" s="108"/>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8">
        <f t="shared" si="54"/>
        <v>0</v>
      </c>
      <c r="DO512" s="45"/>
      <c r="DP512" s="4"/>
      <c r="DR512" s="8" t="str">
        <f>VLOOKUP($DQ512,definitions_list_lookup!$N$15:$P$20,2,TRUE)</f>
        <v>fresh</v>
      </c>
      <c r="DS512" s="8">
        <f>VLOOKUP($DQ512,definitions_list_lookup!$N$15:$P$20,3,TRUE)</f>
        <v>0</v>
      </c>
      <c r="DT512" s="108"/>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8">
        <f t="shared" si="55"/>
        <v>0</v>
      </c>
      <c r="ET512" s="45"/>
      <c r="EU512" s="8">
        <f t="shared" si="56"/>
        <v>95</v>
      </c>
      <c r="EV512" s="8" t="str">
        <f>VLOOKUP($EU512,definitions_list_lookup!$N$15:$P$20,2,TRUE)</f>
        <v>complete</v>
      </c>
      <c r="EW512" s="8">
        <f>VLOOKUP($EU512,definitions_list_lookup!$N$15:$P$20,3,TRUE)</f>
        <v>5</v>
      </c>
    </row>
    <row r="513" spans="1:153" s="5" customFormat="1" ht="140">
      <c r="A513" s="5" t="s">
        <v>2601</v>
      </c>
      <c r="B513" s="5" t="s">
        <v>2845</v>
      </c>
      <c r="C513" s="5" t="s">
        <v>1497</v>
      </c>
      <c r="D513" s="5" t="s">
        <v>1497</v>
      </c>
      <c r="E513" s="5">
        <v>105</v>
      </c>
      <c r="F513" s="5">
        <v>2</v>
      </c>
      <c r="G513" s="6" t="str">
        <f t="shared" si="50"/>
        <v>105-2</v>
      </c>
      <c r="H513" s="2">
        <v>0</v>
      </c>
      <c r="I513" s="2">
        <v>85</v>
      </c>
      <c r="J513" s="81" t="str">
        <f>IF(((VLOOKUP($G513,Depth_Lookup!$A$3:$J$561,9,FALSE))-(I513/100))&gt;=0,"Good","Too Long")</f>
        <v>Good</v>
      </c>
      <c r="K513" s="82">
        <f>(VLOOKUP($G513,Depth_Lookup!$A$3:$J$561,10,FALSE))+(H513/100)</f>
        <v>246.155</v>
      </c>
      <c r="L513" s="82">
        <f>(VLOOKUP($G513,Depth_Lookup!$A$3:$J$561,10,FALSE))+(I513/100)</f>
        <v>247.005</v>
      </c>
      <c r="M513" s="174" t="s">
        <v>2560</v>
      </c>
      <c r="N513" s="174" t="s">
        <v>12</v>
      </c>
      <c r="O513" s="59" t="s">
        <v>2608</v>
      </c>
      <c r="P513" s="59" t="s">
        <v>2699</v>
      </c>
      <c r="Q513" s="45"/>
      <c r="R513" s="42">
        <v>100</v>
      </c>
      <c r="V513" s="8">
        <f t="shared" si="51"/>
        <v>100</v>
      </c>
      <c r="W513" s="4" t="s">
        <v>2046</v>
      </c>
      <c r="X513" s="5" t="s">
        <v>1764</v>
      </c>
      <c r="Y513" s="38">
        <v>95</v>
      </c>
      <c r="Z513" s="8" t="str">
        <f>VLOOKUP($Y513,definitions_list_lookup!$N$15:$P$20,2,TRUE)</f>
        <v>complete</v>
      </c>
      <c r="AA513" s="8">
        <f>VLOOKUP($Y513,definitions_list_lookup!$N$15:$P$20,3,TRUE)</f>
        <v>5</v>
      </c>
      <c r="AB513" s="4" t="s">
        <v>2609</v>
      </c>
      <c r="AC513" s="7">
        <v>0.5</v>
      </c>
      <c r="AD513" s="7">
        <v>0.5</v>
      </c>
      <c r="AE513" s="7">
        <v>0.5</v>
      </c>
      <c r="AF513" s="7"/>
      <c r="AG513" s="7"/>
      <c r="AH513" s="7"/>
      <c r="AI513" s="7"/>
      <c r="AJ513" s="7"/>
      <c r="AK513" s="7"/>
      <c r="AL513" s="7"/>
      <c r="AM513" s="7"/>
      <c r="AN513" s="7"/>
      <c r="AO513" s="7"/>
      <c r="AP513" s="7">
        <v>10</v>
      </c>
      <c r="AQ513" s="7"/>
      <c r="AR513" s="7"/>
      <c r="AS513" s="7">
        <v>88.5</v>
      </c>
      <c r="AT513" s="7"/>
      <c r="AU513" s="7"/>
      <c r="AV513" s="7"/>
      <c r="AW513" s="7"/>
      <c r="AX513" s="7"/>
      <c r="AY513" s="7"/>
      <c r="AZ513" s="7"/>
      <c r="BA513" s="8">
        <f t="shared" si="52"/>
        <v>100</v>
      </c>
      <c r="BB513" s="45"/>
      <c r="BC513" s="4"/>
      <c r="BD513" s="4"/>
      <c r="BE513" s="4"/>
      <c r="BG513" s="8" t="str">
        <f>VLOOKUP($BF513,definitions_list_lookup!$N$15:$P$20,2,TRUE)</f>
        <v>fresh</v>
      </c>
      <c r="BH513" s="8">
        <f>VLOOKUP($BF513,definitions_list_lookup!$N$15:$P$20,3,TRUE)</f>
        <v>0</v>
      </c>
      <c r="BI513" s="4"/>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8">
        <f t="shared" si="53"/>
        <v>0</v>
      </c>
      <c r="CI513" s="45"/>
      <c r="CJ513" s="7"/>
      <c r="CK513" s="130"/>
      <c r="CM513" s="8" t="str">
        <f>VLOOKUP($CL513,definitions_list_lookup!$N$15:$P$20,2,TRUE)</f>
        <v>fresh</v>
      </c>
      <c r="CN513" s="8">
        <f>VLOOKUP($CL513,definitions_list_lookup!$N$15:$P$20,3,TRUE)</f>
        <v>0</v>
      </c>
      <c r="CO513" s="108"/>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8">
        <f t="shared" si="54"/>
        <v>0</v>
      </c>
      <c r="DO513" s="45"/>
      <c r="DP513" s="4"/>
      <c r="DR513" s="8" t="str">
        <f>VLOOKUP($DQ513,definitions_list_lookup!$N$15:$P$20,2,TRUE)</f>
        <v>fresh</v>
      </c>
      <c r="DS513" s="8">
        <f>VLOOKUP($DQ513,definitions_list_lookup!$N$15:$P$20,3,TRUE)</f>
        <v>0</v>
      </c>
      <c r="DT513" s="108"/>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8">
        <f t="shared" si="55"/>
        <v>0</v>
      </c>
      <c r="ET513" s="45"/>
      <c r="EU513" s="8">
        <f t="shared" si="56"/>
        <v>95</v>
      </c>
      <c r="EV513" s="8" t="str">
        <f>VLOOKUP($EU513,definitions_list_lookup!$N$15:$P$20,2,TRUE)</f>
        <v>complete</v>
      </c>
      <c r="EW513" s="8">
        <f>VLOOKUP($EU513,definitions_list_lookup!$N$15:$P$20,3,TRUE)</f>
        <v>5</v>
      </c>
    </row>
    <row r="514" spans="1:153" s="5" customFormat="1" ht="140">
      <c r="A514" s="5" t="s">
        <v>2601</v>
      </c>
      <c r="B514" s="5" t="s">
        <v>2845</v>
      </c>
      <c r="C514" s="5" t="s">
        <v>1497</v>
      </c>
      <c r="D514" s="5" t="s">
        <v>1497</v>
      </c>
      <c r="E514" s="5">
        <v>105</v>
      </c>
      <c r="F514" s="5">
        <v>3</v>
      </c>
      <c r="G514" s="6" t="str">
        <f t="shared" si="50"/>
        <v>105-3</v>
      </c>
      <c r="H514" s="2">
        <v>0</v>
      </c>
      <c r="I514" s="2">
        <v>78</v>
      </c>
      <c r="J514" s="81" t="str">
        <f>IF(((VLOOKUP($G514,Depth_Lookup!$A$3:$J$561,9,FALSE))-(I514/100))&gt;=0,"Good","Too Long")</f>
        <v>Good</v>
      </c>
      <c r="K514" s="82">
        <f>(VLOOKUP($G514,Depth_Lookup!$A$3:$J$561,10,FALSE))+(H514/100)</f>
        <v>247.005</v>
      </c>
      <c r="L514" s="82">
        <f>(VLOOKUP($G514,Depth_Lookup!$A$3:$J$561,10,FALSE))+(I514/100)</f>
        <v>247.785</v>
      </c>
      <c r="M514" s="174" t="s">
        <v>2560</v>
      </c>
      <c r="N514" s="174" t="s">
        <v>12</v>
      </c>
      <c r="O514" s="59" t="s">
        <v>2607</v>
      </c>
      <c r="P514" s="59" t="s">
        <v>2700</v>
      </c>
      <c r="Q514" s="45"/>
      <c r="R514" s="42">
        <v>100</v>
      </c>
      <c r="V514" s="8">
        <f t="shared" si="51"/>
        <v>100</v>
      </c>
      <c r="W514" s="4" t="s">
        <v>2046</v>
      </c>
      <c r="X514" s="5" t="s">
        <v>1764</v>
      </c>
      <c r="Y514" s="38">
        <v>95</v>
      </c>
      <c r="Z514" s="8" t="str">
        <f>VLOOKUP($Y514,definitions_list_lookup!$N$15:$P$20,2,TRUE)</f>
        <v>complete</v>
      </c>
      <c r="AA514" s="8">
        <f>VLOOKUP($Y514,definitions_list_lookup!$N$15:$P$20,3,TRUE)</f>
        <v>5</v>
      </c>
      <c r="AB514" s="4"/>
      <c r="AC514" s="7"/>
      <c r="AD514" s="7"/>
      <c r="AE514" s="7"/>
      <c r="AF514" s="7"/>
      <c r="AG514" s="7"/>
      <c r="AH514" s="7"/>
      <c r="AI514" s="7"/>
      <c r="AJ514" s="7"/>
      <c r="AK514" s="7"/>
      <c r="AL514" s="7"/>
      <c r="AM514" s="7"/>
      <c r="AN514" s="7"/>
      <c r="AO514" s="7"/>
      <c r="AP514" s="7">
        <v>10</v>
      </c>
      <c r="AQ514" s="7"/>
      <c r="AR514" s="7"/>
      <c r="AS514" s="7">
        <v>90</v>
      </c>
      <c r="AT514" s="7"/>
      <c r="AU514" s="7"/>
      <c r="AV514" s="7"/>
      <c r="AW514" s="7"/>
      <c r="AX514" s="7"/>
      <c r="AY514" s="7"/>
      <c r="AZ514" s="7"/>
      <c r="BA514" s="8">
        <f t="shared" si="52"/>
        <v>100</v>
      </c>
      <c r="BB514" s="45"/>
      <c r="BC514" s="4"/>
      <c r="BD514" s="4"/>
      <c r="BE514" s="4"/>
      <c r="BG514" s="8" t="str">
        <f>VLOOKUP($BF514,definitions_list_lookup!$N$15:$P$20,2,TRUE)</f>
        <v>fresh</v>
      </c>
      <c r="BH514" s="8">
        <f>VLOOKUP($BF514,definitions_list_lookup!$N$15:$P$20,3,TRUE)</f>
        <v>0</v>
      </c>
      <c r="BI514" s="4"/>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8">
        <f t="shared" si="53"/>
        <v>0</v>
      </c>
      <c r="CI514" s="45"/>
      <c r="CJ514" s="7"/>
      <c r="CK514" s="130"/>
      <c r="CM514" s="8" t="str">
        <f>VLOOKUP($CL514,definitions_list_lookup!$N$15:$P$20,2,TRUE)</f>
        <v>fresh</v>
      </c>
      <c r="CN514" s="8">
        <f>VLOOKUP($CL514,definitions_list_lookup!$N$15:$P$20,3,TRUE)</f>
        <v>0</v>
      </c>
      <c r="CO514" s="108"/>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8">
        <f t="shared" si="54"/>
        <v>0</v>
      </c>
      <c r="DO514" s="45"/>
      <c r="DP514" s="4"/>
      <c r="DR514" s="8" t="str">
        <f>VLOOKUP($DQ514,definitions_list_lookup!$N$15:$P$20,2,TRUE)</f>
        <v>fresh</v>
      </c>
      <c r="DS514" s="8">
        <f>VLOOKUP($DQ514,definitions_list_lookup!$N$15:$P$20,3,TRUE)</f>
        <v>0</v>
      </c>
      <c r="DT514" s="108"/>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8">
        <f t="shared" si="55"/>
        <v>0</v>
      </c>
      <c r="ET514" s="45"/>
      <c r="EU514" s="8">
        <f t="shared" si="56"/>
        <v>95</v>
      </c>
      <c r="EV514" s="8" t="str">
        <f>VLOOKUP($EU514,definitions_list_lookup!$N$15:$P$20,2,TRUE)</f>
        <v>complete</v>
      </c>
      <c r="EW514" s="8">
        <f>VLOOKUP($EU514,definitions_list_lookup!$N$15:$P$20,3,TRUE)</f>
        <v>5</v>
      </c>
    </row>
    <row r="515" spans="1:153" s="5" customFormat="1" ht="140">
      <c r="A515" s="5" t="s">
        <v>2601</v>
      </c>
      <c r="B515" s="5" t="s">
        <v>2845</v>
      </c>
      <c r="C515" s="5" t="s">
        <v>1497</v>
      </c>
      <c r="D515" s="5" t="s">
        <v>1497</v>
      </c>
      <c r="E515" s="5">
        <v>105</v>
      </c>
      <c r="F515" s="5">
        <v>4</v>
      </c>
      <c r="G515" s="6" t="str">
        <f t="shared" si="50"/>
        <v>105-4</v>
      </c>
      <c r="H515" s="2">
        <v>0</v>
      </c>
      <c r="I515" s="2">
        <v>39</v>
      </c>
      <c r="J515" s="81" t="str">
        <f>IF(((VLOOKUP($G515,Depth_Lookup!$A$3:$J$561,9,FALSE))-(I515/100))&gt;=0,"Good","Too Long")</f>
        <v>Good</v>
      </c>
      <c r="K515" s="82">
        <f>(VLOOKUP($G515,Depth_Lookup!$A$3:$J$561,10,FALSE))+(H515/100)</f>
        <v>247.785</v>
      </c>
      <c r="L515" s="82">
        <f>(VLOOKUP($G515,Depth_Lookup!$A$3:$J$561,10,FALSE))+(I515/100)</f>
        <v>248.17499999999998</v>
      </c>
      <c r="M515" s="174" t="s">
        <v>2560</v>
      </c>
      <c r="N515" s="174" t="s">
        <v>12</v>
      </c>
      <c r="O515" s="59" t="s">
        <v>2607</v>
      </c>
      <c r="P515" s="59" t="s">
        <v>2700</v>
      </c>
      <c r="Q515" s="45"/>
      <c r="R515" s="42">
        <v>100</v>
      </c>
      <c r="V515" s="8">
        <f t="shared" si="51"/>
        <v>100</v>
      </c>
      <c r="W515" s="4" t="s">
        <v>2046</v>
      </c>
      <c r="X515" s="5" t="s">
        <v>1764</v>
      </c>
      <c r="Y515" s="38">
        <v>95</v>
      </c>
      <c r="Z515" s="8" t="str">
        <f>VLOOKUP($Y515,definitions_list_lookup!$N$15:$P$20,2,TRUE)</f>
        <v>complete</v>
      </c>
      <c r="AA515" s="8">
        <f>VLOOKUP($Y515,definitions_list_lookup!$N$15:$P$20,3,TRUE)</f>
        <v>5</v>
      </c>
      <c r="AB515" s="4"/>
      <c r="AC515" s="7"/>
      <c r="AD515" s="7"/>
      <c r="AE515" s="7"/>
      <c r="AF515" s="7"/>
      <c r="AG515" s="7"/>
      <c r="AH515" s="7"/>
      <c r="AI515" s="7"/>
      <c r="AJ515" s="7"/>
      <c r="AK515" s="7"/>
      <c r="AL515" s="7"/>
      <c r="AM515" s="7"/>
      <c r="AN515" s="7"/>
      <c r="AO515" s="7"/>
      <c r="AP515" s="7">
        <v>10</v>
      </c>
      <c r="AQ515" s="7"/>
      <c r="AR515" s="7"/>
      <c r="AS515" s="7">
        <v>90</v>
      </c>
      <c r="AT515" s="7"/>
      <c r="AU515" s="7"/>
      <c r="AV515" s="7"/>
      <c r="AW515" s="7"/>
      <c r="AX515" s="7"/>
      <c r="AY515" s="7"/>
      <c r="AZ515" s="7"/>
      <c r="BA515" s="8">
        <f t="shared" si="52"/>
        <v>100</v>
      </c>
      <c r="BB515" s="45"/>
      <c r="BC515" s="4"/>
      <c r="BD515" s="4"/>
      <c r="BE515" s="4"/>
      <c r="BG515" s="8" t="str">
        <f>VLOOKUP($BF515,definitions_list_lookup!$N$15:$P$20,2,TRUE)</f>
        <v>fresh</v>
      </c>
      <c r="BH515" s="8">
        <f>VLOOKUP($BF515,definitions_list_lookup!$N$15:$P$20,3,TRUE)</f>
        <v>0</v>
      </c>
      <c r="BI515" s="4"/>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8">
        <f t="shared" si="53"/>
        <v>0</v>
      </c>
      <c r="CI515" s="45"/>
      <c r="CJ515" s="7"/>
      <c r="CK515" s="130"/>
      <c r="CM515" s="8" t="str">
        <f>VLOOKUP($CL515,definitions_list_lookup!$N$15:$P$20,2,TRUE)</f>
        <v>fresh</v>
      </c>
      <c r="CN515" s="8">
        <f>VLOOKUP($CL515,definitions_list_lookup!$N$15:$P$20,3,TRUE)</f>
        <v>0</v>
      </c>
      <c r="CO515" s="108"/>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8">
        <f t="shared" si="54"/>
        <v>0</v>
      </c>
      <c r="DO515" s="45"/>
      <c r="DP515" s="4"/>
      <c r="DR515" s="8" t="str">
        <f>VLOOKUP($DQ515,definitions_list_lookup!$N$15:$P$20,2,TRUE)</f>
        <v>fresh</v>
      </c>
      <c r="DS515" s="8">
        <f>VLOOKUP($DQ515,definitions_list_lookup!$N$15:$P$20,3,TRUE)</f>
        <v>0</v>
      </c>
      <c r="DT515" s="108"/>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8">
        <f t="shared" si="55"/>
        <v>0</v>
      </c>
      <c r="ET515" s="45"/>
      <c r="EU515" s="8">
        <f t="shared" si="56"/>
        <v>95</v>
      </c>
      <c r="EV515" s="8" t="str">
        <f>VLOOKUP($EU515,definitions_list_lookup!$N$15:$P$20,2,TRUE)</f>
        <v>complete</v>
      </c>
      <c r="EW515" s="8">
        <f>VLOOKUP($EU515,definitions_list_lookup!$N$15:$P$20,3,TRUE)</f>
        <v>5</v>
      </c>
    </row>
    <row r="516" spans="1:153" s="5" customFormat="1" ht="84">
      <c r="A516" s="5" t="s">
        <v>2601</v>
      </c>
      <c r="B516" s="5" t="s">
        <v>2845</v>
      </c>
      <c r="C516" s="5" t="s">
        <v>1497</v>
      </c>
      <c r="D516" s="5" t="s">
        <v>1497</v>
      </c>
      <c r="E516" s="5">
        <v>106</v>
      </c>
      <c r="F516" s="5">
        <v>1</v>
      </c>
      <c r="G516" s="6" t="str">
        <f t="shared" si="50"/>
        <v>106-1</v>
      </c>
      <c r="H516" s="2">
        <v>0</v>
      </c>
      <c r="I516" s="2">
        <v>72</v>
      </c>
      <c r="J516" s="81" t="str">
        <f>IF(((VLOOKUP($G516,Depth_Lookup!$A$3:$J$561,9,FALSE))-(I516/100))&gt;=0,"Good","Too Long")</f>
        <v>Good</v>
      </c>
      <c r="K516" s="82">
        <f>(VLOOKUP($G516,Depth_Lookup!$A$3:$J$561,10,FALSE))+(H516/100)</f>
        <v>247.5</v>
      </c>
      <c r="L516" s="82">
        <f>(VLOOKUP($G516,Depth_Lookup!$A$3:$J$561,10,FALSE))+(I516/100)</f>
        <v>248.22</v>
      </c>
      <c r="M516" s="174" t="s">
        <v>2560</v>
      </c>
      <c r="N516" s="174" t="s">
        <v>12</v>
      </c>
      <c r="O516" s="59" t="s">
        <v>2610</v>
      </c>
      <c r="P516" s="59" t="s">
        <v>2499</v>
      </c>
      <c r="Q516" s="45"/>
      <c r="R516" s="42">
        <v>100</v>
      </c>
      <c r="V516" s="8">
        <f t="shared" si="51"/>
        <v>100</v>
      </c>
      <c r="W516" s="4" t="s">
        <v>2046</v>
      </c>
      <c r="X516" s="5" t="s">
        <v>1764</v>
      </c>
      <c r="Y516" s="38">
        <v>95</v>
      </c>
      <c r="Z516" s="8" t="str">
        <f>VLOOKUP($Y516,definitions_list_lookup!$N$15:$P$20,2,TRUE)</f>
        <v>complete</v>
      </c>
      <c r="AA516" s="8">
        <f>VLOOKUP($Y516,definitions_list_lookup!$N$15:$P$20,3,TRUE)</f>
        <v>5</v>
      </c>
      <c r="AB516" s="4" t="s">
        <v>2611</v>
      </c>
      <c r="AC516" s="7">
        <v>0.5</v>
      </c>
      <c r="AD516" s="7">
        <v>0.5</v>
      </c>
      <c r="AE516" s="7">
        <v>0.5</v>
      </c>
      <c r="AF516" s="7"/>
      <c r="AG516" s="7"/>
      <c r="AH516" s="7"/>
      <c r="AI516" s="7"/>
      <c r="AJ516" s="7"/>
      <c r="AK516" s="7"/>
      <c r="AL516" s="7"/>
      <c r="AM516" s="7"/>
      <c r="AN516" s="7"/>
      <c r="AO516" s="7"/>
      <c r="AP516" s="7">
        <v>10</v>
      </c>
      <c r="AQ516" s="7"/>
      <c r="AR516" s="7"/>
      <c r="AS516" s="7">
        <v>88.5</v>
      </c>
      <c r="AT516" s="7"/>
      <c r="AU516" s="7"/>
      <c r="AV516" s="7"/>
      <c r="AW516" s="7"/>
      <c r="AX516" s="7"/>
      <c r="AY516" s="7"/>
      <c r="AZ516" s="7"/>
      <c r="BA516" s="8">
        <f t="shared" si="52"/>
        <v>100</v>
      </c>
      <c r="BB516" s="45"/>
      <c r="BC516" s="4"/>
      <c r="BD516" s="4"/>
      <c r="BE516" s="4"/>
      <c r="BG516" s="8" t="str">
        <f>VLOOKUP($BF516,definitions_list_lookup!$N$15:$P$20,2,TRUE)</f>
        <v>fresh</v>
      </c>
      <c r="BH516" s="8">
        <f>VLOOKUP($BF516,definitions_list_lookup!$N$15:$P$20,3,TRUE)</f>
        <v>0</v>
      </c>
      <c r="BI516" s="4"/>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8">
        <f t="shared" si="53"/>
        <v>0</v>
      </c>
      <c r="CI516" s="45"/>
      <c r="CJ516" s="7"/>
      <c r="CK516" s="130"/>
      <c r="CM516" s="8" t="str">
        <f>VLOOKUP($CL516,definitions_list_lookup!$N$15:$P$20,2,TRUE)</f>
        <v>fresh</v>
      </c>
      <c r="CN516" s="8">
        <f>VLOOKUP($CL516,definitions_list_lookup!$N$15:$P$20,3,TRUE)</f>
        <v>0</v>
      </c>
      <c r="CO516" s="108"/>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8">
        <f t="shared" si="54"/>
        <v>0</v>
      </c>
      <c r="DO516" s="45"/>
      <c r="DP516" s="4"/>
      <c r="DR516" s="8" t="str">
        <f>VLOOKUP($DQ516,definitions_list_lookup!$N$15:$P$20,2,TRUE)</f>
        <v>fresh</v>
      </c>
      <c r="DS516" s="8">
        <f>VLOOKUP($DQ516,definitions_list_lookup!$N$15:$P$20,3,TRUE)</f>
        <v>0</v>
      </c>
      <c r="DT516" s="108"/>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8">
        <f t="shared" si="55"/>
        <v>0</v>
      </c>
      <c r="ET516" s="45"/>
      <c r="EU516" s="8">
        <f t="shared" si="56"/>
        <v>95</v>
      </c>
      <c r="EV516" s="8" t="str">
        <f>VLOOKUP($EU516,definitions_list_lookup!$N$15:$P$20,2,TRUE)</f>
        <v>complete</v>
      </c>
      <c r="EW516" s="8">
        <f>VLOOKUP($EU516,definitions_list_lookup!$N$15:$P$20,3,TRUE)</f>
        <v>5</v>
      </c>
    </row>
    <row r="517" spans="1:153" s="5" customFormat="1" ht="112">
      <c r="A517" s="5" t="s">
        <v>2601</v>
      </c>
      <c r="B517" s="5" t="s">
        <v>2845</v>
      </c>
      <c r="C517" s="5" t="s">
        <v>1497</v>
      </c>
      <c r="D517" s="5" t="s">
        <v>1497</v>
      </c>
      <c r="E517" s="5">
        <v>107</v>
      </c>
      <c r="F517" s="5">
        <v>1</v>
      </c>
      <c r="G517" s="6" t="str">
        <f t="shared" ref="G517:G581" si="57">E517&amp;"-"&amp;F517</f>
        <v>107-1</v>
      </c>
      <c r="H517" s="2">
        <v>0</v>
      </c>
      <c r="I517" s="2">
        <v>91.5</v>
      </c>
      <c r="J517" s="81" t="str">
        <f>IF(((VLOOKUP($G517,Depth_Lookup!$A$3:$J$561,9,FALSE))-(I517/100))&gt;=0,"Good","Too Long")</f>
        <v>Good</v>
      </c>
      <c r="K517" s="82">
        <f>(VLOOKUP($G517,Depth_Lookup!$A$3:$J$561,10,FALSE))+(H517/100)</f>
        <v>248.25</v>
      </c>
      <c r="L517" s="82">
        <f>(VLOOKUP($G517,Depth_Lookup!$A$3:$J$561,10,FALSE))+(I517/100)</f>
        <v>249.16499999999999</v>
      </c>
      <c r="M517" s="174" t="s">
        <v>2560</v>
      </c>
      <c r="N517" s="174" t="s">
        <v>12</v>
      </c>
      <c r="O517" s="59" t="s">
        <v>2397</v>
      </c>
      <c r="P517" s="59" t="s">
        <v>2500</v>
      </c>
      <c r="Q517" s="45"/>
      <c r="R517" s="42">
        <v>100</v>
      </c>
      <c r="V517" s="8">
        <f t="shared" ref="V517:V581" si="58">SUM(R517:U517)</f>
        <v>100</v>
      </c>
      <c r="W517" s="4" t="s">
        <v>2046</v>
      </c>
      <c r="X517" s="5" t="s">
        <v>1764</v>
      </c>
      <c r="Y517" s="38">
        <v>95</v>
      </c>
      <c r="Z517" s="8" t="str">
        <f>VLOOKUP($Y517,definitions_list_lookup!$N$15:$P$20,2,TRUE)</f>
        <v>complete</v>
      </c>
      <c r="AA517" s="8">
        <f>VLOOKUP($Y517,definitions_list_lookup!$N$15:$P$20,3,TRUE)</f>
        <v>5</v>
      </c>
      <c r="AB517" s="4"/>
      <c r="AC517" s="7"/>
      <c r="AD517" s="7"/>
      <c r="AE517" s="7"/>
      <c r="AF517" s="7"/>
      <c r="AG517" s="7"/>
      <c r="AH517" s="7"/>
      <c r="AI517" s="7"/>
      <c r="AJ517" s="7"/>
      <c r="AK517" s="7"/>
      <c r="AL517" s="7"/>
      <c r="AM517" s="7"/>
      <c r="AN517" s="7"/>
      <c r="AO517" s="7"/>
      <c r="AP517" s="7">
        <v>10</v>
      </c>
      <c r="AQ517" s="7"/>
      <c r="AR517" s="7"/>
      <c r="AS517" s="7">
        <v>90</v>
      </c>
      <c r="AT517" s="7"/>
      <c r="AU517" s="7"/>
      <c r="AV517" s="7"/>
      <c r="AW517" s="7"/>
      <c r="AX517" s="7"/>
      <c r="AY517" s="7"/>
      <c r="AZ517" s="7"/>
      <c r="BA517" s="8">
        <f t="shared" ref="BA517:BA581" si="59">SUM(AC517:AZ517)</f>
        <v>100</v>
      </c>
      <c r="BB517" s="45"/>
      <c r="BC517" s="4"/>
      <c r="BD517" s="4"/>
      <c r="BE517" s="4"/>
      <c r="BG517" s="8" t="str">
        <f>VLOOKUP($BF517,definitions_list_lookup!$N$15:$P$20,2,TRUE)</f>
        <v>fresh</v>
      </c>
      <c r="BH517" s="8">
        <f>VLOOKUP($BF517,definitions_list_lookup!$N$15:$P$20,3,TRUE)</f>
        <v>0</v>
      </c>
      <c r="BI517" s="4"/>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8">
        <f t="shared" ref="CH517:CH581" si="60">SUM(BJ517:CG517)</f>
        <v>0</v>
      </c>
      <c r="CI517" s="45"/>
      <c r="CJ517" s="7"/>
      <c r="CK517" s="130"/>
      <c r="CM517" s="8" t="str">
        <f>VLOOKUP($CL517,definitions_list_lookup!$N$15:$P$20,2,TRUE)</f>
        <v>fresh</v>
      </c>
      <c r="CN517" s="8">
        <f>VLOOKUP($CL517,definitions_list_lookup!$N$15:$P$20,3,TRUE)</f>
        <v>0</v>
      </c>
      <c r="CO517" s="108"/>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8">
        <f t="shared" ref="DN517:DN581" si="61">SUM(CP517:DM517)</f>
        <v>0</v>
      </c>
      <c r="DO517" s="45"/>
      <c r="DP517" s="4"/>
      <c r="DR517" s="8" t="str">
        <f>VLOOKUP($DQ517,definitions_list_lookup!$N$15:$P$20,2,TRUE)</f>
        <v>fresh</v>
      </c>
      <c r="DS517" s="8">
        <f>VLOOKUP($DQ517,definitions_list_lookup!$N$15:$P$20,3,TRUE)</f>
        <v>0</v>
      </c>
      <c r="DT517" s="108"/>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8">
        <f t="shared" ref="ES517:ES581" si="62">SUM(DU517:ER517)</f>
        <v>0</v>
      </c>
      <c r="ET517" s="45"/>
      <c r="EU517" s="8">
        <f t="shared" si="56"/>
        <v>95</v>
      </c>
      <c r="EV517" s="8" t="str">
        <f>VLOOKUP($EU517,definitions_list_lookup!$N$15:$P$20,2,TRUE)</f>
        <v>complete</v>
      </c>
      <c r="EW517" s="8">
        <f>VLOOKUP($EU517,definitions_list_lookup!$N$15:$P$20,3,TRUE)</f>
        <v>5</v>
      </c>
    </row>
    <row r="518" spans="1:153" s="5" customFormat="1" ht="168">
      <c r="A518" s="5" t="s">
        <v>2601</v>
      </c>
      <c r="B518" s="5" t="s">
        <v>2845</v>
      </c>
      <c r="C518" s="5" t="s">
        <v>1497</v>
      </c>
      <c r="D518" s="5" t="s">
        <v>1497</v>
      </c>
      <c r="E518" s="5">
        <v>107</v>
      </c>
      <c r="F518" s="5">
        <v>2</v>
      </c>
      <c r="G518" s="6" t="str">
        <f t="shared" si="57"/>
        <v>107-2</v>
      </c>
      <c r="H518" s="2">
        <v>0</v>
      </c>
      <c r="I518" s="2">
        <v>63</v>
      </c>
      <c r="J518" s="81" t="str">
        <f>IF(((VLOOKUP($G518,Depth_Lookup!$A$3:$J$561,9,FALSE))-(I518/100))&gt;=0,"Good","Too Long")</f>
        <v>Good</v>
      </c>
      <c r="K518" s="82">
        <f>(VLOOKUP($G518,Depth_Lookup!$A$3:$J$561,10,FALSE))+(H518/100)</f>
        <v>249.16499999999999</v>
      </c>
      <c r="L518" s="82">
        <f>(VLOOKUP($G518,Depth_Lookup!$A$3:$J$561,10,FALSE))+(I518/100)</f>
        <v>249.79499999999999</v>
      </c>
      <c r="M518" s="174" t="s">
        <v>2560</v>
      </c>
      <c r="N518" s="174" t="s">
        <v>12</v>
      </c>
      <c r="O518" s="59" t="s">
        <v>2397</v>
      </c>
      <c r="P518" s="59" t="s">
        <v>2701</v>
      </c>
      <c r="Q518" s="45"/>
      <c r="R518" s="42">
        <v>100</v>
      </c>
      <c r="V518" s="8">
        <f t="shared" si="58"/>
        <v>100</v>
      </c>
      <c r="W518" s="4" t="s">
        <v>2046</v>
      </c>
      <c r="X518" s="5" t="s">
        <v>1764</v>
      </c>
      <c r="Y518" s="38">
        <v>95</v>
      </c>
      <c r="Z518" s="8" t="str">
        <f>VLOOKUP($Y518,definitions_list_lookup!$N$15:$P$20,2,TRUE)</f>
        <v>complete</v>
      </c>
      <c r="AA518" s="8">
        <f>VLOOKUP($Y518,definitions_list_lookup!$N$15:$P$20,3,TRUE)</f>
        <v>5</v>
      </c>
      <c r="AB518" s="4"/>
      <c r="AC518" s="7"/>
      <c r="AD518" s="7"/>
      <c r="AE518" s="7"/>
      <c r="AF518" s="7"/>
      <c r="AG518" s="7"/>
      <c r="AH518" s="7"/>
      <c r="AI518" s="7"/>
      <c r="AJ518" s="7"/>
      <c r="AK518" s="7"/>
      <c r="AL518" s="7"/>
      <c r="AM518" s="7"/>
      <c r="AN518" s="7"/>
      <c r="AO518" s="7"/>
      <c r="AP518" s="7">
        <v>10</v>
      </c>
      <c r="AQ518" s="7"/>
      <c r="AR518" s="7"/>
      <c r="AS518" s="7">
        <v>90</v>
      </c>
      <c r="AT518" s="7"/>
      <c r="AU518" s="7"/>
      <c r="AV518" s="7"/>
      <c r="AW518" s="7"/>
      <c r="AX518" s="7"/>
      <c r="AY518" s="7"/>
      <c r="AZ518" s="7"/>
      <c r="BA518" s="8">
        <f t="shared" si="59"/>
        <v>100</v>
      </c>
      <c r="BB518" s="45"/>
      <c r="BC518" s="4"/>
      <c r="BD518" s="4"/>
      <c r="BE518" s="4"/>
      <c r="BG518" s="8" t="str">
        <f>VLOOKUP($BF518,definitions_list_lookup!$N$15:$P$20,2,TRUE)</f>
        <v>fresh</v>
      </c>
      <c r="BH518" s="8">
        <f>VLOOKUP($BF518,definitions_list_lookup!$N$15:$P$20,3,TRUE)</f>
        <v>0</v>
      </c>
      <c r="BI518" s="4"/>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8">
        <f t="shared" si="60"/>
        <v>0</v>
      </c>
      <c r="CI518" s="45"/>
      <c r="CJ518" s="7"/>
      <c r="CK518" s="130"/>
      <c r="CM518" s="8" t="str">
        <f>VLOOKUP($CL518,definitions_list_lookup!$N$15:$P$20,2,TRUE)</f>
        <v>fresh</v>
      </c>
      <c r="CN518" s="8">
        <f>VLOOKUP($CL518,definitions_list_lookup!$N$15:$P$20,3,TRUE)</f>
        <v>0</v>
      </c>
      <c r="CO518" s="108"/>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8">
        <f t="shared" si="61"/>
        <v>0</v>
      </c>
      <c r="DO518" s="45"/>
      <c r="DP518" s="4"/>
      <c r="DR518" s="8" t="str">
        <f>VLOOKUP($DQ518,definitions_list_lookup!$N$15:$P$20,2,TRUE)</f>
        <v>fresh</v>
      </c>
      <c r="DS518" s="8">
        <f>VLOOKUP($DQ518,definitions_list_lookup!$N$15:$P$20,3,TRUE)</f>
        <v>0</v>
      </c>
      <c r="DT518" s="108"/>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8">
        <f t="shared" si="62"/>
        <v>0</v>
      </c>
      <c r="ET518" s="45"/>
      <c r="EU518" s="8">
        <f t="shared" si="56"/>
        <v>95</v>
      </c>
      <c r="EV518" s="8" t="str">
        <f>VLOOKUP($EU518,definitions_list_lookup!$N$15:$P$20,2,TRUE)</f>
        <v>complete</v>
      </c>
      <c r="EW518" s="8">
        <f>VLOOKUP($EU518,definitions_list_lookup!$N$15:$P$20,3,TRUE)</f>
        <v>5</v>
      </c>
    </row>
    <row r="519" spans="1:153" s="5" customFormat="1" ht="98">
      <c r="A519" s="5" t="s">
        <v>2601</v>
      </c>
      <c r="B519" s="5" t="s">
        <v>2845</v>
      </c>
      <c r="C519" s="5" t="s">
        <v>1497</v>
      </c>
      <c r="D519" s="5" t="s">
        <v>1497</v>
      </c>
      <c r="E519" s="5">
        <v>107</v>
      </c>
      <c r="F519" s="5">
        <v>3</v>
      </c>
      <c r="G519" s="6" t="str">
        <f t="shared" si="57"/>
        <v>107-3</v>
      </c>
      <c r="H519" s="2">
        <v>0</v>
      </c>
      <c r="I519" s="2">
        <v>19</v>
      </c>
      <c r="J519" s="81" t="str">
        <f>IF(((VLOOKUP($G519,Depth_Lookup!$A$3:$J$561,9,FALSE))-(I519/100))&gt;=0,"Good","Too Long")</f>
        <v>Good</v>
      </c>
      <c r="K519" s="82">
        <f>(VLOOKUP($G519,Depth_Lookup!$A$3:$J$561,10,FALSE))+(H519/100)</f>
        <v>249.79499999999999</v>
      </c>
      <c r="L519" s="82">
        <f>(VLOOKUP($G519,Depth_Lookup!$A$3:$J$561,10,FALSE))+(I519/100)</f>
        <v>249.98499999999999</v>
      </c>
      <c r="M519" s="174" t="s">
        <v>2560</v>
      </c>
      <c r="N519" s="174" t="s">
        <v>12</v>
      </c>
      <c r="O519" s="59" t="s">
        <v>2397</v>
      </c>
      <c r="P519" s="59" t="s">
        <v>2702</v>
      </c>
      <c r="Q519" s="45"/>
      <c r="R519" s="42">
        <v>100</v>
      </c>
      <c r="V519" s="8">
        <f t="shared" si="58"/>
        <v>100</v>
      </c>
      <c r="W519" s="4" t="s">
        <v>2046</v>
      </c>
      <c r="X519" s="5" t="s">
        <v>1764</v>
      </c>
      <c r="Y519" s="38">
        <v>95</v>
      </c>
      <c r="Z519" s="8" t="str">
        <f>VLOOKUP($Y519,definitions_list_lookup!$N$15:$P$20,2,TRUE)</f>
        <v>complete</v>
      </c>
      <c r="AA519" s="8">
        <f>VLOOKUP($Y519,definitions_list_lookup!$N$15:$P$20,3,TRUE)</f>
        <v>5</v>
      </c>
      <c r="AB519" s="4"/>
      <c r="AC519" s="7"/>
      <c r="AD519" s="7"/>
      <c r="AE519" s="7"/>
      <c r="AF519" s="7"/>
      <c r="AG519" s="7"/>
      <c r="AH519" s="7"/>
      <c r="AI519" s="7"/>
      <c r="AJ519" s="7"/>
      <c r="AK519" s="7"/>
      <c r="AL519" s="7"/>
      <c r="AM519" s="7"/>
      <c r="AN519" s="7"/>
      <c r="AO519" s="7"/>
      <c r="AP519" s="7">
        <v>10</v>
      </c>
      <c r="AQ519" s="7"/>
      <c r="AR519" s="7"/>
      <c r="AS519" s="7">
        <v>90</v>
      </c>
      <c r="AT519" s="7"/>
      <c r="AU519" s="7"/>
      <c r="AV519" s="7"/>
      <c r="AW519" s="7"/>
      <c r="AX519" s="7"/>
      <c r="AY519" s="7"/>
      <c r="AZ519" s="7"/>
      <c r="BA519" s="8">
        <f t="shared" si="59"/>
        <v>100</v>
      </c>
      <c r="BB519" s="45"/>
      <c r="BC519" s="4"/>
      <c r="BD519" s="4"/>
      <c r="BE519" s="4"/>
      <c r="BG519" s="8" t="str">
        <f>VLOOKUP($BF519,definitions_list_lookup!$N$15:$P$20,2,TRUE)</f>
        <v>fresh</v>
      </c>
      <c r="BH519" s="8">
        <f>VLOOKUP($BF519,definitions_list_lookup!$N$15:$P$20,3,TRUE)</f>
        <v>0</v>
      </c>
      <c r="BI519" s="4"/>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8">
        <f t="shared" si="60"/>
        <v>0</v>
      </c>
      <c r="CI519" s="45"/>
      <c r="CJ519" s="7" t="s">
        <v>296</v>
      </c>
      <c r="CK519" s="130" t="s">
        <v>1737</v>
      </c>
      <c r="CL519" s="5">
        <v>100</v>
      </c>
      <c r="CM519" s="8" t="str">
        <f>VLOOKUP($CL519,definitions_list_lookup!$N$15:$P$20,2,TRUE)</f>
        <v>complete</v>
      </c>
      <c r="CN519" s="8">
        <f>VLOOKUP($CL519,definitions_list_lookup!$N$15:$P$20,3,TRUE)</f>
        <v>5</v>
      </c>
      <c r="CO519" s="108" t="s">
        <v>2612</v>
      </c>
      <c r="CP519" s="7"/>
      <c r="CQ519" s="7"/>
      <c r="CR519" s="7"/>
      <c r="CS519" s="7"/>
      <c r="CT519" s="7"/>
      <c r="CU519" s="7"/>
      <c r="CV519" s="7"/>
      <c r="CW519" s="7"/>
      <c r="CX519" s="7"/>
      <c r="CY519" s="7"/>
      <c r="CZ519" s="7"/>
      <c r="DA519" s="7"/>
      <c r="DB519" s="7"/>
      <c r="DC519" s="7">
        <v>10</v>
      </c>
      <c r="DD519" s="7"/>
      <c r="DE519" s="7"/>
      <c r="DF519" s="7">
        <v>90</v>
      </c>
      <c r="DG519" s="7"/>
      <c r="DH519" s="7"/>
      <c r="DI519" s="7"/>
      <c r="DJ519" s="7"/>
      <c r="DK519" s="7"/>
      <c r="DL519" s="7"/>
      <c r="DM519" s="7"/>
      <c r="DN519" s="8">
        <f t="shared" si="61"/>
        <v>100</v>
      </c>
      <c r="DO519" s="45"/>
      <c r="DP519" s="4"/>
      <c r="DR519" s="8" t="str">
        <f>VLOOKUP($DQ519,definitions_list_lookup!$N$15:$P$20,2,TRUE)</f>
        <v>fresh</v>
      </c>
      <c r="DS519" s="8">
        <f>VLOOKUP($DQ519,definitions_list_lookup!$N$15:$P$20,3,TRUE)</f>
        <v>0</v>
      </c>
      <c r="DT519" s="108"/>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8">
        <f t="shared" si="62"/>
        <v>0</v>
      </c>
      <c r="ET519" s="45"/>
      <c r="EU519" s="8">
        <f t="shared" si="56"/>
        <v>95</v>
      </c>
      <c r="EV519" s="8" t="str">
        <f>VLOOKUP($EU519,definitions_list_lookup!$N$15:$P$20,2,TRUE)</f>
        <v>complete</v>
      </c>
      <c r="EW519" s="8">
        <f>VLOOKUP($EU519,definitions_list_lookup!$N$15:$P$20,3,TRUE)</f>
        <v>5</v>
      </c>
    </row>
    <row r="520" spans="1:153" s="222" customFormat="1" ht="28" customHeight="1">
      <c r="A520" s="222" t="s">
        <v>3313</v>
      </c>
      <c r="G520" s="223"/>
      <c r="H520" s="224"/>
      <c r="I520" s="224"/>
      <c r="J520" s="225"/>
      <c r="K520" s="226"/>
      <c r="L520" s="226"/>
      <c r="M520" s="227"/>
      <c r="N520" s="227"/>
      <c r="O520" s="228"/>
      <c r="P520" s="228"/>
      <c r="Q520" s="228"/>
      <c r="R520" s="229"/>
      <c r="V520" s="223"/>
      <c r="W520" s="230"/>
      <c r="Y520" s="231"/>
      <c r="Z520" s="223"/>
      <c r="AA520" s="223"/>
      <c r="AB520" s="230"/>
      <c r="BA520" s="223"/>
      <c r="BB520" s="228"/>
      <c r="BC520" s="230"/>
      <c r="BD520" s="230"/>
      <c r="BE520" s="230"/>
      <c r="BG520" s="223"/>
      <c r="BH520" s="223"/>
      <c r="BI520" s="230"/>
      <c r="CH520" s="223"/>
      <c r="CI520" s="228"/>
      <c r="CK520" s="233"/>
      <c r="CM520" s="223"/>
      <c r="CN520" s="223"/>
      <c r="CO520" s="230"/>
      <c r="DN520" s="223"/>
      <c r="DO520" s="228"/>
      <c r="DP520" s="230"/>
      <c r="DR520" s="223"/>
      <c r="DS520" s="223"/>
      <c r="DT520" s="230"/>
      <c r="ES520" s="223"/>
      <c r="ET520" s="228"/>
      <c r="EU520" s="223"/>
      <c r="EV520" s="223"/>
      <c r="EW520" s="223"/>
    </row>
    <row r="521" spans="1:153" s="5" customFormat="1" ht="112">
      <c r="A521" s="7" t="s">
        <v>2601</v>
      </c>
      <c r="B521" s="7" t="s">
        <v>2845</v>
      </c>
      <c r="C521" s="7" t="s">
        <v>1497</v>
      </c>
      <c r="D521" s="7" t="s">
        <v>1497</v>
      </c>
      <c r="E521" s="7">
        <v>107</v>
      </c>
      <c r="F521" s="7">
        <v>3</v>
      </c>
      <c r="G521" s="6" t="str">
        <f t="shared" si="57"/>
        <v>107-3</v>
      </c>
      <c r="H521" s="2">
        <v>19</v>
      </c>
      <c r="I521" s="2">
        <v>86</v>
      </c>
      <c r="J521" s="81" t="str">
        <f>IF(((VLOOKUP($G521,Depth_Lookup!$A$3:$J$561,9,FALSE))-(I521/100))&gt;=0,"Good","Too Long")</f>
        <v>Good</v>
      </c>
      <c r="K521" s="82">
        <f>(VLOOKUP($G521,Depth_Lookup!$A$3:$J$561,10,FALSE))+(H521/100)</f>
        <v>249.98499999999999</v>
      </c>
      <c r="L521" s="82">
        <f>(VLOOKUP($G521,Depth_Lookup!$A$3:$J$561,10,FALSE))+(I521/100)</f>
        <v>250.655</v>
      </c>
      <c r="M521" s="174" t="s">
        <v>2613</v>
      </c>
      <c r="N521" s="174" t="s">
        <v>2840</v>
      </c>
      <c r="O521" s="59" t="s">
        <v>2614</v>
      </c>
      <c r="P521" s="59" t="s">
        <v>2703</v>
      </c>
      <c r="Q521" s="45"/>
      <c r="R521" s="42"/>
      <c r="T521" s="5">
        <v>100</v>
      </c>
      <c r="V521" s="8">
        <f t="shared" si="58"/>
        <v>100</v>
      </c>
      <c r="W521" s="4"/>
      <c r="Y521" s="38"/>
      <c r="Z521" s="8" t="str">
        <f>VLOOKUP($Y521,definitions_list_lookup!$N$15:$P$20,2,TRUE)</f>
        <v>fresh</v>
      </c>
      <c r="AA521" s="8">
        <f>VLOOKUP($Y521,definitions_list_lookup!$N$15:$P$20,3,TRUE)</f>
        <v>0</v>
      </c>
      <c r="AB521" s="4" t="s">
        <v>2615</v>
      </c>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8">
        <f t="shared" si="59"/>
        <v>0</v>
      </c>
      <c r="BB521" s="45"/>
      <c r="BC521" s="4"/>
      <c r="BD521" s="4"/>
      <c r="BE521" s="4"/>
      <c r="BG521" s="8" t="str">
        <f>VLOOKUP($BF521,definitions_list_lookup!$N$15:$P$20,2,TRUE)</f>
        <v>fresh</v>
      </c>
      <c r="BH521" s="8">
        <f>VLOOKUP($BF521,definitions_list_lookup!$N$15:$P$20,3,TRUE)</f>
        <v>0</v>
      </c>
      <c r="BI521" s="4"/>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8">
        <f t="shared" si="60"/>
        <v>0</v>
      </c>
      <c r="CI521" s="45"/>
      <c r="CJ521" s="7"/>
      <c r="CK521" s="130"/>
      <c r="CL521" s="5">
        <v>95</v>
      </c>
      <c r="CM521" s="8" t="str">
        <f>VLOOKUP($CL521,definitions_list_lookup!$N$15:$P$20,2,TRUE)</f>
        <v>complete</v>
      </c>
      <c r="CN521" s="8">
        <f>VLOOKUP($CL521,definitions_list_lookup!$N$15:$P$20,3,TRUE)</f>
        <v>5</v>
      </c>
      <c r="CO521" s="108"/>
      <c r="CP521" s="7"/>
      <c r="CQ521" s="7"/>
      <c r="CR521" s="7"/>
      <c r="CS521" s="7"/>
      <c r="CT521" s="7"/>
      <c r="CU521" s="7"/>
      <c r="CV521" s="7"/>
      <c r="CW521" s="7"/>
      <c r="CX521" s="7"/>
      <c r="CY521" s="7"/>
      <c r="CZ521" s="7"/>
      <c r="DA521" s="7"/>
      <c r="DB521" s="7"/>
      <c r="DC521" s="7">
        <v>10</v>
      </c>
      <c r="DD521" s="7"/>
      <c r="DE521" s="7"/>
      <c r="DF521" s="7">
        <v>90</v>
      </c>
      <c r="DG521" s="7"/>
      <c r="DH521" s="7"/>
      <c r="DI521" s="7"/>
      <c r="DJ521" s="7"/>
      <c r="DK521" s="7"/>
      <c r="DL521" s="7"/>
      <c r="DM521" s="7"/>
      <c r="DN521" s="8">
        <f t="shared" si="61"/>
        <v>100</v>
      </c>
      <c r="DO521" s="45"/>
      <c r="DP521" s="4"/>
      <c r="DR521" s="8" t="str">
        <f>VLOOKUP($DQ521,definitions_list_lookup!$N$15:$P$20,2,TRUE)</f>
        <v>fresh</v>
      </c>
      <c r="DS521" s="8">
        <f>VLOOKUP($DQ521,definitions_list_lookup!$N$15:$P$20,3,TRUE)</f>
        <v>0</v>
      </c>
      <c r="DT521" s="108"/>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8">
        <f t="shared" si="62"/>
        <v>0</v>
      </c>
      <c r="ET521" s="45"/>
      <c r="EU521" s="8">
        <f t="shared" si="56"/>
        <v>95</v>
      </c>
      <c r="EV521" s="8" t="str">
        <f>VLOOKUP($EU521,definitions_list_lookup!$N$15:$P$20,2,TRUE)</f>
        <v>complete</v>
      </c>
      <c r="EW521" s="8">
        <f>VLOOKUP($EU521,definitions_list_lookup!$N$15:$P$20,3,TRUE)</f>
        <v>5</v>
      </c>
    </row>
    <row r="522" spans="1:153" s="5" customFormat="1" ht="182">
      <c r="A522" s="5" t="s">
        <v>2601</v>
      </c>
      <c r="B522" s="5" t="s">
        <v>2845</v>
      </c>
      <c r="C522" s="5" t="s">
        <v>1497</v>
      </c>
      <c r="D522" s="5" t="s">
        <v>1497</v>
      </c>
      <c r="E522" s="5">
        <v>108</v>
      </c>
      <c r="F522" s="5">
        <v>1</v>
      </c>
      <c r="G522" s="6" t="str">
        <f t="shared" si="57"/>
        <v>108-1</v>
      </c>
      <c r="H522" s="2">
        <v>0</v>
      </c>
      <c r="I522" s="2">
        <v>59</v>
      </c>
      <c r="J522" s="81" t="str">
        <f>IF(((VLOOKUP($G522,Depth_Lookup!$A$3:$J$561,9,FALSE))-(I522/100))&gt;=0,"Good","Too Long")</f>
        <v>Good</v>
      </c>
      <c r="K522" s="82">
        <f>(VLOOKUP($G522,Depth_Lookup!$A$3:$J$561,10,FALSE))+(H522/100)</f>
        <v>250.25</v>
      </c>
      <c r="L522" s="82">
        <f>(VLOOKUP($G522,Depth_Lookup!$A$3:$J$561,10,FALSE))+(I522/100)</f>
        <v>250.84</v>
      </c>
      <c r="M522" s="174" t="s">
        <v>2613</v>
      </c>
      <c r="N522" s="174" t="s">
        <v>2840</v>
      </c>
      <c r="O522" s="59" t="s">
        <v>2616</v>
      </c>
      <c r="P522" s="59" t="s">
        <v>2704</v>
      </c>
      <c r="Q522" s="45"/>
      <c r="R522" s="42">
        <v>100</v>
      </c>
      <c r="V522" s="8">
        <f t="shared" si="58"/>
        <v>100</v>
      </c>
      <c r="W522" s="4" t="s">
        <v>2039</v>
      </c>
      <c r="X522" s="5" t="s">
        <v>1764</v>
      </c>
      <c r="Y522" s="38">
        <v>95</v>
      </c>
      <c r="Z522" s="8" t="str">
        <f>VLOOKUP($Y522,definitions_list_lookup!$N$15:$P$20,2,TRUE)</f>
        <v>complete</v>
      </c>
      <c r="AA522" s="8">
        <f>VLOOKUP($Y522,definitions_list_lookup!$N$15:$P$20,3,TRUE)</f>
        <v>5</v>
      </c>
      <c r="AB522" s="4" t="s">
        <v>2617</v>
      </c>
      <c r="AC522" s="7"/>
      <c r="AD522" s="7"/>
      <c r="AE522" s="7"/>
      <c r="AF522" s="7"/>
      <c r="AG522" s="7"/>
      <c r="AH522" s="7"/>
      <c r="AI522" s="7"/>
      <c r="AJ522" s="7"/>
      <c r="AK522" s="7"/>
      <c r="AL522" s="7"/>
      <c r="AM522" s="7"/>
      <c r="AN522" s="7"/>
      <c r="AO522" s="7"/>
      <c r="AP522" s="7">
        <v>10</v>
      </c>
      <c r="AQ522" s="7"/>
      <c r="AR522" s="7"/>
      <c r="AS522" s="7">
        <v>90</v>
      </c>
      <c r="AT522" s="7"/>
      <c r="AU522" s="7"/>
      <c r="AV522" s="7"/>
      <c r="AW522" s="7"/>
      <c r="AX522" s="7"/>
      <c r="AY522" s="7"/>
      <c r="AZ522" s="7"/>
      <c r="BA522" s="8">
        <f t="shared" si="59"/>
        <v>100</v>
      </c>
      <c r="BB522" s="45"/>
      <c r="BC522" s="4"/>
      <c r="BD522" s="4"/>
      <c r="BE522" s="4"/>
      <c r="BG522" s="8" t="str">
        <f>VLOOKUP($BF522,definitions_list_lookup!$N$15:$P$20,2,TRUE)</f>
        <v>fresh</v>
      </c>
      <c r="BH522" s="8">
        <f>VLOOKUP($BF522,definitions_list_lookup!$N$15:$P$20,3,TRUE)</f>
        <v>0</v>
      </c>
      <c r="BI522" s="4"/>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8">
        <f t="shared" si="60"/>
        <v>0</v>
      </c>
      <c r="CI522" s="45"/>
      <c r="CJ522" s="7"/>
      <c r="CK522" s="130"/>
      <c r="CM522" s="8" t="str">
        <f>VLOOKUP($CL522,definitions_list_lookup!$N$15:$P$20,2,TRUE)</f>
        <v>fresh</v>
      </c>
      <c r="CN522" s="8">
        <f>VLOOKUP($CL522,definitions_list_lookup!$N$15:$P$20,3,TRUE)</f>
        <v>0</v>
      </c>
      <c r="CO522" s="108"/>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8">
        <f t="shared" si="61"/>
        <v>0</v>
      </c>
      <c r="DO522" s="45"/>
      <c r="DP522" s="4"/>
      <c r="DR522" s="8" t="str">
        <f>VLOOKUP($DQ522,definitions_list_lookup!$N$15:$P$20,2,TRUE)</f>
        <v>fresh</v>
      </c>
      <c r="DS522" s="8">
        <f>VLOOKUP($DQ522,definitions_list_lookup!$N$15:$P$20,3,TRUE)</f>
        <v>0</v>
      </c>
      <c r="DT522" s="108"/>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8">
        <f t="shared" si="62"/>
        <v>0</v>
      </c>
      <c r="ET522" s="45"/>
      <c r="EU522" s="8">
        <f t="shared" si="56"/>
        <v>95</v>
      </c>
      <c r="EV522" s="8" t="str">
        <f>VLOOKUP($EU522,definitions_list_lookup!$N$15:$P$20,2,TRUE)</f>
        <v>complete</v>
      </c>
      <c r="EW522" s="8">
        <f>VLOOKUP($EU522,definitions_list_lookup!$N$15:$P$20,3,TRUE)</f>
        <v>5</v>
      </c>
    </row>
    <row r="523" spans="1:153" s="5" customFormat="1" ht="154">
      <c r="A523" s="5" t="s">
        <v>2601</v>
      </c>
      <c r="B523" s="5" t="s">
        <v>2845</v>
      </c>
      <c r="C523" s="5" t="s">
        <v>1497</v>
      </c>
      <c r="D523" s="5" t="s">
        <v>1497</v>
      </c>
      <c r="E523" s="5">
        <v>108</v>
      </c>
      <c r="F523" s="5">
        <v>1</v>
      </c>
      <c r="G523" s="6" t="str">
        <f t="shared" si="57"/>
        <v>108-1</v>
      </c>
      <c r="H523" s="2">
        <v>59</v>
      </c>
      <c r="I523" s="2">
        <v>97.5</v>
      </c>
      <c r="J523" s="81" t="str">
        <f>IF(((VLOOKUP($G523,Depth_Lookup!$A$3:$J$561,9,FALSE))-(I523/100))&gt;=0,"Good","Too Long")</f>
        <v>Good</v>
      </c>
      <c r="K523" s="82">
        <f>(VLOOKUP($G523,Depth_Lookup!$A$3:$J$561,10,FALSE))+(H523/100)</f>
        <v>250.84</v>
      </c>
      <c r="L523" s="82">
        <f>(VLOOKUP($G523,Depth_Lookup!$A$3:$J$561,10,FALSE))+(I523/100)</f>
        <v>251.22499999999999</v>
      </c>
      <c r="M523" s="174" t="s">
        <v>2618</v>
      </c>
      <c r="N523" s="174" t="s">
        <v>12</v>
      </c>
      <c r="O523" s="59" t="s">
        <v>2397</v>
      </c>
      <c r="P523" s="59" t="s">
        <v>2705</v>
      </c>
      <c r="Q523" s="45"/>
      <c r="R523" s="42">
        <v>100</v>
      </c>
      <c r="V523" s="8">
        <f t="shared" si="58"/>
        <v>100</v>
      </c>
      <c r="W523" s="4" t="s">
        <v>2046</v>
      </c>
      <c r="X523" s="5" t="s">
        <v>1764</v>
      </c>
      <c r="Y523" s="38">
        <v>95</v>
      </c>
      <c r="Z523" s="8" t="str">
        <f>VLOOKUP($Y523,definitions_list_lookup!$N$15:$P$20,2,TRUE)</f>
        <v>complete</v>
      </c>
      <c r="AA523" s="8">
        <f>VLOOKUP($Y523,definitions_list_lookup!$N$15:$P$20,3,TRUE)</f>
        <v>5</v>
      </c>
      <c r="AB523" s="4"/>
      <c r="AC523" s="7"/>
      <c r="AD523" s="7"/>
      <c r="AE523" s="7"/>
      <c r="AF523" s="7"/>
      <c r="AG523" s="7"/>
      <c r="AH523" s="7"/>
      <c r="AI523" s="7"/>
      <c r="AJ523" s="7"/>
      <c r="AK523" s="7"/>
      <c r="AL523" s="7"/>
      <c r="AM523" s="7"/>
      <c r="AN523" s="7"/>
      <c r="AO523" s="7"/>
      <c r="AP523" s="7">
        <v>10</v>
      </c>
      <c r="AQ523" s="7"/>
      <c r="AR523" s="7"/>
      <c r="AS523" s="7">
        <v>90</v>
      </c>
      <c r="AT523" s="7"/>
      <c r="AU523" s="7"/>
      <c r="AV523" s="7"/>
      <c r="AW523" s="7"/>
      <c r="AX523" s="7"/>
      <c r="AY523" s="7"/>
      <c r="AZ523" s="7"/>
      <c r="BA523" s="8">
        <f t="shared" si="59"/>
        <v>100</v>
      </c>
      <c r="BB523" s="45"/>
      <c r="BC523" s="4"/>
      <c r="BD523" s="4"/>
      <c r="BE523" s="4"/>
      <c r="BG523" s="8" t="str">
        <f>VLOOKUP($BF523,definitions_list_lookup!$N$15:$P$20,2,TRUE)</f>
        <v>fresh</v>
      </c>
      <c r="BH523" s="8">
        <f>VLOOKUP($BF523,definitions_list_lookup!$N$15:$P$20,3,TRUE)</f>
        <v>0</v>
      </c>
      <c r="BI523" s="4"/>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8">
        <f t="shared" si="60"/>
        <v>0</v>
      </c>
      <c r="CI523" s="45"/>
      <c r="CJ523" s="7"/>
      <c r="CK523" s="130"/>
      <c r="CM523" s="8" t="str">
        <f>VLOOKUP($CL523,definitions_list_lookup!$N$15:$P$20,2,TRUE)</f>
        <v>fresh</v>
      </c>
      <c r="CN523" s="8">
        <f>VLOOKUP($CL523,definitions_list_lookup!$N$15:$P$20,3,TRUE)</f>
        <v>0</v>
      </c>
      <c r="CO523" s="108"/>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8">
        <f t="shared" si="61"/>
        <v>0</v>
      </c>
      <c r="DO523" s="45"/>
      <c r="DP523" s="4"/>
      <c r="DR523" s="8" t="str">
        <f>VLOOKUP($DQ523,definitions_list_lookup!$N$15:$P$20,2,TRUE)</f>
        <v>fresh</v>
      </c>
      <c r="DS523" s="8">
        <f>VLOOKUP($DQ523,definitions_list_lookup!$N$15:$P$20,3,TRUE)</f>
        <v>0</v>
      </c>
      <c r="DT523" s="108"/>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8">
        <f t="shared" si="62"/>
        <v>0</v>
      </c>
      <c r="ET523" s="45"/>
      <c r="EU523" s="8">
        <f t="shared" si="56"/>
        <v>95</v>
      </c>
      <c r="EV523" s="8" t="str">
        <f>VLOOKUP($EU523,definitions_list_lookup!$N$15:$P$20,2,TRUE)</f>
        <v>complete</v>
      </c>
      <c r="EW523" s="8">
        <f>VLOOKUP($EU523,definitions_list_lookup!$N$15:$P$20,3,TRUE)</f>
        <v>5</v>
      </c>
    </row>
    <row r="524" spans="1:153" s="5" customFormat="1" ht="56">
      <c r="A524" s="5" t="s">
        <v>2601</v>
      </c>
      <c r="B524" s="5" t="s">
        <v>2845</v>
      </c>
      <c r="C524" s="5" t="s">
        <v>1497</v>
      </c>
      <c r="D524" s="5" t="s">
        <v>1497</v>
      </c>
      <c r="E524" s="5">
        <v>109</v>
      </c>
      <c r="F524" s="5">
        <v>1</v>
      </c>
      <c r="G524" s="6" t="str">
        <f t="shared" si="57"/>
        <v>109-1</v>
      </c>
      <c r="H524" s="2">
        <v>0</v>
      </c>
      <c r="I524" s="2">
        <v>8.5</v>
      </c>
      <c r="J524" s="81" t="str">
        <f>IF(((VLOOKUP($G524,Depth_Lookup!$A$3:$J$561,9,FALSE))-(I524/100))&gt;=0,"Good","Too Long")</f>
        <v>Good</v>
      </c>
      <c r="K524" s="82">
        <f>(VLOOKUP($G524,Depth_Lookup!$A$3:$J$561,10,FALSE))+(H524/100)</f>
        <v>251.25</v>
      </c>
      <c r="L524" s="82">
        <f>(VLOOKUP($G524,Depth_Lookup!$A$3:$J$561,10,FALSE))+(I524/100)</f>
        <v>251.33500000000001</v>
      </c>
      <c r="M524" s="174" t="s">
        <v>2618</v>
      </c>
      <c r="N524" s="174" t="s">
        <v>12</v>
      </c>
      <c r="O524" s="59" t="s">
        <v>2397</v>
      </c>
      <c r="P524" s="59" t="s">
        <v>2706</v>
      </c>
      <c r="Q524" s="45"/>
      <c r="R524" s="42">
        <v>100</v>
      </c>
      <c r="V524" s="8">
        <f t="shared" si="58"/>
        <v>100</v>
      </c>
      <c r="W524" s="4" t="s">
        <v>2046</v>
      </c>
      <c r="X524" s="5" t="s">
        <v>1764</v>
      </c>
      <c r="Y524" s="38">
        <v>95</v>
      </c>
      <c r="Z524" s="8" t="str">
        <f>VLOOKUP($Y524,definitions_list_lookup!$N$15:$P$20,2,TRUE)</f>
        <v>complete</v>
      </c>
      <c r="AA524" s="8">
        <f>VLOOKUP($Y524,definitions_list_lookup!$N$15:$P$20,3,TRUE)</f>
        <v>5</v>
      </c>
      <c r="AB524" s="4"/>
      <c r="AC524" s="7"/>
      <c r="AD524" s="7"/>
      <c r="AE524" s="7"/>
      <c r="AF524" s="7"/>
      <c r="AG524" s="7"/>
      <c r="AH524" s="7"/>
      <c r="AI524" s="7"/>
      <c r="AJ524" s="7"/>
      <c r="AK524" s="7"/>
      <c r="AL524" s="7"/>
      <c r="AM524" s="7"/>
      <c r="AN524" s="7"/>
      <c r="AO524" s="7"/>
      <c r="AP524" s="7">
        <v>10</v>
      </c>
      <c r="AQ524" s="7"/>
      <c r="AR524" s="7"/>
      <c r="AS524" s="7">
        <v>90</v>
      </c>
      <c r="AT524" s="7"/>
      <c r="AU524" s="7"/>
      <c r="AV524" s="7"/>
      <c r="AW524" s="7"/>
      <c r="AX524" s="7"/>
      <c r="AY524" s="7"/>
      <c r="AZ524" s="7"/>
      <c r="BA524" s="8">
        <f t="shared" si="59"/>
        <v>100</v>
      </c>
      <c r="BB524" s="45"/>
      <c r="BC524" s="4"/>
      <c r="BD524" s="4"/>
      <c r="BE524" s="4"/>
      <c r="BG524" s="8" t="str">
        <f>VLOOKUP($BF524,definitions_list_lookup!$N$15:$P$20,2,TRUE)</f>
        <v>fresh</v>
      </c>
      <c r="BH524" s="8">
        <f>VLOOKUP($BF524,definitions_list_lookup!$N$15:$P$20,3,TRUE)</f>
        <v>0</v>
      </c>
      <c r="BI524" s="4"/>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8">
        <f t="shared" si="60"/>
        <v>0</v>
      </c>
      <c r="CI524" s="45"/>
      <c r="CJ524" s="7"/>
      <c r="CK524" s="130"/>
      <c r="CM524" s="8" t="str">
        <f>VLOOKUP($CL524,definitions_list_lookup!$N$15:$P$20,2,TRUE)</f>
        <v>fresh</v>
      </c>
      <c r="CN524" s="8">
        <f>VLOOKUP($CL524,definitions_list_lookup!$N$15:$P$20,3,TRUE)</f>
        <v>0</v>
      </c>
      <c r="CO524" s="108"/>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8">
        <f t="shared" si="61"/>
        <v>0</v>
      </c>
      <c r="DO524" s="45"/>
      <c r="DP524" s="4"/>
      <c r="DR524" s="8" t="str">
        <f>VLOOKUP($DQ524,definitions_list_lookup!$N$15:$P$20,2,TRUE)</f>
        <v>fresh</v>
      </c>
      <c r="DS524" s="8">
        <f>VLOOKUP($DQ524,definitions_list_lookup!$N$15:$P$20,3,TRUE)</f>
        <v>0</v>
      </c>
      <c r="DT524" s="108"/>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8">
        <f t="shared" si="62"/>
        <v>0</v>
      </c>
      <c r="ET524" s="45"/>
      <c r="EU524" s="8">
        <f t="shared" si="56"/>
        <v>95</v>
      </c>
      <c r="EV524" s="8" t="str">
        <f>VLOOKUP($EU524,definitions_list_lookup!$N$15:$P$20,2,TRUE)</f>
        <v>complete</v>
      </c>
      <c r="EW524" s="8">
        <f>VLOOKUP($EU524,definitions_list_lookup!$N$15:$P$20,3,TRUE)</f>
        <v>5</v>
      </c>
    </row>
    <row r="525" spans="1:153" s="5" customFormat="1" ht="84">
      <c r="A525" s="5" t="s">
        <v>2601</v>
      </c>
      <c r="B525" s="5" t="s">
        <v>2845</v>
      </c>
      <c r="C525" s="5" t="s">
        <v>1497</v>
      </c>
      <c r="D525" s="5" t="s">
        <v>1497</v>
      </c>
      <c r="E525" s="5">
        <v>109</v>
      </c>
      <c r="F525" s="5">
        <v>1</v>
      </c>
      <c r="G525" s="6" t="str">
        <f t="shared" si="57"/>
        <v>109-1</v>
      </c>
      <c r="H525" s="2">
        <v>8.5</v>
      </c>
      <c r="I525" s="2">
        <v>42.5</v>
      </c>
      <c r="J525" s="81" t="str">
        <f>IF(((VLOOKUP($G525,Depth_Lookup!$A$3:$J$561,9,FALSE))-(I525/100))&gt;=0,"Good","Too Long")</f>
        <v>Good</v>
      </c>
      <c r="K525" s="82">
        <f>(VLOOKUP($G525,Depth_Lookup!$A$3:$J$561,10,FALSE))+(H525/100)</f>
        <v>251.33500000000001</v>
      </c>
      <c r="L525" s="82">
        <f>(VLOOKUP($G525,Depth_Lookup!$A$3:$J$561,10,FALSE))+(I525/100)</f>
        <v>251.67500000000001</v>
      </c>
      <c r="M525" s="174" t="s">
        <v>2619</v>
      </c>
      <c r="N525" s="174" t="s">
        <v>2840</v>
      </c>
      <c r="O525" s="59" t="s">
        <v>2620</v>
      </c>
      <c r="P525" s="59" t="s">
        <v>2707</v>
      </c>
      <c r="Q525" s="45"/>
      <c r="R525" s="42">
        <v>45</v>
      </c>
      <c r="T525" s="5">
        <v>55</v>
      </c>
      <c r="V525" s="8">
        <f t="shared" si="58"/>
        <v>100</v>
      </c>
      <c r="W525" s="4" t="s">
        <v>2046</v>
      </c>
      <c r="X525" s="5" t="s">
        <v>1764</v>
      </c>
      <c r="Y525" s="38">
        <v>95</v>
      </c>
      <c r="Z525" s="8" t="str">
        <f>VLOOKUP($Y525,definitions_list_lookup!$N$15:$P$20,2,TRUE)</f>
        <v>complete</v>
      </c>
      <c r="AA525" s="8">
        <f>VLOOKUP($Y525,definitions_list_lookup!$N$15:$P$20,3,TRUE)</f>
        <v>5</v>
      </c>
      <c r="AB525" s="4"/>
      <c r="AC525" s="7"/>
      <c r="AD525" s="7"/>
      <c r="AE525" s="7"/>
      <c r="AF525" s="7"/>
      <c r="AG525" s="7"/>
      <c r="AH525" s="7"/>
      <c r="AI525" s="7"/>
      <c r="AJ525" s="7"/>
      <c r="AK525" s="7"/>
      <c r="AL525" s="7"/>
      <c r="AM525" s="7"/>
      <c r="AN525" s="7"/>
      <c r="AO525" s="7"/>
      <c r="AP525" s="7">
        <v>10</v>
      </c>
      <c r="AQ525" s="7"/>
      <c r="AR525" s="7"/>
      <c r="AS525" s="7">
        <v>90</v>
      </c>
      <c r="AT525" s="7"/>
      <c r="AU525" s="7"/>
      <c r="AV525" s="7"/>
      <c r="AW525" s="7"/>
      <c r="AX525" s="7"/>
      <c r="AY525" s="7"/>
      <c r="AZ525" s="7"/>
      <c r="BA525" s="8">
        <f t="shared" si="59"/>
        <v>100</v>
      </c>
      <c r="BB525" s="45"/>
      <c r="BC525" s="4"/>
      <c r="BD525" s="4"/>
      <c r="BE525" s="4"/>
      <c r="BG525" s="8" t="str">
        <f>VLOOKUP($BF525,definitions_list_lookup!$N$15:$P$20,2,TRUE)</f>
        <v>fresh</v>
      </c>
      <c r="BH525" s="8">
        <f>VLOOKUP($BF525,definitions_list_lookup!$N$15:$P$20,3,TRUE)</f>
        <v>0</v>
      </c>
      <c r="BI525" s="4"/>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8">
        <f t="shared" si="60"/>
        <v>0</v>
      </c>
      <c r="CI525" s="45"/>
      <c r="CJ525" s="7" t="s">
        <v>296</v>
      </c>
      <c r="CK525" s="130" t="s">
        <v>2621</v>
      </c>
      <c r="CL525" s="5">
        <v>100</v>
      </c>
      <c r="CM525" s="8" t="str">
        <f>VLOOKUP($CL525,definitions_list_lookup!$N$15:$P$20,2,TRUE)</f>
        <v>complete</v>
      </c>
      <c r="CN525" s="8">
        <f>VLOOKUP($CL525,definitions_list_lookup!$N$15:$P$20,3,TRUE)</f>
        <v>5</v>
      </c>
      <c r="CO525" s="108" t="s">
        <v>2622</v>
      </c>
      <c r="CP525" s="7"/>
      <c r="CQ525" s="7"/>
      <c r="CR525" s="7"/>
      <c r="CS525" s="7"/>
      <c r="CT525" s="7"/>
      <c r="CU525" s="7"/>
      <c r="CV525" s="7"/>
      <c r="CW525" s="7"/>
      <c r="CX525" s="7"/>
      <c r="CY525" s="7"/>
      <c r="CZ525" s="7"/>
      <c r="DA525" s="7"/>
      <c r="DB525" s="7"/>
      <c r="DC525" s="7">
        <v>10</v>
      </c>
      <c r="DD525" s="7"/>
      <c r="DE525" s="7"/>
      <c r="DF525" s="7">
        <v>90</v>
      </c>
      <c r="DG525" s="7"/>
      <c r="DH525" s="7"/>
      <c r="DI525" s="7"/>
      <c r="DJ525" s="7"/>
      <c r="DK525" s="7"/>
      <c r="DL525" s="7"/>
      <c r="DM525" s="7"/>
      <c r="DN525" s="8">
        <f t="shared" si="61"/>
        <v>100</v>
      </c>
      <c r="DO525" s="45"/>
      <c r="DP525" s="4"/>
      <c r="DR525" s="8" t="str">
        <f>VLOOKUP($DQ525,definitions_list_lookup!$N$15:$P$20,2,TRUE)</f>
        <v>fresh</v>
      </c>
      <c r="DS525" s="8">
        <f>VLOOKUP($DQ525,definitions_list_lookup!$N$15:$P$20,3,TRUE)</f>
        <v>0</v>
      </c>
      <c r="DT525" s="108"/>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8">
        <f t="shared" si="62"/>
        <v>0</v>
      </c>
      <c r="ET525" s="45"/>
      <c r="EU525" s="8">
        <f t="shared" si="56"/>
        <v>97.75</v>
      </c>
      <c r="EV525" s="8" t="str">
        <f>VLOOKUP($EU525,definitions_list_lookup!$N$15:$P$20,2,TRUE)</f>
        <v>complete</v>
      </c>
      <c r="EW525" s="8">
        <f>VLOOKUP($EU525,definitions_list_lookup!$N$15:$P$20,3,TRUE)</f>
        <v>5</v>
      </c>
    </row>
    <row r="526" spans="1:153" s="5" customFormat="1" ht="112">
      <c r="A526" s="5" t="s">
        <v>2601</v>
      </c>
      <c r="B526" s="5" t="s">
        <v>2845</v>
      </c>
      <c r="C526" s="5" t="s">
        <v>1497</v>
      </c>
      <c r="D526" s="5" t="s">
        <v>1497</v>
      </c>
      <c r="E526" s="5">
        <v>109</v>
      </c>
      <c r="F526" s="5">
        <v>1</v>
      </c>
      <c r="G526" s="6" t="str">
        <f t="shared" si="57"/>
        <v>109-1</v>
      </c>
      <c r="H526" s="2">
        <v>42.5</v>
      </c>
      <c r="I526" s="2">
        <v>79</v>
      </c>
      <c r="J526" s="81" t="str">
        <f>IF(((VLOOKUP($G526,Depth_Lookup!$A$3:$J$561,9,FALSE))-(I526/100))&gt;=0,"Good","Too Long")</f>
        <v>Good</v>
      </c>
      <c r="K526" s="82">
        <f>(VLOOKUP($G526,Depth_Lookup!$A$3:$J$561,10,FALSE))+(H526/100)</f>
        <v>251.67500000000001</v>
      </c>
      <c r="L526" s="82">
        <f>(VLOOKUP($G526,Depth_Lookup!$A$3:$J$561,10,FALSE))+(I526/100)</f>
        <v>252.04</v>
      </c>
      <c r="M526" s="174" t="s">
        <v>2623</v>
      </c>
      <c r="N526" s="174" t="s">
        <v>1720</v>
      </c>
      <c r="O526" s="59" t="s">
        <v>2624</v>
      </c>
      <c r="P526" s="59" t="s">
        <v>2500</v>
      </c>
      <c r="Q526" s="45"/>
      <c r="R526" s="42">
        <v>100</v>
      </c>
      <c r="V526" s="8">
        <f t="shared" si="58"/>
        <v>100</v>
      </c>
      <c r="W526" s="4" t="s">
        <v>1794</v>
      </c>
      <c r="X526" s="5" t="s">
        <v>1764</v>
      </c>
      <c r="Y526" s="38">
        <v>50</v>
      </c>
      <c r="Z526" s="8" t="str">
        <f>VLOOKUP($Y526,definitions_list_lookup!$N$15:$P$20,2,TRUE)</f>
        <v>high</v>
      </c>
      <c r="AA526" s="8">
        <f>VLOOKUP($Y526,definitions_list_lookup!$N$15:$P$20,3,TRUE)</f>
        <v>3</v>
      </c>
      <c r="AB526" s="4" t="s">
        <v>2625</v>
      </c>
      <c r="AC526" s="7"/>
      <c r="AD526" s="7">
        <v>1</v>
      </c>
      <c r="AE526" s="7"/>
      <c r="AF526" s="7"/>
      <c r="AG526" s="7"/>
      <c r="AH526" s="7"/>
      <c r="AI526" s="7"/>
      <c r="AJ526" s="7"/>
      <c r="AK526" s="7"/>
      <c r="AL526" s="7"/>
      <c r="AM526" s="7"/>
      <c r="AN526" s="7"/>
      <c r="AO526" s="7"/>
      <c r="AP526" s="7">
        <v>10</v>
      </c>
      <c r="AQ526" s="7"/>
      <c r="AR526" s="7"/>
      <c r="AS526" s="7">
        <v>89</v>
      </c>
      <c r="AT526" s="7"/>
      <c r="AU526" s="7"/>
      <c r="AV526" s="7"/>
      <c r="AW526" s="7"/>
      <c r="AX526" s="7"/>
      <c r="AY526" s="7"/>
      <c r="AZ526" s="7"/>
      <c r="BA526" s="8">
        <f t="shared" si="59"/>
        <v>100</v>
      </c>
      <c r="BB526" s="45"/>
      <c r="BC526" s="4"/>
      <c r="BD526" s="4"/>
      <c r="BE526" s="4"/>
      <c r="BG526" s="8" t="str">
        <f>VLOOKUP($BF526,definitions_list_lookup!$N$15:$P$20,2,TRUE)</f>
        <v>fresh</v>
      </c>
      <c r="BH526" s="8">
        <f>VLOOKUP($BF526,definitions_list_lookup!$N$15:$P$20,3,TRUE)</f>
        <v>0</v>
      </c>
      <c r="BI526" s="4"/>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8">
        <f t="shared" si="60"/>
        <v>0</v>
      </c>
      <c r="CI526" s="45"/>
      <c r="CJ526" s="7"/>
      <c r="CK526" s="130"/>
      <c r="CM526" s="8" t="str">
        <f>VLOOKUP($CL526,definitions_list_lookup!$N$15:$P$20,2,TRUE)</f>
        <v>fresh</v>
      </c>
      <c r="CN526" s="8">
        <f>VLOOKUP($CL526,definitions_list_lookup!$N$15:$P$20,3,TRUE)</f>
        <v>0</v>
      </c>
      <c r="CO526" s="108"/>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8">
        <f t="shared" si="61"/>
        <v>0</v>
      </c>
      <c r="DO526" s="45"/>
      <c r="DP526" s="4"/>
      <c r="DR526" s="8" t="str">
        <f>VLOOKUP($DQ526,definitions_list_lookup!$N$15:$P$20,2,TRUE)</f>
        <v>fresh</v>
      </c>
      <c r="DS526" s="8">
        <f>VLOOKUP($DQ526,definitions_list_lookup!$N$15:$P$20,3,TRUE)</f>
        <v>0</v>
      </c>
      <c r="DT526" s="108"/>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8">
        <f t="shared" si="62"/>
        <v>0</v>
      </c>
      <c r="ET526" s="45"/>
      <c r="EU526" s="8">
        <f t="shared" si="56"/>
        <v>50</v>
      </c>
      <c r="EV526" s="8" t="str">
        <f>VLOOKUP($EU526,definitions_list_lookup!$N$15:$P$20,2,TRUE)</f>
        <v>high</v>
      </c>
      <c r="EW526" s="8">
        <f>VLOOKUP($EU526,definitions_list_lookup!$N$15:$P$20,3,TRUE)</f>
        <v>3</v>
      </c>
    </row>
    <row r="527" spans="1:153" s="5" customFormat="1" ht="112">
      <c r="A527" s="5" t="s">
        <v>2601</v>
      </c>
      <c r="B527" s="5" t="s">
        <v>2845</v>
      </c>
      <c r="C527" s="5" t="s">
        <v>1497</v>
      </c>
      <c r="D527" s="5" t="s">
        <v>1497</v>
      </c>
      <c r="E527" s="5">
        <v>109</v>
      </c>
      <c r="F527" s="5">
        <v>2</v>
      </c>
      <c r="G527" s="6" t="str">
        <f t="shared" si="57"/>
        <v>109-2</v>
      </c>
      <c r="H527" s="2">
        <v>0</v>
      </c>
      <c r="I527" s="2">
        <v>14.5</v>
      </c>
      <c r="J527" s="81" t="str">
        <f>IF(((VLOOKUP($G527,Depth_Lookup!$A$3:$J$561,9,FALSE))-(I527/100))&gt;=0,"Good","Too Long")</f>
        <v>Good</v>
      </c>
      <c r="K527" s="82">
        <f>(VLOOKUP($G527,Depth_Lookup!$A$3:$J$561,10,FALSE))+(H527/100)</f>
        <v>252.04</v>
      </c>
      <c r="L527" s="82">
        <f>(VLOOKUP($G527,Depth_Lookup!$A$3:$J$561,10,FALSE))+(I527/100)</f>
        <v>252.185</v>
      </c>
      <c r="M527" s="174" t="s">
        <v>2623</v>
      </c>
      <c r="N527" s="174" t="s">
        <v>1720</v>
      </c>
      <c r="O527" s="59" t="s">
        <v>2624</v>
      </c>
      <c r="P527" s="59" t="s">
        <v>2500</v>
      </c>
      <c r="Q527" s="45"/>
      <c r="R527" s="42">
        <v>100</v>
      </c>
      <c r="V527" s="8">
        <f t="shared" si="58"/>
        <v>100</v>
      </c>
      <c r="W527" s="4" t="s">
        <v>1794</v>
      </c>
      <c r="X527" s="5" t="s">
        <v>1764</v>
      </c>
      <c r="Y527" s="38">
        <v>60</v>
      </c>
      <c r="Z527" s="8" t="str">
        <f>VLOOKUP($Y527,definitions_list_lookup!$N$15:$P$20,2,TRUE)</f>
        <v>high</v>
      </c>
      <c r="AA527" s="8">
        <f>VLOOKUP($Y527,definitions_list_lookup!$N$15:$P$20,3,TRUE)</f>
        <v>3</v>
      </c>
      <c r="AB527" s="4"/>
      <c r="AC527" s="7"/>
      <c r="AD527" s="7">
        <v>0.5</v>
      </c>
      <c r="AE527" s="7"/>
      <c r="AF527" s="7"/>
      <c r="AG527" s="7"/>
      <c r="AH527" s="7"/>
      <c r="AI527" s="7"/>
      <c r="AJ527" s="7"/>
      <c r="AK527" s="7"/>
      <c r="AL527" s="7"/>
      <c r="AM527" s="7"/>
      <c r="AN527" s="7"/>
      <c r="AO527" s="7"/>
      <c r="AP527" s="7">
        <v>10</v>
      </c>
      <c r="AQ527" s="7"/>
      <c r="AR527" s="7"/>
      <c r="AS527" s="7">
        <v>89.5</v>
      </c>
      <c r="AT527" s="7"/>
      <c r="AU527" s="7"/>
      <c r="AV527" s="7"/>
      <c r="AW527" s="7"/>
      <c r="AX527" s="7"/>
      <c r="AY527" s="7"/>
      <c r="AZ527" s="7"/>
      <c r="BA527" s="8">
        <f t="shared" si="59"/>
        <v>100</v>
      </c>
      <c r="BB527" s="45"/>
      <c r="BC527" s="4"/>
      <c r="BD527" s="4"/>
      <c r="BE527" s="4"/>
      <c r="BG527" s="8" t="str">
        <f>VLOOKUP($BF527,definitions_list_lookup!$N$15:$P$20,2,TRUE)</f>
        <v>fresh</v>
      </c>
      <c r="BH527" s="8">
        <f>VLOOKUP($BF527,definitions_list_lookup!$N$15:$P$20,3,TRUE)</f>
        <v>0</v>
      </c>
      <c r="BI527" s="4"/>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8">
        <f t="shared" si="60"/>
        <v>0</v>
      </c>
      <c r="CI527" s="45"/>
      <c r="CJ527" s="7"/>
      <c r="CK527" s="130"/>
      <c r="CM527" s="8" t="str">
        <f>VLOOKUP($CL527,definitions_list_lookup!$N$15:$P$20,2,TRUE)</f>
        <v>fresh</v>
      </c>
      <c r="CN527" s="8">
        <f>VLOOKUP($CL527,definitions_list_lookup!$N$15:$P$20,3,TRUE)</f>
        <v>0</v>
      </c>
      <c r="CO527" s="108"/>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8">
        <f t="shared" si="61"/>
        <v>0</v>
      </c>
      <c r="DO527" s="45"/>
      <c r="DP527" s="4"/>
      <c r="DR527" s="8" t="str">
        <f>VLOOKUP($DQ527,definitions_list_lookup!$N$15:$P$20,2,TRUE)</f>
        <v>fresh</v>
      </c>
      <c r="DS527" s="8">
        <f>VLOOKUP($DQ527,definitions_list_lookup!$N$15:$P$20,3,TRUE)</f>
        <v>0</v>
      </c>
      <c r="DT527" s="108"/>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8">
        <f t="shared" si="62"/>
        <v>0</v>
      </c>
      <c r="ET527" s="45"/>
      <c r="EU527" s="8">
        <f t="shared" si="56"/>
        <v>60</v>
      </c>
      <c r="EV527" s="8" t="str">
        <f>VLOOKUP($EU527,definitions_list_lookup!$N$15:$P$20,2,TRUE)</f>
        <v>high</v>
      </c>
      <c r="EW527" s="8">
        <f>VLOOKUP($EU527,definitions_list_lookup!$N$15:$P$20,3,TRUE)</f>
        <v>3</v>
      </c>
    </row>
    <row r="528" spans="1:153" s="5" customFormat="1" ht="70">
      <c r="A528" s="5" t="s">
        <v>2601</v>
      </c>
      <c r="B528" s="5" t="s">
        <v>2845</v>
      </c>
      <c r="C528" s="5" t="s">
        <v>1497</v>
      </c>
      <c r="D528" s="5" t="s">
        <v>1497</v>
      </c>
      <c r="E528" s="5">
        <v>109</v>
      </c>
      <c r="F528" s="5">
        <v>2</v>
      </c>
      <c r="G528" s="6" t="str">
        <f t="shared" si="57"/>
        <v>109-2</v>
      </c>
      <c r="H528" s="2">
        <v>14.5</v>
      </c>
      <c r="I528" s="2">
        <v>63</v>
      </c>
      <c r="J528" s="81" t="str">
        <f>IF(((VLOOKUP($G528,Depth_Lookup!$A$3:$J$561,9,FALSE))-(I528/100))&gt;=0,"Good","Too Long")</f>
        <v>Good</v>
      </c>
      <c r="K528" s="82">
        <f>(VLOOKUP($G528,Depth_Lookup!$A$3:$J$561,10,FALSE))+(H528/100)</f>
        <v>252.185</v>
      </c>
      <c r="L528" s="82">
        <f>(VLOOKUP($G528,Depth_Lookup!$A$3:$J$561,10,FALSE))+(I528/100)</f>
        <v>252.67</v>
      </c>
      <c r="M528" s="174" t="s">
        <v>2626</v>
      </c>
      <c r="N528" s="174" t="s">
        <v>2841</v>
      </c>
      <c r="O528" s="59" t="s">
        <v>2627</v>
      </c>
      <c r="P528" s="59" t="s">
        <v>2708</v>
      </c>
      <c r="Q528" s="45"/>
      <c r="R528" s="42">
        <v>100</v>
      </c>
      <c r="V528" s="8">
        <f t="shared" si="58"/>
        <v>100</v>
      </c>
      <c r="W528" s="4" t="s">
        <v>1739</v>
      </c>
      <c r="X528" s="5" t="s">
        <v>1764</v>
      </c>
      <c r="Y528" s="38">
        <v>85</v>
      </c>
      <c r="Z528" s="8" t="str">
        <f>VLOOKUP($Y528,definitions_list_lookup!$N$15:$P$20,2,TRUE)</f>
        <v>very high</v>
      </c>
      <c r="AA528" s="8">
        <f>VLOOKUP($Y528,definitions_list_lookup!$N$15:$P$20,3,TRUE)</f>
        <v>4</v>
      </c>
      <c r="AB528" s="4" t="s">
        <v>2628</v>
      </c>
      <c r="AC528" s="7"/>
      <c r="AD528" s="7"/>
      <c r="AE528" s="7"/>
      <c r="AF528" s="7"/>
      <c r="AG528" s="7"/>
      <c r="AH528" s="7"/>
      <c r="AI528" s="7"/>
      <c r="AJ528" s="7"/>
      <c r="AK528" s="7"/>
      <c r="AL528" s="7"/>
      <c r="AM528" s="7"/>
      <c r="AN528" s="7"/>
      <c r="AO528" s="7"/>
      <c r="AP528" s="7">
        <v>10</v>
      </c>
      <c r="AQ528" s="7"/>
      <c r="AR528" s="7"/>
      <c r="AS528" s="7">
        <v>90</v>
      </c>
      <c r="AT528" s="7"/>
      <c r="AU528" s="7"/>
      <c r="AV528" s="7"/>
      <c r="AW528" s="7"/>
      <c r="AX528" s="7"/>
      <c r="AY528" s="7"/>
      <c r="AZ528" s="7"/>
      <c r="BA528" s="8">
        <f t="shared" si="59"/>
        <v>100</v>
      </c>
      <c r="BB528" s="45"/>
      <c r="BC528" s="4"/>
      <c r="BD528" s="4"/>
      <c r="BE528" s="4"/>
      <c r="BG528" s="8" t="str">
        <f>VLOOKUP($BF528,definitions_list_lookup!$N$15:$P$20,2,TRUE)</f>
        <v>fresh</v>
      </c>
      <c r="BH528" s="8">
        <f>VLOOKUP($BF528,definitions_list_lookup!$N$15:$P$20,3,TRUE)</f>
        <v>0</v>
      </c>
      <c r="BI528" s="4"/>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8">
        <f t="shared" si="60"/>
        <v>0</v>
      </c>
      <c r="CI528" s="45"/>
      <c r="CJ528" s="7"/>
      <c r="CK528" s="130"/>
      <c r="CM528" s="8" t="str">
        <f>VLOOKUP($CL528,definitions_list_lookup!$N$15:$P$20,2,TRUE)</f>
        <v>fresh</v>
      </c>
      <c r="CN528" s="8">
        <f>VLOOKUP($CL528,definitions_list_lookup!$N$15:$P$20,3,TRUE)</f>
        <v>0</v>
      </c>
      <c r="CO528" s="108"/>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8">
        <f t="shared" si="61"/>
        <v>0</v>
      </c>
      <c r="DO528" s="45"/>
      <c r="DP528" s="4"/>
      <c r="DR528" s="8" t="str">
        <f>VLOOKUP($DQ528,definitions_list_lookup!$N$15:$P$20,2,TRUE)</f>
        <v>fresh</v>
      </c>
      <c r="DS528" s="8">
        <f>VLOOKUP($DQ528,definitions_list_lookup!$N$15:$P$20,3,TRUE)</f>
        <v>0</v>
      </c>
      <c r="DT528" s="108"/>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8">
        <f t="shared" si="62"/>
        <v>0</v>
      </c>
      <c r="ET528" s="45"/>
      <c r="EU528" s="8">
        <f t="shared" si="56"/>
        <v>85</v>
      </c>
      <c r="EV528" s="8" t="str">
        <f>VLOOKUP($EU528,definitions_list_lookup!$N$15:$P$20,2,TRUE)</f>
        <v>very high</v>
      </c>
      <c r="EW528" s="8">
        <f>VLOOKUP($EU528,definitions_list_lookup!$N$15:$P$20,3,TRUE)</f>
        <v>4</v>
      </c>
    </row>
    <row r="529" spans="1:153" s="5" customFormat="1" ht="70">
      <c r="A529" s="5" t="s">
        <v>2601</v>
      </c>
      <c r="B529" s="5" t="s">
        <v>2845</v>
      </c>
      <c r="C529" s="5" t="s">
        <v>1497</v>
      </c>
      <c r="D529" s="5" t="s">
        <v>1497</v>
      </c>
      <c r="E529" s="5">
        <v>109</v>
      </c>
      <c r="F529" s="5">
        <v>2</v>
      </c>
      <c r="G529" s="6" t="str">
        <f t="shared" si="57"/>
        <v>109-2</v>
      </c>
      <c r="H529" s="2">
        <v>63</v>
      </c>
      <c r="I529" s="2">
        <v>77.5</v>
      </c>
      <c r="J529" s="81" t="str">
        <f>IF(((VLOOKUP($G529,Depth_Lookup!$A$3:$J$561,9,FALSE))-(I529/100))&gt;=0,"Good","Too Long")</f>
        <v>Good</v>
      </c>
      <c r="K529" s="82">
        <f>(VLOOKUP($G529,Depth_Lookup!$A$3:$J$561,10,FALSE))+(H529/100)</f>
        <v>252.67</v>
      </c>
      <c r="L529" s="82">
        <f>(VLOOKUP($G529,Depth_Lookup!$A$3:$J$561,10,FALSE))+(I529/100)</f>
        <v>252.815</v>
      </c>
      <c r="M529" s="174" t="s">
        <v>2629</v>
      </c>
      <c r="N529" s="174" t="s">
        <v>2630</v>
      </c>
      <c r="O529" s="59" t="s">
        <v>2397</v>
      </c>
      <c r="P529" s="59" t="s">
        <v>2499</v>
      </c>
      <c r="Q529" s="45"/>
      <c r="R529" s="42">
        <v>100</v>
      </c>
      <c r="V529" s="8">
        <f t="shared" si="58"/>
        <v>100</v>
      </c>
      <c r="W529" s="4" t="s">
        <v>2046</v>
      </c>
      <c r="X529" s="5" t="s">
        <v>1764</v>
      </c>
      <c r="Y529" s="38">
        <v>95</v>
      </c>
      <c r="Z529" s="8" t="str">
        <f>VLOOKUP($Y529,definitions_list_lookup!$N$15:$P$20,2,TRUE)</f>
        <v>complete</v>
      </c>
      <c r="AA529" s="8">
        <f>VLOOKUP($Y529,definitions_list_lookup!$N$15:$P$20,3,TRUE)</f>
        <v>5</v>
      </c>
      <c r="AB529" s="4"/>
      <c r="AC529" s="7"/>
      <c r="AD529" s="7"/>
      <c r="AE529" s="7"/>
      <c r="AF529" s="7"/>
      <c r="AG529" s="7"/>
      <c r="AH529" s="7"/>
      <c r="AI529" s="7"/>
      <c r="AJ529" s="7"/>
      <c r="AK529" s="7"/>
      <c r="AL529" s="7"/>
      <c r="AM529" s="7"/>
      <c r="AN529" s="7"/>
      <c r="AO529" s="7"/>
      <c r="AP529" s="7">
        <v>10</v>
      </c>
      <c r="AQ529" s="7"/>
      <c r="AR529" s="7"/>
      <c r="AS529" s="7">
        <v>90</v>
      </c>
      <c r="AT529" s="7"/>
      <c r="AU529" s="7"/>
      <c r="AV529" s="7"/>
      <c r="AW529" s="7"/>
      <c r="AX529" s="7"/>
      <c r="AY529" s="7"/>
      <c r="AZ529" s="7"/>
      <c r="BA529" s="8">
        <f t="shared" si="59"/>
        <v>100</v>
      </c>
      <c r="BB529" s="45"/>
      <c r="BC529" s="4"/>
      <c r="BD529" s="4"/>
      <c r="BE529" s="4"/>
      <c r="BG529" s="8" t="str">
        <f>VLOOKUP($BF529,definitions_list_lookup!$N$15:$P$20,2,TRUE)</f>
        <v>fresh</v>
      </c>
      <c r="BH529" s="8">
        <f>VLOOKUP($BF529,definitions_list_lookup!$N$15:$P$20,3,TRUE)</f>
        <v>0</v>
      </c>
      <c r="BI529" s="4"/>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8">
        <f t="shared" si="60"/>
        <v>0</v>
      </c>
      <c r="CI529" s="45"/>
      <c r="CJ529" s="7"/>
      <c r="CK529" s="130"/>
      <c r="CM529" s="8" t="str">
        <f>VLOOKUP($CL529,definitions_list_lookup!$N$15:$P$20,2,TRUE)</f>
        <v>fresh</v>
      </c>
      <c r="CN529" s="8">
        <f>VLOOKUP($CL529,definitions_list_lookup!$N$15:$P$20,3,TRUE)</f>
        <v>0</v>
      </c>
      <c r="CO529" s="108"/>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8">
        <f t="shared" si="61"/>
        <v>0</v>
      </c>
      <c r="DO529" s="45"/>
      <c r="DP529" s="4"/>
      <c r="DR529" s="8" t="str">
        <f>VLOOKUP($DQ529,definitions_list_lookup!$N$15:$P$20,2,TRUE)</f>
        <v>fresh</v>
      </c>
      <c r="DS529" s="8">
        <f>VLOOKUP($DQ529,definitions_list_lookup!$N$15:$P$20,3,TRUE)</f>
        <v>0</v>
      </c>
      <c r="DT529" s="108"/>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8">
        <f t="shared" si="62"/>
        <v>0</v>
      </c>
      <c r="ET529" s="45"/>
      <c r="EU529" s="8">
        <f t="shared" si="56"/>
        <v>95</v>
      </c>
      <c r="EV529" s="8" t="str">
        <f>VLOOKUP($EU529,definitions_list_lookup!$N$15:$P$20,2,TRUE)</f>
        <v>complete</v>
      </c>
      <c r="EW529" s="8">
        <f>VLOOKUP($EU529,definitions_list_lookup!$N$15:$P$20,3,TRUE)</f>
        <v>5</v>
      </c>
    </row>
    <row r="530" spans="1:153" s="5" customFormat="1" ht="112">
      <c r="A530" s="5" t="s">
        <v>2601</v>
      </c>
      <c r="B530" s="5" t="s">
        <v>2845</v>
      </c>
      <c r="C530" s="5" t="s">
        <v>1497</v>
      </c>
      <c r="D530" s="5" t="s">
        <v>1497</v>
      </c>
      <c r="E530" s="5">
        <v>110</v>
      </c>
      <c r="F530" s="5">
        <v>1</v>
      </c>
      <c r="G530" s="6" t="str">
        <f t="shared" si="57"/>
        <v>110-1</v>
      </c>
      <c r="H530" s="2">
        <v>0</v>
      </c>
      <c r="I530" s="2">
        <v>87.5</v>
      </c>
      <c r="J530" s="81" t="str">
        <f>IF(((VLOOKUP($G530,Depth_Lookup!$A$3:$J$561,9,FALSE))-(I530/100))&gt;=0,"Good","Too Long")</f>
        <v>Good</v>
      </c>
      <c r="K530" s="82">
        <f>(VLOOKUP($G530,Depth_Lookup!$A$3:$J$561,10,FALSE))+(H530/100)</f>
        <v>252.65</v>
      </c>
      <c r="L530" s="82">
        <f>(VLOOKUP($G530,Depth_Lookup!$A$3:$J$561,10,FALSE))+(I530/100)</f>
        <v>253.52500000000001</v>
      </c>
      <c r="M530" s="174" t="s">
        <v>2629</v>
      </c>
      <c r="N530" s="174" t="s">
        <v>2630</v>
      </c>
      <c r="O530" s="59" t="s">
        <v>2631</v>
      </c>
      <c r="P530" s="59" t="s">
        <v>2500</v>
      </c>
      <c r="Q530" s="45"/>
      <c r="R530" s="42">
        <v>100</v>
      </c>
      <c r="V530" s="8">
        <f t="shared" si="58"/>
        <v>100</v>
      </c>
      <c r="W530" s="4" t="s">
        <v>2046</v>
      </c>
      <c r="X530" s="5" t="s">
        <v>1764</v>
      </c>
      <c r="Y530" s="38">
        <v>95</v>
      </c>
      <c r="Z530" s="8" t="str">
        <f>VLOOKUP($Y530,definitions_list_lookup!$N$15:$P$20,2,TRUE)</f>
        <v>complete</v>
      </c>
      <c r="AA530" s="8">
        <f>VLOOKUP($Y530,definitions_list_lookup!$N$15:$P$20,3,TRUE)</f>
        <v>5</v>
      </c>
      <c r="AB530" s="4" t="s">
        <v>2632</v>
      </c>
      <c r="AC530" s="7"/>
      <c r="AD530" s="7"/>
      <c r="AE530" s="7"/>
      <c r="AF530" s="7"/>
      <c r="AG530" s="7"/>
      <c r="AH530" s="7"/>
      <c r="AI530" s="7"/>
      <c r="AJ530" s="7"/>
      <c r="AK530" s="7"/>
      <c r="AL530" s="7"/>
      <c r="AM530" s="7"/>
      <c r="AN530" s="7"/>
      <c r="AO530" s="7"/>
      <c r="AP530" s="7">
        <v>10</v>
      </c>
      <c r="AQ530" s="7"/>
      <c r="AR530" s="7"/>
      <c r="AS530" s="7">
        <v>87</v>
      </c>
      <c r="AT530" s="7"/>
      <c r="AU530" s="7"/>
      <c r="AV530" s="7"/>
      <c r="AW530" s="7"/>
      <c r="AX530" s="7"/>
      <c r="AY530" s="7"/>
      <c r="AZ530" s="7">
        <v>3</v>
      </c>
      <c r="BA530" s="8">
        <f t="shared" si="59"/>
        <v>100</v>
      </c>
      <c r="BB530" s="45"/>
      <c r="BC530" s="4"/>
      <c r="BD530" s="4"/>
      <c r="BE530" s="4"/>
      <c r="BG530" s="8" t="str">
        <f>VLOOKUP($BF530,definitions_list_lookup!$N$15:$P$20,2,TRUE)</f>
        <v>fresh</v>
      </c>
      <c r="BH530" s="8">
        <f>VLOOKUP($BF530,definitions_list_lookup!$N$15:$P$20,3,TRUE)</f>
        <v>0</v>
      </c>
      <c r="BI530" s="4"/>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8">
        <f t="shared" si="60"/>
        <v>0</v>
      </c>
      <c r="CI530" s="45"/>
      <c r="CJ530" s="7"/>
      <c r="CK530" s="130"/>
      <c r="CM530" s="8" t="str">
        <f>VLOOKUP($CL530,definitions_list_lookup!$N$15:$P$20,2,TRUE)</f>
        <v>fresh</v>
      </c>
      <c r="CN530" s="8">
        <f>VLOOKUP($CL530,definitions_list_lookup!$N$15:$P$20,3,TRUE)</f>
        <v>0</v>
      </c>
      <c r="CO530" s="108"/>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8">
        <f t="shared" si="61"/>
        <v>0</v>
      </c>
      <c r="DO530" s="45"/>
      <c r="DP530" s="4"/>
      <c r="DR530" s="8" t="str">
        <f>VLOOKUP($DQ530,definitions_list_lookup!$N$15:$P$20,2,TRUE)</f>
        <v>fresh</v>
      </c>
      <c r="DS530" s="8">
        <f>VLOOKUP($DQ530,definitions_list_lookup!$N$15:$P$20,3,TRUE)</f>
        <v>0</v>
      </c>
      <c r="DT530" s="108"/>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8">
        <f t="shared" si="62"/>
        <v>0</v>
      </c>
      <c r="ET530" s="45"/>
      <c r="EU530" s="8">
        <f t="shared" si="56"/>
        <v>95</v>
      </c>
      <c r="EV530" s="8" t="str">
        <f>VLOOKUP($EU530,definitions_list_lookup!$N$15:$P$20,2,TRUE)</f>
        <v>complete</v>
      </c>
      <c r="EW530" s="8">
        <f>VLOOKUP($EU530,definitions_list_lookup!$N$15:$P$20,3,TRUE)</f>
        <v>5</v>
      </c>
    </row>
    <row r="531" spans="1:153" s="5" customFormat="1" ht="112">
      <c r="A531" s="5" t="s">
        <v>2601</v>
      </c>
      <c r="B531" s="5" t="s">
        <v>2845</v>
      </c>
      <c r="C531" s="5" t="s">
        <v>1497</v>
      </c>
      <c r="D531" s="5" t="s">
        <v>1497</v>
      </c>
      <c r="E531" s="5">
        <v>110</v>
      </c>
      <c r="F531" s="5">
        <v>2</v>
      </c>
      <c r="G531" s="6" t="str">
        <f t="shared" si="57"/>
        <v>110-2</v>
      </c>
      <c r="H531" s="2">
        <v>0</v>
      </c>
      <c r="I531" s="2">
        <v>99</v>
      </c>
      <c r="J531" s="81" t="str">
        <f>IF(((VLOOKUP($G531,Depth_Lookup!$A$3:$J$561,9,FALSE))-(I531/100))&gt;=0,"Good","Too Long")</f>
        <v>Good</v>
      </c>
      <c r="K531" s="82">
        <f>(VLOOKUP($G531,Depth_Lookup!$A$3:$J$561,10,FALSE))+(H531/100)</f>
        <v>253.52500000000001</v>
      </c>
      <c r="L531" s="82">
        <f>(VLOOKUP($G531,Depth_Lookup!$A$3:$J$561,10,FALSE))+(I531/100)</f>
        <v>254.51500000000001</v>
      </c>
      <c r="M531" s="174" t="s">
        <v>2629</v>
      </c>
      <c r="N531" s="174" t="s">
        <v>2630</v>
      </c>
      <c r="O531" s="59" t="s">
        <v>2397</v>
      </c>
      <c r="P531" s="59" t="s">
        <v>2500</v>
      </c>
      <c r="Q531" s="45"/>
      <c r="R531" s="42">
        <v>100</v>
      </c>
      <c r="V531" s="8">
        <f t="shared" si="58"/>
        <v>100</v>
      </c>
      <c r="W531" s="4" t="s">
        <v>2046</v>
      </c>
      <c r="X531" s="5" t="s">
        <v>1764</v>
      </c>
      <c r="Y531" s="38">
        <v>95</v>
      </c>
      <c r="Z531" s="8" t="str">
        <f>VLOOKUP($Y531,definitions_list_lookup!$N$15:$P$20,2,TRUE)</f>
        <v>complete</v>
      </c>
      <c r="AA531" s="8">
        <f>VLOOKUP($Y531,definitions_list_lookup!$N$15:$P$20,3,TRUE)</f>
        <v>5</v>
      </c>
      <c r="AB531" s="4" t="s">
        <v>2633</v>
      </c>
      <c r="AC531" s="7"/>
      <c r="AD531" s="7"/>
      <c r="AE531" s="7"/>
      <c r="AF531" s="7"/>
      <c r="AG531" s="7"/>
      <c r="AH531" s="7"/>
      <c r="AI531" s="7"/>
      <c r="AJ531" s="7"/>
      <c r="AK531" s="7"/>
      <c r="AL531" s="7"/>
      <c r="AM531" s="7"/>
      <c r="AN531" s="7"/>
      <c r="AO531" s="7"/>
      <c r="AP531" s="7">
        <v>10</v>
      </c>
      <c r="AQ531" s="7"/>
      <c r="AR531" s="7"/>
      <c r="AS531" s="7">
        <v>90</v>
      </c>
      <c r="AT531" s="7"/>
      <c r="AU531" s="7"/>
      <c r="AV531" s="7"/>
      <c r="AW531" s="7"/>
      <c r="AX531" s="7"/>
      <c r="AY531" s="7"/>
      <c r="AZ531" s="7"/>
      <c r="BA531" s="8">
        <f t="shared" si="59"/>
        <v>100</v>
      </c>
      <c r="BB531" s="45"/>
      <c r="BC531" s="4"/>
      <c r="BD531" s="4"/>
      <c r="BE531" s="4"/>
      <c r="BG531" s="8" t="str">
        <f>VLOOKUP($BF531,definitions_list_lookup!$N$15:$P$20,2,TRUE)</f>
        <v>fresh</v>
      </c>
      <c r="BH531" s="8">
        <f>VLOOKUP($BF531,definitions_list_lookup!$N$15:$P$20,3,TRUE)</f>
        <v>0</v>
      </c>
      <c r="BI531" s="4"/>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8">
        <f t="shared" si="60"/>
        <v>0</v>
      </c>
      <c r="CI531" s="45"/>
      <c r="CJ531" s="7"/>
      <c r="CK531" s="130"/>
      <c r="CM531" s="8" t="str">
        <f>VLOOKUP($CL531,definitions_list_lookup!$N$15:$P$20,2,TRUE)</f>
        <v>fresh</v>
      </c>
      <c r="CN531" s="8">
        <f>VLOOKUP($CL531,definitions_list_lookup!$N$15:$P$20,3,TRUE)</f>
        <v>0</v>
      </c>
      <c r="CO531" s="108"/>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8">
        <f t="shared" si="61"/>
        <v>0</v>
      </c>
      <c r="DO531" s="45"/>
      <c r="DP531" s="4"/>
      <c r="DR531" s="8" t="str">
        <f>VLOOKUP($DQ531,definitions_list_lookup!$N$15:$P$20,2,TRUE)</f>
        <v>fresh</v>
      </c>
      <c r="DS531" s="8">
        <f>VLOOKUP($DQ531,definitions_list_lookup!$N$15:$P$20,3,TRUE)</f>
        <v>0</v>
      </c>
      <c r="DT531" s="108"/>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8">
        <f t="shared" si="62"/>
        <v>0</v>
      </c>
      <c r="ET531" s="45"/>
      <c r="EU531" s="8">
        <f t="shared" si="56"/>
        <v>95</v>
      </c>
      <c r="EV531" s="8" t="str">
        <f>VLOOKUP($EU531,definitions_list_lookup!$N$15:$P$20,2,TRUE)</f>
        <v>complete</v>
      </c>
      <c r="EW531" s="8">
        <f>VLOOKUP($EU531,definitions_list_lookup!$N$15:$P$20,3,TRUE)</f>
        <v>5</v>
      </c>
    </row>
    <row r="532" spans="1:153" s="5" customFormat="1" ht="112">
      <c r="A532" s="5" t="s">
        <v>2601</v>
      </c>
      <c r="B532" s="5" t="s">
        <v>2845</v>
      </c>
      <c r="C532" s="5" t="s">
        <v>1497</v>
      </c>
      <c r="D532" s="5" t="s">
        <v>1497</v>
      </c>
      <c r="E532" s="5">
        <v>111</v>
      </c>
      <c r="F532" s="5">
        <v>1</v>
      </c>
      <c r="G532" s="6" t="str">
        <f t="shared" si="57"/>
        <v>111-1</v>
      </c>
      <c r="H532" s="2">
        <v>0</v>
      </c>
      <c r="I532" s="2">
        <v>13</v>
      </c>
      <c r="J532" s="81" t="str">
        <f>IF(((VLOOKUP($G532,Depth_Lookup!$A$3:$J$561,9,FALSE))-(I532/100))&gt;=0,"Good","Too Long")</f>
        <v>Good</v>
      </c>
      <c r="K532" s="82">
        <f>(VLOOKUP($G532,Depth_Lookup!$A$3:$J$561,10,FALSE))+(H532/100)</f>
        <v>254.25</v>
      </c>
      <c r="L532" s="82">
        <f>(VLOOKUP($G532,Depth_Lookup!$A$3:$J$561,10,FALSE))+(I532/100)</f>
        <v>254.38</v>
      </c>
      <c r="M532" s="174" t="s">
        <v>2629</v>
      </c>
      <c r="N532" s="174" t="s">
        <v>2630</v>
      </c>
      <c r="O532" s="59" t="s">
        <v>2397</v>
      </c>
      <c r="P532" s="59" t="s">
        <v>2500</v>
      </c>
      <c r="Q532" s="45"/>
      <c r="R532" s="42">
        <v>100</v>
      </c>
      <c r="V532" s="8">
        <f t="shared" si="58"/>
        <v>100</v>
      </c>
      <c r="W532" s="4" t="s">
        <v>2046</v>
      </c>
      <c r="X532" s="5" t="s">
        <v>1764</v>
      </c>
      <c r="Y532" s="38">
        <v>95</v>
      </c>
      <c r="Z532" s="8" t="str">
        <f>VLOOKUP($Y532,definitions_list_lookup!$N$15:$P$20,2,TRUE)</f>
        <v>complete</v>
      </c>
      <c r="AA532" s="8">
        <f>VLOOKUP($Y532,definitions_list_lookup!$N$15:$P$20,3,TRUE)</f>
        <v>5</v>
      </c>
      <c r="AB532" s="4" t="s">
        <v>2634</v>
      </c>
      <c r="AC532" s="7"/>
      <c r="AD532" s="7"/>
      <c r="AE532" s="7"/>
      <c r="AF532" s="7"/>
      <c r="AG532" s="7"/>
      <c r="AH532" s="7"/>
      <c r="AI532" s="7"/>
      <c r="AJ532" s="7"/>
      <c r="AK532" s="7"/>
      <c r="AL532" s="7"/>
      <c r="AM532" s="7"/>
      <c r="AN532" s="7"/>
      <c r="AO532" s="7"/>
      <c r="AP532" s="7">
        <v>10</v>
      </c>
      <c r="AQ532" s="7"/>
      <c r="AR532" s="7"/>
      <c r="AS532" s="7">
        <v>80</v>
      </c>
      <c r="AT532" s="7"/>
      <c r="AU532" s="7"/>
      <c r="AV532" s="7"/>
      <c r="AW532" s="7"/>
      <c r="AX532" s="7"/>
      <c r="AY532" s="7"/>
      <c r="AZ532" s="7">
        <v>10</v>
      </c>
      <c r="BA532" s="8">
        <f t="shared" si="59"/>
        <v>100</v>
      </c>
      <c r="BB532" s="45"/>
      <c r="BC532" s="4"/>
      <c r="BD532" s="4"/>
      <c r="BE532" s="4"/>
      <c r="BG532" s="8" t="str">
        <f>VLOOKUP($BF532,definitions_list_lookup!$N$15:$P$20,2,TRUE)</f>
        <v>fresh</v>
      </c>
      <c r="BH532" s="8">
        <f>VLOOKUP($BF532,definitions_list_lookup!$N$15:$P$20,3,TRUE)</f>
        <v>0</v>
      </c>
      <c r="BI532" s="4"/>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8">
        <f t="shared" si="60"/>
        <v>0</v>
      </c>
      <c r="CI532" s="45"/>
      <c r="CJ532" s="7"/>
      <c r="CK532" s="130"/>
      <c r="CM532" s="8" t="str">
        <f>VLOOKUP($CL532,definitions_list_lookup!$N$15:$P$20,2,TRUE)</f>
        <v>fresh</v>
      </c>
      <c r="CN532" s="8">
        <f>VLOOKUP($CL532,definitions_list_lookup!$N$15:$P$20,3,TRUE)</f>
        <v>0</v>
      </c>
      <c r="CO532" s="108"/>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8">
        <f t="shared" si="61"/>
        <v>0</v>
      </c>
      <c r="DO532" s="45"/>
      <c r="DP532" s="4"/>
      <c r="DR532" s="8" t="str">
        <f>VLOOKUP($DQ532,definitions_list_lookup!$N$15:$P$20,2,TRUE)</f>
        <v>fresh</v>
      </c>
      <c r="DS532" s="8">
        <f>VLOOKUP($DQ532,definitions_list_lookup!$N$15:$P$20,3,TRUE)</f>
        <v>0</v>
      </c>
      <c r="DT532" s="108"/>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8">
        <f t="shared" si="62"/>
        <v>0</v>
      </c>
      <c r="ET532" s="45"/>
      <c r="EU532" s="8">
        <f t="shared" si="56"/>
        <v>95</v>
      </c>
      <c r="EV532" s="8" t="str">
        <f>VLOOKUP($EU532,definitions_list_lookup!$N$15:$P$20,2,TRUE)</f>
        <v>complete</v>
      </c>
      <c r="EW532" s="8">
        <f>VLOOKUP($EU532,definitions_list_lookup!$N$15:$P$20,3,TRUE)</f>
        <v>5</v>
      </c>
    </row>
    <row r="533" spans="1:153" s="5" customFormat="1" ht="70">
      <c r="A533" s="5" t="s">
        <v>2601</v>
      </c>
      <c r="B533" s="5" t="s">
        <v>2845</v>
      </c>
      <c r="C533" s="5" t="s">
        <v>1497</v>
      </c>
      <c r="D533" s="5" t="s">
        <v>1497</v>
      </c>
      <c r="E533" s="5">
        <v>111</v>
      </c>
      <c r="F533" s="5">
        <v>1</v>
      </c>
      <c r="G533" s="6" t="str">
        <f t="shared" si="57"/>
        <v>111-1</v>
      </c>
      <c r="H533" s="2">
        <v>13</v>
      </c>
      <c r="I533" s="2">
        <v>96.5</v>
      </c>
      <c r="J533" s="81" t="str">
        <f>IF(((VLOOKUP($G533,Depth_Lookup!$A$3:$J$561,9,FALSE))-(I533/100))&gt;=0,"Good","Too Long")</f>
        <v>Good</v>
      </c>
      <c r="K533" s="82">
        <f>(VLOOKUP($G533,Depth_Lookup!$A$3:$J$561,10,FALSE))+(H533/100)</f>
        <v>254.38</v>
      </c>
      <c r="L533" s="82">
        <f>(VLOOKUP($G533,Depth_Lookup!$A$3:$J$561,10,FALSE))+(I533/100)</f>
        <v>255.215</v>
      </c>
      <c r="M533" s="174" t="s">
        <v>2635</v>
      </c>
      <c r="N533" s="174" t="s">
        <v>1564</v>
      </c>
      <c r="O533" s="59" t="s">
        <v>2624</v>
      </c>
      <c r="P533" s="59" t="s">
        <v>2499</v>
      </c>
      <c r="Q533" s="45"/>
      <c r="R533" s="42">
        <v>100</v>
      </c>
      <c r="V533" s="8">
        <f t="shared" si="58"/>
        <v>100</v>
      </c>
      <c r="W533" s="4" t="s">
        <v>2046</v>
      </c>
      <c r="X533" s="5" t="s">
        <v>1764</v>
      </c>
      <c r="Y533" s="38">
        <v>80</v>
      </c>
      <c r="Z533" s="8" t="str">
        <f>VLOOKUP($Y533,definitions_list_lookup!$N$15:$P$20,2,TRUE)</f>
        <v>very high</v>
      </c>
      <c r="AA533" s="8">
        <f>VLOOKUP($Y533,definitions_list_lookup!$N$15:$P$20,3,TRUE)</f>
        <v>4</v>
      </c>
      <c r="AB533" s="4"/>
      <c r="AC533" s="7"/>
      <c r="AD533" s="7">
        <v>5</v>
      </c>
      <c r="AE533" s="7"/>
      <c r="AF533" s="7"/>
      <c r="AG533" s="7"/>
      <c r="AH533" s="7"/>
      <c r="AI533" s="7"/>
      <c r="AJ533" s="7"/>
      <c r="AK533" s="7"/>
      <c r="AL533" s="7"/>
      <c r="AM533" s="7"/>
      <c r="AN533" s="7"/>
      <c r="AO533" s="7"/>
      <c r="AP533" s="7">
        <v>10</v>
      </c>
      <c r="AQ533" s="7"/>
      <c r="AR533" s="7"/>
      <c r="AS533" s="7">
        <v>85</v>
      </c>
      <c r="AT533" s="7"/>
      <c r="AU533" s="7"/>
      <c r="AV533" s="7"/>
      <c r="AW533" s="7"/>
      <c r="AX533" s="7"/>
      <c r="AY533" s="7"/>
      <c r="AZ533" s="7"/>
      <c r="BA533" s="8">
        <f t="shared" si="59"/>
        <v>100</v>
      </c>
      <c r="BB533" s="45"/>
      <c r="BC533" s="4"/>
      <c r="BD533" s="4"/>
      <c r="BE533" s="4"/>
      <c r="BG533" s="8" t="str">
        <f>VLOOKUP($BF533,definitions_list_lookup!$N$15:$P$20,2,TRUE)</f>
        <v>fresh</v>
      </c>
      <c r="BH533" s="8">
        <f>VLOOKUP($BF533,definitions_list_lookup!$N$15:$P$20,3,TRUE)</f>
        <v>0</v>
      </c>
      <c r="BI533" s="4"/>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8">
        <f t="shared" si="60"/>
        <v>0</v>
      </c>
      <c r="CI533" s="45"/>
      <c r="CJ533" s="7"/>
      <c r="CK533" s="130"/>
      <c r="CM533" s="8" t="str">
        <f>VLOOKUP($CL533,definitions_list_lookup!$N$15:$P$20,2,TRUE)</f>
        <v>fresh</v>
      </c>
      <c r="CN533" s="8">
        <f>VLOOKUP($CL533,definitions_list_lookup!$N$15:$P$20,3,TRUE)</f>
        <v>0</v>
      </c>
      <c r="CO533" s="108"/>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8">
        <f t="shared" si="61"/>
        <v>0</v>
      </c>
      <c r="DO533" s="45"/>
      <c r="DP533" s="4"/>
      <c r="DR533" s="8" t="str">
        <f>VLOOKUP($DQ533,definitions_list_lookup!$N$15:$P$20,2,TRUE)</f>
        <v>fresh</v>
      </c>
      <c r="DS533" s="8">
        <f>VLOOKUP($DQ533,definitions_list_lookup!$N$15:$P$20,3,TRUE)</f>
        <v>0</v>
      </c>
      <c r="DT533" s="108"/>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8">
        <f t="shared" si="62"/>
        <v>0</v>
      </c>
      <c r="ET533" s="45"/>
      <c r="EU533" s="8">
        <f t="shared" si="56"/>
        <v>80</v>
      </c>
      <c r="EV533" s="8" t="str">
        <f>VLOOKUP($EU533,definitions_list_lookup!$N$15:$P$20,2,TRUE)</f>
        <v>very high</v>
      </c>
      <c r="EW533" s="8">
        <f>VLOOKUP($EU533,definitions_list_lookup!$N$15:$P$20,3,TRUE)</f>
        <v>4</v>
      </c>
    </row>
    <row r="534" spans="1:153" s="5" customFormat="1" ht="70">
      <c r="A534" s="5" t="s">
        <v>2601</v>
      </c>
      <c r="B534" s="5" t="s">
        <v>2845</v>
      </c>
      <c r="C534" s="5" t="s">
        <v>1497</v>
      </c>
      <c r="D534" s="5" t="s">
        <v>1497</v>
      </c>
      <c r="E534" s="5">
        <v>111</v>
      </c>
      <c r="F534" s="5">
        <v>2</v>
      </c>
      <c r="G534" s="6" t="str">
        <f t="shared" si="57"/>
        <v>111-2</v>
      </c>
      <c r="H534" s="2">
        <v>0</v>
      </c>
      <c r="I534" s="2">
        <v>20</v>
      </c>
      <c r="J534" s="81" t="str">
        <f>IF(((VLOOKUP($G534,Depth_Lookup!$A$3:$J$561,9,FALSE))-(I534/100))&gt;=0,"Good","Too Long")</f>
        <v>Good</v>
      </c>
      <c r="K534" s="82">
        <f>(VLOOKUP($G534,Depth_Lookup!$A$3:$J$561,10,FALSE))+(H534/100)</f>
        <v>255.215</v>
      </c>
      <c r="L534" s="82">
        <f>(VLOOKUP($G534,Depth_Lookup!$A$3:$J$561,10,FALSE))+(I534/100)</f>
        <v>255.41499999999999</v>
      </c>
      <c r="M534" s="174" t="s">
        <v>2635</v>
      </c>
      <c r="N534" s="174" t="s">
        <v>1564</v>
      </c>
      <c r="O534" s="59" t="s">
        <v>2636</v>
      </c>
      <c r="P534" s="59" t="s">
        <v>2499</v>
      </c>
      <c r="Q534" s="45"/>
      <c r="R534" s="42">
        <v>100</v>
      </c>
      <c r="V534" s="8">
        <f t="shared" si="58"/>
        <v>100</v>
      </c>
      <c r="W534" s="4" t="s">
        <v>2046</v>
      </c>
      <c r="X534" s="5" t="s">
        <v>1764</v>
      </c>
      <c r="Y534" s="38">
        <v>95</v>
      </c>
      <c r="Z534" s="8" t="str">
        <f>VLOOKUP($Y534,definitions_list_lookup!$N$15:$P$20,2,TRUE)</f>
        <v>complete</v>
      </c>
      <c r="AA534" s="8">
        <f>VLOOKUP($Y534,definitions_list_lookup!$N$15:$P$20,3,TRUE)</f>
        <v>5</v>
      </c>
      <c r="AB534" s="4"/>
      <c r="AC534" s="7"/>
      <c r="AD534" s="7">
        <v>5</v>
      </c>
      <c r="AE534" s="7"/>
      <c r="AF534" s="7"/>
      <c r="AG534" s="7"/>
      <c r="AH534" s="7"/>
      <c r="AI534" s="7"/>
      <c r="AJ534" s="7"/>
      <c r="AK534" s="7"/>
      <c r="AL534" s="7"/>
      <c r="AM534" s="7"/>
      <c r="AN534" s="7"/>
      <c r="AO534" s="7"/>
      <c r="AP534" s="7">
        <v>10</v>
      </c>
      <c r="AQ534" s="7"/>
      <c r="AR534" s="7"/>
      <c r="AS534" s="7">
        <v>85</v>
      </c>
      <c r="AT534" s="7"/>
      <c r="AU534" s="7"/>
      <c r="AV534" s="7"/>
      <c r="AW534" s="7"/>
      <c r="AX534" s="7"/>
      <c r="AY534" s="7"/>
      <c r="AZ534" s="7"/>
      <c r="BA534" s="8">
        <f t="shared" si="59"/>
        <v>100</v>
      </c>
      <c r="BB534" s="45"/>
      <c r="BC534" s="4"/>
      <c r="BD534" s="4"/>
      <c r="BE534" s="4"/>
      <c r="BG534" s="8" t="str">
        <f>VLOOKUP($BF534,definitions_list_lookup!$N$15:$P$20,2,TRUE)</f>
        <v>fresh</v>
      </c>
      <c r="BH534" s="8">
        <f>VLOOKUP($BF534,definitions_list_lookup!$N$15:$P$20,3,TRUE)</f>
        <v>0</v>
      </c>
      <c r="BI534" s="4"/>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8">
        <f t="shared" si="60"/>
        <v>0</v>
      </c>
      <c r="CI534" s="45"/>
      <c r="CJ534" s="7"/>
      <c r="CK534" s="130"/>
      <c r="CM534" s="8" t="str">
        <f>VLOOKUP($CL534,definitions_list_lookup!$N$15:$P$20,2,TRUE)</f>
        <v>fresh</v>
      </c>
      <c r="CN534" s="8">
        <f>VLOOKUP($CL534,definitions_list_lookup!$N$15:$P$20,3,TRUE)</f>
        <v>0</v>
      </c>
      <c r="CO534" s="108"/>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8">
        <f t="shared" si="61"/>
        <v>0</v>
      </c>
      <c r="DO534" s="45"/>
      <c r="DP534" s="4"/>
      <c r="DR534" s="8" t="str">
        <f>VLOOKUP($DQ534,definitions_list_lookup!$N$15:$P$20,2,TRUE)</f>
        <v>fresh</v>
      </c>
      <c r="DS534" s="8">
        <f>VLOOKUP($DQ534,definitions_list_lookup!$N$15:$P$20,3,TRUE)</f>
        <v>0</v>
      </c>
      <c r="DT534" s="108"/>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8">
        <f t="shared" si="62"/>
        <v>0</v>
      </c>
      <c r="ET534" s="45"/>
      <c r="EU534" s="8">
        <f t="shared" si="56"/>
        <v>95</v>
      </c>
      <c r="EV534" s="8" t="str">
        <f>VLOOKUP($EU534,definitions_list_lookup!$N$15:$P$20,2,TRUE)</f>
        <v>complete</v>
      </c>
      <c r="EW534" s="8">
        <f>VLOOKUP($EU534,definitions_list_lookup!$N$15:$P$20,3,TRUE)</f>
        <v>5</v>
      </c>
    </row>
    <row r="535" spans="1:153" s="5" customFormat="1" ht="112">
      <c r="A535" s="5" t="s">
        <v>2601</v>
      </c>
      <c r="B535" s="5" t="s">
        <v>2845</v>
      </c>
      <c r="C535" s="5" t="s">
        <v>1497</v>
      </c>
      <c r="D535" s="5" t="s">
        <v>1497</v>
      </c>
      <c r="E535" s="5">
        <v>111</v>
      </c>
      <c r="F535" s="5">
        <v>2</v>
      </c>
      <c r="G535" s="6" t="str">
        <f t="shared" si="57"/>
        <v>111-2</v>
      </c>
      <c r="H535" s="2">
        <v>20</v>
      </c>
      <c r="I535" s="2">
        <v>78.5</v>
      </c>
      <c r="J535" s="81" t="str">
        <f>IF(((VLOOKUP($G535,Depth_Lookup!$A$3:$J$561,9,FALSE))-(I535/100))&gt;=0,"Good","Too Long")</f>
        <v>Good</v>
      </c>
      <c r="K535" s="82">
        <f>(VLOOKUP($G535,Depth_Lookup!$A$3:$J$561,10,FALSE))+(H535/100)</f>
        <v>255.41499999999999</v>
      </c>
      <c r="L535" s="82">
        <f>(VLOOKUP($G535,Depth_Lookup!$A$3:$J$561,10,FALSE))+(I535/100)</f>
        <v>256</v>
      </c>
      <c r="M535" s="174" t="s">
        <v>2637</v>
      </c>
      <c r="N535" s="174" t="s">
        <v>12</v>
      </c>
      <c r="O535" s="59" t="s">
        <v>2607</v>
      </c>
      <c r="P535" s="59" t="s">
        <v>2500</v>
      </c>
      <c r="Q535" s="45"/>
      <c r="R535" s="42">
        <v>100</v>
      </c>
      <c r="V535" s="8">
        <f t="shared" si="58"/>
        <v>100</v>
      </c>
      <c r="W535" s="4" t="s">
        <v>2046</v>
      </c>
      <c r="X535" s="5" t="s">
        <v>1764</v>
      </c>
      <c r="Y535" s="38">
        <v>95</v>
      </c>
      <c r="Z535" s="8" t="str">
        <f>VLOOKUP($Y535,definitions_list_lookup!$N$15:$P$20,2,TRUE)</f>
        <v>complete</v>
      </c>
      <c r="AA535" s="8">
        <f>VLOOKUP($Y535,definitions_list_lookup!$N$15:$P$20,3,TRUE)</f>
        <v>5</v>
      </c>
      <c r="AB535" s="4"/>
      <c r="AC535" s="7"/>
      <c r="AD535" s="7"/>
      <c r="AE535" s="7"/>
      <c r="AF535" s="7"/>
      <c r="AG535" s="7"/>
      <c r="AH535" s="7"/>
      <c r="AI535" s="7"/>
      <c r="AJ535" s="7"/>
      <c r="AK535" s="7"/>
      <c r="AL535" s="7"/>
      <c r="AM535" s="7"/>
      <c r="AN535" s="7"/>
      <c r="AO535" s="7"/>
      <c r="AP535" s="7">
        <v>10</v>
      </c>
      <c r="AQ535" s="7"/>
      <c r="AR535" s="7"/>
      <c r="AS535" s="7">
        <v>90</v>
      </c>
      <c r="AT535" s="7"/>
      <c r="AU535" s="7"/>
      <c r="AV535" s="7"/>
      <c r="AW535" s="7"/>
      <c r="AX535" s="7"/>
      <c r="AY535" s="7"/>
      <c r="AZ535" s="7"/>
      <c r="BA535" s="8">
        <f t="shared" si="59"/>
        <v>100</v>
      </c>
      <c r="BB535" s="45"/>
      <c r="BC535" s="4"/>
      <c r="BD535" s="4"/>
      <c r="BE535" s="4"/>
      <c r="BG535" s="8" t="str">
        <f>VLOOKUP($BF535,definitions_list_lookup!$N$15:$P$20,2,TRUE)</f>
        <v>fresh</v>
      </c>
      <c r="BH535" s="8">
        <f>VLOOKUP($BF535,definitions_list_lookup!$N$15:$P$20,3,TRUE)</f>
        <v>0</v>
      </c>
      <c r="BI535" s="4"/>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8">
        <f t="shared" si="60"/>
        <v>0</v>
      </c>
      <c r="CI535" s="45"/>
      <c r="CJ535" s="7"/>
      <c r="CK535" s="130"/>
      <c r="CM535" s="8" t="str">
        <f>VLOOKUP($CL535,definitions_list_lookup!$N$15:$P$20,2,TRUE)</f>
        <v>fresh</v>
      </c>
      <c r="CN535" s="8">
        <f>VLOOKUP($CL535,definitions_list_lookup!$N$15:$P$20,3,TRUE)</f>
        <v>0</v>
      </c>
      <c r="CO535" s="108"/>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8">
        <f t="shared" si="61"/>
        <v>0</v>
      </c>
      <c r="DO535" s="45"/>
      <c r="DP535" s="4"/>
      <c r="DR535" s="8" t="str">
        <f>VLOOKUP($DQ535,definitions_list_lookup!$N$15:$P$20,2,TRUE)</f>
        <v>fresh</v>
      </c>
      <c r="DS535" s="8">
        <f>VLOOKUP($DQ535,definitions_list_lookup!$N$15:$P$20,3,TRUE)</f>
        <v>0</v>
      </c>
      <c r="DT535" s="108"/>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8">
        <f t="shared" si="62"/>
        <v>0</v>
      </c>
      <c r="ET535" s="45"/>
      <c r="EU535" s="8">
        <f t="shared" si="56"/>
        <v>95</v>
      </c>
      <c r="EV535" s="8" t="str">
        <f>VLOOKUP($EU535,definitions_list_lookup!$N$15:$P$20,2,TRUE)</f>
        <v>complete</v>
      </c>
      <c r="EW535" s="8">
        <f>VLOOKUP($EU535,definitions_list_lookup!$N$15:$P$20,3,TRUE)</f>
        <v>5</v>
      </c>
    </row>
    <row r="536" spans="1:153" s="5" customFormat="1" ht="112">
      <c r="A536" s="5" t="s">
        <v>2601</v>
      </c>
      <c r="B536" s="5" t="s">
        <v>2845</v>
      </c>
      <c r="C536" s="5" t="s">
        <v>1497</v>
      </c>
      <c r="D536" s="5" t="s">
        <v>1497</v>
      </c>
      <c r="E536" s="5">
        <v>111</v>
      </c>
      <c r="F536" s="5">
        <v>3</v>
      </c>
      <c r="G536" s="6" t="str">
        <f t="shared" si="57"/>
        <v>111-3</v>
      </c>
      <c r="H536" s="2">
        <v>0</v>
      </c>
      <c r="I536" s="2">
        <v>65</v>
      </c>
      <c r="J536" s="81" t="str">
        <f>IF(((VLOOKUP($G536,Depth_Lookup!$A$3:$J$561,9,FALSE))-(I536/100))&gt;=0,"Good","Too Long")</f>
        <v>Good</v>
      </c>
      <c r="K536" s="82">
        <f>(VLOOKUP($G536,Depth_Lookup!$A$3:$J$561,10,FALSE))+(H536/100)</f>
        <v>256</v>
      </c>
      <c r="L536" s="82">
        <f>(VLOOKUP($G536,Depth_Lookup!$A$3:$J$561,10,FALSE))+(I536/100)</f>
        <v>256.64999999999998</v>
      </c>
      <c r="M536" s="174" t="s">
        <v>2637</v>
      </c>
      <c r="N536" s="174" t="s">
        <v>12</v>
      </c>
      <c r="O536" s="59" t="s">
        <v>2638</v>
      </c>
      <c r="P536" s="59" t="s">
        <v>2500</v>
      </c>
      <c r="Q536" s="45"/>
      <c r="R536" s="42">
        <v>100</v>
      </c>
      <c r="V536" s="8">
        <f t="shared" si="58"/>
        <v>100</v>
      </c>
      <c r="W536" s="4" t="s">
        <v>2046</v>
      </c>
      <c r="X536" s="5" t="s">
        <v>1764</v>
      </c>
      <c r="Y536" s="38">
        <v>95</v>
      </c>
      <c r="Z536" s="8" t="str">
        <f>VLOOKUP($Y536,definitions_list_lookup!$N$15:$P$20,2,TRUE)</f>
        <v>complete</v>
      </c>
      <c r="AA536" s="8">
        <f>VLOOKUP($Y536,definitions_list_lookup!$N$15:$P$20,3,TRUE)</f>
        <v>5</v>
      </c>
      <c r="AB536" s="4" t="s">
        <v>2639</v>
      </c>
      <c r="AC536" s="7"/>
      <c r="AD536" s="7"/>
      <c r="AE536" s="7"/>
      <c r="AF536" s="7"/>
      <c r="AG536" s="7"/>
      <c r="AH536" s="7"/>
      <c r="AI536" s="7"/>
      <c r="AJ536" s="7"/>
      <c r="AK536" s="7"/>
      <c r="AL536" s="7"/>
      <c r="AM536" s="7"/>
      <c r="AN536" s="7"/>
      <c r="AO536" s="7"/>
      <c r="AP536" s="7">
        <v>10</v>
      </c>
      <c r="AQ536" s="7"/>
      <c r="AR536" s="7"/>
      <c r="AS536" s="7">
        <v>90</v>
      </c>
      <c r="AT536" s="7"/>
      <c r="AU536" s="7"/>
      <c r="AV536" s="7"/>
      <c r="AW536" s="7"/>
      <c r="AX536" s="7"/>
      <c r="AY536" s="7"/>
      <c r="AZ536" s="7"/>
      <c r="BA536" s="8">
        <f t="shared" si="59"/>
        <v>100</v>
      </c>
      <c r="BB536" s="45"/>
      <c r="BC536" s="4"/>
      <c r="BD536" s="4"/>
      <c r="BE536" s="4"/>
      <c r="BG536" s="8" t="str">
        <f>VLOOKUP($BF536,definitions_list_lookup!$N$15:$P$20,2,TRUE)</f>
        <v>fresh</v>
      </c>
      <c r="BH536" s="8">
        <f>VLOOKUP($BF536,definitions_list_lookup!$N$15:$P$20,3,TRUE)</f>
        <v>0</v>
      </c>
      <c r="BI536" s="4"/>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8">
        <f t="shared" si="60"/>
        <v>0</v>
      </c>
      <c r="CI536" s="45"/>
      <c r="CJ536" s="7"/>
      <c r="CK536" s="130"/>
      <c r="CM536" s="8" t="str">
        <f>VLOOKUP($CL536,definitions_list_lookup!$N$15:$P$20,2,TRUE)</f>
        <v>fresh</v>
      </c>
      <c r="CN536" s="8">
        <f>VLOOKUP($CL536,definitions_list_lookup!$N$15:$P$20,3,TRUE)</f>
        <v>0</v>
      </c>
      <c r="CO536" s="108"/>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8">
        <f t="shared" si="61"/>
        <v>0</v>
      </c>
      <c r="DO536" s="45"/>
      <c r="DP536" s="4"/>
      <c r="DR536" s="8" t="str">
        <f>VLOOKUP($DQ536,definitions_list_lookup!$N$15:$P$20,2,TRUE)</f>
        <v>fresh</v>
      </c>
      <c r="DS536" s="8">
        <f>VLOOKUP($DQ536,definitions_list_lookup!$N$15:$P$20,3,TRUE)</f>
        <v>0</v>
      </c>
      <c r="DT536" s="108"/>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8">
        <f t="shared" si="62"/>
        <v>0</v>
      </c>
      <c r="ET536" s="45"/>
      <c r="EU536" s="8">
        <f t="shared" si="56"/>
        <v>95</v>
      </c>
      <c r="EV536" s="8" t="str">
        <f>VLOOKUP($EU536,definitions_list_lookup!$N$15:$P$20,2,TRUE)</f>
        <v>complete</v>
      </c>
      <c r="EW536" s="8">
        <f>VLOOKUP($EU536,definitions_list_lookup!$N$15:$P$20,3,TRUE)</f>
        <v>5</v>
      </c>
    </row>
    <row r="537" spans="1:153" s="5" customFormat="1" ht="70">
      <c r="A537" s="5" t="s">
        <v>2601</v>
      </c>
      <c r="B537" s="5" t="s">
        <v>2845</v>
      </c>
      <c r="C537" s="5" t="s">
        <v>1497</v>
      </c>
      <c r="D537" s="5" t="s">
        <v>1497</v>
      </c>
      <c r="E537" s="5">
        <v>111</v>
      </c>
      <c r="F537" s="5">
        <v>3</v>
      </c>
      <c r="G537" s="6" t="str">
        <f t="shared" si="57"/>
        <v>111-3</v>
      </c>
      <c r="H537" s="2">
        <v>65</v>
      </c>
      <c r="I537" s="2">
        <v>87.5</v>
      </c>
      <c r="J537" s="81" t="str">
        <f>IF(((VLOOKUP($G537,Depth_Lookup!$A$3:$J$561,9,FALSE))-(I537/100))&gt;=0,"Good","Too Long")</f>
        <v>Good</v>
      </c>
      <c r="K537" s="82">
        <f>(VLOOKUP($G537,Depth_Lookup!$A$3:$J$561,10,FALSE))+(H537/100)</f>
        <v>256.64999999999998</v>
      </c>
      <c r="L537" s="82">
        <f>(VLOOKUP($G537,Depth_Lookup!$A$3:$J$561,10,FALSE))+(I537/100)</f>
        <v>256.875</v>
      </c>
      <c r="M537" s="174" t="s">
        <v>2640</v>
      </c>
      <c r="N537" s="174" t="s">
        <v>1489</v>
      </c>
      <c r="O537" s="59" t="s">
        <v>2641</v>
      </c>
      <c r="P537" s="59" t="s">
        <v>2709</v>
      </c>
      <c r="Q537" s="45"/>
      <c r="R537" s="42">
        <v>100</v>
      </c>
      <c r="V537" s="8">
        <f t="shared" si="58"/>
        <v>100</v>
      </c>
      <c r="W537" s="4" t="s">
        <v>1750</v>
      </c>
      <c r="X537" s="5" t="s">
        <v>1764</v>
      </c>
      <c r="Y537" s="38">
        <v>50</v>
      </c>
      <c r="Z537" s="8" t="str">
        <f>VLOOKUP($Y537,definitions_list_lookup!$N$15:$P$20,2,TRUE)</f>
        <v>high</v>
      </c>
      <c r="AA537" s="8">
        <f>VLOOKUP($Y537,definitions_list_lookup!$N$15:$P$20,3,TRUE)</f>
        <v>3</v>
      </c>
      <c r="AB537" s="4"/>
      <c r="AC537" s="7">
        <v>2</v>
      </c>
      <c r="AD537" s="7">
        <v>35</v>
      </c>
      <c r="AE537" s="7">
        <v>2</v>
      </c>
      <c r="AF537" s="7"/>
      <c r="AG537" s="7"/>
      <c r="AH537" s="7"/>
      <c r="AI537" s="7"/>
      <c r="AJ537" s="7"/>
      <c r="AK537" s="7"/>
      <c r="AL537" s="7"/>
      <c r="AM537" s="7"/>
      <c r="AN537" s="7"/>
      <c r="AO537" s="7"/>
      <c r="AP537" s="7">
        <v>6</v>
      </c>
      <c r="AQ537" s="7"/>
      <c r="AR537" s="7"/>
      <c r="AS537" s="7">
        <v>55</v>
      </c>
      <c r="AT537" s="7"/>
      <c r="AU537" s="7"/>
      <c r="AV537" s="7"/>
      <c r="AW537" s="7"/>
      <c r="AX537" s="7"/>
      <c r="AY537" s="7"/>
      <c r="AZ537" s="7"/>
      <c r="BA537" s="8">
        <f t="shared" si="59"/>
        <v>100</v>
      </c>
      <c r="BB537" s="45"/>
      <c r="BC537" s="4"/>
      <c r="BD537" s="4"/>
      <c r="BE537" s="4"/>
      <c r="BG537" s="8" t="str">
        <f>VLOOKUP($BF537,definitions_list_lookup!$N$15:$P$20,2,TRUE)</f>
        <v>fresh</v>
      </c>
      <c r="BH537" s="8">
        <f>VLOOKUP($BF537,definitions_list_lookup!$N$15:$P$20,3,TRUE)</f>
        <v>0</v>
      </c>
      <c r="BI537" s="4"/>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8">
        <f t="shared" si="60"/>
        <v>0</v>
      </c>
      <c r="CI537" s="45"/>
      <c r="CJ537" s="7"/>
      <c r="CK537" s="130"/>
      <c r="CM537" s="8" t="str">
        <f>VLOOKUP($CL537,definitions_list_lookup!$N$15:$P$20,2,TRUE)</f>
        <v>fresh</v>
      </c>
      <c r="CN537" s="8">
        <f>VLOOKUP($CL537,definitions_list_lookup!$N$15:$P$20,3,TRUE)</f>
        <v>0</v>
      </c>
      <c r="CO537" s="108"/>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8">
        <f t="shared" si="61"/>
        <v>0</v>
      </c>
      <c r="DO537" s="45"/>
      <c r="DP537" s="4"/>
      <c r="DR537" s="8" t="str">
        <f>VLOOKUP($DQ537,definitions_list_lookup!$N$15:$P$20,2,TRUE)</f>
        <v>fresh</v>
      </c>
      <c r="DS537" s="8">
        <f>VLOOKUP($DQ537,definitions_list_lookup!$N$15:$P$20,3,TRUE)</f>
        <v>0</v>
      </c>
      <c r="DT537" s="108"/>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8">
        <f t="shared" si="62"/>
        <v>0</v>
      </c>
      <c r="ET537" s="45"/>
      <c r="EU537" s="8">
        <f t="shared" si="56"/>
        <v>50</v>
      </c>
      <c r="EV537" s="8" t="str">
        <f>VLOOKUP($EU537,definitions_list_lookup!$N$15:$P$20,2,TRUE)</f>
        <v>high</v>
      </c>
      <c r="EW537" s="8">
        <f>VLOOKUP($EU537,definitions_list_lookup!$N$15:$P$20,3,TRUE)</f>
        <v>3</v>
      </c>
    </row>
    <row r="538" spans="1:153" s="5" customFormat="1" ht="112">
      <c r="A538" s="5" t="s">
        <v>2601</v>
      </c>
      <c r="B538" s="5" t="s">
        <v>2845</v>
      </c>
      <c r="C538" s="5" t="s">
        <v>1497</v>
      </c>
      <c r="D538" s="5" t="s">
        <v>1497</v>
      </c>
      <c r="E538" s="5">
        <v>112</v>
      </c>
      <c r="F538" s="5">
        <v>1</v>
      </c>
      <c r="G538" s="6" t="str">
        <f t="shared" si="57"/>
        <v>112-1</v>
      </c>
      <c r="H538" s="2">
        <v>0</v>
      </c>
      <c r="I538" s="2">
        <v>82</v>
      </c>
      <c r="J538" s="81" t="str">
        <f>IF(((VLOOKUP($G538,Depth_Lookup!$A$3:$J$561,9,FALSE))-(I538/100))&gt;=0,"Good","Too Long")</f>
        <v>Good</v>
      </c>
      <c r="K538" s="82">
        <f>(VLOOKUP($G538,Depth_Lookup!$A$3:$J$561,10,FALSE))+(H538/100)</f>
        <v>256.45</v>
      </c>
      <c r="L538" s="82">
        <f>(VLOOKUP($G538,Depth_Lookup!$A$3:$J$561,10,FALSE))+(I538/100)</f>
        <v>257.27</v>
      </c>
      <c r="M538" s="174" t="s">
        <v>2642</v>
      </c>
      <c r="N538" s="174" t="s">
        <v>12</v>
      </c>
      <c r="O538" s="59" t="s">
        <v>2397</v>
      </c>
      <c r="P538" s="59" t="s">
        <v>2500</v>
      </c>
      <c r="Q538" s="45"/>
      <c r="R538" s="42">
        <v>100</v>
      </c>
      <c r="V538" s="8">
        <f t="shared" si="58"/>
        <v>100</v>
      </c>
      <c r="W538" s="4" t="s">
        <v>2046</v>
      </c>
      <c r="X538" s="5" t="s">
        <v>1764</v>
      </c>
      <c r="Y538" s="38">
        <v>95</v>
      </c>
      <c r="Z538" s="8" t="str">
        <f>VLOOKUP($Y538,definitions_list_lookup!$N$15:$P$20,2,TRUE)</f>
        <v>complete</v>
      </c>
      <c r="AA538" s="8">
        <f>VLOOKUP($Y538,definitions_list_lookup!$N$15:$P$20,3,TRUE)</f>
        <v>5</v>
      </c>
      <c r="AB538" s="4"/>
      <c r="AC538" s="7"/>
      <c r="AD538" s="7"/>
      <c r="AE538" s="7"/>
      <c r="AF538" s="7"/>
      <c r="AG538" s="7"/>
      <c r="AH538" s="7"/>
      <c r="AI538" s="7"/>
      <c r="AJ538" s="7"/>
      <c r="AK538" s="7"/>
      <c r="AL538" s="7"/>
      <c r="AM538" s="7"/>
      <c r="AN538" s="7"/>
      <c r="AO538" s="7"/>
      <c r="AP538" s="7">
        <v>10</v>
      </c>
      <c r="AQ538" s="7"/>
      <c r="AR538" s="7"/>
      <c r="AS538" s="7">
        <v>90</v>
      </c>
      <c r="AT538" s="7"/>
      <c r="AU538" s="7"/>
      <c r="AV538" s="7"/>
      <c r="AW538" s="7"/>
      <c r="AX538" s="7"/>
      <c r="AY538" s="7"/>
      <c r="AZ538" s="7"/>
      <c r="BA538" s="8">
        <f t="shared" si="59"/>
        <v>100</v>
      </c>
      <c r="BB538" s="45"/>
      <c r="BC538" s="4"/>
      <c r="BD538" s="4"/>
      <c r="BE538" s="4"/>
      <c r="BG538" s="8" t="str">
        <f>VLOOKUP($BF538,definitions_list_lookup!$N$15:$P$20,2,TRUE)</f>
        <v>fresh</v>
      </c>
      <c r="BH538" s="8">
        <f>VLOOKUP($BF538,definitions_list_lookup!$N$15:$P$20,3,TRUE)</f>
        <v>0</v>
      </c>
      <c r="BI538" s="4"/>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8">
        <f t="shared" si="60"/>
        <v>0</v>
      </c>
      <c r="CI538" s="45"/>
      <c r="CJ538" s="7"/>
      <c r="CK538" s="130"/>
      <c r="CM538" s="8" t="str">
        <f>VLOOKUP($CL538,definitions_list_lookup!$N$15:$P$20,2,TRUE)</f>
        <v>fresh</v>
      </c>
      <c r="CN538" s="8">
        <f>VLOOKUP($CL538,definitions_list_lookup!$N$15:$P$20,3,TRUE)</f>
        <v>0</v>
      </c>
      <c r="CO538" s="108"/>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8">
        <f t="shared" si="61"/>
        <v>0</v>
      </c>
      <c r="DO538" s="45"/>
      <c r="DP538" s="4"/>
      <c r="DR538" s="8" t="str">
        <f>VLOOKUP($DQ538,definitions_list_lookup!$N$15:$P$20,2,TRUE)</f>
        <v>fresh</v>
      </c>
      <c r="DS538" s="8">
        <f>VLOOKUP($DQ538,definitions_list_lookup!$N$15:$P$20,3,TRUE)</f>
        <v>0</v>
      </c>
      <c r="DT538" s="108"/>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8">
        <f t="shared" si="62"/>
        <v>0</v>
      </c>
      <c r="ET538" s="45"/>
      <c r="EU538" s="8">
        <f t="shared" si="56"/>
        <v>95</v>
      </c>
      <c r="EV538" s="8" t="str">
        <f>VLOOKUP($EU538,definitions_list_lookup!$N$15:$P$20,2,TRUE)</f>
        <v>complete</v>
      </c>
      <c r="EW538" s="8">
        <f>VLOOKUP($EU538,definitions_list_lookup!$N$15:$P$20,3,TRUE)</f>
        <v>5</v>
      </c>
    </row>
    <row r="539" spans="1:153" s="5" customFormat="1" ht="112">
      <c r="A539" s="5" t="s">
        <v>2601</v>
      </c>
      <c r="B539" s="5" t="s">
        <v>2845</v>
      </c>
      <c r="C539" s="5" t="s">
        <v>1497</v>
      </c>
      <c r="D539" s="5" t="s">
        <v>1497</v>
      </c>
      <c r="E539" s="5">
        <v>113</v>
      </c>
      <c r="F539" s="5">
        <v>1</v>
      </c>
      <c r="G539" s="6" t="str">
        <f t="shared" si="57"/>
        <v>113-1</v>
      </c>
      <c r="H539" s="2">
        <v>0</v>
      </c>
      <c r="I539" s="2">
        <v>77.5</v>
      </c>
      <c r="J539" s="81" t="str">
        <f>IF(((VLOOKUP($G539,Depth_Lookup!$A$3:$J$561,9,FALSE))-(I539/100))&gt;=0,"Good","Too Long")</f>
        <v>Good</v>
      </c>
      <c r="K539" s="82">
        <f>(VLOOKUP($G539,Depth_Lookup!$A$3:$J$561,10,FALSE))+(H539/100)</f>
        <v>257.25</v>
      </c>
      <c r="L539" s="82">
        <f>(VLOOKUP($G539,Depth_Lookup!$A$3:$J$561,10,FALSE))+(I539/100)</f>
        <v>258.02499999999998</v>
      </c>
      <c r="M539" s="174" t="s">
        <v>2642</v>
      </c>
      <c r="N539" s="174" t="s">
        <v>12</v>
      </c>
      <c r="O539" s="59" t="s">
        <v>2397</v>
      </c>
      <c r="P539" s="59" t="s">
        <v>2500</v>
      </c>
      <c r="Q539" s="45"/>
      <c r="R539" s="42">
        <v>100</v>
      </c>
      <c r="V539" s="8">
        <f t="shared" si="58"/>
        <v>100</v>
      </c>
      <c r="W539" s="4" t="s">
        <v>2046</v>
      </c>
      <c r="X539" s="5" t="s">
        <v>1764</v>
      </c>
      <c r="Y539" s="38">
        <v>95</v>
      </c>
      <c r="Z539" s="8" t="str">
        <f>VLOOKUP($Y539,definitions_list_lookup!$N$15:$P$20,2,TRUE)</f>
        <v>complete</v>
      </c>
      <c r="AA539" s="8">
        <f>VLOOKUP($Y539,definitions_list_lookup!$N$15:$P$20,3,TRUE)</f>
        <v>5</v>
      </c>
      <c r="AB539" s="4"/>
      <c r="AC539" s="7"/>
      <c r="AD539" s="7"/>
      <c r="AE539" s="7"/>
      <c r="AF539" s="7"/>
      <c r="AG539" s="7"/>
      <c r="AH539" s="7"/>
      <c r="AI539" s="7"/>
      <c r="AJ539" s="7"/>
      <c r="AK539" s="7"/>
      <c r="AL539" s="7"/>
      <c r="AM539" s="7"/>
      <c r="AN539" s="7"/>
      <c r="AO539" s="7"/>
      <c r="AP539" s="7">
        <v>10</v>
      </c>
      <c r="AQ539" s="7"/>
      <c r="AR539" s="7"/>
      <c r="AS539" s="7">
        <v>90</v>
      </c>
      <c r="AT539" s="7"/>
      <c r="AU539" s="7"/>
      <c r="AV539" s="7"/>
      <c r="AW539" s="7"/>
      <c r="AX539" s="7"/>
      <c r="AY539" s="7"/>
      <c r="AZ539" s="7"/>
      <c r="BA539" s="8">
        <f t="shared" si="59"/>
        <v>100</v>
      </c>
      <c r="BB539" s="45"/>
      <c r="BC539" s="4"/>
      <c r="BD539" s="4"/>
      <c r="BE539" s="4"/>
      <c r="BG539" s="8" t="str">
        <f>VLOOKUP($BF539,definitions_list_lookup!$N$15:$P$20,2,TRUE)</f>
        <v>fresh</v>
      </c>
      <c r="BH539" s="8">
        <f>VLOOKUP($BF539,definitions_list_lookup!$N$15:$P$20,3,TRUE)</f>
        <v>0</v>
      </c>
      <c r="BI539" s="4"/>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8">
        <f t="shared" si="60"/>
        <v>0</v>
      </c>
      <c r="CI539" s="45"/>
      <c r="CJ539" s="7"/>
      <c r="CK539" s="130"/>
      <c r="CM539" s="8" t="str">
        <f>VLOOKUP($CL539,definitions_list_lookup!$N$15:$P$20,2,TRUE)</f>
        <v>fresh</v>
      </c>
      <c r="CN539" s="8">
        <f>VLOOKUP($CL539,definitions_list_lookup!$N$15:$P$20,3,TRUE)</f>
        <v>0</v>
      </c>
      <c r="CO539" s="108"/>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8">
        <f t="shared" si="61"/>
        <v>0</v>
      </c>
      <c r="DO539" s="45"/>
      <c r="DP539" s="4"/>
      <c r="DR539" s="8" t="str">
        <f>VLOOKUP($DQ539,definitions_list_lookup!$N$15:$P$20,2,TRUE)</f>
        <v>fresh</v>
      </c>
      <c r="DS539" s="8">
        <f>VLOOKUP($DQ539,definitions_list_lookup!$N$15:$P$20,3,TRUE)</f>
        <v>0</v>
      </c>
      <c r="DT539" s="108"/>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8">
        <f t="shared" si="62"/>
        <v>0</v>
      </c>
      <c r="ET539" s="45"/>
      <c r="EU539" s="8">
        <f t="shared" si="56"/>
        <v>95</v>
      </c>
      <c r="EV539" s="8" t="str">
        <f>VLOOKUP($EU539,definitions_list_lookup!$N$15:$P$20,2,TRUE)</f>
        <v>complete</v>
      </c>
      <c r="EW539" s="8">
        <f>VLOOKUP($EU539,definitions_list_lookup!$N$15:$P$20,3,TRUE)</f>
        <v>5</v>
      </c>
    </row>
    <row r="540" spans="1:153" s="5" customFormat="1" ht="42">
      <c r="A540" s="5" t="s">
        <v>2601</v>
      </c>
      <c r="B540" s="5" t="s">
        <v>2845</v>
      </c>
      <c r="C540" s="5" t="s">
        <v>1497</v>
      </c>
      <c r="D540" s="5" t="s">
        <v>1497</v>
      </c>
      <c r="E540" s="5">
        <v>113</v>
      </c>
      <c r="F540" s="5">
        <v>1</v>
      </c>
      <c r="G540" s="6" t="str">
        <f t="shared" si="57"/>
        <v>113-1</v>
      </c>
      <c r="H540" s="2">
        <v>77.5</v>
      </c>
      <c r="I540" s="2">
        <v>97.5</v>
      </c>
      <c r="J540" s="81" t="str">
        <f>IF(((VLOOKUP($G540,Depth_Lookup!$A$3:$J$561,9,FALSE))-(I540/100))&gt;=0,"Good","Too Long")</f>
        <v>Good</v>
      </c>
      <c r="K540" s="82">
        <f>(VLOOKUP($G540,Depth_Lookup!$A$3:$J$561,10,FALSE))+(H540/100)</f>
        <v>258.02499999999998</v>
      </c>
      <c r="L540" s="82">
        <f>(VLOOKUP($G540,Depth_Lookup!$A$3:$J$561,10,FALSE))+(I540/100)</f>
        <v>258.22500000000002</v>
      </c>
      <c r="M540" s="174">
        <v>57</v>
      </c>
      <c r="N540" s="174" t="s">
        <v>1489</v>
      </c>
      <c r="O540" s="59" t="s">
        <v>2641</v>
      </c>
      <c r="P540" s="59" t="s">
        <v>2710</v>
      </c>
      <c r="Q540" s="45"/>
      <c r="R540" s="42">
        <v>100</v>
      </c>
      <c r="V540" s="8">
        <f t="shared" si="58"/>
        <v>100</v>
      </c>
      <c r="W540" s="4" t="s">
        <v>1750</v>
      </c>
      <c r="X540" s="5" t="s">
        <v>1764</v>
      </c>
      <c r="Y540" s="38">
        <v>60</v>
      </c>
      <c r="Z540" s="8" t="str">
        <f>VLOOKUP($Y540,definitions_list_lookup!$N$15:$P$20,2,TRUE)</f>
        <v>high</v>
      </c>
      <c r="AA540" s="8">
        <f>VLOOKUP($Y540,definitions_list_lookup!$N$15:$P$20,3,TRUE)</f>
        <v>3</v>
      </c>
      <c r="AB540" s="4"/>
      <c r="AC540" s="7">
        <v>5</v>
      </c>
      <c r="AD540" s="7">
        <v>35</v>
      </c>
      <c r="AE540" s="7">
        <v>5</v>
      </c>
      <c r="AF540" s="7"/>
      <c r="AG540" s="7"/>
      <c r="AH540" s="7"/>
      <c r="AI540" s="7"/>
      <c r="AJ540" s="7"/>
      <c r="AK540" s="7"/>
      <c r="AL540" s="7"/>
      <c r="AM540" s="7"/>
      <c r="AN540" s="7"/>
      <c r="AO540" s="7"/>
      <c r="AP540" s="7">
        <v>5</v>
      </c>
      <c r="AQ540" s="7"/>
      <c r="AR540" s="7"/>
      <c r="AS540" s="7">
        <v>50</v>
      </c>
      <c r="AT540" s="7"/>
      <c r="AU540" s="7"/>
      <c r="AV540" s="7"/>
      <c r="AW540" s="7"/>
      <c r="AX540" s="7"/>
      <c r="AY540" s="7"/>
      <c r="AZ540" s="7"/>
      <c r="BA540" s="8">
        <f t="shared" si="59"/>
        <v>100</v>
      </c>
      <c r="BB540" s="45"/>
      <c r="BC540" s="4"/>
      <c r="BD540" s="4"/>
      <c r="BE540" s="4"/>
      <c r="BG540" s="8" t="str">
        <f>VLOOKUP($BF540,definitions_list_lookup!$N$15:$P$20,2,TRUE)</f>
        <v>fresh</v>
      </c>
      <c r="BH540" s="8">
        <f>VLOOKUP($BF540,definitions_list_lookup!$N$15:$P$20,3,TRUE)</f>
        <v>0</v>
      </c>
      <c r="BI540" s="4"/>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8">
        <f t="shared" si="60"/>
        <v>0</v>
      </c>
      <c r="CI540" s="45"/>
      <c r="CJ540" s="7"/>
      <c r="CK540" s="130"/>
      <c r="CM540" s="8" t="str">
        <f>VLOOKUP($CL540,definitions_list_lookup!$N$15:$P$20,2,TRUE)</f>
        <v>fresh</v>
      </c>
      <c r="CN540" s="8">
        <f>VLOOKUP($CL540,definitions_list_lookup!$N$15:$P$20,3,TRUE)</f>
        <v>0</v>
      </c>
      <c r="CO540" s="108"/>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8">
        <f t="shared" si="61"/>
        <v>0</v>
      </c>
      <c r="DO540" s="45"/>
      <c r="DP540" s="4"/>
      <c r="DR540" s="8" t="str">
        <f>VLOOKUP($DQ540,definitions_list_lookup!$N$15:$P$20,2,TRUE)</f>
        <v>fresh</v>
      </c>
      <c r="DS540" s="8">
        <f>VLOOKUP($DQ540,definitions_list_lookup!$N$15:$P$20,3,TRUE)</f>
        <v>0</v>
      </c>
      <c r="DT540" s="108"/>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8">
        <f t="shared" si="62"/>
        <v>0</v>
      </c>
      <c r="ET540" s="45"/>
      <c r="EU540" s="8">
        <f t="shared" si="56"/>
        <v>60</v>
      </c>
      <c r="EV540" s="8" t="str">
        <f>VLOOKUP($EU540,definitions_list_lookup!$N$15:$P$20,2,TRUE)</f>
        <v>high</v>
      </c>
      <c r="EW540" s="8">
        <f>VLOOKUP($EU540,definitions_list_lookup!$N$15:$P$20,3,TRUE)</f>
        <v>3</v>
      </c>
    </row>
    <row r="541" spans="1:153" s="5" customFormat="1" ht="98">
      <c r="A541" s="5" t="s">
        <v>2601</v>
      </c>
      <c r="B541" s="5" t="s">
        <v>2845</v>
      </c>
      <c r="C541" s="5" t="s">
        <v>1497</v>
      </c>
      <c r="D541" s="5" t="s">
        <v>1497</v>
      </c>
      <c r="E541" s="5">
        <v>113</v>
      </c>
      <c r="F541" s="5">
        <v>2</v>
      </c>
      <c r="G541" s="6" t="str">
        <f t="shared" si="57"/>
        <v>113-2</v>
      </c>
      <c r="H541" s="2">
        <v>0</v>
      </c>
      <c r="I541" s="2">
        <v>93.5</v>
      </c>
      <c r="J541" s="81" t="str">
        <f>IF(((VLOOKUP($G541,Depth_Lookup!$A$3:$J$561,9,FALSE))-(I541/100))&gt;=0,"Good","Too Long")</f>
        <v>Good</v>
      </c>
      <c r="K541" s="82">
        <f>(VLOOKUP($G541,Depth_Lookup!$A$3:$J$561,10,FALSE))+(H541/100)</f>
        <v>258.22500000000002</v>
      </c>
      <c r="L541" s="82">
        <f>(VLOOKUP($G541,Depth_Lookup!$A$3:$J$561,10,FALSE))+(I541/100)</f>
        <v>259.16000000000003</v>
      </c>
      <c r="M541" s="174">
        <v>57</v>
      </c>
      <c r="N541" s="174" t="s">
        <v>1489</v>
      </c>
      <c r="O541" s="59" t="s">
        <v>2643</v>
      </c>
      <c r="P541" s="59" t="s">
        <v>2711</v>
      </c>
      <c r="Q541" s="45"/>
      <c r="R541" s="42">
        <v>90</v>
      </c>
      <c r="T541" s="5">
        <v>10</v>
      </c>
      <c r="V541" s="8">
        <f t="shared" si="58"/>
        <v>100</v>
      </c>
      <c r="W541" s="4" t="s">
        <v>1796</v>
      </c>
      <c r="X541" s="5" t="s">
        <v>2669</v>
      </c>
      <c r="Y541" s="38">
        <v>40</v>
      </c>
      <c r="Z541" s="8" t="str">
        <f>VLOOKUP($Y541,definitions_list_lookup!$N$15:$P$20,2,TRUE)</f>
        <v>high</v>
      </c>
      <c r="AA541" s="8">
        <f>VLOOKUP($Y541,definitions_list_lookup!$N$15:$P$20,3,TRUE)</f>
        <v>3</v>
      </c>
      <c r="AB541" s="4"/>
      <c r="AC541" s="7">
        <v>10</v>
      </c>
      <c r="AD541" s="7">
        <v>25</v>
      </c>
      <c r="AE541" s="7">
        <v>10</v>
      </c>
      <c r="AF541" s="7"/>
      <c r="AG541" s="7"/>
      <c r="AH541" s="7"/>
      <c r="AI541" s="7"/>
      <c r="AJ541" s="7"/>
      <c r="AK541" s="7"/>
      <c r="AL541" s="7"/>
      <c r="AM541" s="7"/>
      <c r="AN541" s="7"/>
      <c r="AO541" s="7"/>
      <c r="AP541" s="7">
        <v>5</v>
      </c>
      <c r="AQ541" s="7"/>
      <c r="AR541" s="7"/>
      <c r="AS541" s="7"/>
      <c r="AT541" s="7">
        <v>50</v>
      </c>
      <c r="AU541" s="7"/>
      <c r="AV541" s="7"/>
      <c r="AW541" s="7"/>
      <c r="AX541" s="7"/>
      <c r="AY541" s="7"/>
      <c r="AZ541" s="7"/>
      <c r="BA541" s="8">
        <f t="shared" si="59"/>
        <v>100</v>
      </c>
      <c r="BB541" s="45"/>
      <c r="BC541" s="4"/>
      <c r="BD541" s="4"/>
      <c r="BE541" s="4"/>
      <c r="BG541" s="8" t="str">
        <f>VLOOKUP($BF541,definitions_list_lookup!$N$15:$P$20,2,TRUE)</f>
        <v>fresh</v>
      </c>
      <c r="BH541" s="8">
        <f>VLOOKUP($BF541,definitions_list_lookup!$N$15:$P$20,3,TRUE)</f>
        <v>0</v>
      </c>
      <c r="BI541" s="4"/>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8">
        <f t="shared" si="60"/>
        <v>0</v>
      </c>
      <c r="CI541" s="45"/>
      <c r="CJ541" s="7" t="s">
        <v>295</v>
      </c>
      <c r="CK541" s="130" t="s">
        <v>1739</v>
      </c>
      <c r="CL541" s="5">
        <v>40</v>
      </c>
      <c r="CM541" s="8" t="str">
        <f>VLOOKUP($CL541,definitions_list_lookup!$N$15:$P$20,2,TRUE)</f>
        <v>high</v>
      </c>
      <c r="CN541" s="8">
        <f>VLOOKUP($CL541,definitions_list_lookup!$N$15:$P$20,3,TRUE)</f>
        <v>3</v>
      </c>
      <c r="CO541" s="108"/>
      <c r="CP541" s="7">
        <v>60</v>
      </c>
      <c r="CQ541" s="7">
        <v>30</v>
      </c>
      <c r="CR541" s="7">
        <v>10</v>
      </c>
      <c r="CS541" s="7"/>
      <c r="CT541" s="7"/>
      <c r="CU541" s="7"/>
      <c r="CV541" s="7"/>
      <c r="CW541" s="7"/>
      <c r="CX541" s="7"/>
      <c r="CY541" s="7"/>
      <c r="CZ541" s="7"/>
      <c r="DA541" s="7"/>
      <c r="DB541" s="7"/>
      <c r="DC541" s="7"/>
      <c r="DD541" s="7"/>
      <c r="DE541" s="7"/>
      <c r="DF541" s="7"/>
      <c r="DG541" s="7"/>
      <c r="DH541" s="7"/>
      <c r="DI541" s="7"/>
      <c r="DJ541" s="7"/>
      <c r="DK541" s="7"/>
      <c r="DL541" s="7"/>
      <c r="DM541" s="7"/>
      <c r="DN541" s="8">
        <f t="shared" si="61"/>
        <v>100</v>
      </c>
      <c r="DO541" s="45"/>
      <c r="DP541" s="4"/>
      <c r="DR541" s="8" t="str">
        <f>VLOOKUP($DQ541,definitions_list_lookup!$N$15:$P$20,2,TRUE)</f>
        <v>fresh</v>
      </c>
      <c r="DS541" s="8">
        <f>VLOOKUP($DQ541,definitions_list_lookup!$N$15:$P$20,3,TRUE)</f>
        <v>0</v>
      </c>
      <c r="DT541" s="108"/>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8">
        <f t="shared" si="62"/>
        <v>0</v>
      </c>
      <c r="ET541" s="45"/>
      <c r="EU541" s="8">
        <f t="shared" si="56"/>
        <v>40</v>
      </c>
      <c r="EV541" s="8" t="str">
        <f>VLOOKUP($EU541,definitions_list_lookup!$N$15:$P$20,2,TRUE)</f>
        <v>high</v>
      </c>
      <c r="EW541" s="8">
        <f>VLOOKUP($EU541,definitions_list_lookup!$N$15:$P$20,3,TRUE)</f>
        <v>3</v>
      </c>
    </row>
    <row r="542" spans="1:153" s="5" customFormat="1" ht="56">
      <c r="A542" s="5" t="s">
        <v>2601</v>
      </c>
      <c r="B542" s="5" t="s">
        <v>2845</v>
      </c>
      <c r="C542" s="5" t="s">
        <v>1497</v>
      </c>
      <c r="D542" s="5" t="s">
        <v>1497</v>
      </c>
      <c r="E542" s="5">
        <v>113</v>
      </c>
      <c r="F542" s="5">
        <v>3</v>
      </c>
      <c r="G542" s="6" t="str">
        <f t="shared" si="57"/>
        <v>113-3</v>
      </c>
      <c r="H542" s="2">
        <v>0</v>
      </c>
      <c r="I542" s="2">
        <v>65.5</v>
      </c>
      <c r="J542" s="81" t="str">
        <f>IF(((VLOOKUP($G542,Depth_Lookup!$A$3:$J$561,9,FALSE))-(I542/100))&gt;=0,"Good","Too Long")</f>
        <v>Good</v>
      </c>
      <c r="K542" s="82">
        <f>(VLOOKUP($G542,Depth_Lookup!$A$3:$J$561,10,FALSE))+(H542/100)</f>
        <v>259.16000000000003</v>
      </c>
      <c r="L542" s="82">
        <f>(VLOOKUP($G542,Depth_Lookup!$A$3:$J$561,10,FALSE))+(I542/100)</f>
        <v>259.815</v>
      </c>
      <c r="M542" s="174">
        <v>57</v>
      </c>
      <c r="N542" s="174" t="s">
        <v>1489</v>
      </c>
      <c r="O542" s="59" t="s">
        <v>2644</v>
      </c>
      <c r="P542" s="59" t="s">
        <v>2711</v>
      </c>
      <c r="Q542" s="45"/>
      <c r="R542" s="42">
        <v>90</v>
      </c>
      <c r="T542" s="5">
        <v>10</v>
      </c>
      <c r="V542" s="8">
        <f t="shared" si="58"/>
        <v>100</v>
      </c>
      <c r="W542" s="4" t="s">
        <v>1742</v>
      </c>
      <c r="X542" s="5" t="s">
        <v>1764</v>
      </c>
      <c r="Y542" s="38">
        <v>15</v>
      </c>
      <c r="Z542" s="8" t="str">
        <f>VLOOKUP($Y542,definitions_list_lookup!$N$15:$P$20,2,TRUE)</f>
        <v>moderate</v>
      </c>
      <c r="AA542" s="8">
        <f>VLOOKUP($Y542,definitions_list_lookup!$N$15:$P$20,3,TRUE)</f>
        <v>2</v>
      </c>
      <c r="AB542" s="4"/>
      <c r="AC542" s="7">
        <v>10</v>
      </c>
      <c r="AD542" s="7">
        <v>10</v>
      </c>
      <c r="AE542" s="7">
        <v>20</v>
      </c>
      <c r="AF542" s="7"/>
      <c r="AG542" s="7"/>
      <c r="AH542" s="7"/>
      <c r="AI542" s="7"/>
      <c r="AJ542" s="7"/>
      <c r="AK542" s="7"/>
      <c r="AL542" s="7"/>
      <c r="AM542" s="7"/>
      <c r="AN542" s="7"/>
      <c r="AO542" s="7"/>
      <c r="AP542" s="7">
        <v>5</v>
      </c>
      <c r="AQ542" s="7"/>
      <c r="AR542" s="7"/>
      <c r="AS542" s="7">
        <v>55</v>
      </c>
      <c r="AT542" s="7"/>
      <c r="AU542" s="7"/>
      <c r="AV542" s="7"/>
      <c r="AW542" s="7"/>
      <c r="AX542" s="7"/>
      <c r="AY542" s="7"/>
      <c r="AZ542" s="7"/>
      <c r="BA542" s="8">
        <f t="shared" si="59"/>
        <v>100</v>
      </c>
      <c r="BB542" s="45"/>
      <c r="BC542" s="4"/>
      <c r="BD542" s="4"/>
      <c r="BE542" s="4"/>
      <c r="BG542" s="8" t="str">
        <f>VLOOKUP($BF542,definitions_list_lookup!$N$15:$P$20,2,TRUE)</f>
        <v>fresh</v>
      </c>
      <c r="BH542" s="8">
        <f>VLOOKUP($BF542,definitions_list_lookup!$N$15:$P$20,3,TRUE)</f>
        <v>0</v>
      </c>
      <c r="BI542" s="4"/>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8">
        <f t="shared" si="60"/>
        <v>0</v>
      </c>
      <c r="CI542" s="45"/>
      <c r="CJ542" s="7" t="s">
        <v>1777</v>
      </c>
      <c r="CK542" s="130" t="s">
        <v>1737</v>
      </c>
      <c r="CL542" s="5">
        <v>50</v>
      </c>
      <c r="CM542" s="8" t="str">
        <f>VLOOKUP($CL542,definitions_list_lookup!$N$15:$P$20,2,TRUE)</f>
        <v>high</v>
      </c>
      <c r="CN542" s="8">
        <f>VLOOKUP($CL542,definitions_list_lookup!$N$15:$P$20,3,TRUE)</f>
        <v>3</v>
      </c>
      <c r="CO542" s="108"/>
      <c r="CP542" s="7">
        <v>10</v>
      </c>
      <c r="CQ542" s="7">
        <v>60</v>
      </c>
      <c r="CR542" s="7">
        <v>30</v>
      </c>
      <c r="CS542" s="7"/>
      <c r="CT542" s="7"/>
      <c r="CU542" s="7"/>
      <c r="CV542" s="7"/>
      <c r="CW542" s="7"/>
      <c r="CX542" s="7"/>
      <c r="CY542" s="7"/>
      <c r="CZ542" s="7"/>
      <c r="DA542" s="7"/>
      <c r="DB542" s="7"/>
      <c r="DC542" s="7"/>
      <c r="DD542" s="7"/>
      <c r="DE542" s="7"/>
      <c r="DF542" s="7"/>
      <c r="DG542" s="7"/>
      <c r="DH542" s="7"/>
      <c r="DI542" s="7"/>
      <c r="DJ542" s="7"/>
      <c r="DK542" s="7"/>
      <c r="DL542" s="7"/>
      <c r="DM542" s="7"/>
      <c r="DN542" s="8">
        <f t="shared" si="61"/>
        <v>100</v>
      </c>
      <c r="DO542" s="45"/>
      <c r="DP542" s="4"/>
      <c r="DR542" s="8" t="str">
        <f>VLOOKUP($DQ542,definitions_list_lookup!$N$15:$P$20,2,TRUE)</f>
        <v>fresh</v>
      </c>
      <c r="DS542" s="8">
        <f>VLOOKUP($DQ542,definitions_list_lookup!$N$15:$P$20,3,TRUE)</f>
        <v>0</v>
      </c>
      <c r="DT542" s="108"/>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8">
        <f t="shared" si="62"/>
        <v>0</v>
      </c>
      <c r="ET542" s="45"/>
      <c r="EU542" s="8">
        <f t="shared" si="56"/>
        <v>18.5</v>
      </c>
      <c r="EV542" s="8" t="str">
        <f>VLOOKUP($EU542,definitions_list_lookup!$N$15:$P$20,2,TRUE)</f>
        <v>moderate</v>
      </c>
      <c r="EW542" s="8">
        <f>VLOOKUP($EU542,definitions_list_lookup!$N$15:$P$20,3,TRUE)</f>
        <v>2</v>
      </c>
    </row>
    <row r="543" spans="1:153" s="5" customFormat="1" ht="126">
      <c r="A543" s="5" t="s">
        <v>2601</v>
      </c>
      <c r="B543" s="5" t="s">
        <v>2845</v>
      </c>
      <c r="C543" s="5" t="s">
        <v>1497</v>
      </c>
      <c r="D543" s="5" t="s">
        <v>1497</v>
      </c>
      <c r="E543" s="5">
        <v>113</v>
      </c>
      <c r="F543" s="5">
        <v>4</v>
      </c>
      <c r="G543" s="6" t="str">
        <f t="shared" si="57"/>
        <v>113-4</v>
      </c>
      <c r="H543" s="2">
        <v>0</v>
      </c>
      <c r="I543" s="2">
        <v>39</v>
      </c>
      <c r="J543" s="81" t="str">
        <f>IF(((VLOOKUP($G543,Depth_Lookup!$A$3:$J$561,9,FALSE))-(I543/100))&gt;=0,"Good","Too Long")</f>
        <v>Good</v>
      </c>
      <c r="K543" s="82">
        <f>(VLOOKUP($G543,Depth_Lookup!$A$3:$J$561,10,FALSE))+(H543/100)</f>
        <v>259.815</v>
      </c>
      <c r="L543" s="82">
        <f>(VLOOKUP($G543,Depth_Lookup!$A$3:$J$561,10,FALSE))+(I543/100)</f>
        <v>260.20499999999998</v>
      </c>
      <c r="M543" s="174">
        <v>57</v>
      </c>
      <c r="N543" s="174" t="s">
        <v>1489</v>
      </c>
      <c r="O543" s="59" t="s">
        <v>2839</v>
      </c>
      <c r="P543" s="59" t="s">
        <v>2712</v>
      </c>
      <c r="Q543" s="45">
        <v>1</v>
      </c>
      <c r="R543" s="42">
        <v>100</v>
      </c>
      <c r="V543" s="8">
        <f t="shared" si="58"/>
        <v>100</v>
      </c>
      <c r="W543" s="4" t="s">
        <v>1737</v>
      </c>
      <c r="X543" s="5" t="s">
        <v>3274</v>
      </c>
      <c r="Y543" s="38">
        <v>40</v>
      </c>
      <c r="Z543" s="8" t="str">
        <f>VLOOKUP($Y543,definitions_list_lookup!$N$15:$P$20,2,TRUE)</f>
        <v>high</v>
      </c>
      <c r="AA543" s="8">
        <f>VLOOKUP($Y543,definitions_list_lookup!$N$15:$P$20,3,TRUE)</f>
        <v>3</v>
      </c>
      <c r="AB543" s="4"/>
      <c r="AC543" s="7">
        <v>15</v>
      </c>
      <c r="AD543" s="7">
        <v>35</v>
      </c>
      <c r="AE543" s="7">
        <v>40</v>
      </c>
      <c r="AF543" s="7"/>
      <c r="AG543" s="7"/>
      <c r="AH543" s="7"/>
      <c r="AI543" s="7"/>
      <c r="AJ543" s="7"/>
      <c r="AK543" s="7"/>
      <c r="AL543" s="7"/>
      <c r="AM543" s="7"/>
      <c r="AN543" s="7"/>
      <c r="AO543" s="7"/>
      <c r="AP543" s="7">
        <v>2</v>
      </c>
      <c r="AQ543" s="7"/>
      <c r="AR543" s="7"/>
      <c r="AS543" s="7">
        <v>8</v>
      </c>
      <c r="AT543" s="7"/>
      <c r="AU543" s="7"/>
      <c r="AV543" s="7"/>
      <c r="AW543" s="7"/>
      <c r="AX543" s="7"/>
      <c r="AY543" s="7"/>
      <c r="AZ543" s="7"/>
      <c r="BA543" s="8">
        <f t="shared" si="59"/>
        <v>100</v>
      </c>
      <c r="BB543" s="45"/>
      <c r="BC543" s="4"/>
      <c r="BD543" s="4"/>
      <c r="BE543" s="4"/>
      <c r="BG543" s="8" t="str">
        <f>VLOOKUP($BF543,definitions_list_lookup!$N$15:$P$20,2,TRUE)</f>
        <v>fresh</v>
      </c>
      <c r="BH543" s="8">
        <f>VLOOKUP($BF543,definitions_list_lookup!$N$15:$P$20,3,TRUE)</f>
        <v>0</v>
      </c>
      <c r="BI543" s="4"/>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8">
        <f t="shared" si="60"/>
        <v>0</v>
      </c>
      <c r="CI543" s="45"/>
      <c r="CJ543" s="7"/>
      <c r="CK543" s="130"/>
      <c r="CM543" s="8" t="str">
        <f>VLOOKUP($CL543,definitions_list_lookup!$N$15:$P$20,2,TRUE)</f>
        <v>fresh</v>
      </c>
      <c r="CN543" s="8">
        <f>VLOOKUP($CL543,definitions_list_lookup!$N$15:$P$20,3,TRUE)</f>
        <v>0</v>
      </c>
      <c r="CO543" s="108"/>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8">
        <f t="shared" si="61"/>
        <v>0</v>
      </c>
      <c r="DO543" s="45"/>
      <c r="DP543" s="4"/>
      <c r="DR543" s="8" t="str">
        <f>VLOOKUP($DQ543,definitions_list_lookup!$N$15:$P$20,2,TRUE)</f>
        <v>fresh</v>
      </c>
      <c r="DS543" s="8">
        <f>VLOOKUP($DQ543,definitions_list_lookup!$N$15:$P$20,3,TRUE)</f>
        <v>0</v>
      </c>
      <c r="DT543" s="108"/>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8">
        <f t="shared" si="62"/>
        <v>0</v>
      </c>
      <c r="ET543" s="45"/>
      <c r="EU543" s="8">
        <f t="shared" si="56"/>
        <v>40</v>
      </c>
      <c r="EV543" s="8" t="str">
        <f>VLOOKUP($EU543,definitions_list_lookup!$N$15:$P$20,2,TRUE)</f>
        <v>high</v>
      </c>
      <c r="EW543" s="8">
        <f>VLOOKUP($EU543,definitions_list_lookup!$N$15:$P$20,3,TRUE)</f>
        <v>3</v>
      </c>
    </row>
    <row r="544" spans="1:153" s="5" customFormat="1" ht="70">
      <c r="A544" s="5" t="s">
        <v>2601</v>
      </c>
      <c r="B544" s="5" t="s">
        <v>2845</v>
      </c>
      <c r="C544" s="5" t="s">
        <v>1497</v>
      </c>
      <c r="D544" s="5" t="s">
        <v>1497</v>
      </c>
      <c r="E544" s="5">
        <v>113</v>
      </c>
      <c r="F544" s="5">
        <v>4</v>
      </c>
      <c r="G544" s="6" t="str">
        <f t="shared" si="57"/>
        <v>113-4</v>
      </c>
      <c r="H544" s="2">
        <v>39</v>
      </c>
      <c r="I544" s="2">
        <v>53</v>
      </c>
      <c r="J544" s="81" t="str">
        <f>IF(((VLOOKUP($G544,Depth_Lookup!$A$3:$J$561,9,FALSE))-(I544/100))&gt;=0,"Good","Too Long")</f>
        <v>Good</v>
      </c>
      <c r="K544" s="82">
        <f>(VLOOKUP($G544,Depth_Lookup!$A$3:$J$561,10,FALSE))+(H544/100)</f>
        <v>260.20499999999998</v>
      </c>
      <c r="L544" s="82">
        <f>(VLOOKUP($G544,Depth_Lookup!$A$3:$J$561,10,FALSE))+(I544/100)</f>
        <v>260.34499999999997</v>
      </c>
      <c r="M544" s="174" t="s">
        <v>2645</v>
      </c>
      <c r="N544" s="174" t="s">
        <v>1668</v>
      </c>
      <c r="O544" s="59" t="s">
        <v>2646</v>
      </c>
      <c r="P544" s="59" t="s">
        <v>2499</v>
      </c>
      <c r="Q544" s="45"/>
      <c r="R544" s="42">
        <v>100</v>
      </c>
      <c r="V544" s="8">
        <f t="shared" si="58"/>
        <v>100</v>
      </c>
      <c r="W544" s="4" t="s">
        <v>2046</v>
      </c>
      <c r="X544" s="5" t="s">
        <v>1764</v>
      </c>
      <c r="Y544" s="38">
        <v>95</v>
      </c>
      <c r="Z544" s="8" t="str">
        <f>VLOOKUP($Y544,definitions_list_lookup!$N$15:$P$20,2,TRUE)</f>
        <v>complete</v>
      </c>
      <c r="AA544" s="8">
        <f>VLOOKUP($Y544,definitions_list_lookup!$N$15:$P$20,3,TRUE)</f>
        <v>5</v>
      </c>
      <c r="AB544" s="4"/>
      <c r="AC544" s="7"/>
      <c r="AD544" s="7">
        <v>2</v>
      </c>
      <c r="AE544" s="7"/>
      <c r="AF544" s="7"/>
      <c r="AG544" s="7"/>
      <c r="AH544" s="7"/>
      <c r="AI544" s="7"/>
      <c r="AJ544" s="7"/>
      <c r="AK544" s="7"/>
      <c r="AL544" s="7"/>
      <c r="AM544" s="7"/>
      <c r="AN544" s="7"/>
      <c r="AO544" s="7"/>
      <c r="AP544" s="7">
        <v>10</v>
      </c>
      <c r="AQ544" s="7"/>
      <c r="AR544" s="7"/>
      <c r="AS544" s="7">
        <v>88</v>
      </c>
      <c r="AT544" s="7"/>
      <c r="AU544" s="7"/>
      <c r="AV544" s="7"/>
      <c r="AW544" s="7"/>
      <c r="AX544" s="7"/>
      <c r="AY544" s="7"/>
      <c r="AZ544" s="7"/>
      <c r="BA544" s="8">
        <f t="shared" si="59"/>
        <v>100</v>
      </c>
      <c r="BB544" s="45"/>
      <c r="BC544" s="4"/>
      <c r="BD544" s="4"/>
      <c r="BE544" s="4"/>
      <c r="BG544" s="8" t="str">
        <f>VLOOKUP($BF544,definitions_list_lookup!$N$15:$P$20,2,TRUE)</f>
        <v>fresh</v>
      </c>
      <c r="BH544" s="8">
        <f>VLOOKUP($BF544,definitions_list_lookup!$N$15:$P$20,3,TRUE)</f>
        <v>0</v>
      </c>
      <c r="BI544" s="4"/>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8">
        <f t="shared" si="60"/>
        <v>0</v>
      </c>
      <c r="CI544" s="45"/>
      <c r="CJ544" s="7"/>
      <c r="CK544" s="130"/>
      <c r="CM544" s="8" t="str">
        <f>VLOOKUP($CL544,definitions_list_lookup!$N$15:$P$20,2,TRUE)</f>
        <v>fresh</v>
      </c>
      <c r="CN544" s="8">
        <f>VLOOKUP($CL544,definitions_list_lookup!$N$15:$P$20,3,TRUE)</f>
        <v>0</v>
      </c>
      <c r="CO544" s="108"/>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8">
        <f t="shared" si="61"/>
        <v>0</v>
      </c>
      <c r="DO544" s="45"/>
      <c r="DP544" s="4"/>
      <c r="DR544" s="8" t="str">
        <f>VLOOKUP($DQ544,definitions_list_lookup!$N$15:$P$20,2,TRUE)</f>
        <v>fresh</v>
      </c>
      <c r="DS544" s="8">
        <f>VLOOKUP($DQ544,definitions_list_lookup!$N$15:$P$20,3,TRUE)</f>
        <v>0</v>
      </c>
      <c r="DT544" s="108"/>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8">
        <f t="shared" si="62"/>
        <v>0</v>
      </c>
      <c r="ET544" s="45"/>
      <c r="EU544" s="8">
        <f t="shared" si="56"/>
        <v>95</v>
      </c>
      <c r="EV544" s="8" t="str">
        <f>VLOOKUP($EU544,definitions_list_lookup!$N$15:$P$20,2,TRUE)</f>
        <v>complete</v>
      </c>
      <c r="EW544" s="8">
        <f>VLOOKUP($EU544,definitions_list_lookup!$N$15:$P$20,3,TRUE)</f>
        <v>5</v>
      </c>
    </row>
    <row r="545" spans="1:153" s="5" customFormat="1" ht="112">
      <c r="A545" s="5" t="s">
        <v>2601</v>
      </c>
      <c r="B545" s="5" t="s">
        <v>2845</v>
      </c>
      <c r="C545" s="5" t="s">
        <v>1497</v>
      </c>
      <c r="D545" s="5" t="s">
        <v>1497</v>
      </c>
      <c r="E545" s="5">
        <v>114</v>
      </c>
      <c r="F545" s="5">
        <v>1</v>
      </c>
      <c r="G545" s="6" t="str">
        <f t="shared" si="57"/>
        <v>114-1</v>
      </c>
      <c r="H545" s="2">
        <v>0</v>
      </c>
      <c r="I545" s="2">
        <v>74.5</v>
      </c>
      <c r="J545" s="81" t="str">
        <f>IF(((VLOOKUP($G545,Depth_Lookup!$A$3:$J$561,9,FALSE))-(I545/100))&gt;=0,"Good","Too Long")</f>
        <v>Good</v>
      </c>
      <c r="K545" s="82">
        <f>(VLOOKUP($G545,Depth_Lookup!$A$3:$J$561,10,FALSE))+(H545/100)</f>
        <v>260.25</v>
      </c>
      <c r="L545" s="82">
        <f>(VLOOKUP($G545,Depth_Lookup!$A$3:$J$561,10,FALSE))+(I545/100)</f>
        <v>260.995</v>
      </c>
      <c r="M545" s="174" t="s">
        <v>2645</v>
      </c>
      <c r="N545" s="174" t="s">
        <v>1668</v>
      </c>
      <c r="O545" s="59" t="s">
        <v>2647</v>
      </c>
      <c r="P545" s="59" t="s">
        <v>2500</v>
      </c>
      <c r="Q545" s="45"/>
      <c r="R545" s="42">
        <v>100</v>
      </c>
      <c r="V545" s="8">
        <f t="shared" si="58"/>
        <v>100</v>
      </c>
      <c r="W545" s="4" t="s">
        <v>2648</v>
      </c>
      <c r="X545" s="5" t="s">
        <v>1764</v>
      </c>
      <c r="Y545" s="38">
        <v>95</v>
      </c>
      <c r="Z545" s="8" t="str">
        <f>VLOOKUP($Y545,definitions_list_lookup!$N$15:$P$20,2,TRUE)</f>
        <v>complete</v>
      </c>
      <c r="AA545" s="8">
        <f>VLOOKUP($Y545,definitions_list_lookup!$N$15:$P$20,3,TRUE)</f>
        <v>5</v>
      </c>
      <c r="AB545" s="4" t="s">
        <v>2649</v>
      </c>
      <c r="AC545" s="7"/>
      <c r="AD545" s="7">
        <v>2</v>
      </c>
      <c r="AE545" s="7"/>
      <c r="AF545" s="7"/>
      <c r="AG545" s="7"/>
      <c r="AH545" s="7"/>
      <c r="AI545" s="7"/>
      <c r="AJ545" s="7"/>
      <c r="AK545" s="7"/>
      <c r="AL545" s="7"/>
      <c r="AM545" s="7"/>
      <c r="AN545" s="7"/>
      <c r="AO545" s="7"/>
      <c r="AP545" s="7">
        <v>10</v>
      </c>
      <c r="AQ545" s="7"/>
      <c r="AR545" s="7"/>
      <c r="AS545" s="7">
        <v>88</v>
      </c>
      <c r="AT545" s="7"/>
      <c r="AU545" s="7"/>
      <c r="AV545" s="7"/>
      <c r="AW545" s="7"/>
      <c r="AX545" s="7"/>
      <c r="AY545" s="7"/>
      <c r="AZ545" s="7"/>
      <c r="BA545" s="8">
        <f t="shared" si="59"/>
        <v>100</v>
      </c>
      <c r="BB545" s="45"/>
      <c r="BC545" s="4"/>
      <c r="BD545" s="4"/>
      <c r="BE545" s="4"/>
      <c r="BG545" s="8" t="str">
        <f>VLOOKUP($BF545,definitions_list_lookup!$N$15:$P$20,2,TRUE)</f>
        <v>fresh</v>
      </c>
      <c r="BH545" s="8">
        <f>VLOOKUP($BF545,definitions_list_lookup!$N$15:$P$20,3,TRUE)</f>
        <v>0</v>
      </c>
      <c r="BI545" s="4"/>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8">
        <f t="shared" si="60"/>
        <v>0</v>
      </c>
      <c r="CI545" s="45"/>
      <c r="CJ545" s="7"/>
      <c r="CK545" s="130"/>
      <c r="CM545" s="8" t="str">
        <f>VLOOKUP($CL545,definitions_list_lookup!$N$15:$P$20,2,TRUE)</f>
        <v>fresh</v>
      </c>
      <c r="CN545" s="8">
        <f>VLOOKUP($CL545,definitions_list_lookup!$N$15:$P$20,3,TRUE)</f>
        <v>0</v>
      </c>
      <c r="CO545" s="108"/>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8">
        <f t="shared" si="61"/>
        <v>0</v>
      </c>
      <c r="DO545" s="45"/>
      <c r="DP545" s="4"/>
      <c r="DR545" s="8" t="str">
        <f>VLOOKUP($DQ545,definitions_list_lookup!$N$15:$P$20,2,TRUE)</f>
        <v>fresh</v>
      </c>
      <c r="DS545" s="8">
        <f>VLOOKUP($DQ545,definitions_list_lookup!$N$15:$P$20,3,TRUE)</f>
        <v>0</v>
      </c>
      <c r="DT545" s="108"/>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8">
        <f t="shared" si="62"/>
        <v>0</v>
      </c>
      <c r="ET545" s="45"/>
      <c r="EU545" s="8">
        <f t="shared" si="56"/>
        <v>95</v>
      </c>
      <c r="EV545" s="8" t="str">
        <f>VLOOKUP($EU545,definitions_list_lookup!$N$15:$P$20,2,TRUE)</f>
        <v>complete</v>
      </c>
      <c r="EW545" s="8">
        <f>VLOOKUP($EU545,definitions_list_lookup!$N$15:$P$20,3,TRUE)</f>
        <v>5</v>
      </c>
    </row>
    <row r="546" spans="1:153" s="5" customFormat="1" ht="112">
      <c r="A546" s="5" t="s">
        <v>2601</v>
      </c>
      <c r="B546" s="5" t="s">
        <v>2845</v>
      </c>
      <c r="C546" s="5" t="s">
        <v>1497</v>
      </c>
      <c r="D546" s="5" t="s">
        <v>1497</v>
      </c>
      <c r="E546" s="5">
        <v>114</v>
      </c>
      <c r="F546" s="5">
        <v>2</v>
      </c>
      <c r="G546" s="6" t="str">
        <f t="shared" si="57"/>
        <v>114-2</v>
      </c>
      <c r="H546" s="2">
        <v>0</v>
      </c>
      <c r="I546" s="2">
        <v>66.5</v>
      </c>
      <c r="J546" s="81" t="str">
        <f>IF(((VLOOKUP($G546,Depth_Lookup!$A$3:$J$561,9,FALSE))-(I546/100))&gt;=0,"Good","Too Long")</f>
        <v>Good</v>
      </c>
      <c r="K546" s="82">
        <f>(VLOOKUP($G546,Depth_Lookup!$A$3:$J$561,10,FALSE))+(H546/100)</f>
        <v>260.995</v>
      </c>
      <c r="L546" s="82">
        <f>(VLOOKUP($G546,Depth_Lookup!$A$3:$J$561,10,FALSE))+(I546/100)</f>
        <v>261.66000000000003</v>
      </c>
      <c r="M546" s="174" t="s">
        <v>2645</v>
      </c>
      <c r="N546" s="174" t="s">
        <v>1668</v>
      </c>
      <c r="O546" s="59" t="s">
        <v>2650</v>
      </c>
      <c r="P546" s="59" t="s">
        <v>2500</v>
      </c>
      <c r="Q546" s="45"/>
      <c r="R546" s="42">
        <v>100</v>
      </c>
      <c r="V546" s="8">
        <f t="shared" si="58"/>
        <v>100</v>
      </c>
      <c r="W546" s="4" t="s">
        <v>2648</v>
      </c>
      <c r="X546" s="5" t="s">
        <v>1764</v>
      </c>
      <c r="Y546" s="38">
        <v>95</v>
      </c>
      <c r="Z546" s="8" t="str">
        <f>VLOOKUP($Y546,definitions_list_lookup!$N$15:$P$20,2,TRUE)</f>
        <v>complete</v>
      </c>
      <c r="AA546" s="8">
        <f>VLOOKUP($Y546,definitions_list_lookup!$N$15:$P$20,3,TRUE)</f>
        <v>5</v>
      </c>
      <c r="AB546" s="4" t="s">
        <v>2651</v>
      </c>
      <c r="AC546" s="7"/>
      <c r="AD546" s="7">
        <v>1</v>
      </c>
      <c r="AE546" s="7"/>
      <c r="AF546" s="7"/>
      <c r="AG546" s="7"/>
      <c r="AH546" s="7"/>
      <c r="AI546" s="7"/>
      <c r="AJ546" s="7"/>
      <c r="AK546" s="7"/>
      <c r="AL546" s="7"/>
      <c r="AM546" s="7"/>
      <c r="AN546" s="7"/>
      <c r="AO546" s="7"/>
      <c r="AP546" s="7">
        <v>10</v>
      </c>
      <c r="AQ546" s="7"/>
      <c r="AR546" s="7"/>
      <c r="AS546" s="7">
        <v>89</v>
      </c>
      <c r="AT546" s="7"/>
      <c r="AU546" s="7"/>
      <c r="AV546" s="7"/>
      <c r="AW546" s="7"/>
      <c r="AX546" s="7"/>
      <c r="AY546" s="7"/>
      <c r="AZ546" s="7"/>
      <c r="BA546" s="8">
        <f t="shared" si="59"/>
        <v>100</v>
      </c>
      <c r="BB546" s="45"/>
      <c r="BC546" s="4"/>
      <c r="BD546" s="4"/>
      <c r="BE546" s="4"/>
      <c r="BG546" s="8" t="str">
        <f>VLOOKUP($BF546,definitions_list_lookup!$N$15:$P$20,2,TRUE)</f>
        <v>fresh</v>
      </c>
      <c r="BH546" s="8">
        <f>VLOOKUP($BF546,definitions_list_lookup!$N$15:$P$20,3,TRUE)</f>
        <v>0</v>
      </c>
      <c r="BI546" s="4"/>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8">
        <f t="shared" si="60"/>
        <v>0</v>
      </c>
      <c r="CI546" s="45"/>
      <c r="CJ546" s="7"/>
      <c r="CK546" s="130"/>
      <c r="CM546" s="8" t="str">
        <f>VLOOKUP($CL546,definitions_list_lookup!$N$15:$P$20,2,TRUE)</f>
        <v>fresh</v>
      </c>
      <c r="CN546" s="8">
        <f>VLOOKUP($CL546,definitions_list_lookup!$N$15:$P$20,3,TRUE)</f>
        <v>0</v>
      </c>
      <c r="CO546" s="108"/>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8">
        <f t="shared" si="61"/>
        <v>0</v>
      </c>
      <c r="DO546" s="45"/>
      <c r="DP546" s="4"/>
      <c r="DR546" s="8" t="str">
        <f>VLOOKUP($DQ546,definitions_list_lookup!$N$15:$P$20,2,TRUE)</f>
        <v>fresh</v>
      </c>
      <c r="DS546" s="8">
        <f>VLOOKUP($DQ546,definitions_list_lookup!$N$15:$P$20,3,TRUE)</f>
        <v>0</v>
      </c>
      <c r="DT546" s="108"/>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8">
        <f t="shared" si="62"/>
        <v>0</v>
      </c>
      <c r="ET546" s="45"/>
      <c r="EU546" s="8">
        <f t="shared" si="56"/>
        <v>95</v>
      </c>
      <c r="EV546" s="8" t="str">
        <f>VLOOKUP($EU546,definitions_list_lookup!$N$15:$P$20,2,TRUE)</f>
        <v>complete</v>
      </c>
      <c r="EW546" s="8">
        <f>VLOOKUP($EU546,definitions_list_lookup!$N$15:$P$20,3,TRUE)</f>
        <v>5</v>
      </c>
    </row>
    <row r="547" spans="1:153" s="5" customFormat="1" ht="112">
      <c r="A547" s="5" t="s">
        <v>2601</v>
      </c>
      <c r="B547" s="5" t="s">
        <v>2845</v>
      </c>
      <c r="C547" s="5" t="s">
        <v>1497</v>
      </c>
      <c r="D547" s="5" t="s">
        <v>1497</v>
      </c>
      <c r="E547" s="5">
        <v>115</v>
      </c>
      <c r="F547" s="5">
        <v>1</v>
      </c>
      <c r="G547" s="6" t="str">
        <f t="shared" si="57"/>
        <v>115-1</v>
      </c>
      <c r="H547" s="2">
        <v>0</v>
      </c>
      <c r="I547" s="2">
        <v>13</v>
      </c>
      <c r="J547" s="81" t="str">
        <f>IF(((VLOOKUP($G547,Depth_Lookup!$A$3:$J$561,9,FALSE))-(I547/100))&gt;=0,"Good","Too Long")</f>
        <v>Good</v>
      </c>
      <c r="K547" s="82">
        <f>(VLOOKUP($G547,Depth_Lookup!$A$3:$J$561,10,FALSE))+(H547/100)</f>
        <v>261.45</v>
      </c>
      <c r="L547" s="82">
        <f>(VLOOKUP($G547,Depth_Lookup!$A$3:$J$561,10,FALSE))+(I547/100)</f>
        <v>261.58</v>
      </c>
      <c r="M547" s="174" t="s">
        <v>2645</v>
      </c>
      <c r="N547" s="174" t="s">
        <v>1668</v>
      </c>
      <c r="O547" s="59" t="s">
        <v>2646</v>
      </c>
      <c r="P547" s="59" t="s">
        <v>2500</v>
      </c>
      <c r="Q547" s="45"/>
      <c r="R547" s="42">
        <v>100</v>
      </c>
      <c r="V547" s="8">
        <f t="shared" si="58"/>
        <v>100</v>
      </c>
      <c r="W547" s="4" t="s">
        <v>2648</v>
      </c>
      <c r="X547" s="5" t="s">
        <v>1764</v>
      </c>
      <c r="Y547" s="38">
        <v>95</v>
      </c>
      <c r="Z547" s="8" t="str">
        <f>VLOOKUP($Y547,definitions_list_lookup!$N$15:$P$20,2,TRUE)</f>
        <v>complete</v>
      </c>
      <c r="AA547" s="8">
        <f>VLOOKUP($Y547,definitions_list_lookup!$N$15:$P$20,3,TRUE)</f>
        <v>5</v>
      </c>
      <c r="AB547" s="4"/>
      <c r="AC547" s="7"/>
      <c r="AD547" s="7">
        <v>1</v>
      </c>
      <c r="AE547" s="7"/>
      <c r="AF547" s="7"/>
      <c r="AG547" s="7"/>
      <c r="AH547" s="7"/>
      <c r="AI547" s="7"/>
      <c r="AJ547" s="7"/>
      <c r="AK547" s="7"/>
      <c r="AL547" s="7"/>
      <c r="AM547" s="7"/>
      <c r="AN547" s="7"/>
      <c r="AO547" s="7"/>
      <c r="AP547" s="7">
        <v>10</v>
      </c>
      <c r="AQ547" s="7"/>
      <c r="AR547" s="7"/>
      <c r="AS547" s="7">
        <v>89</v>
      </c>
      <c r="AT547" s="7"/>
      <c r="AU547" s="7"/>
      <c r="AV547" s="7"/>
      <c r="AW547" s="7"/>
      <c r="AX547" s="7"/>
      <c r="AY547" s="7"/>
      <c r="AZ547" s="7"/>
      <c r="BA547" s="8">
        <f t="shared" si="59"/>
        <v>100</v>
      </c>
      <c r="BB547" s="45"/>
      <c r="BC547" s="4"/>
      <c r="BD547" s="4"/>
      <c r="BE547" s="4"/>
      <c r="BG547" s="8" t="str">
        <f>VLOOKUP($BF547,definitions_list_lookup!$N$15:$P$20,2,TRUE)</f>
        <v>fresh</v>
      </c>
      <c r="BH547" s="8">
        <f>VLOOKUP($BF547,definitions_list_lookup!$N$15:$P$20,3,TRUE)</f>
        <v>0</v>
      </c>
      <c r="BI547" s="4"/>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8">
        <f t="shared" si="60"/>
        <v>0</v>
      </c>
      <c r="CI547" s="45"/>
      <c r="CJ547" s="7"/>
      <c r="CK547" s="130"/>
      <c r="CM547" s="8" t="str">
        <f>VLOOKUP($CL547,definitions_list_lookup!$N$15:$P$20,2,TRUE)</f>
        <v>fresh</v>
      </c>
      <c r="CN547" s="8">
        <f>VLOOKUP($CL547,definitions_list_lookup!$N$15:$P$20,3,TRUE)</f>
        <v>0</v>
      </c>
      <c r="CO547" s="108"/>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8">
        <f t="shared" si="61"/>
        <v>0</v>
      </c>
      <c r="DO547" s="45"/>
      <c r="DP547" s="4"/>
      <c r="DR547" s="8" t="str">
        <f>VLOOKUP($DQ547,definitions_list_lookup!$N$15:$P$20,2,TRUE)</f>
        <v>fresh</v>
      </c>
      <c r="DS547" s="8">
        <f>VLOOKUP($DQ547,definitions_list_lookup!$N$15:$P$20,3,TRUE)</f>
        <v>0</v>
      </c>
      <c r="DT547" s="108"/>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8">
        <f t="shared" si="62"/>
        <v>0</v>
      </c>
      <c r="ET547" s="45"/>
      <c r="EU547" s="8">
        <f t="shared" si="56"/>
        <v>95</v>
      </c>
      <c r="EV547" s="8" t="str">
        <f>VLOOKUP($EU547,definitions_list_lookup!$N$15:$P$20,2,TRUE)</f>
        <v>complete</v>
      </c>
      <c r="EW547" s="8">
        <f>VLOOKUP($EU547,definitions_list_lookup!$N$15:$P$20,3,TRUE)</f>
        <v>5</v>
      </c>
    </row>
    <row r="548" spans="1:153" s="5" customFormat="1" ht="112">
      <c r="A548" s="5" t="s">
        <v>2601</v>
      </c>
      <c r="B548" s="5" t="s">
        <v>2845</v>
      </c>
      <c r="C548" s="5" t="s">
        <v>1497</v>
      </c>
      <c r="D548" s="5" t="s">
        <v>1497</v>
      </c>
      <c r="E548" s="5">
        <v>115</v>
      </c>
      <c r="F548" s="5">
        <v>1</v>
      </c>
      <c r="G548" s="6" t="str">
        <f t="shared" si="57"/>
        <v>115-1</v>
      </c>
      <c r="H548" s="2">
        <v>13</v>
      </c>
      <c r="I548" s="2">
        <v>97</v>
      </c>
      <c r="J548" s="81" t="str">
        <f>IF(((VLOOKUP($G548,Depth_Lookup!$A$3:$J$561,9,FALSE))-(I548/100))&gt;=0,"Good","Too Long")</f>
        <v>Good</v>
      </c>
      <c r="K548" s="82">
        <f>(VLOOKUP($G548,Depth_Lookup!$A$3:$J$561,10,FALSE))+(H548/100)</f>
        <v>261.58</v>
      </c>
      <c r="L548" s="82">
        <f>(VLOOKUP($G548,Depth_Lookup!$A$3:$J$561,10,FALSE))+(I548/100)</f>
        <v>262.42</v>
      </c>
      <c r="M548" s="174" t="s">
        <v>2652</v>
      </c>
      <c r="N548" s="174" t="s">
        <v>12</v>
      </c>
      <c r="O548" s="59" t="s">
        <v>2607</v>
      </c>
      <c r="P548" s="59" t="s">
        <v>2500</v>
      </c>
      <c r="Q548" s="45"/>
      <c r="R548" s="42">
        <v>100</v>
      </c>
      <c r="V548" s="8">
        <f t="shared" si="58"/>
        <v>100</v>
      </c>
      <c r="W548" s="4" t="s">
        <v>2046</v>
      </c>
      <c r="X548" s="5" t="s">
        <v>1764</v>
      </c>
      <c r="Y548" s="38">
        <v>95</v>
      </c>
      <c r="Z548" s="8" t="str">
        <f>VLOOKUP($Y548,definitions_list_lookup!$N$15:$P$20,2,TRUE)</f>
        <v>complete</v>
      </c>
      <c r="AA548" s="8">
        <f>VLOOKUP($Y548,definitions_list_lookup!$N$15:$P$20,3,TRUE)</f>
        <v>5</v>
      </c>
      <c r="AB548" s="4"/>
      <c r="AC548" s="7"/>
      <c r="AD548" s="7"/>
      <c r="AE548" s="7"/>
      <c r="AF548" s="7"/>
      <c r="AG548" s="7"/>
      <c r="AH548" s="7"/>
      <c r="AI548" s="7"/>
      <c r="AJ548" s="7"/>
      <c r="AK548" s="7"/>
      <c r="AL548" s="7"/>
      <c r="AM548" s="7"/>
      <c r="AN548" s="7"/>
      <c r="AO548" s="7"/>
      <c r="AP548" s="7">
        <v>10</v>
      </c>
      <c r="AQ548" s="7"/>
      <c r="AR548" s="7"/>
      <c r="AS548" s="7">
        <v>90</v>
      </c>
      <c r="AT548" s="7"/>
      <c r="AU548" s="7"/>
      <c r="AV548" s="7"/>
      <c r="AW548" s="7"/>
      <c r="AX548" s="7"/>
      <c r="AY548" s="7"/>
      <c r="AZ548" s="7"/>
      <c r="BA548" s="8">
        <f t="shared" si="59"/>
        <v>100</v>
      </c>
      <c r="BB548" s="45"/>
      <c r="BC548" s="4"/>
      <c r="BD548" s="4"/>
      <c r="BE548" s="4"/>
      <c r="BG548" s="8" t="str">
        <f>VLOOKUP($BF548,definitions_list_lookup!$N$15:$P$20,2,TRUE)</f>
        <v>fresh</v>
      </c>
      <c r="BH548" s="8">
        <f>VLOOKUP($BF548,definitions_list_lookup!$N$15:$P$20,3,TRUE)</f>
        <v>0</v>
      </c>
      <c r="BI548" s="4"/>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8">
        <f t="shared" si="60"/>
        <v>0</v>
      </c>
      <c r="CI548" s="45"/>
      <c r="CJ548" s="7"/>
      <c r="CK548" s="130"/>
      <c r="CM548" s="8" t="str">
        <f>VLOOKUP($CL548,definitions_list_lookup!$N$15:$P$20,2,TRUE)</f>
        <v>fresh</v>
      </c>
      <c r="CN548" s="8">
        <f>VLOOKUP($CL548,definitions_list_lookup!$N$15:$P$20,3,TRUE)</f>
        <v>0</v>
      </c>
      <c r="CO548" s="108"/>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8">
        <f t="shared" si="61"/>
        <v>0</v>
      </c>
      <c r="DO548" s="45"/>
      <c r="DP548" s="4"/>
      <c r="DR548" s="8" t="str">
        <f>VLOOKUP($DQ548,definitions_list_lookup!$N$15:$P$20,2,TRUE)</f>
        <v>fresh</v>
      </c>
      <c r="DS548" s="8">
        <f>VLOOKUP($DQ548,definitions_list_lookup!$N$15:$P$20,3,TRUE)</f>
        <v>0</v>
      </c>
      <c r="DT548" s="108"/>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8">
        <f t="shared" si="62"/>
        <v>0</v>
      </c>
      <c r="ET548" s="45"/>
      <c r="EU548" s="8">
        <f t="shared" si="56"/>
        <v>95</v>
      </c>
      <c r="EV548" s="8" t="str">
        <f>VLOOKUP($EU548,definitions_list_lookup!$N$15:$P$20,2,TRUE)</f>
        <v>complete</v>
      </c>
      <c r="EW548" s="8">
        <f>VLOOKUP($EU548,definitions_list_lookup!$N$15:$P$20,3,TRUE)</f>
        <v>5</v>
      </c>
    </row>
    <row r="549" spans="1:153" s="5" customFormat="1" ht="112">
      <c r="A549" s="5" t="s">
        <v>2601</v>
      </c>
      <c r="B549" s="5" t="s">
        <v>2845</v>
      </c>
      <c r="C549" s="5" t="s">
        <v>1497</v>
      </c>
      <c r="D549" s="5" t="s">
        <v>1497</v>
      </c>
      <c r="E549" s="5">
        <v>115</v>
      </c>
      <c r="F549" s="5">
        <v>2</v>
      </c>
      <c r="G549" s="6" t="str">
        <f t="shared" si="57"/>
        <v>115-2</v>
      </c>
      <c r="H549" s="2">
        <v>0</v>
      </c>
      <c r="I549" s="2">
        <v>99.5</v>
      </c>
      <c r="J549" s="81" t="str">
        <f>IF(((VLOOKUP($G549,Depth_Lookup!$A$3:$J$561,9,FALSE))-(I549/100))&gt;=0,"Good","Too Long")</f>
        <v>Good</v>
      </c>
      <c r="K549" s="82">
        <f>(VLOOKUP($G549,Depth_Lookup!$A$3:$J$561,10,FALSE))+(H549/100)</f>
        <v>262.42</v>
      </c>
      <c r="L549" s="82">
        <f>(VLOOKUP($G549,Depth_Lookup!$A$3:$J$561,10,FALSE))+(I549/100)</f>
        <v>263.41500000000002</v>
      </c>
      <c r="M549" s="174" t="s">
        <v>2652</v>
      </c>
      <c r="N549" s="174" t="s">
        <v>12</v>
      </c>
      <c r="O549" s="59" t="s">
        <v>2401</v>
      </c>
      <c r="P549" s="59" t="s">
        <v>2500</v>
      </c>
      <c r="Q549" s="45"/>
      <c r="R549" s="42">
        <v>100</v>
      </c>
      <c r="V549" s="8">
        <f t="shared" si="58"/>
        <v>100</v>
      </c>
      <c r="W549" s="4" t="s">
        <v>2046</v>
      </c>
      <c r="X549" s="5" t="s">
        <v>1764</v>
      </c>
      <c r="Y549" s="38">
        <v>95</v>
      </c>
      <c r="Z549" s="8" t="str">
        <f>VLOOKUP($Y549,definitions_list_lookup!$N$15:$P$20,2,TRUE)</f>
        <v>complete</v>
      </c>
      <c r="AA549" s="8">
        <f>VLOOKUP($Y549,definitions_list_lookup!$N$15:$P$20,3,TRUE)</f>
        <v>5</v>
      </c>
      <c r="AB549" s="4"/>
      <c r="AC549" s="7"/>
      <c r="AD549" s="7">
        <v>0.5</v>
      </c>
      <c r="AE549" s="7"/>
      <c r="AF549" s="7"/>
      <c r="AG549" s="7"/>
      <c r="AH549" s="7"/>
      <c r="AI549" s="7"/>
      <c r="AJ549" s="7"/>
      <c r="AK549" s="7"/>
      <c r="AL549" s="7"/>
      <c r="AM549" s="7"/>
      <c r="AN549" s="7"/>
      <c r="AO549" s="7"/>
      <c r="AP549" s="7">
        <v>10</v>
      </c>
      <c r="AQ549" s="7"/>
      <c r="AR549" s="7"/>
      <c r="AS549" s="7">
        <v>89.5</v>
      </c>
      <c r="AT549" s="7"/>
      <c r="AU549" s="7"/>
      <c r="AV549" s="7"/>
      <c r="AW549" s="7"/>
      <c r="AX549" s="7"/>
      <c r="AY549" s="7"/>
      <c r="AZ549" s="7"/>
      <c r="BA549" s="8">
        <f t="shared" si="59"/>
        <v>100</v>
      </c>
      <c r="BB549" s="45"/>
      <c r="BC549" s="4"/>
      <c r="BD549" s="4"/>
      <c r="BE549" s="4"/>
      <c r="BG549" s="8" t="str">
        <f>VLOOKUP($BF549,definitions_list_lookup!$N$15:$P$20,2,TRUE)</f>
        <v>fresh</v>
      </c>
      <c r="BH549" s="8">
        <f>VLOOKUP($BF549,definitions_list_lookup!$N$15:$P$20,3,TRUE)</f>
        <v>0</v>
      </c>
      <c r="BI549" s="4"/>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8">
        <f t="shared" si="60"/>
        <v>0</v>
      </c>
      <c r="CI549" s="45"/>
      <c r="CJ549" s="7"/>
      <c r="CK549" s="130"/>
      <c r="CM549" s="8" t="str">
        <f>VLOOKUP($CL549,definitions_list_lookup!$N$15:$P$20,2,TRUE)</f>
        <v>fresh</v>
      </c>
      <c r="CN549" s="8">
        <f>VLOOKUP($CL549,definitions_list_lookup!$N$15:$P$20,3,TRUE)</f>
        <v>0</v>
      </c>
      <c r="CO549" s="108"/>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8">
        <f t="shared" si="61"/>
        <v>0</v>
      </c>
      <c r="DO549" s="45"/>
      <c r="DP549" s="4"/>
      <c r="DR549" s="8" t="str">
        <f>VLOOKUP($DQ549,definitions_list_lookup!$N$15:$P$20,2,TRUE)</f>
        <v>fresh</v>
      </c>
      <c r="DS549" s="8">
        <f>VLOOKUP($DQ549,definitions_list_lookup!$N$15:$P$20,3,TRUE)</f>
        <v>0</v>
      </c>
      <c r="DT549" s="108"/>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8">
        <f t="shared" si="62"/>
        <v>0</v>
      </c>
      <c r="ET549" s="45"/>
      <c r="EU549" s="8">
        <f t="shared" si="56"/>
        <v>95</v>
      </c>
      <c r="EV549" s="8" t="str">
        <f>VLOOKUP($EU549,definitions_list_lookup!$N$15:$P$20,2,TRUE)</f>
        <v>complete</v>
      </c>
      <c r="EW549" s="8">
        <f>VLOOKUP($EU549,definitions_list_lookup!$N$15:$P$20,3,TRUE)</f>
        <v>5</v>
      </c>
    </row>
    <row r="550" spans="1:153" s="5" customFormat="1" ht="112">
      <c r="A550" s="5" t="s">
        <v>2601</v>
      </c>
      <c r="B550" s="5" t="s">
        <v>2845</v>
      </c>
      <c r="C550" s="5" t="s">
        <v>1497</v>
      </c>
      <c r="D550" s="5" t="s">
        <v>1497</v>
      </c>
      <c r="E550" s="5">
        <v>116</v>
      </c>
      <c r="F550" s="5">
        <v>1</v>
      </c>
      <c r="G550" s="6" t="str">
        <f t="shared" si="57"/>
        <v>116-1</v>
      </c>
      <c r="H550" s="2">
        <v>0</v>
      </c>
      <c r="I550" s="2">
        <v>97.5</v>
      </c>
      <c r="J550" s="81" t="str">
        <f>IF(((VLOOKUP($G550,Depth_Lookup!$A$3:$J$561,9,FALSE))-(I550/100))&gt;=0,"Good","Too Long")</f>
        <v>Good</v>
      </c>
      <c r="K550" s="82">
        <f>(VLOOKUP($G550,Depth_Lookup!$A$3:$J$561,10,FALSE))+(H550/100)</f>
        <v>263.25</v>
      </c>
      <c r="L550" s="82">
        <f>(VLOOKUP($G550,Depth_Lookup!$A$3:$J$561,10,FALSE))+(I550/100)</f>
        <v>264.22500000000002</v>
      </c>
      <c r="M550" s="174" t="s">
        <v>2652</v>
      </c>
      <c r="N550" s="174" t="s">
        <v>12</v>
      </c>
      <c r="O550" s="59" t="s">
        <v>2397</v>
      </c>
      <c r="P550" s="59" t="s">
        <v>2500</v>
      </c>
      <c r="Q550" s="45"/>
      <c r="R550" s="42">
        <v>100</v>
      </c>
      <c r="V550" s="8">
        <f t="shared" si="58"/>
        <v>100</v>
      </c>
      <c r="W550" s="4" t="s">
        <v>2046</v>
      </c>
      <c r="X550" s="5" t="s">
        <v>1764</v>
      </c>
      <c r="Y550" s="38">
        <v>95</v>
      </c>
      <c r="Z550" s="8" t="str">
        <f>VLOOKUP($Y550,definitions_list_lookup!$N$15:$P$20,2,TRUE)</f>
        <v>complete</v>
      </c>
      <c r="AA550" s="8">
        <f>VLOOKUP($Y550,definitions_list_lookup!$N$15:$P$20,3,TRUE)</f>
        <v>5</v>
      </c>
      <c r="AB550" s="4"/>
      <c r="AC550" s="7"/>
      <c r="AD550" s="7"/>
      <c r="AE550" s="7"/>
      <c r="AF550" s="7"/>
      <c r="AG550" s="7"/>
      <c r="AH550" s="7"/>
      <c r="AI550" s="7"/>
      <c r="AJ550" s="7"/>
      <c r="AK550" s="7"/>
      <c r="AL550" s="7"/>
      <c r="AM550" s="7"/>
      <c r="AN550" s="7"/>
      <c r="AO550" s="7"/>
      <c r="AP550" s="7">
        <v>10</v>
      </c>
      <c r="AQ550" s="7"/>
      <c r="AR550" s="7"/>
      <c r="AS550" s="7">
        <v>90</v>
      </c>
      <c r="AT550" s="7"/>
      <c r="AU550" s="7"/>
      <c r="AV550" s="7"/>
      <c r="AW550" s="7"/>
      <c r="AX550" s="7"/>
      <c r="AY550" s="7"/>
      <c r="AZ550" s="7"/>
      <c r="BA550" s="8">
        <f t="shared" si="59"/>
        <v>100</v>
      </c>
      <c r="BB550" s="45"/>
      <c r="BC550" s="4"/>
      <c r="BD550" s="4"/>
      <c r="BE550" s="4"/>
      <c r="BG550" s="8" t="str">
        <f>VLOOKUP($BF550,definitions_list_lookup!$N$15:$P$20,2,TRUE)</f>
        <v>fresh</v>
      </c>
      <c r="BH550" s="8">
        <f>VLOOKUP($BF550,definitions_list_lookup!$N$15:$P$20,3,TRUE)</f>
        <v>0</v>
      </c>
      <c r="BI550" s="4"/>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8">
        <f t="shared" si="60"/>
        <v>0</v>
      </c>
      <c r="CI550" s="45"/>
      <c r="CJ550" s="7"/>
      <c r="CK550" s="130"/>
      <c r="CM550" s="8" t="str">
        <f>VLOOKUP($CL550,definitions_list_lookup!$N$15:$P$20,2,TRUE)</f>
        <v>fresh</v>
      </c>
      <c r="CN550" s="8">
        <f>VLOOKUP($CL550,definitions_list_lookup!$N$15:$P$20,3,TRUE)</f>
        <v>0</v>
      </c>
      <c r="CO550" s="108"/>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8">
        <f t="shared" si="61"/>
        <v>0</v>
      </c>
      <c r="DO550" s="45"/>
      <c r="DP550" s="4"/>
      <c r="DR550" s="8" t="str">
        <f>VLOOKUP($DQ550,definitions_list_lookup!$N$15:$P$20,2,TRUE)</f>
        <v>fresh</v>
      </c>
      <c r="DS550" s="8">
        <f>VLOOKUP($DQ550,definitions_list_lookup!$N$15:$P$20,3,TRUE)</f>
        <v>0</v>
      </c>
      <c r="DT550" s="108"/>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8">
        <f t="shared" si="62"/>
        <v>0</v>
      </c>
      <c r="ET550" s="45"/>
      <c r="EU550" s="8">
        <f t="shared" si="56"/>
        <v>95</v>
      </c>
      <c r="EV550" s="8" t="str">
        <f>VLOOKUP($EU550,definitions_list_lookup!$N$15:$P$20,2,TRUE)</f>
        <v>complete</v>
      </c>
      <c r="EW550" s="8">
        <f>VLOOKUP($EU550,definitions_list_lookup!$N$15:$P$20,3,TRUE)</f>
        <v>5</v>
      </c>
    </row>
    <row r="551" spans="1:153" s="5" customFormat="1" ht="112">
      <c r="A551" s="5" t="s">
        <v>2601</v>
      </c>
      <c r="B551" s="5" t="s">
        <v>2845</v>
      </c>
      <c r="C551" s="5" t="s">
        <v>1497</v>
      </c>
      <c r="D551" s="5" t="s">
        <v>1497</v>
      </c>
      <c r="E551" s="5">
        <v>116</v>
      </c>
      <c r="F551" s="5">
        <v>2</v>
      </c>
      <c r="G551" s="6" t="str">
        <f t="shared" si="57"/>
        <v>116-2</v>
      </c>
      <c r="H551" s="2">
        <v>0</v>
      </c>
      <c r="I551" s="2">
        <v>98</v>
      </c>
      <c r="J551" s="81" t="str">
        <f>IF(((VLOOKUP($G551,Depth_Lookup!$A$3:$J$561,9,FALSE))-(I551/100))&gt;=0,"Good","Too Long")</f>
        <v>Good</v>
      </c>
      <c r="K551" s="82">
        <f>(VLOOKUP($G551,Depth_Lookup!$A$3:$J$561,10,FALSE))+(H551/100)</f>
        <v>264.22500000000002</v>
      </c>
      <c r="L551" s="82">
        <f>(VLOOKUP($G551,Depth_Lookup!$A$3:$J$561,10,FALSE))+(I551/100)</f>
        <v>265.20500000000004</v>
      </c>
      <c r="M551" s="174" t="s">
        <v>2652</v>
      </c>
      <c r="N551" s="174" t="s">
        <v>12</v>
      </c>
      <c r="O551" s="59" t="s">
        <v>2397</v>
      </c>
      <c r="P551" s="59" t="s">
        <v>2500</v>
      </c>
      <c r="Q551" s="45"/>
      <c r="R551" s="42">
        <v>100</v>
      </c>
      <c r="V551" s="8">
        <f t="shared" si="58"/>
        <v>100</v>
      </c>
      <c r="W551" s="4" t="s">
        <v>2046</v>
      </c>
      <c r="X551" s="5" t="s">
        <v>1764</v>
      </c>
      <c r="Y551" s="38">
        <v>95</v>
      </c>
      <c r="Z551" s="8" t="str">
        <f>VLOOKUP($Y551,definitions_list_lookup!$N$15:$P$20,2,TRUE)</f>
        <v>complete</v>
      </c>
      <c r="AA551" s="8">
        <f>VLOOKUP($Y551,definitions_list_lookup!$N$15:$P$20,3,TRUE)</f>
        <v>5</v>
      </c>
      <c r="AB551" s="4"/>
      <c r="AC551" s="7"/>
      <c r="AD551" s="7">
        <v>0.2</v>
      </c>
      <c r="AE551" s="7"/>
      <c r="AF551" s="7"/>
      <c r="AG551" s="7"/>
      <c r="AH551" s="7"/>
      <c r="AI551" s="7"/>
      <c r="AJ551" s="7"/>
      <c r="AK551" s="7"/>
      <c r="AL551" s="7"/>
      <c r="AM551" s="7"/>
      <c r="AN551" s="7"/>
      <c r="AO551" s="7"/>
      <c r="AP551" s="7">
        <v>10</v>
      </c>
      <c r="AQ551" s="7"/>
      <c r="AR551" s="7"/>
      <c r="AS551" s="7">
        <v>89.8</v>
      </c>
      <c r="AT551" s="7"/>
      <c r="AU551" s="7"/>
      <c r="AV551" s="7"/>
      <c r="AW551" s="7"/>
      <c r="AX551" s="7"/>
      <c r="AY551" s="7"/>
      <c r="AZ551" s="7"/>
      <c r="BA551" s="8">
        <f t="shared" si="59"/>
        <v>100</v>
      </c>
      <c r="BB551" s="45"/>
      <c r="BC551" s="4"/>
      <c r="BD551" s="4"/>
      <c r="BE551" s="4"/>
      <c r="BG551" s="8" t="str">
        <f>VLOOKUP($BF551,definitions_list_lookup!$N$15:$P$20,2,TRUE)</f>
        <v>fresh</v>
      </c>
      <c r="BH551" s="8">
        <f>VLOOKUP($BF551,definitions_list_lookup!$N$15:$P$20,3,TRUE)</f>
        <v>0</v>
      </c>
      <c r="BI551" s="4"/>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8">
        <f t="shared" si="60"/>
        <v>0</v>
      </c>
      <c r="CI551" s="45"/>
      <c r="CJ551" s="7"/>
      <c r="CK551" s="130"/>
      <c r="CM551" s="8" t="str">
        <f>VLOOKUP($CL551,definitions_list_lookup!$N$15:$P$20,2,TRUE)</f>
        <v>fresh</v>
      </c>
      <c r="CN551" s="8">
        <f>VLOOKUP($CL551,definitions_list_lookup!$N$15:$P$20,3,TRUE)</f>
        <v>0</v>
      </c>
      <c r="CO551" s="108"/>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8">
        <f t="shared" si="61"/>
        <v>0</v>
      </c>
      <c r="DO551" s="45"/>
      <c r="DP551" s="4"/>
      <c r="DR551" s="8" t="str">
        <f>VLOOKUP($DQ551,definitions_list_lookup!$N$15:$P$20,2,TRUE)</f>
        <v>fresh</v>
      </c>
      <c r="DS551" s="8">
        <f>VLOOKUP($DQ551,definitions_list_lookup!$N$15:$P$20,3,TRUE)</f>
        <v>0</v>
      </c>
      <c r="DT551" s="108"/>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8">
        <f t="shared" si="62"/>
        <v>0</v>
      </c>
      <c r="ET551" s="45"/>
      <c r="EU551" s="8">
        <f t="shared" si="56"/>
        <v>95</v>
      </c>
      <c r="EV551" s="8" t="str">
        <f>VLOOKUP($EU551,definitions_list_lookup!$N$15:$P$20,2,TRUE)</f>
        <v>complete</v>
      </c>
      <c r="EW551" s="8">
        <f>VLOOKUP($EU551,definitions_list_lookup!$N$15:$P$20,3,TRUE)</f>
        <v>5</v>
      </c>
    </row>
    <row r="552" spans="1:153" s="5" customFormat="1" ht="112">
      <c r="A552" s="5" t="s">
        <v>2601</v>
      </c>
      <c r="B552" s="5" t="s">
        <v>2845</v>
      </c>
      <c r="C552" s="5" t="s">
        <v>1497</v>
      </c>
      <c r="D552" s="5" t="s">
        <v>1497</v>
      </c>
      <c r="E552" s="5">
        <v>116</v>
      </c>
      <c r="F552" s="5">
        <v>3</v>
      </c>
      <c r="G552" s="6" t="str">
        <f t="shared" si="57"/>
        <v>116-3</v>
      </c>
      <c r="H552" s="2">
        <v>0</v>
      </c>
      <c r="I552" s="2">
        <v>95</v>
      </c>
      <c r="J552" s="81" t="str">
        <f>IF(((VLOOKUP($G552,Depth_Lookup!$A$3:$J$561,9,FALSE))-(I552/100))&gt;=0,"Good","Too Long")</f>
        <v>Good</v>
      </c>
      <c r="K552" s="82">
        <f>(VLOOKUP($G552,Depth_Lookup!$A$3:$J$561,10,FALSE))+(H552/100)</f>
        <v>265.20499999999998</v>
      </c>
      <c r="L552" s="82">
        <f>(VLOOKUP($G552,Depth_Lookup!$A$3:$J$561,10,FALSE))+(I552/100)</f>
        <v>266.15499999999997</v>
      </c>
      <c r="M552" s="174" t="s">
        <v>2652</v>
      </c>
      <c r="N552" s="174" t="s">
        <v>12</v>
      </c>
      <c r="O552" s="59" t="s">
        <v>2607</v>
      </c>
      <c r="P552" s="59" t="s">
        <v>2500</v>
      </c>
      <c r="Q552" s="45"/>
      <c r="R552" s="42">
        <v>100</v>
      </c>
      <c r="V552" s="8">
        <f t="shared" si="58"/>
        <v>100</v>
      </c>
      <c r="W552" s="4" t="s">
        <v>2046</v>
      </c>
      <c r="X552" s="5" t="s">
        <v>1764</v>
      </c>
      <c r="Y552" s="38">
        <v>95</v>
      </c>
      <c r="Z552" s="8" t="str">
        <f>VLOOKUP($Y552,definitions_list_lookup!$N$15:$P$20,2,TRUE)</f>
        <v>complete</v>
      </c>
      <c r="AA552" s="8">
        <f>VLOOKUP($Y552,definitions_list_lookup!$N$15:$P$20,3,TRUE)</f>
        <v>5</v>
      </c>
      <c r="AB552" s="4"/>
      <c r="AC552" s="7"/>
      <c r="AD552" s="7"/>
      <c r="AE552" s="7"/>
      <c r="AF552" s="7"/>
      <c r="AG552" s="7"/>
      <c r="AH552" s="7"/>
      <c r="AI552" s="7"/>
      <c r="AJ552" s="7"/>
      <c r="AK552" s="7"/>
      <c r="AL552" s="7"/>
      <c r="AM552" s="7"/>
      <c r="AN552" s="7"/>
      <c r="AO552" s="7"/>
      <c r="AP552" s="7">
        <v>10</v>
      </c>
      <c r="AQ552" s="7"/>
      <c r="AR552" s="7"/>
      <c r="AS552" s="7">
        <v>90</v>
      </c>
      <c r="AT552" s="7"/>
      <c r="AU552" s="7"/>
      <c r="AV552" s="7"/>
      <c r="AW552" s="7"/>
      <c r="AX552" s="7"/>
      <c r="AY552" s="7"/>
      <c r="AZ552" s="7"/>
      <c r="BA552" s="8">
        <f t="shared" si="59"/>
        <v>100</v>
      </c>
      <c r="BB552" s="45"/>
      <c r="BC552" s="4"/>
      <c r="BD552" s="4"/>
      <c r="BE552" s="4"/>
      <c r="BG552" s="8" t="str">
        <f>VLOOKUP($BF552,definitions_list_lookup!$N$15:$P$20,2,TRUE)</f>
        <v>fresh</v>
      </c>
      <c r="BH552" s="8">
        <f>VLOOKUP($BF552,definitions_list_lookup!$N$15:$P$20,3,TRUE)</f>
        <v>0</v>
      </c>
      <c r="BI552" s="4"/>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8">
        <f t="shared" si="60"/>
        <v>0</v>
      </c>
      <c r="CI552" s="45"/>
      <c r="CJ552" s="7"/>
      <c r="CK552" s="130"/>
      <c r="CM552" s="8" t="str">
        <f>VLOOKUP($CL552,definitions_list_lookup!$N$15:$P$20,2,TRUE)</f>
        <v>fresh</v>
      </c>
      <c r="CN552" s="8">
        <f>VLOOKUP($CL552,definitions_list_lookup!$N$15:$P$20,3,TRUE)</f>
        <v>0</v>
      </c>
      <c r="CO552" s="108"/>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8">
        <f t="shared" si="61"/>
        <v>0</v>
      </c>
      <c r="DO552" s="45"/>
      <c r="DP552" s="4"/>
      <c r="DR552" s="8" t="str">
        <f>VLOOKUP($DQ552,definitions_list_lookup!$N$15:$P$20,2,TRUE)</f>
        <v>fresh</v>
      </c>
      <c r="DS552" s="8">
        <f>VLOOKUP($DQ552,definitions_list_lookup!$N$15:$P$20,3,TRUE)</f>
        <v>0</v>
      </c>
      <c r="DT552" s="108"/>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8">
        <f t="shared" si="62"/>
        <v>0</v>
      </c>
      <c r="ET552" s="45"/>
      <c r="EU552" s="8">
        <f t="shared" si="56"/>
        <v>95</v>
      </c>
      <c r="EV552" s="8" t="str">
        <f>VLOOKUP($EU552,definitions_list_lookup!$N$15:$P$20,2,TRUE)</f>
        <v>complete</v>
      </c>
      <c r="EW552" s="8">
        <f>VLOOKUP($EU552,definitions_list_lookup!$N$15:$P$20,3,TRUE)</f>
        <v>5</v>
      </c>
    </row>
    <row r="553" spans="1:153" s="5" customFormat="1" ht="84">
      <c r="A553" s="5" t="s">
        <v>2601</v>
      </c>
      <c r="B553" s="5" t="s">
        <v>2845</v>
      </c>
      <c r="C553" s="5" t="s">
        <v>1497</v>
      </c>
      <c r="D553" s="5" t="s">
        <v>1497</v>
      </c>
      <c r="E553" s="5">
        <v>117</v>
      </c>
      <c r="F553" s="5">
        <v>1</v>
      </c>
      <c r="G553" s="6" t="str">
        <f t="shared" si="57"/>
        <v>117-1</v>
      </c>
      <c r="H553" s="2">
        <v>0</v>
      </c>
      <c r="I553" s="2">
        <v>72.5</v>
      </c>
      <c r="J553" s="81" t="str">
        <f>IF(((VLOOKUP($G553,Depth_Lookup!$A$3:$J$561,9,FALSE))-(I553/100))&gt;=0,"Good","Too Long")</f>
        <v>Good</v>
      </c>
      <c r="K553" s="82">
        <f>(VLOOKUP($G553,Depth_Lookup!$A$3:$J$561,10,FALSE))+(H553/100)</f>
        <v>265.55</v>
      </c>
      <c r="L553" s="82">
        <f>(VLOOKUP($G553,Depth_Lookup!$A$3:$J$561,10,FALSE))+(I553/100)</f>
        <v>266.27500000000003</v>
      </c>
      <c r="M553" s="174" t="s">
        <v>2652</v>
      </c>
      <c r="N553" s="174" t="s">
        <v>12</v>
      </c>
      <c r="O553" s="59" t="s">
        <v>2397</v>
      </c>
      <c r="P553" s="59" t="s">
        <v>2713</v>
      </c>
      <c r="Q553" s="45"/>
      <c r="R553" s="42">
        <v>100</v>
      </c>
      <c r="V553" s="8">
        <f t="shared" si="58"/>
        <v>100</v>
      </c>
      <c r="W553" s="4" t="s">
        <v>2046</v>
      </c>
      <c r="X553" s="5" t="s">
        <v>1764</v>
      </c>
      <c r="Y553" s="38">
        <v>95</v>
      </c>
      <c r="Z553" s="8" t="str">
        <f>VLOOKUP($Y553,definitions_list_lookup!$N$15:$P$20,2,TRUE)</f>
        <v>complete</v>
      </c>
      <c r="AA553" s="8">
        <f>VLOOKUP($Y553,definitions_list_lookup!$N$15:$P$20,3,TRUE)</f>
        <v>5</v>
      </c>
      <c r="AB553" s="4"/>
      <c r="AC553" s="7"/>
      <c r="AD553" s="7"/>
      <c r="AE553" s="7"/>
      <c r="AF553" s="7"/>
      <c r="AG553" s="7"/>
      <c r="AH553" s="7"/>
      <c r="AI553" s="7"/>
      <c r="AJ553" s="7"/>
      <c r="AK553" s="7"/>
      <c r="AL553" s="7"/>
      <c r="AM553" s="7"/>
      <c r="AN553" s="7"/>
      <c r="AO553" s="7"/>
      <c r="AP553" s="7">
        <v>10</v>
      </c>
      <c r="AQ553" s="7"/>
      <c r="AR553" s="7"/>
      <c r="AS553" s="7">
        <v>90</v>
      </c>
      <c r="AT553" s="7"/>
      <c r="AU553" s="7"/>
      <c r="AV553" s="7"/>
      <c r="AW553" s="7"/>
      <c r="AX553" s="7"/>
      <c r="AY553" s="7"/>
      <c r="AZ553" s="7"/>
      <c r="BA553" s="8">
        <f t="shared" si="59"/>
        <v>100</v>
      </c>
      <c r="BB553" s="45"/>
      <c r="BC553" s="4"/>
      <c r="BD553" s="4"/>
      <c r="BE553" s="4"/>
      <c r="BG553" s="8" t="str">
        <f>VLOOKUP($BF553,definitions_list_lookup!$N$15:$P$20,2,TRUE)</f>
        <v>fresh</v>
      </c>
      <c r="BH553" s="8">
        <f>VLOOKUP($BF553,definitions_list_lookup!$N$15:$P$20,3,TRUE)</f>
        <v>0</v>
      </c>
      <c r="BI553" s="4"/>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8">
        <f t="shared" si="60"/>
        <v>0</v>
      </c>
      <c r="CI553" s="45"/>
      <c r="CJ553" s="7"/>
      <c r="CK553" s="130"/>
      <c r="CM553" s="8" t="str">
        <f>VLOOKUP($CL553,definitions_list_lookup!$N$15:$P$20,2,TRUE)</f>
        <v>fresh</v>
      </c>
      <c r="CN553" s="8">
        <f>VLOOKUP($CL553,definitions_list_lookup!$N$15:$P$20,3,TRUE)</f>
        <v>0</v>
      </c>
      <c r="CO553" s="108"/>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8">
        <f t="shared" si="61"/>
        <v>0</v>
      </c>
      <c r="DO553" s="45"/>
      <c r="DP553" s="4"/>
      <c r="DR553" s="8" t="str">
        <f>VLOOKUP($DQ553,definitions_list_lookup!$N$15:$P$20,2,TRUE)</f>
        <v>fresh</v>
      </c>
      <c r="DS553" s="8">
        <f>VLOOKUP($DQ553,definitions_list_lookup!$N$15:$P$20,3,TRUE)</f>
        <v>0</v>
      </c>
      <c r="DT553" s="108"/>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8">
        <f t="shared" si="62"/>
        <v>0</v>
      </c>
      <c r="ET553" s="45"/>
      <c r="EU553" s="8">
        <f t="shared" si="56"/>
        <v>95</v>
      </c>
      <c r="EV553" s="8" t="str">
        <f>VLOOKUP($EU553,definitions_list_lookup!$N$15:$P$20,2,TRUE)</f>
        <v>complete</v>
      </c>
      <c r="EW553" s="8">
        <f>VLOOKUP($EU553,definitions_list_lookup!$N$15:$P$20,3,TRUE)</f>
        <v>5</v>
      </c>
    </row>
    <row r="554" spans="1:153" s="5" customFormat="1" ht="112">
      <c r="A554" s="5" t="s">
        <v>2601</v>
      </c>
      <c r="B554" s="5" t="s">
        <v>2845</v>
      </c>
      <c r="C554" s="5" t="s">
        <v>1497</v>
      </c>
      <c r="D554" s="5" t="s">
        <v>1497</v>
      </c>
      <c r="E554" s="5">
        <v>118</v>
      </c>
      <c r="F554" s="5">
        <v>1</v>
      </c>
      <c r="G554" s="6" t="str">
        <f t="shared" si="57"/>
        <v>118-1</v>
      </c>
      <c r="H554" s="2">
        <v>0</v>
      </c>
      <c r="I554" s="2">
        <v>78</v>
      </c>
      <c r="J554" s="81" t="str">
        <f>IF(((VLOOKUP($G554,Depth_Lookup!$A$3:$J$561,9,FALSE))-(I554/100))&gt;=0,"Good","Too Long")</f>
        <v>Good</v>
      </c>
      <c r="K554" s="82">
        <f>(VLOOKUP($G554,Depth_Lookup!$A$3:$J$561,10,FALSE))+(H554/100)</f>
        <v>266.25</v>
      </c>
      <c r="L554" s="82">
        <f>(VLOOKUP($G554,Depth_Lookup!$A$3:$J$561,10,FALSE))+(I554/100)</f>
        <v>267.02999999999997</v>
      </c>
      <c r="M554" s="174" t="s">
        <v>2652</v>
      </c>
      <c r="N554" s="174" t="s">
        <v>12</v>
      </c>
      <c r="O554" s="59" t="s">
        <v>2653</v>
      </c>
      <c r="P554" s="59" t="s">
        <v>2500</v>
      </c>
      <c r="Q554" s="45"/>
      <c r="R554" s="42">
        <v>100</v>
      </c>
      <c r="V554" s="8">
        <f t="shared" si="58"/>
        <v>100</v>
      </c>
      <c r="W554" s="4" t="s">
        <v>2046</v>
      </c>
      <c r="X554" s="5" t="s">
        <v>1764</v>
      </c>
      <c r="Y554" s="38">
        <v>95</v>
      </c>
      <c r="Z554" s="8" t="str">
        <f>VLOOKUP($Y554,definitions_list_lookup!$N$15:$P$20,2,TRUE)</f>
        <v>complete</v>
      </c>
      <c r="AA554" s="8">
        <f>VLOOKUP($Y554,definitions_list_lookup!$N$15:$P$20,3,TRUE)</f>
        <v>5</v>
      </c>
      <c r="AB554" s="4" t="s">
        <v>2654</v>
      </c>
      <c r="AC554" s="7"/>
      <c r="AD554" s="7"/>
      <c r="AE554" s="7"/>
      <c r="AF554" s="7"/>
      <c r="AG554" s="7"/>
      <c r="AH554" s="7"/>
      <c r="AI554" s="7"/>
      <c r="AJ554" s="7"/>
      <c r="AK554" s="7"/>
      <c r="AL554" s="7"/>
      <c r="AM554" s="7"/>
      <c r="AN554" s="7"/>
      <c r="AO554" s="7"/>
      <c r="AP554" s="7">
        <v>10</v>
      </c>
      <c r="AQ554" s="7"/>
      <c r="AR554" s="7"/>
      <c r="AS554" s="7">
        <v>90</v>
      </c>
      <c r="AT554" s="7"/>
      <c r="AU554" s="7"/>
      <c r="AV554" s="7"/>
      <c r="AW554" s="7"/>
      <c r="AX554" s="7"/>
      <c r="AY554" s="7"/>
      <c r="AZ554" s="7"/>
      <c r="BA554" s="8">
        <f t="shared" si="59"/>
        <v>100</v>
      </c>
      <c r="BB554" s="45"/>
      <c r="BC554" s="4"/>
      <c r="BD554" s="4"/>
      <c r="BE554" s="4"/>
      <c r="BG554" s="8" t="str">
        <f>VLOOKUP($BF554,definitions_list_lookup!$N$15:$P$20,2,TRUE)</f>
        <v>fresh</v>
      </c>
      <c r="BH554" s="8">
        <f>VLOOKUP($BF554,definitions_list_lookup!$N$15:$P$20,3,TRUE)</f>
        <v>0</v>
      </c>
      <c r="BI554" s="4"/>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8">
        <f t="shared" si="60"/>
        <v>0</v>
      </c>
      <c r="CI554" s="45"/>
      <c r="CJ554" s="7"/>
      <c r="CK554" s="130"/>
      <c r="CM554" s="8" t="str">
        <f>VLOOKUP($CL554,definitions_list_lookup!$N$15:$P$20,2,TRUE)</f>
        <v>fresh</v>
      </c>
      <c r="CN554" s="8">
        <f>VLOOKUP($CL554,definitions_list_lookup!$N$15:$P$20,3,TRUE)</f>
        <v>0</v>
      </c>
      <c r="CO554" s="108"/>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8">
        <f t="shared" si="61"/>
        <v>0</v>
      </c>
      <c r="DO554" s="45"/>
      <c r="DP554" s="4"/>
      <c r="DR554" s="8" t="str">
        <f>VLOOKUP($DQ554,definitions_list_lookup!$N$15:$P$20,2,TRUE)</f>
        <v>fresh</v>
      </c>
      <c r="DS554" s="8">
        <f>VLOOKUP($DQ554,definitions_list_lookup!$N$15:$P$20,3,TRUE)</f>
        <v>0</v>
      </c>
      <c r="DT554" s="108"/>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8">
        <f t="shared" si="62"/>
        <v>0</v>
      </c>
      <c r="ET554" s="45"/>
      <c r="EU554" s="8">
        <f t="shared" si="56"/>
        <v>95</v>
      </c>
      <c r="EV554" s="8" t="str">
        <f>VLOOKUP($EU554,definitions_list_lookup!$N$15:$P$20,2,TRUE)</f>
        <v>complete</v>
      </c>
      <c r="EW554" s="8">
        <f>VLOOKUP($EU554,definitions_list_lookup!$N$15:$P$20,3,TRUE)</f>
        <v>5</v>
      </c>
    </row>
    <row r="555" spans="1:153" s="5" customFormat="1" ht="112">
      <c r="A555" s="5" t="s">
        <v>2601</v>
      </c>
      <c r="B555" s="5" t="s">
        <v>2845</v>
      </c>
      <c r="C555" s="5" t="s">
        <v>1497</v>
      </c>
      <c r="D555" s="5" t="s">
        <v>1497</v>
      </c>
      <c r="E555" s="5">
        <v>118</v>
      </c>
      <c r="F555" s="5">
        <v>2</v>
      </c>
      <c r="G555" s="6" t="str">
        <f t="shared" si="57"/>
        <v>118-2</v>
      </c>
      <c r="H555" s="2">
        <v>0</v>
      </c>
      <c r="I555" s="2">
        <v>98</v>
      </c>
      <c r="J555" s="81" t="str">
        <f>IF(((VLOOKUP($G555,Depth_Lookup!$A$3:$J$561,9,FALSE))-(I555/100))&gt;=0,"Good","Too Long")</f>
        <v>Good</v>
      </c>
      <c r="K555" s="82">
        <f>(VLOOKUP($G555,Depth_Lookup!$A$3:$J$561,10,FALSE))+(H555/100)</f>
        <v>267.02999999999997</v>
      </c>
      <c r="L555" s="82">
        <f>(VLOOKUP($G555,Depth_Lookup!$A$3:$J$561,10,FALSE))+(I555/100)</f>
        <v>268.01</v>
      </c>
      <c r="M555" s="174" t="s">
        <v>2652</v>
      </c>
      <c r="N555" s="174" t="s">
        <v>12</v>
      </c>
      <c r="O555" s="59" t="s">
        <v>2655</v>
      </c>
      <c r="P555" s="59" t="s">
        <v>2500</v>
      </c>
      <c r="Q555" s="45"/>
      <c r="R555" s="42">
        <v>100</v>
      </c>
      <c r="V555" s="8">
        <f t="shared" si="58"/>
        <v>100</v>
      </c>
      <c r="W555" s="4" t="s">
        <v>2046</v>
      </c>
      <c r="X555" s="5" t="s">
        <v>1764</v>
      </c>
      <c r="Y555" s="38">
        <v>95</v>
      </c>
      <c r="Z555" s="8" t="str">
        <f>VLOOKUP($Y555,definitions_list_lookup!$N$15:$P$20,2,TRUE)</f>
        <v>complete</v>
      </c>
      <c r="AA555" s="8">
        <f>VLOOKUP($Y555,definitions_list_lookup!$N$15:$P$20,3,TRUE)</f>
        <v>5</v>
      </c>
      <c r="AB555" s="4" t="s">
        <v>2656</v>
      </c>
      <c r="AC555" s="7"/>
      <c r="AD555" s="7"/>
      <c r="AE555" s="7"/>
      <c r="AF555" s="7"/>
      <c r="AG555" s="7"/>
      <c r="AH555" s="7"/>
      <c r="AI555" s="7"/>
      <c r="AJ555" s="7"/>
      <c r="AK555" s="7"/>
      <c r="AL555" s="7"/>
      <c r="AM555" s="7"/>
      <c r="AN555" s="7"/>
      <c r="AO555" s="7"/>
      <c r="AP555" s="7">
        <v>10</v>
      </c>
      <c r="AQ555" s="7"/>
      <c r="AR555" s="7"/>
      <c r="AS555" s="7">
        <v>90</v>
      </c>
      <c r="AT555" s="7"/>
      <c r="AU555" s="7"/>
      <c r="AV555" s="7"/>
      <c r="AW555" s="7"/>
      <c r="AX555" s="7"/>
      <c r="AY555" s="7"/>
      <c r="AZ555" s="7"/>
      <c r="BA555" s="8">
        <f t="shared" si="59"/>
        <v>100</v>
      </c>
      <c r="BB555" s="45"/>
      <c r="BC555" s="4"/>
      <c r="BD555" s="4"/>
      <c r="BE555" s="4"/>
      <c r="BG555" s="8" t="str">
        <f>VLOOKUP($BF555,definitions_list_lookup!$N$15:$P$20,2,TRUE)</f>
        <v>fresh</v>
      </c>
      <c r="BH555" s="8">
        <f>VLOOKUP($BF555,definitions_list_lookup!$N$15:$P$20,3,TRUE)</f>
        <v>0</v>
      </c>
      <c r="BI555" s="4"/>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8">
        <f t="shared" si="60"/>
        <v>0</v>
      </c>
      <c r="CI555" s="45"/>
      <c r="CJ555" s="7"/>
      <c r="CK555" s="130"/>
      <c r="CM555" s="8" t="str">
        <f>VLOOKUP($CL555,definitions_list_lookup!$N$15:$P$20,2,TRUE)</f>
        <v>fresh</v>
      </c>
      <c r="CN555" s="8">
        <f>VLOOKUP($CL555,definitions_list_lookup!$N$15:$P$20,3,TRUE)</f>
        <v>0</v>
      </c>
      <c r="CO555" s="108"/>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8">
        <f t="shared" si="61"/>
        <v>0</v>
      </c>
      <c r="DO555" s="45"/>
      <c r="DP555" s="4"/>
      <c r="DR555" s="8" t="str">
        <f>VLOOKUP($DQ555,definitions_list_lookup!$N$15:$P$20,2,TRUE)</f>
        <v>fresh</v>
      </c>
      <c r="DS555" s="8">
        <f>VLOOKUP($DQ555,definitions_list_lookup!$N$15:$P$20,3,TRUE)</f>
        <v>0</v>
      </c>
      <c r="DT555" s="108"/>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8">
        <f t="shared" si="62"/>
        <v>0</v>
      </c>
      <c r="ET555" s="45"/>
      <c r="EU555" s="8">
        <f t="shared" si="56"/>
        <v>95</v>
      </c>
      <c r="EV555" s="8" t="str">
        <f>VLOOKUP($EU555,definitions_list_lookup!$N$15:$P$20,2,TRUE)</f>
        <v>complete</v>
      </c>
      <c r="EW555" s="8">
        <f>VLOOKUP($EU555,definitions_list_lookup!$N$15:$P$20,3,TRUE)</f>
        <v>5</v>
      </c>
    </row>
    <row r="556" spans="1:153" s="5" customFormat="1" ht="84">
      <c r="A556" s="5" t="s">
        <v>2601</v>
      </c>
      <c r="B556" s="5" t="s">
        <v>2845</v>
      </c>
      <c r="C556" s="5" t="s">
        <v>1497</v>
      </c>
      <c r="D556" s="5" t="s">
        <v>1497</v>
      </c>
      <c r="E556" s="5">
        <v>118</v>
      </c>
      <c r="F556" s="5">
        <v>3</v>
      </c>
      <c r="G556" s="6" t="str">
        <f t="shared" si="57"/>
        <v>118-3</v>
      </c>
      <c r="H556" s="2">
        <v>0</v>
      </c>
      <c r="I556" s="2">
        <v>81.5</v>
      </c>
      <c r="J556" s="81" t="str">
        <f>IF(((VLOOKUP($G556,Depth_Lookup!$A$3:$J$561,9,FALSE))-(I556/100))&gt;=0,"Good","Too Long")</f>
        <v>Good</v>
      </c>
      <c r="K556" s="82">
        <f>(VLOOKUP($G556,Depth_Lookup!$A$3:$J$561,10,FALSE))+(H556/100)</f>
        <v>268.01</v>
      </c>
      <c r="L556" s="82">
        <f>(VLOOKUP($G556,Depth_Lookup!$A$3:$J$561,10,FALSE))+(I556/100)</f>
        <v>268.82499999999999</v>
      </c>
      <c r="M556" s="174" t="s">
        <v>2652</v>
      </c>
      <c r="N556" s="174" t="s">
        <v>12</v>
      </c>
      <c r="O556" s="59" t="s">
        <v>2653</v>
      </c>
      <c r="P556" s="59" t="s">
        <v>2713</v>
      </c>
      <c r="Q556" s="45"/>
      <c r="R556" s="42">
        <v>100</v>
      </c>
      <c r="V556" s="8">
        <f t="shared" si="58"/>
        <v>100</v>
      </c>
      <c r="W556" s="4" t="s">
        <v>2046</v>
      </c>
      <c r="X556" s="5" t="s">
        <v>1764</v>
      </c>
      <c r="Y556" s="38">
        <v>95</v>
      </c>
      <c r="Z556" s="8" t="str">
        <f>VLOOKUP($Y556,definitions_list_lookup!$N$15:$P$20,2,TRUE)</f>
        <v>complete</v>
      </c>
      <c r="AA556" s="8">
        <f>VLOOKUP($Y556,definitions_list_lookup!$N$15:$P$20,3,TRUE)</f>
        <v>5</v>
      </c>
      <c r="AB556" s="4" t="s">
        <v>2657</v>
      </c>
      <c r="AC556" s="7"/>
      <c r="AD556" s="7"/>
      <c r="AE556" s="7"/>
      <c r="AF556" s="7"/>
      <c r="AG556" s="7"/>
      <c r="AH556" s="7"/>
      <c r="AI556" s="7"/>
      <c r="AJ556" s="7"/>
      <c r="AK556" s="7"/>
      <c r="AL556" s="7"/>
      <c r="AM556" s="7"/>
      <c r="AN556" s="7"/>
      <c r="AO556" s="7"/>
      <c r="AP556" s="7">
        <v>10</v>
      </c>
      <c r="AQ556" s="7"/>
      <c r="AR556" s="7"/>
      <c r="AS556" s="7">
        <v>90</v>
      </c>
      <c r="AT556" s="7"/>
      <c r="AU556" s="7"/>
      <c r="AV556" s="7"/>
      <c r="AW556" s="7"/>
      <c r="AX556" s="7"/>
      <c r="AY556" s="7"/>
      <c r="AZ556" s="7"/>
      <c r="BA556" s="8">
        <f t="shared" si="59"/>
        <v>100</v>
      </c>
      <c r="BB556" s="45"/>
      <c r="BC556" s="4"/>
      <c r="BD556" s="4"/>
      <c r="BE556" s="4"/>
      <c r="BG556" s="8" t="str">
        <f>VLOOKUP($BF556,definitions_list_lookup!$N$15:$P$20,2,TRUE)</f>
        <v>fresh</v>
      </c>
      <c r="BH556" s="8">
        <f>VLOOKUP($BF556,definitions_list_lookup!$N$15:$P$20,3,TRUE)</f>
        <v>0</v>
      </c>
      <c r="BI556" s="4"/>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8">
        <f t="shared" si="60"/>
        <v>0</v>
      </c>
      <c r="CI556" s="45"/>
      <c r="CJ556" s="7"/>
      <c r="CK556" s="130"/>
      <c r="CM556" s="8" t="str">
        <f>VLOOKUP($CL556,definitions_list_lookup!$N$15:$P$20,2,TRUE)</f>
        <v>fresh</v>
      </c>
      <c r="CN556" s="8">
        <f>VLOOKUP($CL556,definitions_list_lookup!$N$15:$P$20,3,TRUE)</f>
        <v>0</v>
      </c>
      <c r="CO556" s="108"/>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8">
        <f t="shared" si="61"/>
        <v>0</v>
      </c>
      <c r="DO556" s="45"/>
      <c r="DP556" s="4"/>
      <c r="DR556" s="8" t="str">
        <f>VLOOKUP($DQ556,definitions_list_lookup!$N$15:$P$20,2,TRUE)</f>
        <v>fresh</v>
      </c>
      <c r="DS556" s="8">
        <f>VLOOKUP($DQ556,definitions_list_lookup!$N$15:$P$20,3,TRUE)</f>
        <v>0</v>
      </c>
      <c r="DT556" s="108"/>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8">
        <f t="shared" si="62"/>
        <v>0</v>
      </c>
      <c r="ET556" s="45"/>
      <c r="EU556" s="8">
        <f t="shared" si="56"/>
        <v>95</v>
      </c>
      <c r="EV556" s="8" t="str">
        <f>VLOOKUP($EU556,definitions_list_lookup!$N$15:$P$20,2,TRUE)</f>
        <v>complete</v>
      </c>
      <c r="EW556" s="8">
        <f>VLOOKUP($EU556,definitions_list_lookup!$N$15:$P$20,3,TRUE)</f>
        <v>5</v>
      </c>
    </row>
    <row r="557" spans="1:153" s="5" customFormat="1" ht="42">
      <c r="A557" s="5" t="s">
        <v>2601</v>
      </c>
      <c r="B557" s="5" t="s">
        <v>2845</v>
      </c>
      <c r="C557" s="5" t="s">
        <v>1497</v>
      </c>
      <c r="D557" s="5" t="s">
        <v>1497</v>
      </c>
      <c r="E557" s="5">
        <v>118</v>
      </c>
      <c r="F557" s="5">
        <v>4</v>
      </c>
      <c r="G557" s="6" t="str">
        <f t="shared" si="57"/>
        <v>118-4</v>
      </c>
      <c r="H557" s="2">
        <v>0</v>
      </c>
      <c r="I557" s="2">
        <v>64</v>
      </c>
      <c r="J557" s="81" t="str">
        <f>IF(((VLOOKUP($G557,Depth_Lookup!$A$3:$J$561,9,FALSE))-(I557/100))&gt;=0,"Good","Too Long")</f>
        <v>Good</v>
      </c>
      <c r="K557" s="82">
        <f>(VLOOKUP($G557,Depth_Lookup!$A$3:$J$561,10,FALSE))+(H557/100)</f>
        <v>268.82499999999999</v>
      </c>
      <c r="L557" s="82">
        <f>(VLOOKUP($G557,Depth_Lookup!$A$3:$J$561,10,FALSE))+(I557/100)</f>
        <v>269.46499999999997</v>
      </c>
      <c r="M557" s="174" t="s">
        <v>2652</v>
      </c>
      <c r="N557" s="174" t="s">
        <v>12</v>
      </c>
      <c r="O557" s="59" t="s">
        <v>2607</v>
      </c>
      <c r="P557" s="59" t="s">
        <v>2714</v>
      </c>
      <c r="Q557" s="45"/>
      <c r="R557" s="42">
        <v>100</v>
      </c>
      <c r="V557" s="8">
        <f t="shared" si="58"/>
        <v>100</v>
      </c>
      <c r="W557" s="4" t="s">
        <v>2046</v>
      </c>
      <c r="X557" s="5" t="s">
        <v>1764</v>
      </c>
      <c r="Y557" s="38">
        <v>95</v>
      </c>
      <c r="Z557" s="8" t="str">
        <f>VLOOKUP($Y557,definitions_list_lookup!$N$15:$P$20,2,TRUE)</f>
        <v>complete</v>
      </c>
      <c r="AA557" s="8">
        <f>VLOOKUP($Y557,definitions_list_lookup!$N$15:$P$20,3,TRUE)</f>
        <v>5</v>
      </c>
      <c r="AB557" s="4"/>
      <c r="AC557" s="7"/>
      <c r="AD557" s="7"/>
      <c r="AE557" s="7"/>
      <c r="AF557" s="7"/>
      <c r="AG557" s="7"/>
      <c r="AH557" s="7"/>
      <c r="AI557" s="7"/>
      <c r="AJ557" s="7"/>
      <c r="AK557" s="7"/>
      <c r="AL557" s="7"/>
      <c r="AM557" s="7"/>
      <c r="AN557" s="7"/>
      <c r="AO557" s="7"/>
      <c r="AP557" s="7">
        <v>10</v>
      </c>
      <c r="AQ557" s="7"/>
      <c r="AR557" s="7"/>
      <c r="AS557" s="7">
        <v>90</v>
      </c>
      <c r="AT557" s="7"/>
      <c r="AU557" s="7"/>
      <c r="AV557" s="7"/>
      <c r="AW557" s="7"/>
      <c r="AX557" s="7"/>
      <c r="AY557" s="7"/>
      <c r="AZ557" s="7"/>
      <c r="BA557" s="8">
        <f t="shared" si="59"/>
        <v>100</v>
      </c>
      <c r="BB557" s="45"/>
      <c r="BC557" s="4"/>
      <c r="BD557" s="4"/>
      <c r="BE557" s="4"/>
      <c r="BG557" s="8" t="str">
        <f>VLOOKUP($BF557,definitions_list_lookup!$N$15:$P$20,2,TRUE)</f>
        <v>fresh</v>
      </c>
      <c r="BH557" s="8">
        <f>VLOOKUP($BF557,definitions_list_lookup!$N$15:$P$20,3,TRUE)</f>
        <v>0</v>
      </c>
      <c r="BI557" s="4"/>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8">
        <f t="shared" si="60"/>
        <v>0</v>
      </c>
      <c r="CI557" s="45"/>
      <c r="CJ557" s="7"/>
      <c r="CK557" s="130"/>
      <c r="CM557" s="8" t="str">
        <f>VLOOKUP($CL557,definitions_list_lookup!$N$15:$P$20,2,TRUE)</f>
        <v>fresh</v>
      </c>
      <c r="CN557" s="8">
        <f>VLOOKUP($CL557,definitions_list_lookup!$N$15:$P$20,3,TRUE)</f>
        <v>0</v>
      </c>
      <c r="CO557" s="108"/>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8">
        <f t="shared" si="61"/>
        <v>0</v>
      </c>
      <c r="DO557" s="45"/>
      <c r="DP557" s="4"/>
      <c r="DR557" s="8" t="str">
        <f>VLOOKUP($DQ557,definitions_list_lookup!$N$15:$P$20,2,TRUE)</f>
        <v>fresh</v>
      </c>
      <c r="DS557" s="8">
        <f>VLOOKUP($DQ557,definitions_list_lookup!$N$15:$P$20,3,TRUE)</f>
        <v>0</v>
      </c>
      <c r="DT557" s="108"/>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8">
        <f t="shared" si="62"/>
        <v>0</v>
      </c>
      <c r="ET557" s="45"/>
      <c r="EU557" s="8">
        <f t="shared" si="56"/>
        <v>95</v>
      </c>
      <c r="EV557" s="8" t="str">
        <f>VLOOKUP($EU557,definitions_list_lookup!$N$15:$P$20,2,TRUE)</f>
        <v>complete</v>
      </c>
      <c r="EW557" s="8">
        <f>VLOOKUP($EU557,definitions_list_lookup!$N$15:$P$20,3,TRUE)</f>
        <v>5</v>
      </c>
    </row>
    <row r="558" spans="1:153" s="5" customFormat="1" ht="112">
      <c r="A558" s="5" t="s">
        <v>2601</v>
      </c>
      <c r="B558" s="5" t="s">
        <v>2845</v>
      </c>
      <c r="C558" s="5" t="s">
        <v>1497</v>
      </c>
      <c r="D558" s="5" t="s">
        <v>1497</v>
      </c>
      <c r="E558" s="5">
        <v>119</v>
      </c>
      <c r="F558" s="5">
        <v>1</v>
      </c>
      <c r="G558" s="6" t="str">
        <f t="shared" si="57"/>
        <v>119-1</v>
      </c>
      <c r="H558" s="2">
        <v>0</v>
      </c>
      <c r="I558" s="2">
        <v>84</v>
      </c>
      <c r="J558" s="81" t="str">
        <f>IF(((VLOOKUP($G558,Depth_Lookup!$A$3:$J$561,9,FALSE))-(I558/100))&gt;=0,"Good","Too Long")</f>
        <v>Good</v>
      </c>
      <c r="K558" s="82">
        <f>(VLOOKUP($G558,Depth_Lookup!$A$3:$J$561,10,FALSE))+(H558/100)</f>
        <v>269.25</v>
      </c>
      <c r="L558" s="82">
        <f>(VLOOKUP($G558,Depth_Lookup!$A$3:$J$561,10,FALSE))+(I558/100)</f>
        <v>270.08999999999997</v>
      </c>
      <c r="M558" s="174" t="s">
        <v>2652</v>
      </c>
      <c r="N558" s="174" t="s">
        <v>12</v>
      </c>
      <c r="O558" s="59" t="s">
        <v>2607</v>
      </c>
      <c r="P558" s="59" t="s">
        <v>2500</v>
      </c>
      <c r="Q558" s="45"/>
      <c r="R558" s="42">
        <v>100</v>
      </c>
      <c r="V558" s="8">
        <f t="shared" si="58"/>
        <v>100</v>
      </c>
      <c r="W558" s="4" t="s">
        <v>2046</v>
      </c>
      <c r="X558" s="5" t="s">
        <v>1764</v>
      </c>
      <c r="Y558" s="38">
        <v>95</v>
      </c>
      <c r="Z558" s="8" t="str">
        <f>VLOOKUP($Y558,definitions_list_lookup!$N$15:$P$20,2,TRUE)</f>
        <v>complete</v>
      </c>
      <c r="AA558" s="8">
        <f>VLOOKUP($Y558,definitions_list_lookup!$N$15:$P$20,3,TRUE)</f>
        <v>5</v>
      </c>
      <c r="AB558" s="4" t="s">
        <v>2658</v>
      </c>
      <c r="AC558" s="7"/>
      <c r="AD558" s="7"/>
      <c r="AE558" s="7"/>
      <c r="AF558" s="7"/>
      <c r="AG558" s="7"/>
      <c r="AH558" s="7"/>
      <c r="AI558" s="7"/>
      <c r="AJ558" s="7"/>
      <c r="AK558" s="7"/>
      <c r="AL558" s="7"/>
      <c r="AM558" s="7"/>
      <c r="AN558" s="7"/>
      <c r="AO558" s="7"/>
      <c r="AP558" s="7">
        <v>10</v>
      </c>
      <c r="AQ558" s="7"/>
      <c r="AR558" s="7"/>
      <c r="AS558" s="7">
        <v>90</v>
      </c>
      <c r="AT558" s="7"/>
      <c r="AU558" s="7"/>
      <c r="AV558" s="7"/>
      <c r="AW558" s="7"/>
      <c r="AX558" s="7"/>
      <c r="AY558" s="7"/>
      <c r="AZ558" s="7"/>
      <c r="BA558" s="8">
        <f t="shared" si="59"/>
        <v>100</v>
      </c>
      <c r="BB558" s="45"/>
      <c r="BC558" s="4"/>
      <c r="BD558" s="4"/>
      <c r="BE558" s="4"/>
      <c r="BG558" s="8" t="str">
        <f>VLOOKUP($BF558,definitions_list_lookup!$N$15:$P$20,2,TRUE)</f>
        <v>fresh</v>
      </c>
      <c r="BH558" s="8">
        <f>VLOOKUP($BF558,definitions_list_lookup!$N$15:$P$20,3,TRUE)</f>
        <v>0</v>
      </c>
      <c r="BI558" s="4"/>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8">
        <f t="shared" si="60"/>
        <v>0</v>
      </c>
      <c r="CI558" s="45"/>
      <c r="CJ558" s="7"/>
      <c r="CK558" s="130"/>
      <c r="CM558" s="8" t="str">
        <f>VLOOKUP($CL558,definitions_list_lookup!$N$15:$P$20,2,TRUE)</f>
        <v>fresh</v>
      </c>
      <c r="CN558" s="8">
        <f>VLOOKUP($CL558,definitions_list_lookup!$N$15:$P$20,3,TRUE)</f>
        <v>0</v>
      </c>
      <c r="CO558" s="108"/>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8">
        <f t="shared" si="61"/>
        <v>0</v>
      </c>
      <c r="DO558" s="45"/>
      <c r="DP558" s="4"/>
      <c r="DR558" s="8" t="str">
        <f>VLOOKUP($DQ558,definitions_list_lookup!$N$15:$P$20,2,TRUE)</f>
        <v>fresh</v>
      </c>
      <c r="DS558" s="8">
        <f>VLOOKUP($DQ558,definitions_list_lookup!$N$15:$P$20,3,TRUE)</f>
        <v>0</v>
      </c>
      <c r="DT558" s="108"/>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8">
        <f t="shared" si="62"/>
        <v>0</v>
      </c>
      <c r="ET558" s="45"/>
      <c r="EU558" s="8">
        <f t="shared" ref="EU558:EU621" si="63">((R558/100)*Y558)+((S558/100)*BF558)+((T558/100)*CL558)+((U558/100)*DQ558)</f>
        <v>95</v>
      </c>
      <c r="EV558" s="8" t="str">
        <f>VLOOKUP($EU558,definitions_list_lookup!$N$15:$P$20,2,TRUE)</f>
        <v>complete</v>
      </c>
      <c r="EW558" s="8">
        <f>VLOOKUP($EU558,definitions_list_lookup!$N$15:$P$20,3,TRUE)</f>
        <v>5</v>
      </c>
    </row>
    <row r="559" spans="1:153" s="5" customFormat="1" ht="56">
      <c r="A559" s="5" t="s">
        <v>2601</v>
      </c>
      <c r="B559" s="5" t="s">
        <v>2845</v>
      </c>
      <c r="C559" s="5" t="s">
        <v>1497</v>
      </c>
      <c r="D559" s="5" t="s">
        <v>1497</v>
      </c>
      <c r="E559" s="5">
        <v>119</v>
      </c>
      <c r="F559" s="5">
        <v>2</v>
      </c>
      <c r="G559" s="6" t="str">
        <f t="shared" si="57"/>
        <v>119-2</v>
      </c>
      <c r="H559" s="2">
        <v>0</v>
      </c>
      <c r="I559" s="2">
        <v>2</v>
      </c>
      <c r="J559" s="81" t="str">
        <f>IF(((VLOOKUP($G559,Depth_Lookup!$A$3:$J$561,9,FALSE))-(I559/100))&gt;=0,"Good","Too Long")</f>
        <v>Good</v>
      </c>
      <c r="K559" s="82">
        <f>(VLOOKUP($G559,Depth_Lookup!$A$3:$J$561,10,FALSE))+(H559/100)</f>
        <v>270.08999999999997</v>
      </c>
      <c r="L559" s="82">
        <f>(VLOOKUP($G559,Depth_Lookup!$A$3:$J$561,10,FALSE))+(I559/100)</f>
        <v>270.10999999999996</v>
      </c>
      <c r="M559" s="174" t="s">
        <v>2652</v>
      </c>
      <c r="N559" s="174" t="s">
        <v>12</v>
      </c>
      <c r="O559" s="59" t="s">
        <v>2397</v>
      </c>
      <c r="P559" s="59" t="s">
        <v>2715</v>
      </c>
      <c r="Q559" s="45"/>
      <c r="R559" s="42">
        <v>100</v>
      </c>
      <c r="V559" s="8">
        <f t="shared" si="58"/>
        <v>100</v>
      </c>
      <c r="W559" s="4" t="s">
        <v>2046</v>
      </c>
      <c r="X559" s="5" t="s">
        <v>1764</v>
      </c>
      <c r="Y559" s="38">
        <v>95</v>
      </c>
      <c r="Z559" s="8" t="str">
        <f>VLOOKUP($Y559,definitions_list_lookup!$N$15:$P$20,2,TRUE)</f>
        <v>complete</v>
      </c>
      <c r="AA559" s="8">
        <f>VLOOKUP($Y559,definitions_list_lookup!$N$15:$P$20,3,TRUE)</f>
        <v>5</v>
      </c>
      <c r="AB559" s="4" t="s">
        <v>2658</v>
      </c>
      <c r="AC559" s="7"/>
      <c r="AD559" s="7"/>
      <c r="AE559" s="7"/>
      <c r="AF559" s="7"/>
      <c r="AG559" s="7"/>
      <c r="AH559" s="7"/>
      <c r="AI559" s="7"/>
      <c r="AJ559" s="7"/>
      <c r="AK559" s="7"/>
      <c r="AL559" s="7"/>
      <c r="AM559" s="7"/>
      <c r="AN559" s="7"/>
      <c r="AO559" s="7"/>
      <c r="AP559" s="7">
        <v>10</v>
      </c>
      <c r="AQ559" s="7"/>
      <c r="AR559" s="7"/>
      <c r="AS559" s="7">
        <v>90</v>
      </c>
      <c r="AT559" s="7"/>
      <c r="AU559" s="7"/>
      <c r="AV559" s="7"/>
      <c r="AW559" s="7"/>
      <c r="AX559" s="7"/>
      <c r="AY559" s="7"/>
      <c r="AZ559" s="7"/>
      <c r="BA559" s="8">
        <f t="shared" si="59"/>
        <v>100</v>
      </c>
      <c r="BB559" s="45"/>
      <c r="BC559" s="4"/>
      <c r="BD559" s="4"/>
      <c r="BE559" s="4"/>
      <c r="BG559" s="8" t="str">
        <f>VLOOKUP($BF559,definitions_list_lookup!$N$15:$P$20,2,TRUE)</f>
        <v>fresh</v>
      </c>
      <c r="BH559" s="8">
        <f>VLOOKUP($BF559,definitions_list_lookup!$N$15:$P$20,3,TRUE)</f>
        <v>0</v>
      </c>
      <c r="BI559" s="4"/>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8">
        <f t="shared" si="60"/>
        <v>0</v>
      </c>
      <c r="CI559" s="45"/>
      <c r="CJ559" s="7"/>
      <c r="CK559" s="130"/>
      <c r="CM559" s="8" t="str">
        <f>VLOOKUP($CL559,definitions_list_lookup!$N$15:$P$20,2,TRUE)</f>
        <v>fresh</v>
      </c>
      <c r="CN559" s="8">
        <f>VLOOKUP($CL559,definitions_list_lookup!$N$15:$P$20,3,TRUE)</f>
        <v>0</v>
      </c>
      <c r="CO559" s="108"/>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8">
        <f t="shared" si="61"/>
        <v>0</v>
      </c>
      <c r="DO559" s="45"/>
      <c r="DP559" s="4"/>
      <c r="DR559" s="8" t="str">
        <f>VLOOKUP($DQ559,definitions_list_lookup!$N$15:$P$20,2,TRUE)</f>
        <v>fresh</v>
      </c>
      <c r="DS559" s="8">
        <f>VLOOKUP($DQ559,definitions_list_lookup!$N$15:$P$20,3,TRUE)</f>
        <v>0</v>
      </c>
      <c r="DT559" s="108"/>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8">
        <f t="shared" si="62"/>
        <v>0</v>
      </c>
      <c r="ET559" s="45"/>
      <c r="EU559" s="8">
        <f t="shared" si="63"/>
        <v>95</v>
      </c>
      <c r="EV559" s="8" t="str">
        <f>VLOOKUP($EU559,definitions_list_lookup!$N$15:$P$20,2,TRUE)</f>
        <v>complete</v>
      </c>
      <c r="EW559" s="8">
        <f>VLOOKUP($EU559,definitions_list_lookup!$N$15:$P$20,3,TRUE)</f>
        <v>5</v>
      </c>
    </row>
    <row r="560" spans="1:153" s="5" customFormat="1" ht="168">
      <c r="A560" s="5" t="s">
        <v>2601</v>
      </c>
      <c r="B560" s="5" t="s">
        <v>2845</v>
      </c>
      <c r="C560" s="5" t="s">
        <v>1497</v>
      </c>
      <c r="D560" s="5" t="s">
        <v>1497</v>
      </c>
      <c r="E560" s="5">
        <v>119</v>
      </c>
      <c r="F560" s="5">
        <v>2</v>
      </c>
      <c r="G560" s="6" t="str">
        <f t="shared" si="57"/>
        <v>119-2</v>
      </c>
      <c r="H560" s="2">
        <v>2</v>
      </c>
      <c r="I560" s="2">
        <v>97.5</v>
      </c>
      <c r="J560" s="81" t="str">
        <f>IF(((VLOOKUP($G560,Depth_Lookup!$A$3:$J$561,9,FALSE))-(I560/100))&gt;=0,"Good","Too Long")</f>
        <v>Good</v>
      </c>
      <c r="K560" s="82">
        <f>(VLOOKUP($G560,Depth_Lookup!$A$3:$J$561,10,FALSE))+(H560/100)</f>
        <v>270.10999999999996</v>
      </c>
      <c r="L560" s="82">
        <f>(VLOOKUP($G560,Depth_Lookup!$A$3:$J$561,10,FALSE))+(I560/100)</f>
        <v>271.065</v>
      </c>
      <c r="M560" s="174">
        <v>59</v>
      </c>
      <c r="N560" s="174" t="s">
        <v>1668</v>
      </c>
      <c r="O560" s="59" t="s">
        <v>2659</v>
      </c>
      <c r="P560" s="59" t="s">
        <v>2716</v>
      </c>
      <c r="Q560" s="45"/>
      <c r="R560" s="42">
        <v>100</v>
      </c>
      <c r="V560" s="8">
        <f t="shared" si="58"/>
        <v>100</v>
      </c>
      <c r="W560" s="4" t="s">
        <v>2046</v>
      </c>
      <c r="X560" s="5" t="s">
        <v>1764</v>
      </c>
      <c r="Y560" s="38">
        <v>90</v>
      </c>
      <c r="Z560" s="8" t="str">
        <f>VLOOKUP($Y560,definitions_list_lookup!$N$15:$P$20,2,TRUE)</f>
        <v>very high</v>
      </c>
      <c r="AA560" s="8">
        <f>VLOOKUP($Y560,definitions_list_lookup!$N$15:$P$20,3,TRUE)</f>
        <v>4</v>
      </c>
      <c r="AB560" s="4" t="s">
        <v>2660</v>
      </c>
      <c r="AC560" s="7">
        <v>10</v>
      </c>
      <c r="AD560" s="7">
        <v>10</v>
      </c>
      <c r="AE560" s="7">
        <v>5</v>
      </c>
      <c r="AF560" s="7"/>
      <c r="AG560" s="7"/>
      <c r="AH560" s="7"/>
      <c r="AI560" s="7"/>
      <c r="AJ560" s="7"/>
      <c r="AK560" s="7"/>
      <c r="AL560" s="7"/>
      <c r="AM560" s="7"/>
      <c r="AN560" s="7"/>
      <c r="AO560" s="7"/>
      <c r="AP560" s="7">
        <v>5</v>
      </c>
      <c r="AQ560" s="7"/>
      <c r="AR560" s="7"/>
      <c r="AS560" s="7">
        <v>70</v>
      </c>
      <c r="AT560" s="7"/>
      <c r="AU560" s="7"/>
      <c r="AV560" s="7"/>
      <c r="AW560" s="7"/>
      <c r="AX560" s="7"/>
      <c r="AY560" s="7"/>
      <c r="AZ560" s="7"/>
      <c r="BA560" s="8">
        <f t="shared" si="59"/>
        <v>100</v>
      </c>
      <c r="BB560" s="45"/>
      <c r="BC560" s="4" t="s">
        <v>1739</v>
      </c>
      <c r="BD560" s="4"/>
      <c r="BE560" s="4"/>
      <c r="BF560" s="178"/>
      <c r="BG560" s="8" t="str">
        <f>VLOOKUP($BF560,definitions_list_lookup!$N$15:$P$20,2,TRUE)</f>
        <v>fresh</v>
      </c>
      <c r="BH560" s="8">
        <f>VLOOKUP($BF560,definitions_list_lookup!$N$15:$P$20,3,TRUE)</f>
        <v>0</v>
      </c>
      <c r="BI560" s="4" t="s">
        <v>2842</v>
      </c>
      <c r="BJ560" s="7">
        <v>15</v>
      </c>
      <c r="BK560" s="7">
        <v>60</v>
      </c>
      <c r="BL560" s="7">
        <v>15</v>
      </c>
      <c r="BM560" s="7"/>
      <c r="BN560" s="7"/>
      <c r="BO560" s="7"/>
      <c r="BP560" s="7"/>
      <c r="BQ560" s="7"/>
      <c r="BR560" s="7"/>
      <c r="BS560" s="7"/>
      <c r="BT560" s="7"/>
      <c r="BU560" s="7"/>
      <c r="BV560" s="7"/>
      <c r="BW560" s="7">
        <v>2</v>
      </c>
      <c r="BX560" s="7"/>
      <c r="BY560" s="7"/>
      <c r="BZ560" s="7">
        <v>8</v>
      </c>
      <c r="CA560" s="7"/>
      <c r="CB560" s="7"/>
      <c r="CC560" s="7"/>
      <c r="CD560" s="7"/>
      <c r="CE560" s="7"/>
      <c r="CF560" s="7"/>
      <c r="CG560" s="7"/>
      <c r="CH560" s="8">
        <f t="shared" si="60"/>
        <v>100</v>
      </c>
      <c r="CI560" s="45"/>
      <c r="CJ560" s="7"/>
      <c r="CK560" s="130"/>
      <c r="CM560" s="8" t="str">
        <f>VLOOKUP($CL560,definitions_list_lookup!$N$15:$P$20,2,TRUE)</f>
        <v>fresh</v>
      </c>
      <c r="CN560" s="8">
        <f>VLOOKUP($CL560,definitions_list_lookup!$N$15:$P$20,3,TRUE)</f>
        <v>0</v>
      </c>
      <c r="CO560" s="108"/>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8">
        <f t="shared" si="61"/>
        <v>0</v>
      </c>
      <c r="DO560" s="45"/>
      <c r="DP560" s="4"/>
      <c r="DR560" s="8" t="str">
        <f>VLOOKUP($DQ560,definitions_list_lookup!$N$15:$P$20,2,TRUE)</f>
        <v>fresh</v>
      </c>
      <c r="DS560" s="8">
        <f>VLOOKUP($DQ560,definitions_list_lookup!$N$15:$P$20,3,TRUE)</f>
        <v>0</v>
      </c>
      <c r="DT560" s="108"/>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8">
        <f t="shared" si="62"/>
        <v>0</v>
      </c>
      <c r="ET560" s="45"/>
      <c r="EU560" s="8">
        <f t="shared" si="63"/>
        <v>90</v>
      </c>
      <c r="EV560" s="8" t="str">
        <f>VLOOKUP($EU560,definitions_list_lookup!$N$15:$P$20,2,TRUE)</f>
        <v>very high</v>
      </c>
      <c r="EW560" s="8">
        <f>VLOOKUP($EU560,definitions_list_lookup!$N$15:$P$20,3,TRUE)</f>
        <v>4</v>
      </c>
    </row>
    <row r="561" spans="1:153" s="5" customFormat="1" ht="168">
      <c r="A561" s="5" t="s">
        <v>2601</v>
      </c>
      <c r="B561" s="5" t="s">
        <v>2845</v>
      </c>
      <c r="C561" s="5" t="s">
        <v>1497</v>
      </c>
      <c r="D561" s="5" t="s">
        <v>1497</v>
      </c>
      <c r="E561" s="5">
        <v>119</v>
      </c>
      <c r="F561" s="5">
        <v>3</v>
      </c>
      <c r="G561" s="6" t="str">
        <f t="shared" si="57"/>
        <v>119-3</v>
      </c>
      <c r="H561" s="2">
        <v>0</v>
      </c>
      <c r="I561" s="2">
        <v>83</v>
      </c>
      <c r="J561" s="81" t="str">
        <f>IF(((VLOOKUP($G561,Depth_Lookup!$A$3:$J$561,9,FALSE))-(I561/100))&gt;=0,"Good","Too Long")</f>
        <v>Good</v>
      </c>
      <c r="K561" s="82">
        <f>(VLOOKUP($G561,Depth_Lookup!$A$3:$J$561,10,FALSE))+(H561/100)</f>
        <v>271.065</v>
      </c>
      <c r="L561" s="82">
        <f>(VLOOKUP($G561,Depth_Lookup!$A$3:$J$561,10,FALSE))+(I561/100)</f>
        <v>271.89499999999998</v>
      </c>
      <c r="M561" s="174">
        <v>59</v>
      </c>
      <c r="N561" s="174" t="s">
        <v>1668</v>
      </c>
      <c r="O561" s="59" t="s">
        <v>2661</v>
      </c>
      <c r="P561" s="59" t="s">
        <v>2716</v>
      </c>
      <c r="Q561" s="45"/>
      <c r="R561" s="42">
        <v>100</v>
      </c>
      <c r="V561" s="8">
        <f t="shared" si="58"/>
        <v>100</v>
      </c>
      <c r="W561" s="4" t="s">
        <v>1742</v>
      </c>
      <c r="X561" s="5" t="s">
        <v>2245</v>
      </c>
      <c r="Y561" s="38">
        <v>90</v>
      </c>
      <c r="Z561" s="8" t="str">
        <f>VLOOKUP($Y561,definitions_list_lookup!$N$15:$P$20,2,TRUE)</f>
        <v>very high</v>
      </c>
      <c r="AA561" s="8">
        <f>VLOOKUP($Y561,definitions_list_lookup!$N$15:$P$20,3,TRUE)</f>
        <v>4</v>
      </c>
      <c r="AB561" s="4" t="s">
        <v>2662</v>
      </c>
      <c r="AC561" s="7">
        <v>10</v>
      </c>
      <c r="AD561" s="7">
        <v>15</v>
      </c>
      <c r="AE561" s="7">
        <v>10</v>
      </c>
      <c r="AF561" s="7"/>
      <c r="AG561" s="7"/>
      <c r="AH561" s="7"/>
      <c r="AI561" s="7"/>
      <c r="AJ561" s="7"/>
      <c r="AK561" s="7"/>
      <c r="AL561" s="7"/>
      <c r="AM561" s="7"/>
      <c r="AN561" s="7"/>
      <c r="AO561" s="7"/>
      <c r="AP561" s="7">
        <v>5</v>
      </c>
      <c r="AQ561" s="7"/>
      <c r="AR561" s="7"/>
      <c r="AS561" s="7">
        <v>60</v>
      </c>
      <c r="AT561" s="7"/>
      <c r="AU561" s="7"/>
      <c r="AV561" s="7"/>
      <c r="AW561" s="7"/>
      <c r="AX561" s="7"/>
      <c r="AY561" s="7"/>
      <c r="AZ561" s="7"/>
      <c r="BA561" s="8">
        <f t="shared" si="59"/>
        <v>100</v>
      </c>
      <c r="BB561" s="45"/>
      <c r="BC561" s="4" t="s">
        <v>1739</v>
      </c>
      <c r="BD561" s="4"/>
      <c r="BE561" s="4"/>
      <c r="BF561" s="178"/>
      <c r="BG561" s="8" t="str">
        <f>VLOOKUP($BF561,definitions_list_lookup!$N$15:$P$20,2,TRUE)</f>
        <v>fresh</v>
      </c>
      <c r="BH561" s="8">
        <f>VLOOKUP($BF561,definitions_list_lookup!$N$15:$P$20,3,TRUE)</f>
        <v>0</v>
      </c>
      <c r="BI561" s="4" t="s">
        <v>2842</v>
      </c>
      <c r="BJ561" s="7">
        <v>20</v>
      </c>
      <c r="BK561" s="7">
        <v>60</v>
      </c>
      <c r="BL561" s="7">
        <v>20</v>
      </c>
      <c r="BM561" s="7"/>
      <c r="BN561" s="7"/>
      <c r="BO561" s="7"/>
      <c r="BP561" s="7"/>
      <c r="BQ561" s="7"/>
      <c r="BR561" s="7"/>
      <c r="BS561" s="7"/>
      <c r="BT561" s="7"/>
      <c r="BU561" s="7"/>
      <c r="BV561" s="7"/>
      <c r="BW561" s="7"/>
      <c r="BX561" s="7"/>
      <c r="BY561" s="7"/>
      <c r="BZ561" s="7"/>
      <c r="CA561" s="7"/>
      <c r="CB561" s="7"/>
      <c r="CC561" s="7"/>
      <c r="CD561" s="7"/>
      <c r="CE561" s="7"/>
      <c r="CF561" s="7"/>
      <c r="CG561" s="7"/>
      <c r="CH561" s="8">
        <f t="shared" si="60"/>
        <v>100</v>
      </c>
      <c r="CI561" s="45"/>
      <c r="CJ561" s="7"/>
      <c r="CK561" s="130"/>
      <c r="CM561" s="8" t="str">
        <f>VLOOKUP($CL561,definitions_list_lookup!$N$15:$P$20,2,TRUE)</f>
        <v>fresh</v>
      </c>
      <c r="CN561" s="8">
        <f>VLOOKUP($CL561,definitions_list_lookup!$N$15:$P$20,3,TRUE)</f>
        <v>0</v>
      </c>
      <c r="CO561" s="108"/>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8">
        <f t="shared" si="61"/>
        <v>0</v>
      </c>
      <c r="DO561" s="45"/>
      <c r="DP561" s="4"/>
      <c r="DR561" s="8" t="str">
        <f>VLOOKUP($DQ561,definitions_list_lookup!$N$15:$P$20,2,TRUE)</f>
        <v>fresh</v>
      </c>
      <c r="DS561" s="8">
        <f>VLOOKUP($DQ561,definitions_list_lookup!$N$15:$P$20,3,TRUE)</f>
        <v>0</v>
      </c>
      <c r="DT561" s="108"/>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8">
        <f t="shared" si="62"/>
        <v>0</v>
      </c>
      <c r="ET561" s="45"/>
      <c r="EU561" s="8">
        <f t="shared" si="63"/>
        <v>90</v>
      </c>
      <c r="EV561" s="8" t="str">
        <f>VLOOKUP($EU561,definitions_list_lookup!$N$15:$P$20,2,TRUE)</f>
        <v>very high</v>
      </c>
      <c r="EW561" s="8">
        <f>VLOOKUP($EU561,definitions_list_lookup!$N$15:$P$20,3,TRUE)</f>
        <v>4</v>
      </c>
    </row>
    <row r="562" spans="1:153" s="5" customFormat="1" ht="168">
      <c r="A562" s="5" t="s">
        <v>2601</v>
      </c>
      <c r="B562" s="5" t="s">
        <v>2845</v>
      </c>
      <c r="C562" s="5" t="s">
        <v>1497</v>
      </c>
      <c r="D562" s="5" t="s">
        <v>1497</v>
      </c>
      <c r="E562" s="5">
        <v>120</v>
      </c>
      <c r="F562" s="5">
        <v>1</v>
      </c>
      <c r="G562" s="6" t="str">
        <f t="shared" si="57"/>
        <v>120-1</v>
      </c>
      <c r="H562" s="2">
        <v>0</v>
      </c>
      <c r="I562" s="2">
        <v>56</v>
      </c>
      <c r="J562" s="81" t="str">
        <f>IF(((VLOOKUP($G562,Depth_Lookup!$A$3:$J$561,9,FALSE))-(I562/100))&gt;=0,"Good","Too Long")</f>
        <v>Good</v>
      </c>
      <c r="K562" s="82">
        <f>(VLOOKUP($G562,Depth_Lookup!$A$3:$J$561,10,FALSE))+(H562/100)</f>
        <v>271.75</v>
      </c>
      <c r="L562" s="82">
        <f>(VLOOKUP($G562,Depth_Lookup!$A$3:$J$561,10,FALSE))+(I562/100)</f>
        <v>272.31</v>
      </c>
      <c r="M562" s="174">
        <v>59</v>
      </c>
      <c r="N562" s="174" t="s">
        <v>1668</v>
      </c>
      <c r="O562" s="59" t="s">
        <v>2663</v>
      </c>
      <c r="P562" s="59" t="s">
        <v>2716</v>
      </c>
      <c r="Q562" s="45"/>
      <c r="R562" s="42">
        <v>100</v>
      </c>
      <c r="V562" s="8">
        <f t="shared" si="58"/>
        <v>100</v>
      </c>
      <c r="W562" s="4" t="s">
        <v>2664</v>
      </c>
      <c r="X562" s="5" t="s">
        <v>1764</v>
      </c>
      <c r="Y562" s="38">
        <v>90</v>
      </c>
      <c r="Z562" s="8" t="str">
        <f>VLOOKUP($Y562,definitions_list_lookup!$N$15:$P$20,2,TRUE)</f>
        <v>very high</v>
      </c>
      <c r="AA562" s="8">
        <f>VLOOKUP($Y562,definitions_list_lookup!$N$15:$P$20,3,TRUE)</f>
        <v>4</v>
      </c>
      <c r="AB562" s="4" t="s">
        <v>2665</v>
      </c>
      <c r="AC562" s="7">
        <v>5</v>
      </c>
      <c r="AD562" s="7">
        <v>25</v>
      </c>
      <c r="AE562" s="7">
        <v>5</v>
      </c>
      <c r="AF562" s="7"/>
      <c r="AG562" s="7"/>
      <c r="AH562" s="7"/>
      <c r="AI562" s="7"/>
      <c r="AJ562" s="7"/>
      <c r="AK562" s="7"/>
      <c r="AL562" s="7"/>
      <c r="AM562" s="7"/>
      <c r="AN562" s="7"/>
      <c r="AO562" s="7"/>
      <c r="AP562" s="7">
        <v>5</v>
      </c>
      <c r="AQ562" s="7"/>
      <c r="AR562" s="7"/>
      <c r="AS562" s="7">
        <v>60</v>
      </c>
      <c r="AT562" s="7"/>
      <c r="AU562" s="7"/>
      <c r="AV562" s="7"/>
      <c r="AW562" s="7"/>
      <c r="AX562" s="7"/>
      <c r="AY562" s="7"/>
      <c r="AZ562" s="7"/>
      <c r="BA562" s="8">
        <f t="shared" si="59"/>
        <v>100</v>
      </c>
      <c r="BB562" s="45"/>
      <c r="BC562" s="4" t="s">
        <v>2097</v>
      </c>
      <c r="BD562" s="4"/>
      <c r="BE562" s="4"/>
      <c r="BF562" s="178"/>
      <c r="BG562" s="8" t="str">
        <f>VLOOKUP($BF562,definitions_list_lookup!$N$15:$P$20,2,TRUE)</f>
        <v>fresh</v>
      </c>
      <c r="BH562" s="8">
        <f>VLOOKUP($BF562,definitions_list_lookup!$N$15:$P$20,3,TRUE)</f>
        <v>0</v>
      </c>
      <c r="BI562" s="4" t="s">
        <v>2843</v>
      </c>
      <c r="BJ562" s="7">
        <v>10</v>
      </c>
      <c r="BK562" s="7">
        <v>70</v>
      </c>
      <c r="BL562" s="7">
        <v>10</v>
      </c>
      <c r="BM562" s="7"/>
      <c r="BN562" s="7"/>
      <c r="BO562" s="7"/>
      <c r="BP562" s="7"/>
      <c r="BQ562" s="7"/>
      <c r="BR562" s="7"/>
      <c r="BS562" s="7"/>
      <c r="BT562" s="7"/>
      <c r="BU562" s="7"/>
      <c r="BV562" s="7"/>
      <c r="BW562" s="7">
        <v>2</v>
      </c>
      <c r="BX562" s="7"/>
      <c r="BY562" s="7"/>
      <c r="BZ562" s="7">
        <v>8</v>
      </c>
      <c r="CA562" s="7"/>
      <c r="CB562" s="7"/>
      <c r="CC562" s="7"/>
      <c r="CD562" s="7"/>
      <c r="CE562" s="7"/>
      <c r="CF562" s="7"/>
      <c r="CG562" s="7"/>
      <c r="CH562" s="8">
        <f t="shared" si="60"/>
        <v>100</v>
      </c>
      <c r="CI562" s="45"/>
      <c r="CJ562" s="7"/>
      <c r="CK562" s="130"/>
      <c r="CM562" s="8" t="str">
        <f>VLOOKUP($CL562,definitions_list_lookup!$N$15:$P$20,2,TRUE)</f>
        <v>fresh</v>
      </c>
      <c r="CN562" s="8">
        <f>VLOOKUP($CL562,definitions_list_lookup!$N$15:$P$20,3,TRUE)</f>
        <v>0</v>
      </c>
      <c r="CO562" s="108"/>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8">
        <f t="shared" si="61"/>
        <v>0</v>
      </c>
      <c r="DO562" s="45"/>
      <c r="DP562" s="4"/>
      <c r="DR562" s="8" t="str">
        <f>VLOOKUP($DQ562,definitions_list_lookup!$N$15:$P$20,2,TRUE)</f>
        <v>fresh</v>
      </c>
      <c r="DS562" s="8">
        <f>VLOOKUP($DQ562,definitions_list_lookup!$N$15:$P$20,3,TRUE)</f>
        <v>0</v>
      </c>
      <c r="DT562" s="108"/>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8">
        <f t="shared" si="62"/>
        <v>0</v>
      </c>
      <c r="ET562" s="45"/>
      <c r="EU562" s="8">
        <f t="shared" si="63"/>
        <v>90</v>
      </c>
      <c r="EV562" s="8" t="str">
        <f>VLOOKUP($EU562,definitions_list_lookup!$N$15:$P$20,2,TRUE)</f>
        <v>very high</v>
      </c>
      <c r="EW562" s="8">
        <f>VLOOKUP($EU562,definitions_list_lookup!$N$15:$P$20,3,TRUE)</f>
        <v>4</v>
      </c>
    </row>
    <row r="563" spans="1:153" s="5" customFormat="1" ht="168">
      <c r="A563" s="5" t="s">
        <v>2601</v>
      </c>
      <c r="B563" s="5" t="s">
        <v>2845</v>
      </c>
      <c r="C563" s="5" t="s">
        <v>1497</v>
      </c>
      <c r="D563" s="5" t="s">
        <v>1497</v>
      </c>
      <c r="E563" s="5">
        <v>121</v>
      </c>
      <c r="F563" s="5">
        <v>1</v>
      </c>
      <c r="G563" s="6" t="str">
        <f t="shared" si="57"/>
        <v>121-1</v>
      </c>
      <c r="H563" s="2">
        <v>0</v>
      </c>
      <c r="I563" s="2">
        <v>77</v>
      </c>
      <c r="J563" s="81" t="str">
        <f>IF(((VLOOKUP($G563,Depth_Lookup!$A$3:$J$561,9,FALSE))-(I563/100))&gt;=0,"Good","Too Long")</f>
        <v>Good</v>
      </c>
      <c r="K563" s="82">
        <f>(VLOOKUP($G563,Depth_Lookup!$A$3:$J$561,10,FALSE))+(H563/100)</f>
        <v>272.25</v>
      </c>
      <c r="L563" s="82">
        <f>(VLOOKUP($G563,Depth_Lookup!$A$3:$J$561,10,FALSE))+(I563/100)</f>
        <v>273.02</v>
      </c>
      <c r="M563" s="174">
        <v>59</v>
      </c>
      <c r="N563" s="174" t="s">
        <v>1668</v>
      </c>
      <c r="O563" s="59" t="s">
        <v>2666</v>
      </c>
      <c r="P563" s="59" t="s">
        <v>2716</v>
      </c>
      <c r="Q563" s="45"/>
      <c r="R563" s="42">
        <v>100</v>
      </c>
      <c r="V563" s="8">
        <f t="shared" si="58"/>
        <v>100</v>
      </c>
      <c r="W563" s="4" t="s">
        <v>2046</v>
      </c>
      <c r="X563" s="5" t="s">
        <v>1764</v>
      </c>
      <c r="Y563" s="38">
        <v>90</v>
      </c>
      <c r="Z563" s="8" t="str">
        <f>VLOOKUP($Y563,definitions_list_lookup!$N$15:$P$20,2,TRUE)</f>
        <v>very high</v>
      </c>
      <c r="AA563" s="8">
        <f>VLOOKUP($Y563,definitions_list_lookup!$N$15:$P$20,3,TRUE)</f>
        <v>4</v>
      </c>
      <c r="AB563" s="4" t="s">
        <v>2667</v>
      </c>
      <c r="AC563" s="7">
        <v>3</v>
      </c>
      <c r="AD563" s="7">
        <v>15</v>
      </c>
      <c r="AE563" s="7">
        <v>3</v>
      </c>
      <c r="AF563" s="7"/>
      <c r="AG563" s="7"/>
      <c r="AH563" s="7"/>
      <c r="AI563" s="7"/>
      <c r="AJ563" s="7"/>
      <c r="AK563" s="7"/>
      <c r="AL563" s="7"/>
      <c r="AM563" s="7"/>
      <c r="AN563" s="7"/>
      <c r="AO563" s="7"/>
      <c r="AP563" s="7">
        <v>5</v>
      </c>
      <c r="AQ563" s="7"/>
      <c r="AR563" s="7"/>
      <c r="AS563" s="7">
        <v>74</v>
      </c>
      <c r="AT563" s="7"/>
      <c r="AU563" s="7"/>
      <c r="AV563" s="7"/>
      <c r="AW563" s="7"/>
      <c r="AX563" s="7"/>
      <c r="AY563" s="7"/>
      <c r="AZ563" s="7"/>
      <c r="BA563" s="8">
        <f t="shared" si="59"/>
        <v>100</v>
      </c>
      <c r="BB563" s="45"/>
      <c r="BC563" s="4" t="s">
        <v>1739</v>
      </c>
      <c r="BD563" s="4"/>
      <c r="BE563" s="4"/>
      <c r="BF563" s="178"/>
      <c r="BG563" s="8" t="str">
        <f>VLOOKUP($BF563,definitions_list_lookup!$N$15:$P$20,2,TRUE)</f>
        <v>fresh</v>
      </c>
      <c r="BH563" s="8">
        <f>VLOOKUP($BF563,definitions_list_lookup!$N$15:$P$20,3,TRUE)</f>
        <v>0</v>
      </c>
      <c r="BI563" s="4" t="s">
        <v>2842</v>
      </c>
      <c r="BJ563" s="7">
        <v>15</v>
      </c>
      <c r="BK563" s="7">
        <v>60</v>
      </c>
      <c r="BL563" s="7">
        <v>15</v>
      </c>
      <c r="BM563" s="7"/>
      <c r="BN563" s="7"/>
      <c r="BO563" s="7"/>
      <c r="BP563" s="7"/>
      <c r="BQ563" s="7"/>
      <c r="BR563" s="7"/>
      <c r="BS563" s="7"/>
      <c r="BT563" s="7"/>
      <c r="BU563" s="7"/>
      <c r="BV563" s="7"/>
      <c r="BW563" s="7">
        <v>2</v>
      </c>
      <c r="BX563" s="7"/>
      <c r="BY563" s="7"/>
      <c r="BZ563" s="7">
        <v>8</v>
      </c>
      <c r="CA563" s="7"/>
      <c r="CB563" s="7"/>
      <c r="CC563" s="7"/>
      <c r="CD563" s="7"/>
      <c r="CE563" s="7"/>
      <c r="CF563" s="7"/>
      <c r="CG563" s="7"/>
      <c r="CH563" s="8">
        <f t="shared" si="60"/>
        <v>100</v>
      </c>
      <c r="CI563" s="45"/>
      <c r="CJ563" s="7"/>
      <c r="CK563" s="130"/>
      <c r="CM563" s="8" t="str">
        <f>VLOOKUP($CL563,definitions_list_lookup!$N$15:$P$20,2,TRUE)</f>
        <v>fresh</v>
      </c>
      <c r="CN563" s="8">
        <f>VLOOKUP($CL563,definitions_list_lookup!$N$15:$P$20,3,TRUE)</f>
        <v>0</v>
      </c>
      <c r="CO563" s="108"/>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8">
        <f t="shared" si="61"/>
        <v>0</v>
      </c>
      <c r="DO563" s="45"/>
      <c r="DP563" s="4"/>
      <c r="DR563" s="8" t="str">
        <f>VLOOKUP($DQ563,definitions_list_lookup!$N$15:$P$20,2,TRUE)</f>
        <v>fresh</v>
      </c>
      <c r="DS563" s="8">
        <f>VLOOKUP($DQ563,definitions_list_lookup!$N$15:$P$20,3,TRUE)</f>
        <v>0</v>
      </c>
      <c r="DT563" s="108"/>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8">
        <f t="shared" si="62"/>
        <v>0</v>
      </c>
      <c r="ET563" s="45"/>
      <c r="EU563" s="8">
        <f t="shared" si="63"/>
        <v>90</v>
      </c>
      <c r="EV563" s="8" t="str">
        <f>VLOOKUP($EU563,definitions_list_lookup!$N$15:$P$20,2,TRUE)</f>
        <v>very high</v>
      </c>
      <c r="EW563" s="8">
        <f>VLOOKUP($EU563,definitions_list_lookup!$N$15:$P$20,3,TRUE)</f>
        <v>4</v>
      </c>
    </row>
    <row r="564" spans="1:153" s="5" customFormat="1" ht="112">
      <c r="A564" s="5" t="s">
        <v>2601</v>
      </c>
      <c r="B564" s="5" t="s">
        <v>2845</v>
      </c>
      <c r="C564" s="5" t="s">
        <v>1497</v>
      </c>
      <c r="D564" s="5" t="s">
        <v>1497</v>
      </c>
      <c r="E564" s="5">
        <v>121</v>
      </c>
      <c r="F564" s="5">
        <v>2</v>
      </c>
      <c r="G564" s="6" t="str">
        <f t="shared" si="57"/>
        <v>121-2</v>
      </c>
      <c r="H564" s="2">
        <v>0</v>
      </c>
      <c r="I564" s="2">
        <v>75</v>
      </c>
      <c r="J564" s="81" t="str">
        <f>IF(((VLOOKUP($G564,Depth_Lookup!$A$3:$J$561,9,FALSE))-(I564/100))&gt;=0,"Good","Too Long")</f>
        <v>Good</v>
      </c>
      <c r="K564" s="82">
        <f>(VLOOKUP($G564,Depth_Lookup!$A$3:$J$561,10,FALSE))+(H564/100)</f>
        <v>273.02</v>
      </c>
      <c r="L564" s="82">
        <f>(VLOOKUP($G564,Depth_Lookup!$A$3:$J$561,10,FALSE))+(I564/100)</f>
        <v>273.77</v>
      </c>
      <c r="M564" s="174">
        <v>59</v>
      </c>
      <c r="N564" s="174" t="s">
        <v>1668</v>
      </c>
      <c r="O564" s="59" t="s">
        <v>2607</v>
      </c>
      <c r="P564" s="59" t="s">
        <v>2500</v>
      </c>
      <c r="Q564" s="45"/>
      <c r="R564" s="42">
        <v>100</v>
      </c>
      <c r="V564" s="8">
        <f t="shared" si="58"/>
        <v>100</v>
      </c>
      <c r="W564" s="4" t="s">
        <v>2046</v>
      </c>
      <c r="X564" s="5" t="s">
        <v>2245</v>
      </c>
      <c r="Y564" s="38">
        <v>95</v>
      </c>
      <c r="Z564" s="8" t="str">
        <f>VLOOKUP($Y564,definitions_list_lookup!$N$15:$P$20,2,TRUE)</f>
        <v>complete</v>
      </c>
      <c r="AA564" s="8">
        <f>VLOOKUP($Y564,definitions_list_lookup!$N$15:$P$20,3,TRUE)</f>
        <v>5</v>
      </c>
      <c r="AB564" s="4"/>
      <c r="AC564" s="7">
        <v>1</v>
      </c>
      <c r="AD564" s="7">
        <v>2</v>
      </c>
      <c r="AE564" s="7">
        <v>1</v>
      </c>
      <c r="AF564" s="7"/>
      <c r="AG564" s="7"/>
      <c r="AH564" s="7"/>
      <c r="AI564" s="7"/>
      <c r="AJ564" s="7"/>
      <c r="AK564" s="7"/>
      <c r="AL564" s="7"/>
      <c r="AM564" s="7"/>
      <c r="AN564" s="7"/>
      <c r="AO564" s="7"/>
      <c r="AP564" s="7">
        <v>8</v>
      </c>
      <c r="AQ564" s="7"/>
      <c r="AR564" s="7"/>
      <c r="AS564" s="7">
        <v>88</v>
      </c>
      <c r="AT564" s="7"/>
      <c r="AU564" s="7"/>
      <c r="AV564" s="7"/>
      <c r="AW564" s="7"/>
      <c r="AX564" s="7"/>
      <c r="AY564" s="7"/>
      <c r="AZ564" s="7"/>
      <c r="BA564" s="8">
        <f t="shared" si="59"/>
        <v>100</v>
      </c>
      <c r="BB564" s="45"/>
      <c r="BC564" s="4"/>
      <c r="BD564" s="4"/>
      <c r="BE564" s="4"/>
      <c r="BG564" s="8" t="str">
        <f>VLOOKUP($BF564,definitions_list_lookup!$N$15:$P$20,2,TRUE)</f>
        <v>fresh</v>
      </c>
      <c r="BH564" s="8">
        <f>VLOOKUP($BF564,definitions_list_lookup!$N$15:$P$20,3,TRUE)</f>
        <v>0</v>
      </c>
      <c r="BI564" s="4"/>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8">
        <f t="shared" si="60"/>
        <v>0</v>
      </c>
      <c r="CI564" s="45"/>
      <c r="CJ564" s="7"/>
      <c r="CK564" s="130"/>
      <c r="CM564" s="8" t="str">
        <f>VLOOKUP($CL564,definitions_list_lookup!$N$15:$P$20,2,TRUE)</f>
        <v>fresh</v>
      </c>
      <c r="CN564" s="8">
        <f>VLOOKUP($CL564,definitions_list_lookup!$N$15:$P$20,3,TRUE)</f>
        <v>0</v>
      </c>
      <c r="CO564" s="108"/>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8">
        <f t="shared" si="61"/>
        <v>0</v>
      </c>
      <c r="DO564" s="45"/>
      <c r="DP564" s="4"/>
      <c r="DR564" s="8" t="str">
        <f>VLOOKUP($DQ564,definitions_list_lookup!$N$15:$P$20,2,TRUE)</f>
        <v>fresh</v>
      </c>
      <c r="DS564" s="8">
        <f>VLOOKUP($DQ564,definitions_list_lookup!$N$15:$P$20,3,TRUE)</f>
        <v>0</v>
      </c>
      <c r="DT564" s="108"/>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8">
        <f t="shared" si="62"/>
        <v>0</v>
      </c>
      <c r="ET564" s="45"/>
      <c r="EU564" s="8">
        <f t="shared" si="63"/>
        <v>95</v>
      </c>
      <c r="EV564" s="8" t="str">
        <f>VLOOKUP($EU564,definitions_list_lookup!$N$15:$P$20,2,TRUE)</f>
        <v>complete</v>
      </c>
      <c r="EW564" s="8">
        <f>VLOOKUP($EU564,definitions_list_lookup!$N$15:$P$20,3,TRUE)</f>
        <v>5</v>
      </c>
    </row>
    <row r="565" spans="1:153" s="5" customFormat="1" ht="112">
      <c r="A565" s="5" t="s">
        <v>2601</v>
      </c>
      <c r="B565" s="5" t="s">
        <v>2845</v>
      </c>
      <c r="C565" s="5" t="s">
        <v>1497</v>
      </c>
      <c r="D565" s="5" t="s">
        <v>1497</v>
      </c>
      <c r="E565" s="5">
        <v>122</v>
      </c>
      <c r="F565" s="5">
        <v>1</v>
      </c>
      <c r="G565" s="6" t="str">
        <f t="shared" si="57"/>
        <v>122-1</v>
      </c>
      <c r="H565" s="2">
        <v>0</v>
      </c>
      <c r="I565" s="2">
        <v>81</v>
      </c>
      <c r="J565" s="81" t="str">
        <f>IF(((VLOOKUP($G565,Depth_Lookup!$A$3:$J$561,9,FALSE))-(I565/100))&gt;=0,"Good","Too Long")</f>
        <v>Good</v>
      </c>
      <c r="K565" s="82">
        <f>(VLOOKUP($G565,Depth_Lookup!$A$3:$J$561,10,FALSE))+(H565/100)</f>
        <v>274.75</v>
      </c>
      <c r="L565" s="82">
        <f>(VLOOKUP($G565,Depth_Lookup!$A$3:$J$561,10,FALSE))+(I565/100)</f>
        <v>275.56</v>
      </c>
      <c r="M565" s="174">
        <v>59</v>
      </c>
      <c r="N565" s="174" t="s">
        <v>1668</v>
      </c>
      <c r="O565" s="59" t="s">
        <v>2668</v>
      </c>
      <c r="P565" s="59" t="s">
        <v>2500</v>
      </c>
      <c r="Q565" s="45"/>
      <c r="R565" s="42">
        <v>100</v>
      </c>
      <c r="V565" s="8">
        <f t="shared" si="58"/>
        <v>100</v>
      </c>
      <c r="W565" s="4" t="s">
        <v>2046</v>
      </c>
      <c r="X565" s="5" t="s">
        <v>2669</v>
      </c>
      <c r="Y565" s="38">
        <v>90</v>
      </c>
      <c r="Z565" s="8" t="str">
        <f>VLOOKUP($Y565,definitions_list_lookup!$N$15:$P$20,2,TRUE)</f>
        <v>very high</v>
      </c>
      <c r="AA565" s="8">
        <f>VLOOKUP($Y565,definitions_list_lookup!$N$15:$P$20,3,TRUE)</f>
        <v>4</v>
      </c>
      <c r="AB565" s="4" t="s">
        <v>2670</v>
      </c>
      <c r="AC565" s="7">
        <v>5</v>
      </c>
      <c r="AD565" s="7">
        <v>10</v>
      </c>
      <c r="AE565" s="7">
        <v>5</v>
      </c>
      <c r="AF565" s="7"/>
      <c r="AG565" s="7"/>
      <c r="AH565" s="7"/>
      <c r="AI565" s="7"/>
      <c r="AJ565" s="7"/>
      <c r="AK565" s="7"/>
      <c r="AL565" s="7"/>
      <c r="AM565" s="7"/>
      <c r="AN565" s="7"/>
      <c r="AO565" s="7"/>
      <c r="AP565" s="7">
        <v>5</v>
      </c>
      <c r="AQ565" s="7"/>
      <c r="AR565" s="7"/>
      <c r="AS565" s="7">
        <v>75</v>
      </c>
      <c r="AT565" s="7"/>
      <c r="AU565" s="7"/>
      <c r="AV565" s="7"/>
      <c r="AW565" s="7"/>
      <c r="AX565" s="7"/>
      <c r="AY565" s="7"/>
      <c r="AZ565" s="7"/>
      <c r="BA565" s="8">
        <f t="shared" si="59"/>
        <v>100</v>
      </c>
      <c r="BB565" s="45"/>
      <c r="BC565" s="4"/>
      <c r="BD565" s="4"/>
      <c r="BE565" s="4"/>
      <c r="BG565" s="8" t="str">
        <f>VLOOKUP($BF565,definitions_list_lookup!$N$15:$P$20,2,TRUE)</f>
        <v>fresh</v>
      </c>
      <c r="BH565" s="8">
        <f>VLOOKUP($BF565,definitions_list_lookup!$N$15:$P$20,3,TRUE)</f>
        <v>0</v>
      </c>
      <c r="BI565" s="4"/>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8">
        <f t="shared" si="60"/>
        <v>0</v>
      </c>
      <c r="CI565" s="45"/>
      <c r="CJ565" s="7"/>
      <c r="CK565" s="130"/>
      <c r="CM565" s="8" t="str">
        <f>VLOOKUP($CL565,definitions_list_lookup!$N$15:$P$20,2,TRUE)</f>
        <v>fresh</v>
      </c>
      <c r="CN565" s="8">
        <f>VLOOKUP($CL565,definitions_list_lookup!$N$15:$P$20,3,TRUE)</f>
        <v>0</v>
      </c>
      <c r="CO565" s="108"/>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8">
        <f t="shared" si="61"/>
        <v>0</v>
      </c>
      <c r="DO565" s="45"/>
      <c r="DP565" s="4"/>
      <c r="DR565" s="8" t="str">
        <f>VLOOKUP($DQ565,definitions_list_lookup!$N$15:$P$20,2,TRUE)</f>
        <v>fresh</v>
      </c>
      <c r="DS565" s="8">
        <f>VLOOKUP($DQ565,definitions_list_lookup!$N$15:$P$20,3,TRUE)</f>
        <v>0</v>
      </c>
      <c r="DT565" s="108"/>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8">
        <f t="shared" si="62"/>
        <v>0</v>
      </c>
      <c r="ET565" s="45"/>
      <c r="EU565" s="8">
        <f t="shared" si="63"/>
        <v>90</v>
      </c>
      <c r="EV565" s="8" t="str">
        <f>VLOOKUP($EU565,definitions_list_lookup!$N$15:$P$20,2,TRUE)</f>
        <v>very high</v>
      </c>
      <c r="EW565" s="8">
        <f>VLOOKUP($EU565,definitions_list_lookup!$N$15:$P$20,3,TRUE)</f>
        <v>4</v>
      </c>
    </row>
    <row r="566" spans="1:153" s="5" customFormat="1" ht="140">
      <c r="A566" s="5" t="s">
        <v>2601</v>
      </c>
      <c r="B566" s="5" t="s">
        <v>2845</v>
      </c>
      <c r="C566" s="5" t="s">
        <v>1497</v>
      </c>
      <c r="D566" s="5" t="s">
        <v>1497</v>
      </c>
      <c r="E566" s="5">
        <v>123</v>
      </c>
      <c r="F566" s="5">
        <v>1</v>
      </c>
      <c r="G566" s="6" t="str">
        <f t="shared" si="57"/>
        <v>123-1</v>
      </c>
      <c r="H566" s="2">
        <v>0</v>
      </c>
      <c r="I566" s="2">
        <v>61.5</v>
      </c>
      <c r="J566" s="81" t="str">
        <f>IF(((VLOOKUP($G566,Depth_Lookup!$A$3:$J$561,9,FALSE))-(I566/100))&gt;=0,"Good","Too Long")</f>
        <v>Good</v>
      </c>
      <c r="K566" s="82">
        <f>(VLOOKUP($G566,Depth_Lookup!$A$3:$J$561,10,FALSE))+(H566/100)</f>
        <v>276.64999999999998</v>
      </c>
      <c r="L566" s="82">
        <f>(VLOOKUP($G566,Depth_Lookup!$A$3:$J$561,10,FALSE))+(I566/100)</f>
        <v>277.26499999999999</v>
      </c>
      <c r="M566" s="174">
        <v>59</v>
      </c>
      <c r="N566" s="174" t="s">
        <v>1668</v>
      </c>
      <c r="O566" s="59" t="s">
        <v>2671</v>
      </c>
      <c r="P566" s="59" t="s">
        <v>2500</v>
      </c>
      <c r="Q566" s="45"/>
      <c r="R566" s="42">
        <v>100</v>
      </c>
      <c r="V566" s="8">
        <f t="shared" si="58"/>
        <v>100</v>
      </c>
      <c r="W566" s="4" t="s">
        <v>2046</v>
      </c>
      <c r="X566" s="5" t="s">
        <v>1764</v>
      </c>
      <c r="Y566" s="38">
        <v>95</v>
      </c>
      <c r="Z566" s="8" t="str">
        <f>VLOOKUP($Y566,definitions_list_lookup!$N$15:$P$20,2,TRUE)</f>
        <v>complete</v>
      </c>
      <c r="AA566" s="8">
        <f>VLOOKUP($Y566,definitions_list_lookup!$N$15:$P$20,3,TRUE)</f>
        <v>5</v>
      </c>
      <c r="AB566" s="4" t="s">
        <v>2672</v>
      </c>
      <c r="AC566" s="7">
        <v>1</v>
      </c>
      <c r="AD566" s="7">
        <v>3</v>
      </c>
      <c r="AE566" s="7">
        <v>1</v>
      </c>
      <c r="AF566" s="7"/>
      <c r="AG566" s="7"/>
      <c r="AH566" s="7"/>
      <c r="AI566" s="7"/>
      <c r="AJ566" s="7"/>
      <c r="AK566" s="7"/>
      <c r="AL566" s="7"/>
      <c r="AM566" s="7"/>
      <c r="AN566" s="7"/>
      <c r="AO566" s="7"/>
      <c r="AP566" s="7">
        <v>10</v>
      </c>
      <c r="AQ566" s="7"/>
      <c r="AR566" s="7"/>
      <c r="AS566" s="7">
        <v>83</v>
      </c>
      <c r="AT566" s="7"/>
      <c r="AU566" s="7"/>
      <c r="AV566" s="7"/>
      <c r="AW566" s="7"/>
      <c r="AX566" s="7"/>
      <c r="AY566" s="7"/>
      <c r="AZ566" s="7">
        <v>2</v>
      </c>
      <c r="BA566" s="8">
        <f t="shared" si="59"/>
        <v>100</v>
      </c>
      <c r="BB566" s="45"/>
      <c r="BC566" s="4" t="s">
        <v>1742</v>
      </c>
      <c r="BD566" s="4"/>
      <c r="BE566" s="4"/>
      <c r="BF566" s="178"/>
      <c r="BG566" s="8" t="str">
        <f>VLOOKUP($BF566,definitions_list_lookup!$N$15:$P$20,2,TRUE)</f>
        <v>fresh</v>
      </c>
      <c r="BH566" s="8">
        <f>VLOOKUP($BF566,definitions_list_lookup!$N$15:$P$20,3,TRUE)</f>
        <v>0</v>
      </c>
      <c r="BI566" s="4" t="s">
        <v>2844</v>
      </c>
      <c r="BJ566" s="7">
        <v>5</v>
      </c>
      <c r="BK566" s="7">
        <v>20</v>
      </c>
      <c r="BL566" s="7">
        <v>5</v>
      </c>
      <c r="BM566" s="7"/>
      <c r="BN566" s="7"/>
      <c r="BO566" s="7"/>
      <c r="BP566" s="7"/>
      <c r="BQ566" s="7"/>
      <c r="BR566" s="7"/>
      <c r="BS566" s="7"/>
      <c r="BT566" s="7"/>
      <c r="BU566" s="7"/>
      <c r="BV566" s="7"/>
      <c r="BW566" s="7">
        <v>5</v>
      </c>
      <c r="BX566" s="7"/>
      <c r="BY566" s="7"/>
      <c r="BZ566" s="7">
        <v>65</v>
      </c>
      <c r="CA566" s="7"/>
      <c r="CB566" s="7"/>
      <c r="CC566" s="7"/>
      <c r="CD566" s="7"/>
      <c r="CE566" s="7"/>
      <c r="CF566" s="7"/>
      <c r="CG566" s="7"/>
      <c r="CH566" s="8">
        <f t="shared" si="60"/>
        <v>100</v>
      </c>
      <c r="CI566" s="45"/>
      <c r="CJ566" s="7"/>
      <c r="CK566" s="130"/>
      <c r="CM566" s="8" t="str">
        <f>VLOOKUP($CL566,definitions_list_lookup!$N$15:$P$20,2,TRUE)</f>
        <v>fresh</v>
      </c>
      <c r="CN566" s="8">
        <f>VLOOKUP($CL566,definitions_list_lookup!$N$15:$P$20,3,TRUE)</f>
        <v>0</v>
      </c>
      <c r="CO566" s="108"/>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8">
        <f t="shared" si="61"/>
        <v>0</v>
      </c>
      <c r="DO566" s="45"/>
      <c r="DP566" s="4"/>
      <c r="DR566" s="8" t="str">
        <f>VLOOKUP($DQ566,definitions_list_lookup!$N$15:$P$20,2,TRUE)</f>
        <v>fresh</v>
      </c>
      <c r="DS566" s="8">
        <f>VLOOKUP($DQ566,definitions_list_lookup!$N$15:$P$20,3,TRUE)</f>
        <v>0</v>
      </c>
      <c r="DT566" s="108"/>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8">
        <f t="shared" si="62"/>
        <v>0</v>
      </c>
      <c r="ET566" s="45"/>
      <c r="EU566" s="8">
        <f t="shared" si="63"/>
        <v>95</v>
      </c>
      <c r="EV566" s="8" t="str">
        <f>VLOOKUP($EU566,definitions_list_lookup!$N$15:$P$20,2,TRUE)</f>
        <v>complete</v>
      </c>
      <c r="EW566" s="8">
        <f>VLOOKUP($EU566,definitions_list_lookup!$N$15:$P$20,3,TRUE)</f>
        <v>5</v>
      </c>
    </row>
    <row r="567" spans="1:153" s="100" customFormat="1" ht="56">
      <c r="A567" s="100" t="s">
        <v>2601</v>
      </c>
      <c r="B567" s="100" t="s">
        <v>2845</v>
      </c>
      <c r="C567" s="100" t="s">
        <v>1497</v>
      </c>
      <c r="D567" s="100" t="s">
        <v>1497</v>
      </c>
      <c r="E567" s="100">
        <v>123</v>
      </c>
      <c r="F567" s="100">
        <v>1</v>
      </c>
      <c r="G567" s="101" t="str">
        <f t="shared" si="57"/>
        <v>123-1</v>
      </c>
      <c r="H567" s="102">
        <v>61.5</v>
      </c>
      <c r="I567" s="102">
        <v>79</v>
      </c>
      <c r="J567" s="81" t="str">
        <f>IF(((VLOOKUP($G567,Depth_Lookup!$A$3:$J$561,9,FALSE))-(I567/100))&gt;=0,"Good","Too Long")</f>
        <v>Good</v>
      </c>
      <c r="K567" s="82">
        <f>(VLOOKUP($G567,Depth_Lookup!$A$3:$J$561,10,FALSE))+(H567/100)</f>
        <v>277.26499999999999</v>
      </c>
      <c r="L567" s="82">
        <f>(VLOOKUP($G567,Depth_Lookup!$A$3:$J$561,10,FALSE))+(I567/100)</f>
        <v>277.44</v>
      </c>
      <c r="M567" s="175">
        <v>60</v>
      </c>
      <c r="N567" s="175" t="s">
        <v>4</v>
      </c>
      <c r="O567" s="136" t="s">
        <v>2673</v>
      </c>
      <c r="P567" s="136" t="s">
        <v>2712</v>
      </c>
      <c r="Q567" s="137"/>
      <c r="R567" s="124">
        <v>100</v>
      </c>
      <c r="V567" s="177">
        <f t="shared" si="58"/>
        <v>100</v>
      </c>
      <c r="W567" s="125" t="s">
        <v>1737</v>
      </c>
      <c r="X567" s="100" t="s">
        <v>1764</v>
      </c>
      <c r="Y567" s="126">
        <v>65</v>
      </c>
      <c r="Z567" s="177" t="str">
        <f>VLOOKUP($Y567,definitions_list_lookup!$N$15:$P$20,2,TRUE)</f>
        <v>very high</v>
      </c>
      <c r="AA567" s="177">
        <f>VLOOKUP($Y567,definitions_list_lookup!$N$15:$P$20,3,TRUE)</f>
        <v>4</v>
      </c>
      <c r="AB567" s="125"/>
      <c r="AC567" s="106">
        <v>5</v>
      </c>
      <c r="AD567" s="106">
        <v>50</v>
      </c>
      <c r="AE567" s="106">
        <v>30</v>
      </c>
      <c r="AF567" s="106"/>
      <c r="AG567" s="106"/>
      <c r="AH567" s="106"/>
      <c r="AI567" s="106"/>
      <c r="AJ567" s="106"/>
      <c r="AK567" s="106"/>
      <c r="AL567" s="106"/>
      <c r="AM567" s="106"/>
      <c r="AN567" s="106"/>
      <c r="AO567" s="106"/>
      <c r="AP567" s="106">
        <v>3</v>
      </c>
      <c r="AQ567" s="106"/>
      <c r="AR567" s="106"/>
      <c r="AS567" s="106">
        <v>12</v>
      </c>
      <c r="AT567" s="106"/>
      <c r="AU567" s="106"/>
      <c r="AV567" s="106"/>
      <c r="AW567" s="106"/>
      <c r="AX567" s="106"/>
      <c r="AY567" s="106"/>
      <c r="AZ567" s="106"/>
      <c r="BA567" s="177">
        <f t="shared" si="59"/>
        <v>100</v>
      </c>
      <c r="BB567" s="137"/>
      <c r="BC567" s="125"/>
      <c r="BD567" s="125"/>
      <c r="BE567" s="125"/>
      <c r="BG567" s="177" t="str">
        <f>VLOOKUP($BF567,definitions_list_lookup!$N$15:$P$20,2,TRUE)</f>
        <v>fresh</v>
      </c>
      <c r="BH567" s="177">
        <f>VLOOKUP($BF567,definitions_list_lookup!$N$15:$P$20,3,TRUE)</f>
        <v>0</v>
      </c>
      <c r="BI567" s="125"/>
      <c r="BJ567" s="106"/>
      <c r="BK567" s="106"/>
      <c r="BL567" s="106"/>
      <c r="BM567" s="106"/>
      <c r="BN567" s="106"/>
      <c r="BO567" s="106"/>
      <c r="BP567" s="106"/>
      <c r="BQ567" s="106"/>
      <c r="BR567" s="106"/>
      <c r="BS567" s="106"/>
      <c r="BT567" s="106"/>
      <c r="BU567" s="106"/>
      <c r="BV567" s="106"/>
      <c r="BW567" s="106"/>
      <c r="BX567" s="106"/>
      <c r="BY567" s="106"/>
      <c r="BZ567" s="106"/>
      <c r="CA567" s="106"/>
      <c r="CB567" s="106"/>
      <c r="CC567" s="106"/>
      <c r="CD567" s="106"/>
      <c r="CE567" s="106"/>
      <c r="CF567" s="106"/>
      <c r="CG567" s="106"/>
      <c r="CH567" s="177">
        <f t="shared" si="60"/>
        <v>0</v>
      </c>
      <c r="CI567" s="137"/>
      <c r="CJ567" s="106"/>
      <c r="CK567" s="138"/>
      <c r="CM567" s="177" t="str">
        <f>VLOOKUP($CL567,definitions_list_lookup!$N$15:$P$20,2,TRUE)</f>
        <v>fresh</v>
      </c>
      <c r="CN567" s="177">
        <f>VLOOKUP($CL567,definitions_list_lookup!$N$15:$P$20,3,TRUE)</f>
        <v>0</v>
      </c>
      <c r="CO567" s="109"/>
      <c r="CP567" s="106"/>
      <c r="CQ567" s="106"/>
      <c r="CR567" s="106"/>
      <c r="CS567" s="106"/>
      <c r="CT567" s="106"/>
      <c r="CU567" s="106"/>
      <c r="CV567" s="106"/>
      <c r="CW567" s="106"/>
      <c r="CX567" s="106"/>
      <c r="CY567" s="106"/>
      <c r="CZ567" s="106"/>
      <c r="DA567" s="106"/>
      <c r="DB567" s="106"/>
      <c r="DC567" s="106"/>
      <c r="DD567" s="106"/>
      <c r="DE567" s="106"/>
      <c r="DF567" s="106"/>
      <c r="DG567" s="106"/>
      <c r="DH567" s="106"/>
      <c r="DI567" s="106"/>
      <c r="DJ567" s="106"/>
      <c r="DK567" s="106"/>
      <c r="DL567" s="106"/>
      <c r="DM567" s="106"/>
      <c r="DN567" s="177">
        <f t="shared" si="61"/>
        <v>0</v>
      </c>
      <c r="DO567" s="137"/>
      <c r="DP567" s="125"/>
      <c r="DR567" s="177" t="str">
        <f>VLOOKUP($DQ567,definitions_list_lookup!$N$15:$P$20,2,TRUE)</f>
        <v>fresh</v>
      </c>
      <c r="DS567" s="177">
        <f>VLOOKUP($DQ567,definitions_list_lookup!$N$15:$P$20,3,TRUE)</f>
        <v>0</v>
      </c>
      <c r="DT567" s="109"/>
      <c r="DU567" s="106"/>
      <c r="DV567" s="106"/>
      <c r="DW567" s="106"/>
      <c r="DX567" s="106"/>
      <c r="DY567" s="106"/>
      <c r="DZ567" s="106"/>
      <c r="EA567" s="106"/>
      <c r="EB567" s="106"/>
      <c r="EC567" s="106"/>
      <c r="ED567" s="106"/>
      <c r="EE567" s="106"/>
      <c r="EF567" s="106"/>
      <c r="EG567" s="106"/>
      <c r="EH567" s="106"/>
      <c r="EI567" s="106"/>
      <c r="EJ567" s="106"/>
      <c r="EK567" s="106"/>
      <c r="EL567" s="106"/>
      <c r="EM567" s="106"/>
      <c r="EN567" s="106"/>
      <c r="EO567" s="106"/>
      <c r="EP567" s="106"/>
      <c r="EQ567" s="106"/>
      <c r="ER567" s="106"/>
      <c r="ES567" s="177">
        <f t="shared" si="62"/>
        <v>0</v>
      </c>
      <c r="ET567" s="137"/>
      <c r="EU567" s="177">
        <f t="shared" si="63"/>
        <v>65</v>
      </c>
      <c r="EV567" s="177" t="str">
        <f>VLOOKUP($EU567,definitions_list_lookup!$N$15:$P$20,2,TRUE)</f>
        <v>very high</v>
      </c>
      <c r="EW567" s="177">
        <f>VLOOKUP($EU567,definitions_list_lookup!$N$15:$P$20,3,TRUE)</f>
        <v>4</v>
      </c>
    </row>
    <row r="568" spans="1:153" s="5" customFormat="1" ht="98">
      <c r="A568" s="5" t="s">
        <v>2777</v>
      </c>
      <c r="B568" s="5" t="s">
        <v>2845</v>
      </c>
      <c r="C568" s="5" t="s">
        <v>1497</v>
      </c>
      <c r="D568" s="5" t="s">
        <v>1497</v>
      </c>
      <c r="E568" s="5">
        <v>123</v>
      </c>
      <c r="F568" s="5">
        <v>2</v>
      </c>
      <c r="G568" s="6" t="str">
        <f t="shared" si="57"/>
        <v>123-2</v>
      </c>
      <c r="H568" s="2">
        <v>0</v>
      </c>
      <c r="I568" s="2">
        <v>74.5</v>
      </c>
      <c r="J568" s="81" t="str">
        <f>IF(((VLOOKUP($G568,Depth_Lookup!$A$3:$J$561,9,FALSE))-(I568/100))&gt;=0,"Good","Too Long")</f>
        <v>Good</v>
      </c>
      <c r="K568" s="82">
        <f>(VLOOKUP($G568,Depth_Lookup!$A$3:$J$561,10,FALSE))+(H568/100)</f>
        <v>277.44</v>
      </c>
      <c r="L568" s="82">
        <f>(VLOOKUP($G568,Depth_Lookup!$A$3:$J$561,10,FALSE))+(I568/100)</f>
        <v>278.185</v>
      </c>
      <c r="M568" s="174">
        <v>60</v>
      </c>
      <c r="N568" s="174" t="s">
        <v>4</v>
      </c>
      <c r="O568" s="59" t="s">
        <v>2781</v>
      </c>
      <c r="P568" s="59" t="s">
        <v>2846</v>
      </c>
      <c r="Q568" s="45"/>
      <c r="R568" s="113">
        <v>95</v>
      </c>
      <c r="S568" s="113"/>
      <c r="T568" s="113">
        <v>5</v>
      </c>
      <c r="U568" s="113"/>
      <c r="V568" s="8">
        <f t="shared" si="58"/>
        <v>100</v>
      </c>
      <c r="W568" s="118" t="s">
        <v>1737</v>
      </c>
      <c r="X568" s="113" t="s">
        <v>1764</v>
      </c>
      <c r="Y568" s="119">
        <v>75</v>
      </c>
      <c r="Z568" s="8" t="str">
        <f>VLOOKUP($Y568,definitions_list_lookup!$N$15:$P$20,2,TRUE)</f>
        <v>very high</v>
      </c>
      <c r="AA568" s="8">
        <f>VLOOKUP($Y568,definitions_list_lookup!$N$15:$P$20,3,TRUE)</f>
        <v>4</v>
      </c>
      <c r="AB568" s="118" t="s">
        <v>2778</v>
      </c>
      <c r="AC568" s="121">
        <v>15</v>
      </c>
      <c r="AD568" s="121">
        <v>35</v>
      </c>
      <c r="AE568" s="121">
        <v>35</v>
      </c>
      <c r="AF568" s="121"/>
      <c r="AG568" s="121"/>
      <c r="AH568" s="121"/>
      <c r="AI568" s="121"/>
      <c r="AJ568" s="121"/>
      <c r="AK568" s="121"/>
      <c r="AL568" s="121"/>
      <c r="AM568" s="121"/>
      <c r="AN568" s="121"/>
      <c r="AO568" s="121"/>
      <c r="AP568" s="121">
        <v>3</v>
      </c>
      <c r="AQ568" s="121"/>
      <c r="AR568" s="121"/>
      <c r="AS568" s="121">
        <v>12</v>
      </c>
      <c r="AT568" s="121"/>
      <c r="AU568" s="121"/>
      <c r="AV568" s="121"/>
      <c r="AW568" s="121"/>
      <c r="AX568" s="121"/>
      <c r="AY568" s="121"/>
      <c r="AZ568" s="121"/>
      <c r="BA568" s="8">
        <f t="shared" si="59"/>
        <v>100</v>
      </c>
      <c r="BB568" s="45"/>
      <c r="BC568" s="4" t="s">
        <v>2779</v>
      </c>
      <c r="BD568" s="4"/>
      <c r="BE568" s="4"/>
      <c r="BG568" s="8" t="str">
        <f>VLOOKUP($BF568,definitions_list_lookup!$N$15:$P$20,2,TRUE)</f>
        <v>fresh</v>
      </c>
      <c r="BH568" s="8">
        <f>VLOOKUP($BF568,definitions_list_lookup!$N$15:$P$20,3,TRUE)</f>
        <v>0</v>
      </c>
      <c r="BI568" s="4"/>
      <c r="BJ568" s="7"/>
      <c r="BK568" s="7"/>
      <c r="BL568" s="7"/>
      <c r="BM568" s="7"/>
      <c r="BN568" s="7"/>
      <c r="BO568" s="7"/>
      <c r="BP568" s="7"/>
      <c r="BQ568" s="7"/>
      <c r="BR568" s="7"/>
      <c r="BS568" s="7"/>
      <c r="BT568" s="7"/>
      <c r="BU568" s="7"/>
      <c r="BV568" s="7"/>
      <c r="BW568" s="7">
        <v>10</v>
      </c>
      <c r="BX568" s="7"/>
      <c r="BY568" s="7"/>
      <c r="BZ568" s="7">
        <v>90</v>
      </c>
      <c r="CA568" s="7"/>
      <c r="CB568" s="7"/>
      <c r="CC568" s="7"/>
      <c r="CD568" s="7"/>
      <c r="CE568" s="7"/>
      <c r="CF568" s="7"/>
      <c r="CG568" s="7"/>
      <c r="CH568" s="8">
        <f t="shared" si="60"/>
        <v>100</v>
      </c>
      <c r="CI568" s="45"/>
      <c r="CJ568" s="7" t="s">
        <v>295</v>
      </c>
      <c r="CK568" s="130" t="s">
        <v>1742</v>
      </c>
      <c r="CL568" s="5">
        <v>75</v>
      </c>
      <c r="CM568" s="8" t="str">
        <f>VLOOKUP($CL568,definitions_list_lookup!$N$15:$P$20,2,TRUE)</f>
        <v>very high</v>
      </c>
      <c r="CN568" s="8">
        <f>VLOOKUP($CL568,definitions_list_lookup!$N$15:$P$20,3,TRUE)</f>
        <v>4</v>
      </c>
      <c r="CO568" s="118"/>
      <c r="CP568" s="121">
        <v>35</v>
      </c>
      <c r="CQ568" s="121">
        <v>35</v>
      </c>
      <c r="CR568" s="121">
        <v>25</v>
      </c>
      <c r="CS568" s="121"/>
      <c r="CT568" s="121"/>
      <c r="CU568" s="121"/>
      <c r="CV568" s="121"/>
      <c r="CW568" s="121"/>
      <c r="CX568" s="121"/>
      <c r="CY568" s="121"/>
      <c r="CZ568" s="121"/>
      <c r="DA568" s="121"/>
      <c r="DB568" s="121"/>
      <c r="DC568" s="121">
        <v>1</v>
      </c>
      <c r="DD568" s="121"/>
      <c r="DE568" s="121"/>
      <c r="DF568" s="121">
        <v>4</v>
      </c>
      <c r="DG568" s="7"/>
      <c r="DH568" s="7"/>
      <c r="DI568" s="7"/>
      <c r="DJ568" s="7"/>
      <c r="DK568" s="7"/>
      <c r="DL568" s="7"/>
      <c r="DM568" s="7"/>
      <c r="DN568" s="8">
        <f t="shared" si="61"/>
        <v>100</v>
      </c>
      <c r="DO568" s="45"/>
      <c r="DP568" s="4"/>
      <c r="DR568" s="8" t="str">
        <f>VLOOKUP($DQ568,definitions_list_lookup!$N$15:$P$20,2,TRUE)</f>
        <v>fresh</v>
      </c>
      <c r="DS568" s="8">
        <f>VLOOKUP($DQ568,definitions_list_lookup!$N$15:$P$20,3,TRUE)</f>
        <v>0</v>
      </c>
      <c r="DT568" s="118" t="s">
        <v>2780</v>
      </c>
      <c r="DU568" s="121">
        <v>15</v>
      </c>
      <c r="DV568" s="121">
        <v>40</v>
      </c>
      <c r="DW568" s="121">
        <v>40</v>
      </c>
      <c r="DX568" s="121"/>
      <c r="DY568" s="121"/>
      <c r="DZ568" s="121"/>
      <c r="EA568" s="121"/>
      <c r="EB568" s="121"/>
      <c r="EC568" s="121"/>
      <c r="ED568" s="121"/>
      <c r="EE568" s="121"/>
      <c r="EF568" s="121"/>
      <c r="EG568" s="121"/>
      <c r="EH568" s="121">
        <v>1</v>
      </c>
      <c r="EI568" s="121"/>
      <c r="EJ568" s="121"/>
      <c r="EK568" s="121">
        <v>4</v>
      </c>
      <c r="EL568" s="7"/>
      <c r="EM568" s="7"/>
      <c r="EN568" s="7"/>
      <c r="EO568" s="7"/>
      <c r="EP568" s="7"/>
      <c r="EQ568" s="7"/>
      <c r="ER568" s="7"/>
      <c r="ES568" s="8">
        <f t="shared" si="62"/>
        <v>100</v>
      </c>
      <c r="ET568" s="45"/>
      <c r="EU568" s="8">
        <f t="shared" si="63"/>
        <v>75</v>
      </c>
      <c r="EV568" s="8" t="str">
        <f>VLOOKUP($EU568,definitions_list_lookup!$N$15:$P$20,2,TRUE)</f>
        <v>very high</v>
      </c>
      <c r="EW568" s="8">
        <f>VLOOKUP($EU568,definitions_list_lookup!$N$15:$P$20,3,TRUE)</f>
        <v>4</v>
      </c>
    </row>
    <row r="569" spans="1:153" s="5" customFormat="1" ht="112">
      <c r="A569" s="5" t="s">
        <v>2776</v>
      </c>
      <c r="B569" s="5" t="s">
        <v>2845</v>
      </c>
      <c r="C569" s="5" t="s">
        <v>1497</v>
      </c>
      <c r="D569" s="5" t="s">
        <v>1497</v>
      </c>
      <c r="E569" s="5">
        <v>124</v>
      </c>
      <c r="F569" s="5">
        <v>1</v>
      </c>
      <c r="G569" s="6" t="str">
        <f t="shared" si="57"/>
        <v>124-1</v>
      </c>
      <c r="H569" s="2">
        <v>0</v>
      </c>
      <c r="I569" s="2">
        <v>45</v>
      </c>
      <c r="J569" s="81" t="str">
        <f>IF(((VLOOKUP($G569,Depth_Lookup!$A$3:$J$561,9,FALSE))-(I569/100))&gt;=0,"Good","Too Long")</f>
        <v>Good</v>
      </c>
      <c r="K569" s="82">
        <f>(VLOOKUP($G569,Depth_Lookup!$A$3:$J$561,10,FALSE))+(H569/100)</f>
        <v>278.14999999999998</v>
      </c>
      <c r="L569" s="82">
        <f>(VLOOKUP($G569,Depth_Lookup!$A$3:$J$561,10,FALSE))+(I569/100)</f>
        <v>278.59999999999997</v>
      </c>
      <c r="M569" s="174">
        <v>60</v>
      </c>
      <c r="N569" s="174" t="s">
        <v>4</v>
      </c>
      <c r="O569" s="59" t="s">
        <v>2785</v>
      </c>
      <c r="P569" s="59" t="s">
        <v>2847</v>
      </c>
      <c r="Q569" s="45"/>
      <c r="R569" s="113">
        <v>40</v>
      </c>
      <c r="S569" s="113"/>
      <c r="T569" s="113">
        <v>60</v>
      </c>
      <c r="U569" s="113"/>
      <c r="V569" s="8">
        <f t="shared" si="58"/>
        <v>100</v>
      </c>
      <c r="W569" s="118" t="s">
        <v>1737</v>
      </c>
      <c r="X569" s="113" t="s">
        <v>1764</v>
      </c>
      <c r="Y569" s="119">
        <v>35</v>
      </c>
      <c r="Z569" s="8" t="str">
        <f>VLOOKUP($Y569,definitions_list_lookup!$N$15:$P$20,2,TRUE)</f>
        <v>high</v>
      </c>
      <c r="AA569" s="8">
        <f>VLOOKUP($Y569,definitions_list_lookup!$N$15:$P$20,3,TRUE)</f>
        <v>3</v>
      </c>
      <c r="AB569" s="118" t="s">
        <v>2782</v>
      </c>
      <c r="AC569" s="121">
        <v>35</v>
      </c>
      <c r="AD569" s="121">
        <v>20</v>
      </c>
      <c r="AE569" s="121">
        <v>35</v>
      </c>
      <c r="AF569" s="121"/>
      <c r="AG569" s="121"/>
      <c r="AH569" s="121"/>
      <c r="AI569" s="121"/>
      <c r="AJ569" s="121"/>
      <c r="AK569" s="121"/>
      <c r="AL569" s="121"/>
      <c r="AM569" s="121"/>
      <c r="AN569" s="121"/>
      <c r="AO569" s="121"/>
      <c r="AP569" s="121">
        <v>2</v>
      </c>
      <c r="AQ569" s="121"/>
      <c r="AR569" s="121"/>
      <c r="AS569" s="121">
        <v>8</v>
      </c>
      <c r="AT569" s="121"/>
      <c r="AU569" s="121"/>
      <c r="AV569" s="121"/>
      <c r="AW569" s="121"/>
      <c r="AX569" s="121"/>
      <c r="AY569" s="121"/>
      <c r="AZ569" s="121"/>
      <c r="BA569" s="8">
        <f t="shared" si="59"/>
        <v>100</v>
      </c>
      <c r="BB569" s="45"/>
      <c r="BC569" s="4" t="s">
        <v>2783</v>
      </c>
      <c r="BD569" s="4"/>
      <c r="BE569" s="4" t="s">
        <v>2786</v>
      </c>
      <c r="BG569" s="8" t="str">
        <f>VLOOKUP($BF569,definitions_list_lookup!$N$15:$P$20,2,TRUE)</f>
        <v>fresh</v>
      </c>
      <c r="BH569" s="8">
        <f>VLOOKUP($BF569,definitions_list_lookup!$N$15:$P$20,3,TRUE)</f>
        <v>0</v>
      </c>
      <c r="BI569" s="4"/>
      <c r="BJ569" s="7"/>
      <c r="BK569" s="7"/>
      <c r="BL569" s="7"/>
      <c r="BM569" s="7"/>
      <c r="BN569" s="7"/>
      <c r="BO569" s="7"/>
      <c r="BP569" s="7"/>
      <c r="BQ569" s="7"/>
      <c r="BR569" s="7"/>
      <c r="BS569" s="7"/>
      <c r="BT569" s="7"/>
      <c r="BU569" s="7"/>
      <c r="BV569" s="7"/>
      <c r="BW569" s="7">
        <v>10</v>
      </c>
      <c r="BX569" s="7"/>
      <c r="BY569" s="7"/>
      <c r="BZ569" s="7">
        <v>90</v>
      </c>
      <c r="CA569" s="7"/>
      <c r="CB569" s="7"/>
      <c r="CC569" s="7"/>
      <c r="CD569" s="7"/>
      <c r="CE569" s="7"/>
      <c r="CF569" s="7"/>
      <c r="CG569" s="7"/>
      <c r="CH569" s="8">
        <f t="shared" si="60"/>
        <v>100</v>
      </c>
      <c r="CI569" s="45"/>
      <c r="CJ569" s="7" t="s">
        <v>295</v>
      </c>
      <c r="CK569" s="130" t="s">
        <v>1737</v>
      </c>
      <c r="CL569" s="5">
        <v>65</v>
      </c>
      <c r="CM569" s="8" t="str">
        <f>VLOOKUP($CL569,definitions_list_lookup!$N$15:$P$20,2,TRUE)</f>
        <v>very high</v>
      </c>
      <c r="CN569" s="8">
        <f>VLOOKUP($CL569,definitions_list_lookup!$N$15:$P$20,3,TRUE)</f>
        <v>4</v>
      </c>
      <c r="CO569" s="108"/>
      <c r="CP569" s="7"/>
      <c r="CQ569" s="7">
        <v>70</v>
      </c>
      <c r="CR569" s="7">
        <v>30</v>
      </c>
      <c r="CS569" s="7"/>
      <c r="CT569" s="7"/>
      <c r="CU569" s="7"/>
      <c r="CV569" s="7"/>
      <c r="CW569" s="7"/>
      <c r="CX569" s="7"/>
      <c r="CY569" s="7"/>
      <c r="CZ569" s="7"/>
      <c r="DA569" s="7"/>
      <c r="DB569" s="7"/>
      <c r="DC569" s="7"/>
      <c r="DD569" s="7"/>
      <c r="DE569" s="7"/>
      <c r="DF569" s="7"/>
      <c r="DG569" s="7"/>
      <c r="DH569" s="7"/>
      <c r="DI569" s="7"/>
      <c r="DJ569" s="7"/>
      <c r="DK569" s="7"/>
      <c r="DL569" s="7"/>
      <c r="DM569" s="7"/>
      <c r="DN569" s="8">
        <f t="shared" si="61"/>
        <v>100</v>
      </c>
      <c r="DO569" s="45"/>
      <c r="DP569" s="4"/>
      <c r="DR569" s="8" t="str">
        <f>VLOOKUP($DQ569,definitions_list_lookup!$N$15:$P$20,2,TRUE)</f>
        <v>fresh</v>
      </c>
      <c r="DS569" s="8">
        <f>VLOOKUP($DQ569,definitions_list_lookup!$N$15:$P$20,3,TRUE)</f>
        <v>0</v>
      </c>
      <c r="DT569" s="108"/>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8">
        <f t="shared" si="62"/>
        <v>0</v>
      </c>
      <c r="ET569" s="45"/>
      <c r="EU569" s="8">
        <f t="shared" si="63"/>
        <v>53</v>
      </c>
      <c r="EV569" s="8" t="str">
        <f>VLOOKUP($EU569,definitions_list_lookup!$N$15:$P$20,2,TRUE)</f>
        <v>high</v>
      </c>
      <c r="EW569" s="8">
        <f>VLOOKUP($EU569,definitions_list_lookup!$N$15:$P$20,3,TRUE)</f>
        <v>3</v>
      </c>
    </row>
    <row r="570" spans="1:153" s="5" customFormat="1" ht="112">
      <c r="A570" s="5" t="s">
        <v>2776</v>
      </c>
      <c r="B570" s="5" t="s">
        <v>2845</v>
      </c>
      <c r="C570" s="5" t="s">
        <v>1497</v>
      </c>
      <c r="D570" s="5" t="s">
        <v>1497</v>
      </c>
      <c r="E570" s="5">
        <v>124</v>
      </c>
      <c r="F570" s="5">
        <v>1</v>
      </c>
      <c r="G570" s="6" t="str">
        <f t="shared" si="57"/>
        <v>124-1</v>
      </c>
      <c r="H570" s="2">
        <v>45</v>
      </c>
      <c r="I570" s="2">
        <v>91</v>
      </c>
      <c r="J570" s="81" t="str">
        <f>IF(((VLOOKUP($G570,Depth_Lookup!$A$3:$J$561,9,FALSE))-(I570/100))&gt;=0,"Good","Too Long")</f>
        <v>Good</v>
      </c>
      <c r="K570" s="82">
        <f>(VLOOKUP($G570,Depth_Lookup!$A$3:$J$561,10,FALSE))+(H570/100)</f>
        <v>278.59999999999997</v>
      </c>
      <c r="L570" s="82">
        <f>(VLOOKUP($G570,Depth_Lookup!$A$3:$J$561,10,FALSE))+(I570/100)</f>
        <v>279.06</v>
      </c>
      <c r="M570" s="174" t="s">
        <v>2764</v>
      </c>
      <c r="N570" s="174" t="s">
        <v>12</v>
      </c>
      <c r="O570" s="59" t="s">
        <v>2787</v>
      </c>
      <c r="P570" s="59" t="s">
        <v>2500</v>
      </c>
      <c r="Q570" s="45"/>
      <c r="R570" s="42">
        <v>100</v>
      </c>
      <c r="V570" s="8">
        <f t="shared" si="58"/>
        <v>100</v>
      </c>
      <c r="W570" s="4" t="s">
        <v>2039</v>
      </c>
      <c r="X570" s="5" t="s">
        <v>1764</v>
      </c>
      <c r="Y570" s="38">
        <v>95</v>
      </c>
      <c r="Z570" s="8" t="str">
        <f>VLOOKUP($Y570,definitions_list_lookup!$N$15:$P$20,2,TRUE)</f>
        <v>complete</v>
      </c>
      <c r="AA570" s="8">
        <f>VLOOKUP($Y570,definitions_list_lookup!$N$15:$P$20,3,TRUE)</f>
        <v>5</v>
      </c>
      <c r="AB570" s="4" t="s">
        <v>2784</v>
      </c>
      <c r="AC570" s="7">
        <v>0.5</v>
      </c>
      <c r="AD570" s="7">
        <v>1</v>
      </c>
      <c r="AE570" s="7">
        <v>0.5</v>
      </c>
      <c r="AF570" s="7"/>
      <c r="AG570" s="7"/>
      <c r="AH570" s="7"/>
      <c r="AI570" s="7"/>
      <c r="AJ570" s="7"/>
      <c r="AK570" s="7"/>
      <c r="AL570" s="7"/>
      <c r="AM570" s="7"/>
      <c r="AN570" s="7"/>
      <c r="AO570" s="7"/>
      <c r="AP570" s="7">
        <v>10</v>
      </c>
      <c r="AQ570" s="7"/>
      <c r="AR570" s="7"/>
      <c r="AS570" s="7">
        <v>88</v>
      </c>
      <c r="AT570" s="7"/>
      <c r="AU570" s="7"/>
      <c r="AV570" s="7"/>
      <c r="AW570" s="7"/>
      <c r="AX570" s="7"/>
      <c r="AY570" s="7"/>
      <c r="AZ570" s="7"/>
      <c r="BA570" s="8">
        <f t="shared" si="59"/>
        <v>100</v>
      </c>
      <c r="BB570" s="45"/>
      <c r="BC570" s="4"/>
      <c r="BD570" s="4"/>
      <c r="BE570" s="4"/>
      <c r="BG570" s="8" t="str">
        <f>VLOOKUP($BF570,definitions_list_lookup!$N$15:$P$20,2,TRUE)</f>
        <v>fresh</v>
      </c>
      <c r="BH570" s="8">
        <f>VLOOKUP($BF570,definitions_list_lookup!$N$15:$P$20,3,TRUE)</f>
        <v>0</v>
      </c>
      <c r="BI570" s="4"/>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8">
        <f t="shared" si="60"/>
        <v>0</v>
      </c>
      <c r="CI570" s="45"/>
      <c r="CJ570" s="7"/>
      <c r="CK570" s="130"/>
      <c r="CM570" s="8" t="str">
        <f>VLOOKUP($CL570,definitions_list_lookup!$N$15:$P$20,2,TRUE)</f>
        <v>fresh</v>
      </c>
      <c r="CN570" s="8">
        <f>VLOOKUP($CL570,definitions_list_lookup!$N$15:$P$20,3,TRUE)</f>
        <v>0</v>
      </c>
      <c r="CO570" s="108"/>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8">
        <f t="shared" si="61"/>
        <v>0</v>
      </c>
      <c r="DO570" s="45"/>
      <c r="DP570" s="4"/>
      <c r="DR570" s="8" t="str">
        <f>VLOOKUP($DQ570,definitions_list_lookup!$N$15:$P$20,2,TRUE)</f>
        <v>fresh</v>
      </c>
      <c r="DS570" s="8">
        <f>VLOOKUP($DQ570,definitions_list_lookup!$N$15:$P$20,3,TRUE)</f>
        <v>0</v>
      </c>
      <c r="DT570" s="108"/>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8">
        <f t="shared" si="62"/>
        <v>0</v>
      </c>
      <c r="ET570" s="45"/>
      <c r="EU570" s="8">
        <f t="shared" si="63"/>
        <v>95</v>
      </c>
      <c r="EV570" s="8" t="str">
        <f>VLOOKUP($EU570,definitions_list_lookup!$N$15:$P$20,2,TRUE)</f>
        <v>complete</v>
      </c>
      <c r="EW570" s="8">
        <f>VLOOKUP($EU570,definitions_list_lookup!$N$15:$P$20,3,TRUE)</f>
        <v>5</v>
      </c>
    </row>
    <row r="571" spans="1:153" s="5" customFormat="1" ht="112">
      <c r="A571" s="5" t="s">
        <v>2776</v>
      </c>
      <c r="B571" s="5" t="s">
        <v>2845</v>
      </c>
      <c r="C571" s="5" t="s">
        <v>1497</v>
      </c>
      <c r="D571" s="5" t="s">
        <v>1497</v>
      </c>
      <c r="E571" s="5">
        <v>125</v>
      </c>
      <c r="F571" s="5">
        <v>1</v>
      </c>
      <c r="G571" s="6" t="str">
        <f t="shared" si="57"/>
        <v>125-1</v>
      </c>
      <c r="H571" s="2">
        <v>0</v>
      </c>
      <c r="I571" s="2">
        <v>60.5</v>
      </c>
      <c r="J571" s="81" t="str">
        <f>IF(((VLOOKUP($G571,Depth_Lookup!$A$3:$J$561,9,FALSE))-(I571/100))&gt;=0,"Good","Too Long")</f>
        <v>Good</v>
      </c>
      <c r="K571" s="82">
        <f>(VLOOKUP($G571,Depth_Lookup!$A$3:$J$561,10,FALSE))+(H571/100)</f>
        <v>278.95</v>
      </c>
      <c r="L571" s="82">
        <f>(VLOOKUP($G571,Depth_Lookup!$A$3:$J$561,10,FALSE))+(I571/100)</f>
        <v>279.55500000000001</v>
      </c>
      <c r="M571" s="174" t="s">
        <v>2764</v>
      </c>
      <c r="N571" s="174" t="s">
        <v>12</v>
      </c>
      <c r="O571" s="59" t="s">
        <v>2607</v>
      </c>
      <c r="P571" s="59" t="s">
        <v>2500</v>
      </c>
      <c r="Q571" s="45"/>
      <c r="R571" s="42">
        <v>100</v>
      </c>
      <c r="V571" s="8">
        <f t="shared" si="58"/>
        <v>100</v>
      </c>
      <c r="W571" s="4" t="s">
        <v>2046</v>
      </c>
      <c r="X571" s="5" t="s">
        <v>1764</v>
      </c>
      <c r="Y571" s="38">
        <v>95</v>
      </c>
      <c r="Z571" s="8" t="str">
        <f>VLOOKUP($Y571,definitions_list_lookup!$N$15:$P$20,2,TRUE)</f>
        <v>complete</v>
      </c>
      <c r="AA571" s="8">
        <f>VLOOKUP($Y571,definitions_list_lookup!$N$15:$P$20,3,TRUE)</f>
        <v>5</v>
      </c>
      <c r="AB571" s="4"/>
      <c r="AC571" s="7"/>
      <c r="AD571" s="7"/>
      <c r="AE571" s="7"/>
      <c r="AF571" s="7"/>
      <c r="AG571" s="7"/>
      <c r="AH571" s="7"/>
      <c r="AI571" s="7"/>
      <c r="AJ571" s="7"/>
      <c r="AK571" s="7"/>
      <c r="AL571" s="7"/>
      <c r="AM571" s="7"/>
      <c r="AN571" s="7"/>
      <c r="AO571" s="7"/>
      <c r="AP571" s="7">
        <v>10</v>
      </c>
      <c r="AQ571" s="7"/>
      <c r="AR571" s="7"/>
      <c r="AS571" s="7">
        <v>90</v>
      </c>
      <c r="AT571" s="7"/>
      <c r="AU571" s="7"/>
      <c r="AV571" s="7"/>
      <c r="AW571" s="7"/>
      <c r="AX571" s="7"/>
      <c r="AY571" s="7"/>
      <c r="AZ571" s="7"/>
      <c r="BA571" s="8">
        <f t="shared" si="59"/>
        <v>100</v>
      </c>
      <c r="BB571" s="45"/>
      <c r="BC571" s="4"/>
      <c r="BD571" s="4"/>
      <c r="BE571" s="4"/>
      <c r="BG571" s="8" t="str">
        <f>VLOOKUP($BF571,definitions_list_lookup!$N$15:$P$20,2,TRUE)</f>
        <v>fresh</v>
      </c>
      <c r="BH571" s="8">
        <f>VLOOKUP($BF571,definitions_list_lookup!$N$15:$P$20,3,TRUE)</f>
        <v>0</v>
      </c>
      <c r="BI571" s="4"/>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8">
        <f t="shared" si="60"/>
        <v>0</v>
      </c>
      <c r="CI571" s="45"/>
      <c r="CJ571" s="7"/>
      <c r="CK571" s="130"/>
      <c r="CM571" s="8" t="str">
        <f>VLOOKUP($CL571,definitions_list_lookup!$N$15:$P$20,2,TRUE)</f>
        <v>fresh</v>
      </c>
      <c r="CN571" s="8">
        <f>VLOOKUP($CL571,definitions_list_lookup!$N$15:$P$20,3,TRUE)</f>
        <v>0</v>
      </c>
      <c r="CO571" s="108"/>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8">
        <f t="shared" si="61"/>
        <v>0</v>
      </c>
      <c r="DO571" s="45"/>
      <c r="DP571" s="4"/>
      <c r="DR571" s="8" t="str">
        <f>VLOOKUP($DQ571,definitions_list_lookup!$N$15:$P$20,2,TRUE)</f>
        <v>fresh</v>
      </c>
      <c r="DS571" s="8">
        <f>VLOOKUP($DQ571,definitions_list_lookup!$N$15:$P$20,3,TRUE)</f>
        <v>0</v>
      </c>
      <c r="DT571" s="108"/>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8">
        <f t="shared" si="62"/>
        <v>0</v>
      </c>
      <c r="ET571" s="45"/>
      <c r="EU571" s="8">
        <f t="shared" si="63"/>
        <v>95</v>
      </c>
      <c r="EV571" s="8" t="str">
        <f>VLOOKUP($EU571,definitions_list_lookup!$N$15:$P$20,2,TRUE)</f>
        <v>complete</v>
      </c>
      <c r="EW571" s="8">
        <f>VLOOKUP($EU571,definitions_list_lookup!$N$15:$P$20,3,TRUE)</f>
        <v>5</v>
      </c>
    </row>
    <row r="572" spans="1:153" s="5" customFormat="1" ht="84">
      <c r="A572" s="5" t="s">
        <v>2776</v>
      </c>
      <c r="B572" s="5" t="s">
        <v>2845</v>
      </c>
      <c r="C572" s="5" t="s">
        <v>1497</v>
      </c>
      <c r="D572" s="5" t="s">
        <v>1497</v>
      </c>
      <c r="E572" s="5">
        <v>125</v>
      </c>
      <c r="F572" s="5">
        <v>2</v>
      </c>
      <c r="G572" s="6" t="str">
        <f t="shared" si="57"/>
        <v>125-2</v>
      </c>
      <c r="H572" s="2">
        <v>0</v>
      </c>
      <c r="I572" s="2">
        <v>82</v>
      </c>
      <c r="J572" s="81" t="str">
        <f>IF(((VLOOKUP($G572,Depth_Lookup!$A$3:$J$561,9,FALSE))-(I572/100))&gt;=0,"Good","Too Long")</f>
        <v>Good</v>
      </c>
      <c r="K572" s="82">
        <f>(VLOOKUP($G572,Depth_Lookup!$A$3:$J$561,10,FALSE))+(H572/100)</f>
        <v>279.55500000000001</v>
      </c>
      <c r="L572" s="82">
        <f>(VLOOKUP($G572,Depth_Lookup!$A$3:$J$561,10,FALSE))+(I572/100)</f>
        <v>280.375</v>
      </c>
      <c r="M572" s="174" t="s">
        <v>2764</v>
      </c>
      <c r="N572" s="174" t="s">
        <v>12</v>
      </c>
      <c r="O572" s="59" t="s">
        <v>2607</v>
      </c>
      <c r="P572" s="59" t="s">
        <v>2713</v>
      </c>
      <c r="Q572" s="45"/>
      <c r="R572" s="42">
        <v>100</v>
      </c>
      <c r="V572" s="8">
        <f t="shared" si="58"/>
        <v>100</v>
      </c>
      <c r="W572" s="4" t="s">
        <v>2046</v>
      </c>
      <c r="X572" s="5" t="s">
        <v>1764</v>
      </c>
      <c r="Y572" s="38">
        <v>95</v>
      </c>
      <c r="Z572" s="8" t="str">
        <f>VLOOKUP($Y572,definitions_list_lookup!$N$15:$P$20,2,TRUE)</f>
        <v>complete</v>
      </c>
      <c r="AA572" s="8">
        <f>VLOOKUP($Y572,definitions_list_lookup!$N$15:$P$20,3,TRUE)</f>
        <v>5</v>
      </c>
      <c r="AB572" s="4"/>
      <c r="AC572" s="7"/>
      <c r="AD572" s="7"/>
      <c r="AE572" s="7"/>
      <c r="AF572" s="7"/>
      <c r="AG572" s="7"/>
      <c r="AH572" s="7"/>
      <c r="AI572" s="7"/>
      <c r="AJ572" s="7"/>
      <c r="AK572" s="7"/>
      <c r="AL572" s="7"/>
      <c r="AM572" s="7"/>
      <c r="AN572" s="7"/>
      <c r="AO572" s="7"/>
      <c r="AP572" s="7">
        <v>10</v>
      </c>
      <c r="AQ572" s="7"/>
      <c r="AR572" s="7"/>
      <c r="AS572" s="7">
        <v>90</v>
      </c>
      <c r="AT572" s="7"/>
      <c r="AU572" s="7"/>
      <c r="AV572" s="7"/>
      <c r="AW572" s="7"/>
      <c r="AX572" s="7"/>
      <c r="AY572" s="7"/>
      <c r="AZ572" s="7"/>
      <c r="BA572" s="8">
        <f t="shared" si="59"/>
        <v>100</v>
      </c>
      <c r="BB572" s="45"/>
      <c r="BC572" s="4"/>
      <c r="BD572" s="4"/>
      <c r="BE572" s="4"/>
      <c r="BG572" s="8" t="str">
        <f>VLOOKUP($BF572,definitions_list_lookup!$N$15:$P$20,2,TRUE)</f>
        <v>fresh</v>
      </c>
      <c r="BH572" s="8">
        <f>VLOOKUP($BF572,definitions_list_lookup!$N$15:$P$20,3,TRUE)</f>
        <v>0</v>
      </c>
      <c r="BI572" s="4"/>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8">
        <f t="shared" si="60"/>
        <v>0</v>
      </c>
      <c r="CI572" s="45"/>
      <c r="CJ572" s="7"/>
      <c r="CK572" s="130"/>
      <c r="CM572" s="8" t="str">
        <f>VLOOKUP($CL572,definitions_list_lookup!$N$15:$P$20,2,TRUE)</f>
        <v>fresh</v>
      </c>
      <c r="CN572" s="8">
        <f>VLOOKUP($CL572,definitions_list_lookup!$N$15:$P$20,3,TRUE)</f>
        <v>0</v>
      </c>
      <c r="CO572" s="108"/>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8">
        <f t="shared" si="61"/>
        <v>0</v>
      </c>
      <c r="DO572" s="45"/>
      <c r="DP572" s="4"/>
      <c r="DR572" s="8" t="str">
        <f>VLOOKUP($DQ572,definitions_list_lookup!$N$15:$P$20,2,TRUE)</f>
        <v>fresh</v>
      </c>
      <c r="DS572" s="8">
        <f>VLOOKUP($DQ572,definitions_list_lookup!$N$15:$P$20,3,TRUE)</f>
        <v>0</v>
      </c>
      <c r="DT572" s="108"/>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8">
        <f t="shared" si="62"/>
        <v>0</v>
      </c>
      <c r="ET572" s="45"/>
      <c r="EU572" s="8">
        <f t="shared" si="63"/>
        <v>95</v>
      </c>
      <c r="EV572" s="8" t="str">
        <f>VLOOKUP($EU572,definitions_list_lookup!$N$15:$P$20,2,TRUE)</f>
        <v>complete</v>
      </c>
      <c r="EW572" s="8">
        <f>VLOOKUP($EU572,definitions_list_lookup!$N$15:$P$20,3,TRUE)</f>
        <v>5</v>
      </c>
    </row>
    <row r="573" spans="1:153" s="5" customFormat="1" ht="112">
      <c r="A573" s="5" t="s">
        <v>2776</v>
      </c>
      <c r="B573" s="5" t="s">
        <v>2845</v>
      </c>
      <c r="C573" s="5" t="s">
        <v>1497</v>
      </c>
      <c r="D573" s="5" t="s">
        <v>1497</v>
      </c>
      <c r="E573" s="5">
        <v>125</v>
      </c>
      <c r="F573" s="5">
        <v>3</v>
      </c>
      <c r="G573" s="6" t="str">
        <f t="shared" si="57"/>
        <v>125-3</v>
      </c>
      <c r="H573" s="2">
        <v>0</v>
      </c>
      <c r="I573" s="2">
        <v>54.5</v>
      </c>
      <c r="J573" s="81" t="str">
        <f>IF(((VLOOKUP($G573,Depth_Lookup!$A$3:$J$561,9,FALSE))-(I573/100))&gt;=0,"Good","Too Long")</f>
        <v>Good</v>
      </c>
      <c r="K573" s="82">
        <f>(VLOOKUP($G573,Depth_Lookup!$A$3:$J$561,10,FALSE))+(H573/100)</f>
        <v>280.375</v>
      </c>
      <c r="L573" s="82">
        <f>(VLOOKUP($G573,Depth_Lookup!$A$3:$J$561,10,FALSE))+(I573/100)</f>
        <v>280.92</v>
      </c>
      <c r="M573" s="174" t="s">
        <v>2764</v>
      </c>
      <c r="N573" s="174" t="s">
        <v>12</v>
      </c>
      <c r="O573" s="59" t="s">
        <v>2607</v>
      </c>
      <c r="P573" s="59" t="s">
        <v>2848</v>
      </c>
      <c r="Q573" s="45"/>
      <c r="R573" s="42">
        <v>100</v>
      </c>
      <c r="V573" s="8">
        <f t="shared" si="58"/>
        <v>100</v>
      </c>
      <c r="W573" s="4" t="s">
        <v>2046</v>
      </c>
      <c r="X573" s="5" t="s">
        <v>1764</v>
      </c>
      <c r="Y573" s="38">
        <v>95</v>
      </c>
      <c r="Z573" s="8" t="str">
        <f>VLOOKUP($Y573,definitions_list_lookup!$N$15:$P$20,2,TRUE)</f>
        <v>complete</v>
      </c>
      <c r="AA573" s="8">
        <f>VLOOKUP($Y573,definitions_list_lookup!$N$15:$P$20,3,TRUE)</f>
        <v>5</v>
      </c>
      <c r="AB573" s="4"/>
      <c r="AC573" s="7"/>
      <c r="AD573" s="7"/>
      <c r="AE573" s="7"/>
      <c r="AF573" s="7"/>
      <c r="AG573" s="7"/>
      <c r="AH573" s="7"/>
      <c r="AI573" s="7"/>
      <c r="AJ573" s="7"/>
      <c r="AK573" s="7"/>
      <c r="AL573" s="7"/>
      <c r="AM573" s="7"/>
      <c r="AN573" s="7"/>
      <c r="AO573" s="7"/>
      <c r="AP573" s="7">
        <v>10</v>
      </c>
      <c r="AQ573" s="7"/>
      <c r="AR573" s="7"/>
      <c r="AS573" s="7">
        <v>90</v>
      </c>
      <c r="AT573" s="7"/>
      <c r="AU573" s="7"/>
      <c r="AV573" s="7"/>
      <c r="AW573" s="7"/>
      <c r="AX573" s="7"/>
      <c r="AY573" s="7"/>
      <c r="AZ573" s="7"/>
      <c r="BA573" s="8">
        <f t="shared" si="59"/>
        <v>100</v>
      </c>
      <c r="BB573" s="45"/>
      <c r="BC573" s="4"/>
      <c r="BD573" s="4"/>
      <c r="BE573" s="4"/>
      <c r="BG573" s="8" t="str">
        <f>VLOOKUP($BF573,definitions_list_lookup!$N$15:$P$20,2,TRUE)</f>
        <v>fresh</v>
      </c>
      <c r="BH573" s="8">
        <f>VLOOKUP($BF573,definitions_list_lookup!$N$15:$P$20,3,TRUE)</f>
        <v>0</v>
      </c>
      <c r="BI573" s="4"/>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8">
        <f t="shared" si="60"/>
        <v>0</v>
      </c>
      <c r="CI573" s="45"/>
      <c r="CJ573" s="7"/>
      <c r="CK573" s="130"/>
      <c r="CM573" s="8" t="str">
        <f>VLOOKUP($CL573,definitions_list_lookup!$N$15:$P$20,2,TRUE)</f>
        <v>fresh</v>
      </c>
      <c r="CN573" s="8">
        <f>VLOOKUP($CL573,definitions_list_lookup!$N$15:$P$20,3,TRUE)</f>
        <v>0</v>
      </c>
      <c r="CO573" s="108"/>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8">
        <f t="shared" si="61"/>
        <v>0</v>
      </c>
      <c r="DO573" s="45"/>
      <c r="DP573" s="4"/>
      <c r="DR573" s="8" t="str">
        <f>VLOOKUP($DQ573,definitions_list_lookup!$N$15:$P$20,2,TRUE)</f>
        <v>fresh</v>
      </c>
      <c r="DS573" s="8">
        <f>VLOOKUP($DQ573,definitions_list_lookup!$N$15:$P$20,3,TRUE)</f>
        <v>0</v>
      </c>
      <c r="DT573" s="108"/>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8">
        <f t="shared" si="62"/>
        <v>0</v>
      </c>
      <c r="ET573" s="45"/>
      <c r="EU573" s="8">
        <f t="shared" si="63"/>
        <v>95</v>
      </c>
      <c r="EV573" s="8" t="str">
        <f>VLOOKUP($EU573,definitions_list_lookup!$N$15:$P$20,2,TRUE)</f>
        <v>complete</v>
      </c>
      <c r="EW573" s="8">
        <f>VLOOKUP($EU573,definitions_list_lookup!$N$15:$P$20,3,TRUE)</f>
        <v>5</v>
      </c>
    </row>
    <row r="574" spans="1:153" s="5" customFormat="1" ht="112">
      <c r="A574" s="5" t="s">
        <v>2776</v>
      </c>
      <c r="B574" s="5" t="s">
        <v>2845</v>
      </c>
      <c r="C574" s="5" t="s">
        <v>1497</v>
      </c>
      <c r="D574" s="5" t="s">
        <v>1497</v>
      </c>
      <c r="E574" s="5">
        <v>126</v>
      </c>
      <c r="F574" s="5">
        <v>1</v>
      </c>
      <c r="G574" s="6" t="str">
        <f t="shared" si="57"/>
        <v>126-1</v>
      </c>
      <c r="H574" s="2">
        <v>0</v>
      </c>
      <c r="I574" s="2">
        <v>72</v>
      </c>
      <c r="J574" s="81" t="str">
        <f>IF(((VLOOKUP($G574,Depth_Lookup!$A$3:$J$561,9,FALSE))-(I574/100))&gt;=0,"Good","Too Long")</f>
        <v>Good</v>
      </c>
      <c r="K574" s="82">
        <f>(VLOOKUP($G574,Depth_Lookup!$A$3:$J$561,10,FALSE))+(H574/100)</f>
        <v>281.14999999999998</v>
      </c>
      <c r="L574" s="82">
        <f>(VLOOKUP($G574,Depth_Lookup!$A$3:$J$561,10,FALSE))+(I574/100)</f>
        <v>281.87</v>
      </c>
      <c r="M574" s="174" t="s">
        <v>2764</v>
      </c>
      <c r="N574" s="174" t="s">
        <v>12</v>
      </c>
      <c r="O574" s="59" t="s">
        <v>2607</v>
      </c>
      <c r="P574" s="59" t="s">
        <v>2848</v>
      </c>
      <c r="Q574" s="45"/>
      <c r="R574" s="42">
        <v>100</v>
      </c>
      <c r="V574" s="8">
        <f t="shared" si="58"/>
        <v>100</v>
      </c>
      <c r="W574" s="4" t="s">
        <v>2046</v>
      </c>
      <c r="X574" s="5" t="s">
        <v>1764</v>
      </c>
      <c r="Y574" s="38">
        <v>95</v>
      </c>
      <c r="Z574" s="8" t="str">
        <f>VLOOKUP($Y574,definitions_list_lookup!$N$15:$P$20,2,TRUE)</f>
        <v>complete</v>
      </c>
      <c r="AA574" s="8">
        <f>VLOOKUP($Y574,definitions_list_lookup!$N$15:$P$20,3,TRUE)</f>
        <v>5</v>
      </c>
      <c r="AB574" s="4"/>
      <c r="AC574" s="7"/>
      <c r="AD574" s="7"/>
      <c r="AE574" s="7"/>
      <c r="AF574" s="7"/>
      <c r="AG574" s="7"/>
      <c r="AH574" s="7"/>
      <c r="AI574" s="7"/>
      <c r="AJ574" s="7"/>
      <c r="AK574" s="7"/>
      <c r="AL574" s="7"/>
      <c r="AM574" s="7"/>
      <c r="AN574" s="7"/>
      <c r="AO574" s="7"/>
      <c r="AP574" s="7">
        <v>10</v>
      </c>
      <c r="AQ574" s="7"/>
      <c r="AR574" s="7"/>
      <c r="AS574" s="7">
        <v>90</v>
      </c>
      <c r="AT574" s="7"/>
      <c r="AU574" s="7"/>
      <c r="AV574" s="7"/>
      <c r="AW574" s="7"/>
      <c r="AX574" s="7"/>
      <c r="AY574" s="7"/>
      <c r="AZ574" s="7"/>
      <c r="BA574" s="8">
        <f t="shared" si="59"/>
        <v>100</v>
      </c>
      <c r="BB574" s="45"/>
      <c r="BC574" s="4"/>
      <c r="BD574" s="4"/>
      <c r="BE574" s="4"/>
      <c r="BG574" s="8" t="str">
        <f>VLOOKUP($BF574,definitions_list_lookup!$N$15:$P$20,2,TRUE)</f>
        <v>fresh</v>
      </c>
      <c r="BH574" s="8">
        <f>VLOOKUP($BF574,definitions_list_lookup!$N$15:$P$20,3,TRUE)</f>
        <v>0</v>
      </c>
      <c r="BI574" s="4"/>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8">
        <f t="shared" si="60"/>
        <v>0</v>
      </c>
      <c r="CI574" s="45"/>
      <c r="CJ574" s="7"/>
      <c r="CK574" s="130"/>
      <c r="CM574" s="8" t="str">
        <f>VLOOKUP($CL574,definitions_list_lookup!$N$15:$P$20,2,TRUE)</f>
        <v>fresh</v>
      </c>
      <c r="CN574" s="8">
        <f>VLOOKUP($CL574,definitions_list_lookup!$N$15:$P$20,3,TRUE)</f>
        <v>0</v>
      </c>
      <c r="CO574" s="108"/>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8">
        <f t="shared" si="61"/>
        <v>0</v>
      </c>
      <c r="DO574" s="45"/>
      <c r="DP574" s="4"/>
      <c r="DR574" s="8" t="str">
        <f>VLOOKUP($DQ574,definitions_list_lookup!$N$15:$P$20,2,TRUE)</f>
        <v>fresh</v>
      </c>
      <c r="DS574" s="8">
        <f>VLOOKUP($DQ574,definitions_list_lookup!$N$15:$P$20,3,TRUE)</f>
        <v>0</v>
      </c>
      <c r="DT574" s="108"/>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8">
        <f t="shared" si="62"/>
        <v>0</v>
      </c>
      <c r="ET574" s="45"/>
      <c r="EU574" s="8">
        <f t="shared" si="63"/>
        <v>95</v>
      </c>
      <c r="EV574" s="8" t="str">
        <f>VLOOKUP($EU574,definitions_list_lookup!$N$15:$P$20,2,TRUE)</f>
        <v>complete</v>
      </c>
      <c r="EW574" s="8">
        <f>VLOOKUP($EU574,definitions_list_lookup!$N$15:$P$20,3,TRUE)</f>
        <v>5</v>
      </c>
    </row>
    <row r="575" spans="1:153" s="5" customFormat="1" ht="112">
      <c r="A575" s="5" t="s">
        <v>2776</v>
      </c>
      <c r="B575" s="5" t="s">
        <v>2845</v>
      </c>
      <c r="C575" s="5" t="s">
        <v>1497</v>
      </c>
      <c r="D575" s="5" t="s">
        <v>1497</v>
      </c>
      <c r="E575" s="5">
        <v>126</v>
      </c>
      <c r="F575" s="5">
        <v>2</v>
      </c>
      <c r="G575" s="6" t="str">
        <f t="shared" si="57"/>
        <v>126-2</v>
      </c>
      <c r="H575" s="2">
        <v>0</v>
      </c>
      <c r="I575" s="2">
        <v>76</v>
      </c>
      <c r="J575" s="81" t="str">
        <f>IF(((VLOOKUP($G575,Depth_Lookup!$A$3:$J$561,9,FALSE))-(I575/100))&gt;=0,"Good","Too Long")</f>
        <v>Good</v>
      </c>
      <c r="K575" s="82">
        <f>(VLOOKUP($G575,Depth_Lookup!$A$3:$J$561,10,FALSE))+(H575/100)</f>
        <v>281.87</v>
      </c>
      <c r="L575" s="82">
        <f>(VLOOKUP($G575,Depth_Lookup!$A$3:$J$561,10,FALSE))+(I575/100)</f>
        <v>282.63</v>
      </c>
      <c r="M575" s="174" t="s">
        <v>2764</v>
      </c>
      <c r="N575" s="174" t="s">
        <v>12</v>
      </c>
      <c r="O575" s="59" t="s">
        <v>2607</v>
      </c>
      <c r="P575" s="59" t="s">
        <v>2848</v>
      </c>
      <c r="Q575" s="45"/>
      <c r="R575" s="42">
        <v>100</v>
      </c>
      <c r="V575" s="8">
        <f t="shared" si="58"/>
        <v>100</v>
      </c>
      <c r="W575" s="4" t="s">
        <v>2046</v>
      </c>
      <c r="X575" s="5" t="s">
        <v>1764</v>
      </c>
      <c r="Y575" s="38">
        <v>95</v>
      </c>
      <c r="Z575" s="8" t="str">
        <f>VLOOKUP($Y575,definitions_list_lookup!$N$15:$P$20,2,TRUE)</f>
        <v>complete</v>
      </c>
      <c r="AA575" s="8">
        <f>VLOOKUP($Y575,definitions_list_lookup!$N$15:$P$20,3,TRUE)</f>
        <v>5</v>
      </c>
      <c r="AB575" s="4"/>
      <c r="AC575" s="7"/>
      <c r="AD575" s="7"/>
      <c r="AE575" s="7"/>
      <c r="AF575" s="7"/>
      <c r="AG575" s="7"/>
      <c r="AH575" s="7"/>
      <c r="AI575" s="7"/>
      <c r="AJ575" s="7"/>
      <c r="AK575" s="7"/>
      <c r="AL575" s="7"/>
      <c r="AM575" s="7"/>
      <c r="AN575" s="7"/>
      <c r="AO575" s="7"/>
      <c r="AP575" s="7">
        <v>10</v>
      </c>
      <c r="AQ575" s="7"/>
      <c r="AR575" s="7"/>
      <c r="AS575" s="7">
        <v>90</v>
      </c>
      <c r="AT575" s="7"/>
      <c r="AU575" s="7"/>
      <c r="AV575" s="7"/>
      <c r="AW575" s="7"/>
      <c r="AX575" s="7"/>
      <c r="AY575" s="7"/>
      <c r="AZ575" s="7"/>
      <c r="BA575" s="8">
        <f t="shared" si="59"/>
        <v>100</v>
      </c>
      <c r="BB575" s="45"/>
      <c r="BC575" s="4"/>
      <c r="BD575" s="4"/>
      <c r="BE575" s="4"/>
      <c r="BG575" s="8" t="str">
        <f>VLOOKUP($BF575,definitions_list_lookup!$N$15:$P$20,2,TRUE)</f>
        <v>fresh</v>
      </c>
      <c r="BH575" s="8">
        <f>VLOOKUP($BF575,definitions_list_lookup!$N$15:$P$20,3,TRUE)</f>
        <v>0</v>
      </c>
      <c r="BI575" s="4"/>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8">
        <f t="shared" si="60"/>
        <v>0</v>
      </c>
      <c r="CI575" s="45"/>
      <c r="CJ575" s="7"/>
      <c r="CK575" s="130"/>
      <c r="CM575" s="8" t="str">
        <f>VLOOKUP($CL575,definitions_list_lookup!$N$15:$P$20,2,TRUE)</f>
        <v>fresh</v>
      </c>
      <c r="CN575" s="8">
        <f>VLOOKUP($CL575,definitions_list_lookup!$N$15:$P$20,3,TRUE)</f>
        <v>0</v>
      </c>
      <c r="CO575" s="108"/>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8">
        <f t="shared" si="61"/>
        <v>0</v>
      </c>
      <c r="DO575" s="45"/>
      <c r="DP575" s="4"/>
      <c r="DR575" s="8" t="str">
        <f>VLOOKUP($DQ575,definitions_list_lookup!$N$15:$P$20,2,TRUE)</f>
        <v>fresh</v>
      </c>
      <c r="DS575" s="8">
        <f>VLOOKUP($DQ575,definitions_list_lookup!$N$15:$P$20,3,TRUE)</f>
        <v>0</v>
      </c>
      <c r="DT575" s="108"/>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8">
        <f t="shared" si="62"/>
        <v>0</v>
      </c>
      <c r="ET575" s="45"/>
      <c r="EU575" s="8">
        <f t="shared" si="63"/>
        <v>95</v>
      </c>
      <c r="EV575" s="8" t="str">
        <f>VLOOKUP($EU575,definitions_list_lookup!$N$15:$P$20,2,TRUE)</f>
        <v>complete</v>
      </c>
      <c r="EW575" s="8">
        <f>VLOOKUP($EU575,definitions_list_lookup!$N$15:$P$20,3,TRUE)</f>
        <v>5</v>
      </c>
    </row>
    <row r="576" spans="1:153" s="5" customFormat="1" ht="112">
      <c r="A576" s="5" t="s">
        <v>2776</v>
      </c>
      <c r="B576" s="5" t="s">
        <v>2845</v>
      </c>
      <c r="C576" s="5" t="s">
        <v>1497</v>
      </c>
      <c r="D576" s="5" t="s">
        <v>1497</v>
      </c>
      <c r="E576" s="5">
        <v>126</v>
      </c>
      <c r="F576" s="5">
        <v>3</v>
      </c>
      <c r="G576" s="6" t="str">
        <f t="shared" si="57"/>
        <v>126-3</v>
      </c>
      <c r="H576" s="2">
        <v>0</v>
      </c>
      <c r="I576" s="2">
        <v>59</v>
      </c>
      <c r="J576" s="81" t="str">
        <f>IF(((VLOOKUP($G576,Depth_Lookup!$A$3:$J$561,9,FALSE))-(I576/100))&gt;=0,"Good","Too Long")</f>
        <v>Good</v>
      </c>
      <c r="K576" s="82">
        <f>(VLOOKUP($G576,Depth_Lookup!$A$3:$J$561,10,FALSE))+(H576/100)</f>
        <v>282.63</v>
      </c>
      <c r="L576" s="82">
        <f>(VLOOKUP($G576,Depth_Lookup!$A$3:$J$561,10,FALSE))+(I576/100)</f>
        <v>283.21999999999997</v>
      </c>
      <c r="M576" s="174" t="s">
        <v>2764</v>
      </c>
      <c r="N576" s="174" t="s">
        <v>12</v>
      </c>
      <c r="O576" s="59" t="s">
        <v>2607</v>
      </c>
      <c r="P576" s="59" t="s">
        <v>2848</v>
      </c>
      <c r="Q576" s="45"/>
      <c r="R576" s="42">
        <v>100</v>
      </c>
      <c r="V576" s="8">
        <f t="shared" si="58"/>
        <v>100</v>
      </c>
      <c r="W576" s="4" t="s">
        <v>2046</v>
      </c>
      <c r="X576" s="5" t="s">
        <v>1764</v>
      </c>
      <c r="Y576" s="38">
        <v>95</v>
      </c>
      <c r="Z576" s="8" t="str">
        <f>VLOOKUP($Y576,definitions_list_lookup!$N$15:$P$20,2,TRUE)</f>
        <v>complete</v>
      </c>
      <c r="AA576" s="8">
        <f>VLOOKUP($Y576,definitions_list_lookup!$N$15:$P$20,3,TRUE)</f>
        <v>5</v>
      </c>
      <c r="AB576" s="4"/>
      <c r="AC576" s="7"/>
      <c r="AD576" s="7"/>
      <c r="AE576" s="7"/>
      <c r="AF576" s="7"/>
      <c r="AG576" s="7"/>
      <c r="AH576" s="7"/>
      <c r="AI576" s="7"/>
      <c r="AJ576" s="7"/>
      <c r="AK576" s="7"/>
      <c r="AL576" s="7"/>
      <c r="AM576" s="7"/>
      <c r="AN576" s="7"/>
      <c r="AO576" s="7"/>
      <c r="AP576" s="7">
        <v>10</v>
      </c>
      <c r="AQ576" s="7"/>
      <c r="AR576" s="7"/>
      <c r="AS576" s="7">
        <v>90</v>
      </c>
      <c r="AT576" s="7"/>
      <c r="AU576" s="7"/>
      <c r="AV576" s="7"/>
      <c r="AW576" s="7"/>
      <c r="AX576" s="7"/>
      <c r="AY576" s="7"/>
      <c r="AZ576" s="7"/>
      <c r="BA576" s="8">
        <f t="shared" si="59"/>
        <v>100</v>
      </c>
      <c r="BB576" s="45"/>
      <c r="BC576" s="4"/>
      <c r="BD576" s="4"/>
      <c r="BE576" s="4"/>
      <c r="BG576" s="8" t="str">
        <f>VLOOKUP($BF576,definitions_list_lookup!$N$15:$P$20,2,TRUE)</f>
        <v>fresh</v>
      </c>
      <c r="BH576" s="8">
        <f>VLOOKUP($BF576,definitions_list_lookup!$N$15:$P$20,3,TRUE)</f>
        <v>0</v>
      </c>
      <c r="BI576" s="4"/>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8">
        <f t="shared" si="60"/>
        <v>0</v>
      </c>
      <c r="CI576" s="45"/>
      <c r="CJ576" s="7"/>
      <c r="CK576" s="130"/>
      <c r="CM576" s="8" t="str">
        <f>VLOOKUP($CL576,definitions_list_lookup!$N$15:$P$20,2,TRUE)</f>
        <v>fresh</v>
      </c>
      <c r="CN576" s="8">
        <f>VLOOKUP($CL576,definitions_list_lookup!$N$15:$P$20,3,TRUE)</f>
        <v>0</v>
      </c>
      <c r="CO576" s="108"/>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8">
        <f t="shared" si="61"/>
        <v>0</v>
      </c>
      <c r="DO576" s="45"/>
      <c r="DP576" s="4"/>
      <c r="DR576" s="8" t="str">
        <f>VLOOKUP($DQ576,definitions_list_lookup!$N$15:$P$20,2,TRUE)</f>
        <v>fresh</v>
      </c>
      <c r="DS576" s="8">
        <f>VLOOKUP($DQ576,definitions_list_lookup!$N$15:$P$20,3,TRUE)</f>
        <v>0</v>
      </c>
      <c r="DT576" s="108"/>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8">
        <f t="shared" si="62"/>
        <v>0</v>
      </c>
      <c r="ET576" s="45"/>
      <c r="EU576" s="8">
        <f t="shared" si="63"/>
        <v>95</v>
      </c>
      <c r="EV576" s="8" t="str">
        <f>VLOOKUP($EU576,definitions_list_lookup!$N$15:$P$20,2,TRUE)</f>
        <v>complete</v>
      </c>
      <c r="EW576" s="8">
        <f>VLOOKUP($EU576,definitions_list_lookup!$N$15:$P$20,3,TRUE)</f>
        <v>5</v>
      </c>
    </row>
    <row r="577" spans="1:153" s="5" customFormat="1" ht="112">
      <c r="A577" s="5" t="s">
        <v>2776</v>
      </c>
      <c r="B577" s="5" t="s">
        <v>2845</v>
      </c>
      <c r="C577" s="5" t="s">
        <v>1497</v>
      </c>
      <c r="D577" s="5" t="s">
        <v>1497</v>
      </c>
      <c r="E577" s="5">
        <v>127</v>
      </c>
      <c r="F577" s="5">
        <v>1</v>
      </c>
      <c r="G577" s="6" t="str">
        <f t="shared" si="57"/>
        <v>127-1</v>
      </c>
      <c r="H577" s="2">
        <v>0</v>
      </c>
      <c r="I577" s="2">
        <v>94.5</v>
      </c>
      <c r="J577" s="81" t="str">
        <f>IF(((VLOOKUP($G577,Depth_Lookup!$A$3:$J$561,9,FALSE))-(I577/100))&gt;=0,"Good","Too Long")</f>
        <v>Good</v>
      </c>
      <c r="K577" s="82">
        <f>(VLOOKUP($G577,Depth_Lookup!$A$3:$J$561,10,FALSE))+(H577/100)</f>
        <v>282.64999999999998</v>
      </c>
      <c r="L577" s="82">
        <f>(VLOOKUP($G577,Depth_Lookup!$A$3:$J$561,10,FALSE))+(I577/100)</f>
        <v>283.59499999999997</v>
      </c>
      <c r="M577" s="174" t="s">
        <v>2764</v>
      </c>
      <c r="N577" s="174" t="s">
        <v>12</v>
      </c>
      <c r="O577" s="59" t="s">
        <v>2809</v>
      </c>
      <c r="P577" s="59" t="s">
        <v>2500</v>
      </c>
      <c r="Q577" s="45"/>
      <c r="R577" s="42">
        <v>100</v>
      </c>
      <c r="V577" s="8">
        <f t="shared" si="58"/>
        <v>100</v>
      </c>
      <c r="W577" s="4" t="s">
        <v>2046</v>
      </c>
      <c r="X577" s="5" t="s">
        <v>1764</v>
      </c>
      <c r="Y577" s="38">
        <v>95</v>
      </c>
      <c r="Z577" s="8" t="str">
        <f>VLOOKUP($Y577,definitions_list_lookup!$N$15:$P$20,2,TRUE)</f>
        <v>complete</v>
      </c>
      <c r="AA577" s="8">
        <f>VLOOKUP($Y577,definitions_list_lookup!$N$15:$P$20,3,TRUE)</f>
        <v>5</v>
      </c>
      <c r="AB577" s="4" t="s">
        <v>2808</v>
      </c>
      <c r="AC577" s="7"/>
      <c r="AD577" s="7"/>
      <c r="AE577" s="7"/>
      <c r="AF577" s="7"/>
      <c r="AG577" s="7"/>
      <c r="AH577" s="7"/>
      <c r="AI577" s="7"/>
      <c r="AJ577" s="7"/>
      <c r="AK577" s="7"/>
      <c r="AL577" s="7"/>
      <c r="AM577" s="7"/>
      <c r="AN577" s="7"/>
      <c r="AO577" s="7"/>
      <c r="AP577" s="7">
        <v>10</v>
      </c>
      <c r="AQ577" s="7"/>
      <c r="AR577" s="7"/>
      <c r="AS577" s="7">
        <v>90</v>
      </c>
      <c r="AT577" s="7"/>
      <c r="AU577" s="7"/>
      <c r="AV577" s="7"/>
      <c r="AW577" s="7"/>
      <c r="AX577" s="7"/>
      <c r="AY577" s="7"/>
      <c r="AZ577" s="7"/>
      <c r="BA577" s="8">
        <f t="shared" si="59"/>
        <v>100</v>
      </c>
      <c r="BB577" s="45"/>
      <c r="BC577" s="4"/>
      <c r="BD577" s="4"/>
      <c r="BE577" s="4"/>
      <c r="BG577" s="8" t="str">
        <f>VLOOKUP($BF577,definitions_list_lookup!$N$15:$P$20,2,TRUE)</f>
        <v>fresh</v>
      </c>
      <c r="BH577" s="8">
        <f>VLOOKUP($BF577,definitions_list_lookup!$N$15:$P$20,3,TRUE)</f>
        <v>0</v>
      </c>
      <c r="BI577" s="4"/>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8">
        <f t="shared" si="60"/>
        <v>0</v>
      </c>
      <c r="CI577" s="45"/>
      <c r="CJ577" s="7"/>
      <c r="CK577" s="130"/>
      <c r="CM577" s="8" t="str">
        <f>VLOOKUP($CL577,definitions_list_lookup!$N$15:$P$20,2,TRUE)</f>
        <v>fresh</v>
      </c>
      <c r="CN577" s="8">
        <f>VLOOKUP($CL577,definitions_list_lookup!$N$15:$P$20,3,TRUE)</f>
        <v>0</v>
      </c>
      <c r="CO577" s="108"/>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8">
        <f t="shared" si="61"/>
        <v>0</v>
      </c>
      <c r="DO577" s="45"/>
      <c r="DP577" s="4"/>
      <c r="DR577" s="8" t="str">
        <f>VLOOKUP($DQ577,definitions_list_lookup!$N$15:$P$20,2,TRUE)</f>
        <v>fresh</v>
      </c>
      <c r="DS577" s="8">
        <f>VLOOKUP($DQ577,definitions_list_lookup!$N$15:$P$20,3,TRUE)</f>
        <v>0</v>
      </c>
      <c r="DT577" s="108"/>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8">
        <f t="shared" si="62"/>
        <v>0</v>
      </c>
      <c r="ET577" s="45"/>
      <c r="EU577" s="8">
        <f t="shared" si="63"/>
        <v>95</v>
      </c>
      <c r="EV577" s="8" t="str">
        <f>VLOOKUP($EU577,definitions_list_lookup!$N$15:$P$20,2,TRUE)</f>
        <v>complete</v>
      </c>
      <c r="EW577" s="8">
        <f>VLOOKUP($EU577,definitions_list_lookup!$N$15:$P$20,3,TRUE)</f>
        <v>5</v>
      </c>
    </row>
    <row r="578" spans="1:153" s="5" customFormat="1" ht="112">
      <c r="A578" s="5" t="s">
        <v>2776</v>
      </c>
      <c r="B578" s="5" t="s">
        <v>2845</v>
      </c>
      <c r="C578" s="5" t="s">
        <v>1497</v>
      </c>
      <c r="D578" s="5" t="s">
        <v>1497</v>
      </c>
      <c r="E578" s="5">
        <v>127</v>
      </c>
      <c r="F578" s="5">
        <v>2</v>
      </c>
      <c r="G578" s="6" t="str">
        <f t="shared" si="57"/>
        <v>127-2</v>
      </c>
      <c r="H578" s="2">
        <v>0</v>
      </c>
      <c r="I578" s="2">
        <v>62.5</v>
      </c>
      <c r="J578" s="81" t="str">
        <f>IF(((VLOOKUP($G578,Depth_Lookup!$A$3:$J$561,9,FALSE))-(I578/100))&gt;=0,"Good","Too Long")</f>
        <v>Good</v>
      </c>
      <c r="K578" s="82">
        <f>(VLOOKUP($G578,Depth_Lookup!$A$3:$J$561,10,FALSE))+(H578/100)</f>
        <v>283.59500000000003</v>
      </c>
      <c r="L578" s="82">
        <f>(VLOOKUP($G578,Depth_Lookup!$A$3:$J$561,10,FALSE))+(I578/100)</f>
        <v>284.22000000000003</v>
      </c>
      <c r="M578" s="174" t="s">
        <v>2764</v>
      </c>
      <c r="N578" s="174" t="s">
        <v>12</v>
      </c>
      <c r="O578" s="59" t="s">
        <v>2810</v>
      </c>
      <c r="P578" s="59" t="s">
        <v>2500</v>
      </c>
      <c r="Q578" s="45"/>
      <c r="R578" s="42">
        <v>100</v>
      </c>
      <c r="V578" s="8">
        <f t="shared" si="58"/>
        <v>100</v>
      </c>
      <c r="W578" s="4" t="s">
        <v>2046</v>
      </c>
      <c r="X578" s="5" t="s">
        <v>1764</v>
      </c>
      <c r="Y578" s="38">
        <v>95</v>
      </c>
      <c r="Z578" s="8" t="str">
        <f>VLOOKUP($Y578,definitions_list_lookup!$N$15:$P$20,2,TRUE)</f>
        <v>complete</v>
      </c>
      <c r="AA578" s="8">
        <f>VLOOKUP($Y578,definitions_list_lookup!$N$15:$P$20,3,TRUE)</f>
        <v>5</v>
      </c>
      <c r="AB578" s="4"/>
      <c r="AC578" s="7"/>
      <c r="AD578" s="7"/>
      <c r="AE578" s="7"/>
      <c r="AF578" s="7"/>
      <c r="AG578" s="7"/>
      <c r="AH578" s="7"/>
      <c r="AI578" s="7"/>
      <c r="AJ578" s="7"/>
      <c r="AK578" s="7"/>
      <c r="AL578" s="7"/>
      <c r="AM578" s="7"/>
      <c r="AN578" s="7"/>
      <c r="AO578" s="7"/>
      <c r="AP578" s="7">
        <v>10</v>
      </c>
      <c r="AQ578" s="7"/>
      <c r="AR578" s="7"/>
      <c r="AS578" s="7">
        <v>90</v>
      </c>
      <c r="AT578" s="7"/>
      <c r="AU578" s="7"/>
      <c r="AV578" s="7"/>
      <c r="AW578" s="7"/>
      <c r="AX578" s="7"/>
      <c r="AY578" s="7"/>
      <c r="AZ578" s="7"/>
      <c r="BA578" s="8">
        <f t="shared" si="59"/>
        <v>100</v>
      </c>
      <c r="BB578" s="45"/>
      <c r="BC578" s="4"/>
      <c r="BD578" s="4"/>
      <c r="BE578" s="4"/>
      <c r="BG578" s="8" t="str">
        <f>VLOOKUP($BF578,definitions_list_lookup!$N$15:$P$20,2,TRUE)</f>
        <v>fresh</v>
      </c>
      <c r="BH578" s="8">
        <f>VLOOKUP($BF578,definitions_list_lookup!$N$15:$P$20,3,TRUE)</f>
        <v>0</v>
      </c>
      <c r="BI578" s="4"/>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8">
        <f t="shared" si="60"/>
        <v>0</v>
      </c>
      <c r="CI578" s="45"/>
      <c r="CJ578" s="7"/>
      <c r="CK578" s="130"/>
      <c r="CM578" s="8" t="str">
        <f>VLOOKUP($CL578,definitions_list_lookup!$N$15:$P$20,2,TRUE)</f>
        <v>fresh</v>
      </c>
      <c r="CN578" s="8">
        <f>VLOOKUP($CL578,definitions_list_lookup!$N$15:$P$20,3,TRUE)</f>
        <v>0</v>
      </c>
      <c r="CO578" s="108"/>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8">
        <f t="shared" si="61"/>
        <v>0</v>
      </c>
      <c r="DO578" s="45"/>
      <c r="DP578" s="4"/>
      <c r="DR578" s="8" t="str">
        <f>VLOOKUP($DQ578,definitions_list_lookup!$N$15:$P$20,2,TRUE)</f>
        <v>fresh</v>
      </c>
      <c r="DS578" s="8">
        <f>VLOOKUP($DQ578,definitions_list_lookup!$N$15:$P$20,3,TRUE)</f>
        <v>0</v>
      </c>
      <c r="DT578" s="108"/>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8">
        <f t="shared" si="62"/>
        <v>0</v>
      </c>
      <c r="ET578" s="45"/>
      <c r="EU578" s="8">
        <f t="shared" si="63"/>
        <v>95</v>
      </c>
      <c r="EV578" s="8" t="str">
        <f>VLOOKUP($EU578,definitions_list_lookup!$N$15:$P$20,2,TRUE)</f>
        <v>complete</v>
      </c>
      <c r="EW578" s="8">
        <f>VLOOKUP($EU578,definitions_list_lookup!$N$15:$P$20,3,TRUE)</f>
        <v>5</v>
      </c>
    </row>
    <row r="579" spans="1:153" s="5" customFormat="1" ht="112">
      <c r="A579" s="5" t="s">
        <v>2776</v>
      </c>
      <c r="B579" s="5" t="s">
        <v>2845</v>
      </c>
      <c r="C579" s="5" t="s">
        <v>1497</v>
      </c>
      <c r="D579" s="5" t="s">
        <v>1497</v>
      </c>
      <c r="E579" s="5">
        <v>128</v>
      </c>
      <c r="F579" s="5">
        <v>1</v>
      </c>
      <c r="G579" s="6" t="str">
        <f t="shared" si="57"/>
        <v>128-1</v>
      </c>
      <c r="H579" s="2">
        <v>0</v>
      </c>
      <c r="I579" s="2">
        <v>87.5</v>
      </c>
      <c r="J579" s="81" t="str">
        <f>IF(((VLOOKUP($G579,Depth_Lookup!$A$3:$J$561,9,FALSE))-(I579/100))&gt;=0,"Good","Too Long")</f>
        <v>Good</v>
      </c>
      <c r="K579" s="82">
        <f>(VLOOKUP($G579,Depth_Lookup!$A$3:$J$561,10,FALSE))+(H579/100)</f>
        <v>284.14999999999998</v>
      </c>
      <c r="L579" s="82">
        <f>(VLOOKUP($G579,Depth_Lookup!$A$3:$J$561,10,FALSE))+(I579/100)</f>
        <v>285.02499999999998</v>
      </c>
      <c r="M579" s="174" t="s">
        <v>2764</v>
      </c>
      <c r="N579" s="174" t="s">
        <v>12</v>
      </c>
      <c r="O579" s="59" t="s">
        <v>2810</v>
      </c>
      <c r="P579" s="59" t="s">
        <v>2500</v>
      </c>
      <c r="Q579" s="45"/>
      <c r="R579" s="42">
        <v>100</v>
      </c>
      <c r="V579" s="8">
        <f t="shared" si="58"/>
        <v>100</v>
      </c>
      <c r="W579" s="4" t="s">
        <v>2046</v>
      </c>
      <c r="X579" s="5" t="s">
        <v>1764</v>
      </c>
      <c r="Y579" s="38">
        <v>95</v>
      </c>
      <c r="Z579" s="8" t="str">
        <f>VLOOKUP($Y579,definitions_list_lookup!$N$15:$P$20,2,TRUE)</f>
        <v>complete</v>
      </c>
      <c r="AA579" s="8">
        <f>VLOOKUP($Y579,definitions_list_lookup!$N$15:$P$20,3,TRUE)</f>
        <v>5</v>
      </c>
      <c r="AB579" s="4"/>
      <c r="AC579" s="7"/>
      <c r="AD579" s="7"/>
      <c r="AE579" s="7"/>
      <c r="AF579" s="7"/>
      <c r="AG579" s="7"/>
      <c r="AH579" s="7"/>
      <c r="AI579" s="7"/>
      <c r="AJ579" s="7"/>
      <c r="AK579" s="7"/>
      <c r="AL579" s="7"/>
      <c r="AM579" s="7"/>
      <c r="AN579" s="7"/>
      <c r="AO579" s="7"/>
      <c r="AP579" s="7">
        <v>10</v>
      </c>
      <c r="AQ579" s="7"/>
      <c r="AR579" s="7"/>
      <c r="AS579" s="7">
        <v>90</v>
      </c>
      <c r="AT579" s="7"/>
      <c r="AU579" s="7"/>
      <c r="AV579" s="7"/>
      <c r="AW579" s="7"/>
      <c r="AX579" s="7"/>
      <c r="AY579" s="7"/>
      <c r="AZ579" s="7"/>
      <c r="BA579" s="8">
        <f t="shared" si="59"/>
        <v>100</v>
      </c>
      <c r="BB579" s="45"/>
      <c r="BC579" s="4"/>
      <c r="BD579" s="4"/>
      <c r="BE579" s="4"/>
      <c r="BG579" s="8" t="str">
        <f>VLOOKUP($BF579,definitions_list_lookup!$N$15:$P$20,2,TRUE)</f>
        <v>fresh</v>
      </c>
      <c r="BH579" s="8">
        <f>VLOOKUP($BF579,definitions_list_lookup!$N$15:$P$20,3,TRUE)</f>
        <v>0</v>
      </c>
      <c r="BI579" s="4"/>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8">
        <f t="shared" si="60"/>
        <v>0</v>
      </c>
      <c r="CI579" s="45"/>
      <c r="CJ579" s="7"/>
      <c r="CK579" s="130"/>
      <c r="CM579" s="8" t="str">
        <f>VLOOKUP($CL579,definitions_list_lookup!$N$15:$P$20,2,TRUE)</f>
        <v>fresh</v>
      </c>
      <c r="CN579" s="8">
        <f>VLOOKUP($CL579,definitions_list_lookup!$N$15:$P$20,3,TRUE)</f>
        <v>0</v>
      </c>
      <c r="CO579" s="108"/>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8">
        <f t="shared" si="61"/>
        <v>0</v>
      </c>
      <c r="DO579" s="45"/>
      <c r="DP579" s="4"/>
      <c r="DR579" s="8" t="str">
        <f>VLOOKUP($DQ579,definitions_list_lookup!$N$15:$P$20,2,TRUE)</f>
        <v>fresh</v>
      </c>
      <c r="DS579" s="8">
        <f>VLOOKUP($DQ579,definitions_list_lookup!$N$15:$P$20,3,TRUE)</f>
        <v>0</v>
      </c>
      <c r="DT579" s="108"/>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8">
        <f t="shared" si="62"/>
        <v>0</v>
      </c>
      <c r="ET579" s="45"/>
      <c r="EU579" s="8">
        <f t="shared" si="63"/>
        <v>95</v>
      </c>
      <c r="EV579" s="8" t="str">
        <f>VLOOKUP($EU579,definitions_list_lookup!$N$15:$P$20,2,TRUE)</f>
        <v>complete</v>
      </c>
      <c r="EW579" s="8">
        <f>VLOOKUP($EU579,definitions_list_lookup!$N$15:$P$20,3,TRUE)</f>
        <v>5</v>
      </c>
    </row>
    <row r="580" spans="1:153" s="5" customFormat="1" ht="112">
      <c r="A580" s="5" t="s">
        <v>2776</v>
      </c>
      <c r="B580" s="5" t="s">
        <v>2845</v>
      </c>
      <c r="C580" s="5" t="s">
        <v>1497</v>
      </c>
      <c r="D580" s="5" t="s">
        <v>1497</v>
      </c>
      <c r="E580" s="5">
        <v>128</v>
      </c>
      <c r="F580" s="5">
        <v>2</v>
      </c>
      <c r="G580" s="6" t="str">
        <f t="shared" si="57"/>
        <v>128-2</v>
      </c>
      <c r="H580" s="2">
        <v>0</v>
      </c>
      <c r="I580" s="2">
        <v>69</v>
      </c>
      <c r="J580" s="81" t="str">
        <f>IF(((VLOOKUP($G580,Depth_Lookup!$A$3:$J$561,9,FALSE))-(I580/100))&gt;=0,"Good","Too Long")</f>
        <v>Good</v>
      </c>
      <c r="K580" s="82">
        <f>(VLOOKUP($G580,Depth_Lookup!$A$3:$J$561,10,FALSE))+(H580/100)</f>
        <v>285.02499999999998</v>
      </c>
      <c r="L580" s="82">
        <f>(VLOOKUP($G580,Depth_Lookup!$A$3:$J$561,10,FALSE))+(I580/100)</f>
        <v>285.71499999999997</v>
      </c>
      <c r="M580" s="174" t="s">
        <v>2764</v>
      </c>
      <c r="N580" s="174" t="s">
        <v>12</v>
      </c>
      <c r="O580" s="59" t="s">
        <v>2811</v>
      </c>
      <c r="P580" s="59" t="s">
        <v>2500</v>
      </c>
      <c r="Q580" s="45"/>
      <c r="R580" s="42">
        <v>100</v>
      </c>
      <c r="V580" s="8">
        <f t="shared" si="58"/>
        <v>100</v>
      </c>
      <c r="W580" s="4" t="s">
        <v>2046</v>
      </c>
      <c r="X580" s="5" t="s">
        <v>1764</v>
      </c>
      <c r="Y580" s="38">
        <v>95</v>
      </c>
      <c r="Z580" s="8" t="str">
        <f>VLOOKUP($Y580,definitions_list_lookup!$N$15:$P$20,2,TRUE)</f>
        <v>complete</v>
      </c>
      <c r="AA580" s="8">
        <f>VLOOKUP($Y580,definitions_list_lookup!$N$15:$P$20,3,TRUE)</f>
        <v>5</v>
      </c>
      <c r="AB580" s="4"/>
      <c r="AC580" s="7"/>
      <c r="AD580" s="7"/>
      <c r="AE580" s="7"/>
      <c r="AF580" s="7"/>
      <c r="AG580" s="7"/>
      <c r="AH580" s="7"/>
      <c r="AI580" s="7"/>
      <c r="AJ580" s="7"/>
      <c r="AK580" s="7"/>
      <c r="AL580" s="7"/>
      <c r="AM580" s="7"/>
      <c r="AN580" s="7"/>
      <c r="AO580" s="7"/>
      <c r="AP580" s="7">
        <v>10</v>
      </c>
      <c r="AQ580" s="7"/>
      <c r="AR580" s="7"/>
      <c r="AS580" s="7">
        <v>90</v>
      </c>
      <c r="AT580" s="7"/>
      <c r="AU580" s="7"/>
      <c r="AV580" s="7"/>
      <c r="AW580" s="7"/>
      <c r="AX580" s="7"/>
      <c r="AY580" s="7"/>
      <c r="AZ580" s="7"/>
      <c r="BA580" s="8">
        <f t="shared" si="59"/>
        <v>100</v>
      </c>
      <c r="BB580" s="45"/>
      <c r="BC580" s="4"/>
      <c r="BD580" s="4"/>
      <c r="BE580" s="4"/>
      <c r="BG580" s="8" t="str">
        <f>VLOOKUP($BF580,definitions_list_lookup!$N$15:$P$20,2,TRUE)</f>
        <v>fresh</v>
      </c>
      <c r="BH580" s="8">
        <f>VLOOKUP($BF580,definitions_list_lookup!$N$15:$P$20,3,TRUE)</f>
        <v>0</v>
      </c>
      <c r="BI580" s="4"/>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8">
        <f t="shared" si="60"/>
        <v>0</v>
      </c>
      <c r="CI580" s="45"/>
      <c r="CJ580" s="7"/>
      <c r="CK580" s="130"/>
      <c r="CM580" s="8" t="str">
        <f>VLOOKUP($CL580,definitions_list_lookup!$N$15:$P$20,2,TRUE)</f>
        <v>fresh</v>
      </c>
      <c r="CN580" s="8">
        <f>VLOOKUP($CL580,definitions_list_lookup!$N$15:$P$20,3,TRUE)</f>
        <v>0</v>
      </c>
      <c r="CO580" s="108"/>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8">
        <f t="shared" si="61"/>
        <v>0</v>
      </c>
      <c r="DO580" s="45"/>
      <c r="DP580" s="4"/>
      <c r="DR580" s="8" t="str">
        <f>VLOOKUP($DQ580,definitions_list_lookup!$N$15:$P$20,2,TRUE)</f>
        <v>fresh</v>
      </c>
      <c r="DS580" s="8">
        <f>VLOOKUP($DQ580,definitions_list_lookup!$N$15:$P$20,3,TRUE)</f>
        <v>0</v>
      </c>
      <c r="DT580" s="108"/>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8">
        <f t="shared" si="62"/>
        <v>0</v>
      </c>
      <c r="ET580" s="45"/>
      <c r="EU580" s="8">
        <f t="shared" si="63"/>
        <v>95</v>
      </c>
      <c r="EV580" s="8" t="str">
        <f>VLOOKUP($EU580,definitions_list_lookup!$N$15:$P$20,2,TRUE)</f>
        <v>complete</v>
      </c>
      <c r="EW580" s="8">
        <f>VLOOKUP($EU580,definitions_list_lookup!$N$15:$P$20,3,TRUE)</f>
        <v>5</v>
      </c>
    </row>
    <row r="581" spans="1:153" s="5" customFormat="1" ht="112">
      <c r="A581" s="5" t="s">
        <v>2776</v>
      </c>
      <c r="B581" s="5" t="s">
        <v>2845</v>
      </c>
      <c r="C581" s="5" t="s">
        <v>1497</v>
      </c>
      <c r="D581" s="5" t="s">
        <v>1497</v>
      </c>
      <c r="E581" s="5">
        <v>129</v>
      </c>
      <c r="F581" s="5">
        <v>1</v>
      </c>
      <c r="G581" s="6" t="str">
        <f t="shared" si="57"/>
        <v>129-1</v>
      </c>
      <c r="H581" s="2">
        <v>0</v>
      </c>
      <c r="I581" s="2">
        <v>67.5</v>
      </c>
      <c r="J581" s="81" t="str">
        <f>IF(((VLOOKUP($G581,Depth_Lookup!$A$3:$J$561,9,FALSE))-(I581/100))&gt;=0,"Good","Too Long")</f>
        <v>Good</v>
      </c>
      <c r="K581" s="82">
        <f>(VLOOKUP($G581,Depth_Lookup!$A$3:$J$561,10,FALSE))+(H581/100)</f>
        <v>285.35000000000002</v>
      </c>
      <c r="L581" s="82">
        <f>(VLOOKUP($G581,Depth_Lookup!$A$3:$J$561,10,FALSE))+(I581/100)</f>
        <v>286.02500000000003</v>
      </c>
      <c r="M581" s="174" t="s">
        <v>2764</v>
      </c>
      <c r="N581" s="174" t="s">
        <v>12</v>
      </c>
      <c r="O581" s="59" t="s">
        <v>2811</v>
      </c>
      <c r="P581" s="59" t="s">
        <v>2500</v>
      </c>
      <c r="Q581" s="45"/>
      <c r="R581" s="42">
        <v>100</v>
      </c>
      <c r="V581" s="8">
        <f t="shared" si="58"/>
        <v>100</v>
      </c>
      <c r="W581" s="4" t="s">
        <v>2046</v>
      </c>
      <c r="X581" s="5" t="s">
        <v>1764</v>
      </c>
      <c r="Y581" s="38">
        <v>95</v>
      </c>
      <c r="Z581" s="8" t="str">
        <f>VLOOKUP($Y581,definitions_list_lookup!$N$15:$P$20,2,TRUE)</f>
        <v>complete</v>
      </c>
      <c r="AA581" s="8">
        <f>VLOOKUP($Y581,definitions_list_lookup!$N$15:$P$20,3,TRUE)</f>
        <v>5</v>
      </c>
      <c r="AB581" s="4"/>
      <c r="AC581" s="7"/>
      <c r="AD581" s="7"/>
      <c r="AE581" s="7"/>
      <c r="AF581" s="7"/>
      <c r="AG581" s="7"/>
      <c r="AH581" s="7"/>
      <c r="AI581" s="7"/>
      <c r="AJ581" s="7"/>
      <c r="AK581" s="7"/>
      <c r="AL581" s="7"/>
      <c r="AM581" s="7"/>
      <c r="AN581" s="7"/>
      <c r="AO581" s="7"/>
      <c r="AP581" s="7">
        <v>10</v>
      </c>
      <c r="AQ581" s="7"/>
      <c r="AR581" s="7"/>
      <c r="AS581" s="7">
        <v>90</v>
      </c>
      <c r="AT581" s="7"/>
      <c r="AU581" s="7"/>
      <c r="AV581" s="7"/>
      <c r="AW581" s="7"/>
      <c r="AX581" s="7"/>
      <c r="AY581" s="7"/>
      <c r="AZ581" s="7"/>
      <c r="BA581" s="8">
        <f t="shared" si="59"/>
        <v>100</v>
      </c>
      <c r="BB581" s="45"/>
      <c r="BC581" s="4"/>
      <c r="BD581" s="4"/>
      <c r="BE581" s="4"/>
      <c r="BG581" s="8" t="str">
        <f>VLOOKUP($BF581,definitions_list_lookup!$N$15:$P$20,2,TRUE)</f>
        <v>fresh</v>
      </c>
      <c r="BH581" s="8">
        <f>VLOOKUP($BF581,definitions_list_lookup!$N$15:$P$20,3,TRUE)</f>
        <v>0</v>
      </c>
      <c r="BI581" s="4"/>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8">
        <f t="shared" si="60"/>
        <v>0</v>
      </c>
      <c r="CI581" s="45"/>
      <c r="CJ581" s="7"/>
      <c r="CK581" s="130"/>
      <c r="CM581" s="8" t="str">
        <f>VLOOKUP($CL581,definitions_list_lookup!$N$15:$P$20,2,TRUE)</f>
        <v>fresh</v>
      </c>
      <c r="CN581" s="8">
        <f>VLOOKUP($CL581,definitions_list_lookup!$N$15:$P$20,3,TRUE)</f>
        <v>0</v>
      </c>
      <c r="CO581" s="108"/>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8">
        <f t="shared" si="61"/>
        <v>0</v>
      </c>
      <c r="DO581" s="45"/>
      <c r="DP581" s="4"/>
      <c r="DR581" s="8" t="str">
        <f>VLOOKUP($DQ581,definitions_list_lookup!$N$15:$P$20,2,TRUE)</f>
        <v>fresh</v>
      </c>
      <c r="DS581" s="8">
        <f>VLOOKUP($DQ581,definitions_list_lookup!$N$15:$P$20,3,TRUE)</f>
        <v>0</v>
      </c>
      <c r="DT581" s="108"/>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8">
        <f t="shared" si="62"/>
        <v>0</v>
      </c>
      <c r="ET581" s="45"/>
      <c r="EU581" s="8">
        <f t="shared" si="63"/>
        <v>95</v>
      </c>
      <c r="EV581" s="8" t="str">
        <f>VLOOKUP($EU581,definitions_list_lookup!$N$15:$P$20,2,TRUE)</f>
        <v>complete</v>
      </c>
      <c r="EW581" s="8">
        <f>VLOOKUP($EU581,definitions_list_lookup!$N$15:$P$20,3,TRUE)</f>
        <v>5</v>
      </c>
    </row>
    <row r="582" spans="1:153" s="5" customFormat="1" ht="112">
      <c r="A582" s="5" t="s">
        <v>2776</v>
      </c>
      <c r="B582" s="5" t="s">
        <v>2845</v>
      </c>
      <c r="C582" s="5" t="s">
        <v>1497</v>
      </c>
      <c r="D582" s="5" t="s">
        <v>1497</v>
      </c>
      <c r="E582" s="5">
        <v>129</v>
      </c>
      <c r="F582" s="5">
        <v>2</v>
      </c>
      <c r="G582" s="6" t="str">
        <f t="shared" ref="G582:G646" si="64">E582&amp;"-"&amp;F582</f>
        <v>129-2</v>
      </c>
      <c r="H582" s="2">
        <v>0</v>
      </c>
      <c r="I582" s="2">
        <v>89.5</v>
      </c>
      <c r="J582" s="81" t="str">
        <f>IF(((VLOOKUP($G582,Depth_Lookup!$A$3:$J$561,9,FALSE))-(I582/100))&gt;=0,"Good","Too Long")</f>
        <v>Good</v>
      </c>
      <c r="K582" s="82">
        <f>(VLOOKUP($G582,Depth_Lookup!$A$3:$J$561,10,FALSE))+(H582/100)</f>
        <v>286.02499999999998</v>
      </c>
      <c r="L582" s="82">
        <f>(VLOOKUP($G582,Depth_Lookup!$A$3:$J$561,10,FALSE))+(I582/100)</f>
        <v>286.91999999999996</v>
      </c>
      <c r="M582" s="174" t="s">
        <v>2764</v>
      </c>
      <c r="N582" s="174" t="s">
        <v>12</v>
      </c>
      <c r="O582" s="59" t="s">
        <v>2812</v>
      </c>
      <c r="P582" s="59" t="s">
        <v>2500</v>
      </c>
      <c r="Q582" s="45"/>
      <c r="R582" s="42">
        <v>100</v>
      </c>
      <c r="V582" s="8">
        <f t="shared" ref="V582:V646" si="65">SUM(R582:U582)</f>
        <v>100</v>
      </c>
      <c r="W582" s="4" t="s">
        <v>2046</v>
      </c>
      <c r="X582" s="5" t="s">
        <v>1764</v>
      </c>
      <c r="Y582" s="38">
        <v>95</v>
      </c>
      <c r="Z582" s="8" t="str">
        <f>VLOOKUP($Y582,definitions_list_lookup!$N$15:$P$20,2,TRUE)</f>
        <v>complete</v>
      </c>
      <c r="AA582" s="8">
        <f>VLOOKUP($Y582,definitions_list_lookup!$N$15:$P$20,3,TRUE)</f>
        <v>5</v>
      </c>
      <c r="AB582" s="4"/>
      <c r="AC582" s="7"/>
      <c r="AD582" s="7"/>
      <c r="AE582" s="7"/>
      <c r="AF582" s="7"/>
      <c r="AG582" s="7"/>
      <c r="AH582" s="7"/>
      <c r="AI582" s="7"/>
      <c r="AJ582" s="7"/>
      <c r="AK582" s="7"/>
      <c r="AL582" s="7"/>
      <c r="AM582" s="7"/>
      <c r="AN582" s="7"/>
      <c r="AO582" s="7"/>
      <c r="AP582" s="7">
        <v>10</v>
      </c>
      <c r="AQ582" s="7"/>
      <c r="AR582" s="7"/>
      <c r="AS582" s="7">
        <v>90</v>
      </c>
      <c r="AT582" s="7"/>
      <c r="AU582" s="7"/>
      <c r="AV582" s="7"/>
      <c r="AW582" s="7"/>
      <c r="AX582" s="7"/>
      <c r="AY582" s="7"/>
      <c r="AZ582" s="7"/>
      <c r="BA582" s="8">
        <f t="shared" ref="BA582:BA646" si="66">SUM(AC582:AZ582)</f>
        <v>100</v>
      </c>
      <c r="BB582" s="45"/>
      <c r="BC582" s="4"/>
      <c r="BD582" s="4"/>
      <c r="BE582" s="4"/>
      <c r="BG582" s="8" t="str">
        <f>VLOOKUP($BF582,definitions_list_lookup!$N$15:$P$20,2,TRUE)</f>
        <v>fresh</v>
      </c>
      <c r="BH582" s="8">
        <f>VLOOKUP($BF582,definitions_list_lookup!$N$15:$P$20,3,TRUE)</f>
        <v>0</v>
      </c>
      <c r="BI582" s="4"/>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8">
        <f t="shared" ref="CH582:CH646" si="67">SUM(BJ582:CG582)</f>
        <v>0</v>
      </c>
      <c r="CI582" s="45"/>
      <c r="CJ582" s="7"/>
      <c r="CK582" s="130"/>
      <c r="CM582" s="8" t="str">
        <f>VLOOKUP($CL582,definitions_list_lookup!$N$15:$P$20,2,TRUE)</f>
        <v>fresh</v>
      </c>
      <c r="CN582" s="8">
        <f>VLOOKUP($CL582,definitions_list_lookup!$N$15:$P$20,3,TRUE)</f>
        <v>0</v>
      </c>
      <c r="CO582" s="108"/>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8">
        <f t="shared" ref="DN582:DN646" si="68">SUM(CP582:DM582)</f>
        <v>0</v>
      </c>
      <c r="DO582" s="45"/>
      <c r="DP582" s="4"/>
      <c r="DR582" s="8" t="str">
        <f>VLOOKUP($DQ582,definitions_list_lookup!$N$15:$P$20,2,TRUE)</f>
        <v>fresh</v>
      </c>
      <c r="DS582" s="8">
        <f>VLOOKUP($DQ582,definitions_list_lookup!$N$15:$P$20,3,TRUE)</f>
        <v>0</v>
      </c>
      <c r="DT582" s="108"/>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8">
        <f t="shared" ref="ES582:ES646" si="69">SUM(DU582:ER582)</f>
        <v>0</v>
      </c>
      <c r="ET582" s="45"/>
      <c r="EU582" s="8">
        <f t="shared" si="63"/>
        <v>95</v>
      </c>
      <c r="EV582" s="8" t="str">
        <f>VLOOKUP($EU582,definitions_list_lookup!$N$15:$P$20,2,TRUE)</f>
        <v>complete</v>
      </c>
      <c r="EW582" s="8">
        <f>VLOOKUP($EU582,definitions_list_lookup!$N$15:$P$20,3,TRUE)</f>
        <v>5</v>
      </c>
    </row>
    <row r="583" spans="1:153" s="5" customFormat="1" ht="112">
      <c r="A583" s="5" t="s">
        <v>2776</v>
      </c>
      <c r="B583" s="5" t="s">
        <v>2845</v>
      </c>
      <c r="C583" s="5" t="s">
        <v>1497</v>
      </c>
      <c r="D583" s="5" t="s">
        <v>1497</v>
      </c>
      <c r="E583" s="5">
        <v>130</v>
      </c>
      <c r="F583" s="5">
        <v>1</v>
      </c>
      <c r="G583" s="6" t="str">
        <f t="shared" si="64"/>
        <v>130-1</v>
      </c>
      <c r="H583" s="2">
        <v>0</v>
      </c>
      <c r="I583" s="2">
        <v>97.5</v>
      </c>
      <c r="J583" s="81" t="str">
        <f>IF(((VLOOKUP($G583,Depth_Lookup!$A$3:$J$561,9,FALSE))-(I583/100))&gt;=0,"Good","Too Long")</f>
        <v>Good</v>
      </c>
      <c r="K583" s="82">
        <f>(VLOOKUP($G583,Depth_Lookup!$A$3:$J$561,10,FALSE))+(H583/100)</f>
        <v>286.89999999999998</v>
      </c>
      <c r="L583" s="82">
        <f>(VLOOKUP($G583,Depth_Lookup!$A$3:$J$561,10,FALSE))+(I583/100)</f>
        <v>287.875</v>
      </c>
      <c r="M583" s="174" t="s">
        <v>2764</v>
      </c>
      <c r="N583" s="174" t="s">
        <v>12</v>
      </c>
      <c r="O583" s="59" t="s">
        <v>2813</v>
      </c>
      <c r="P583" s="59" t="s">
        <v>2500</v>
      </c>
      <c r="Q583" s="45"/>
      <c r="R583" s="42">
        <v>100</v>
      </c>
      <c r="V583" s="8">
        <f t="shared" si="65"/>
        <v>100</v>
      </c>
      <c r="W583" s="4" t="s">
        <v>2046</v>
      </c>
      <c r="X583" s="5" t="s">
        <v>1764</v>
      </c>
      <c r="Y583" s="38">
        <v>95</v>
      </c>
      <c r="Z583" s="8" t="str">
        <f>VLOOKUP($Y583,definitions_list_lookup!$N$15:$P$20,2,TRUE)</f>
        <v>complete</v>
      </c>
      <c r="AA583" s="8">
        <f>VLOOKUP($Y583,definitions_list_lookup!$N$15:$P$20,3,TRUE)</f>
        <v>5</v>
      </c>
      <c r="AB583" s="4"/>
      <c r="AC583" s="7"/>
      <c r="AD583" s="7"/>
      <c r="AE583" s="7"/>
      <c r="AF583" s="7"/>
      <c r="AG583" s="7"/>
      <c r="AH583" s="7"/>
      <c r="AI583" s="7"/>
      <c r="AJ583" s="7"/>
      <c r="AK583" s="7"/>
      <c r="AL583" s="7"/>
      <c r="AM583" s="7"/>
      <c r="AN583" s="7"/>
      <c r="AO583" s="7"/>
      <c r="AP583" s="7">
        <v>10</v>
      </c>
      <c r="AQ583" s="7"/>
      <c r="AR583" s="7"/>
      <c r="AS583" s="7">
        <v>90</v>
      </c>
      <c r="AT583" s="7"/>
      <c r="AU583" s="7"/>
      <c r="AV583" s="7"/>
      <c r="AW583" s="7"/>
      <c r="AX583" s="7"/>
      <c r="AY583" s="7"/>
      <c r="AZ583" s="7"/>
      <c r="BA583" s="8">
        <f t="shared" si="66"/>
        <v>100</v>
      </c>
      <c r="BB583" s="45"/>
      <c r="BC583" s="4"/>
      <c r="BD583" s="4"/>
      <c r="BE583" s="4"/>
      <c r="BG583" s="8" t="str">
        <f>VLOOKUP($BF583,definitions_list_lookup!$N$15:$P$20,2,TRUE)</f>
        <v>fresh</v>
      </c>
      <c r="BH583" s="8">
        <f>VLOOKUP($BF583,definitions_list_lookup!$N$15:$P$20,3,TRUE)</f>
        <v>0</v>
      </c>
      <c r="BI583" s="4"/>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8">
        <f t="shared" si="67"/>
        <v>0</v>
      </c>
      <c r="CI583" s="45"/>
      <c r="CJ583" s="7"/>
      <c r="CK583" s="130"/>
      <c r="CM583" s="8" t="str">
        <f>VLOOKUP($CL583,definitions_list_lookup!$N$15:$P$20,2,TRUE)</f>
        <v>fresh</v>
      </c>
      <c r="CN583" s="8">
        <f>VLOOKUP($CL583,definitions_list_lookup!$N$15:$P$20,3,TRUE)</f>
        <v>0</v>
      </c>
      <c r="CO583" s="108"/>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8">
        <f t="shared" si="68"/>
        <v>0</v>
      </c>
      <c r="DO583" s="45"/>
      <c r="DP583" s="4"/>
      <c r="DR583" s="8" t="str">
        <f>VLOOKUP($DQ583,definitions_list_lookup!$N$15:$P$20,2,TRUE)</f>
        <v>fresh</v>
      </c>
      <c r="DS583" s="8">
        <f>VLOOKUP($DQ583,definitions_list_lookup!$N$15:$P$20,3,TRUE)</f>
        <v>0</v>
      </c>
      <c r="DT583" s="108"/>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8">
        <f t="shared" si="69"/>
        <v>0</v>
      </c>
      <c r="ET583" s="45"/>
      <c r="EU583" s="8">
        <f t="shared" si="63"/>
        <v>95</v>
      </c>
      <c r="EV583" s="8" t="str">
        <f>VLOOKUP($EU583,definitions_list_lookup!$N$15:$P$20,2,TRUE)</f>
        <v>complete</v>
      </c>
      <c r="EW583" s="8">
        <f>VLOOKUP($EU583,definitions_list_lookup!$N$15:$P$20,3,TRUE)</f>
        <v>5</v>
      </c>
    </row>
    <row r="584" spans="1:153" s="5" customFormat="1" ht="112">
      <c r="A584" s="5" t="s">
        <v>2776</v>
      </c>
      <c r="B584" s="5" t="s">
        <v>2845</v>
      </c>
      <c r="C584" s="5" t="s">
        <v>1497</v>
      </c>
      <c r="D584" s="5" t="s">
        <v>1497</v>
      </c>
      <c r="E584" s="5">
        <v>130</v>
      </c>
      <c r="F584" s="5">
        <v>2</v>
      </c>
      <c r="G584" s="6" t="str">
        <f t="shared" si="64"/>
        <v>130-2</v>
      </c>
      <c r="H584" s="2">
        <v>0</v>
      </c>
      <c r="I584" s="2">
        <v>46</v>
      </c>
      <c r="J584" s="81" t="str">
        <f>IF(((VLOOKUP($G584,Depth_Lookup!$A$3:$J$561,9,FALSE))-(I584/100))&gt;=0,"Good","Too Long")</f>
        <v>Good</v>
      </c>
      <c r="K584" s="82">
        <f>(VLOOKUP($G584,Depth_Lookup!$A$3:$J$561,10,FALSE))+(H584/100)</f>
        <v>287.875</v>
      </c>
      <c r="L584" s="82">
        <f>(VLOOKUP($G584,Depth_Lookup!$A$3:$J$561,10,FALSE))+(I584/100)</f>
        <v>288.33499999999998</v>
      </c>
      <c r="M584" s="174" t="s">
        <v>2764</v>
      </c>
      <c r="N584" s="174" t="s">
        <v>12</v>
      </c>
      <c r="O584" s="59" t="s">
        <v>2814</v>
      </c>
      <c r="P584" s="59" t="s">
        <v>2500</v>
      </c>
      <c r="Q584" s="45"/>
      <c r="R584" s="42">
        <v>100</v>
      </c>
      <c r="V584" s="8">
        <f t="shared" si="65"/>
        <v>100</v>
      </c>
      <c r="W584" s="4" t="s">
        <v>2046</v>
      </c>
      <c r="X584" s="5" t="s">
        <v>1764</v>
      </c>
      <c r="Y584" s="38">
        <v>95</v>
      </c>
      <c r="Z584" s="8" t="str">
        <f>VLOOKUP($Y584,definitions_list_lookup!$N$15:$P$20,2,TRUE)</f>
        <v>complete</v>
      </c>
      <c r="AA584" s="8">
        <f>VLOOKUP($Y584,definitions_list_lookup!$N$15:$P$20,3,TRUE)</f>
        <v>5</v>
      </c>
      <c r="AB584" s="4"/>
      <c r="AC584" s="7"/>
      <c r="AD584" s="7"/>
      <c r="AE584" s="7"/>
      <c r="AF584" s="7"/>
      <c r="AG584" s="7"/>
      <c r="AH584" s="7"/>
      <c r="AI584" s="7"/>
      <c r="AJ584" s="7"/>
      <c r="AK584" s="7"/>
      <c r="AL584" s="7"/>
      <c r="AM584" s="7"/>
      <c r="AN584" s="7"/>
      <c r="AO584" s="7"/>
      <c r="AP584" s="7">
        <v>10</v>
      </c>
      <c r="AQ584" s="7"/>
      <c r="AR584" s="7"/>
      <c r="AS584" s="7">
        <v>90</v>
      </c>
      <c r="AT584" s="7"/>
      <c r="AU584" s="7"/>
      <c r="AV584" s="7"/>
      <c r="AW584" s="7"/>
      <c r="AX584" s="7"/>
      <c r="AY584" s="7"/>
      <c r="AZ584" s="7"/>
      <c r="BA584" s="8">
        <f t="shared" si="66"/>
        <v>100</v>
      </c>
      <c r="BB584" s="45"/>
      <c r="BC584" s="4"/>
      <c r="BD584" s="4"/>
      <c r="BE584" s="4"/>
      <c r="BG584" s="8" t="str">
        <f>VLOOKUP($BF584,definitions_list_lookup!$N$15:$P$20,2,TRUE)</f>
        <v>fresh</v>
      </c>
      <c r="BH584" s="8">
        <f>VLOOKUP($BF584,definitions_list_lookup!$N$15:$P$20,3,TRUE)</f>
        <v>0</v>
      </c>
      <c r="BI584" s="4"/>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8">
        <f t="shared" si="67"/>
        <v>0</v>
      </c>
      <c r="CI584" s="45"/>
      <c r="CJ584" s="7"/>
      <c r="CK584" s="130"/>
      <c r="CM584" s="8" t="str">
        <f>VLOOKUP($CL584,definitions_list_lookup!$N$15:$P$20,2,TRUE)</f>
        <v>fresh</v>
      </c>
      <c r="CN584" s="8">
        <f>VLOOKUP($CL584,definitions_list_lookup!$N$15:$P$20,3,TRUE)</f>
        <v>0</v>
      </c>
      <c r="CO584" s="108"/>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8">
        <f t="shared" si="68"/>
        <v>0</v>
      </c>
      <c r="DO584" s="45"/>
      <c r="DP584" s="4"/>
      <c r="DR584" s="8" t="str">
        <f>VLOOKUP($DQ584,definitions_list_lookup!$N$15:$P$20,2,TRUE)</f>
        <v>fresh</v>
      </c>
      <c r="DS584" s="8">
        <f>VLOOKUP($DQ584,definitions_list_lookup!$N$15:$P$20,3,TRUE)</f>
        <v>0</v>
      </c>
      <c r="DT584" s="108"/>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8">
        <f t="shared" si="69"/>
        <v>0</v>
      </c>
      <c r="ET584" s="45"/>
      <c r="EU584" s="8">
        <f t="shared" si="63"/>
        <v>95</v>
      </c>
      <c r="EV584" s="8" t="str">
        <f>VLOOKUP($EU584,definitions_list_lookup!$N$15:$P$20,2,TRUE)</f>
        <v>complete</v>
      </c>
      <c r="EW584" s="8">
        <f>VLOOKUP($EU584,definitions_list_lookup!$N$15:$P$20,3,TRUE)</f>
        <v>5</v>
      </c>
    </row>
    <row r="585" spans="1:153" s="5" customFormat="1" ht="112">
      <c r="A585" s="5" t="s">
        <v>2776</v>
      </c>
      <c r="B585" s="5" t="s">
        <v>2845</v>
      </c>
      <c r="C585" s="5" t="s">
        <v>1497</v>
      </c>
      <c r="D585" s="5" t="s">
        <v>1497</v>
      </c>
      <c r="E585" s="5">
        <v>131</v>
      </c>
      <c r="F585" s="5">
        <v>1</v>
      </c>
      <c r="G585" s="6" t="str">
        <f t="shared" si="64"/>
        <v>131-1</v>
      </c>
      <c r="H585" s="2">
        <v>0</v>
      </c>
      <c r="I585" s="2">
        <v>40.5</v>
      </c>
      <c r="J585" s="81" t="str">
        <f>IF(((VLOOKUP($G585,Depth_Lookup!$A$3:$J$561,9,FALSE))-(I585/100))&gt;=0,"Good","Too Long")</f>
        <v>Good</v>
      </c>
      <c r="K585" s="82">
        <f>(VLOOKUP($G585,Depth_Lookup!$A$3:$J$561,10,FALSE))+(H585/100)</f>
        <v>288.14999999999998</v>
      </c>
      <c r="L585" s="82">
        <f>(VLOOKUP($G585,Depth_Lookup!$A$3:$J$561,10,FALSE))+(I585/100)</f>
        <v>288.55499999999995</v>
      </c>
      <c r="M585" s="174" t="s">
        <v>2764</v>
      </c>
      <c r="N585" s="174" t="s">
        <v>12</v>
      </c>
      <c r="O585" s="59" t="s">
        <v>2810</v>
      </c>
      <c r="P585" s="59" t="s">
        <v>2500</v>
      </c>
      <c r="Q585" s="45"/>
      <c r="R585" s="42">
        <v>100</v>
      </c>
      <c r="V585" s="8">
        <f t="shared" si="65"/>
        <v>100</v>
      </c>
      <c r="W585" s="4" t="s">
        <v>2046</v>
      </c>
      <c r="X585" s="5" t="s">
        <v>1764</v>
      </c>
      <c r="Y585" s="38">
        <v>95</v>
      </c>
      <c r="Z585" s="8" t="str">
        <f>VLOOKUP($Y585,definitions_list_lookup!$N$15:$P$20,2,TRUE)</f>
        <v>complete</v>
      </c>
      <c r="AA585" s="8">
        <f>VLOOKUP($Y585,definitions_list_lookup!$N$15:$P$20,3,TRUE)</f>
        <v>5</v>
      </c>
      <c r="AB585" s="4"/>
      <c r="AC585" s="7"/>
      <c r="AD585" s="7"/>
      <c r="AE585" s="7"/>
      <c r="AF585" s="7"/>
      <c r="AG585" s="7"/>
      <c r="AH585" s="7"/>
      <c r="AI585" s="7"/>
      <c r="AJ585" s="7"/>
      <c r="AK585" s="7"/>
      <c r="AL585" s="7"/>
      <c r="AM585" s="7"/>
      <c r="AN585" s="7"/>
      <c r="AO585" s="7"/>
      <c r="AP585" s="7">
        <v>10</v>
      </c>
      <c r="AQ585" s="7"/>
      <c r="AR585" s="7"/>
      <c r="AS585" s="7">
        <v>90</v>
      </c>
      <c r="AT585" s="7"/>
      <c r="AU585" s="7"/>
      <c r="AV585" s="7"/>
      <c r="AW585" s="7"/>
      <c r="AX585" s="7"/>
      <c r="AY585" s="7"/>
      <c r="AZ585" s="7"/>
      <c r="BA585" s="8">
        <f t="shared" si="66"/>
        <v>100</v>
      </c>
      <c r="BB585" s="45"/>
      <c r="BC585" s="4"/>
      <c r="BD585" s="4"/>
      <c r="BE585" s="4"/>
      <c r="BG585" s="8" t="str">
        <f>VLOOKUP($BF585,definitions_list_lookup!$N$15:$P$20,2,TRUE)</f>
        <v>fresh</v>
      </c>
      <c r="BH585" s="8">
        <f>VLOOKUP($BF585,definitions_list_lookup!$N$15:$P$20,3,TRUE)</f>
        <v>0</v>
      </c>
      <c r="BI585" s="4"/>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8">
        <f t="shared" si="67"/>
        <v>0</v>
      </c>
      <c r="CI585" s="45"/>
      <c r="CJ585" s="7"/>
      <c r="CK585" s="130"/>
      <c r="CM585" s="8" t="str">
        <f>VLOOKUP($CL585,definitions_list_lookup!$N$15:$P$20,2,TRUE)</f>
        <v>fresh</v>
      </c>
      <c r="CN585" s="8">
        <f>VLOOKUP($CL585,definitions_list_lookup!$N$15:$P$20,3,TRUE)</f>
        <v>0</v>
      </c>
      <c r="CO585" s="108"/>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8">
        <f t="shared" si="68"/>
        <v>0</v>
      </c>
      <c r="DO585" s="45"/>
      <c r="DP585" s="4"/>
      <c r="DR585" s="8" t="str">
        <f>VLOOKUP($DQ585,definitions_list_lookup!$N$15:$P$20,2,TRUE)</f>
        <v>fresh</v>
      </c>
      <c r="DS585" s="8">
        <f>VLOOKUP($DQ585,definitions_list_lookup!$N$15:$P$20,3,TRUE)</f>
        <v>0</v>
      </c>
      <c r="DT585" s="108"/>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8">
        <f t="shared" si="69"/>
        <v>0</v>
      </c>
      <c r="ET585" s="45"/>
      <c r="EU585" s="8">
        <f t="shared" si="63"/>
        <v>95</v>
      </c>
      <c r="EV585" s="8" t="str">
        <f>VLOOKUP($EU585,definitions_list_lookup!$N$15:$P$20,2,TRUE)</f>
        <v>complete</v>
      </c>
      <c r="EW585" s="8">
        <f>VLOOKUP($EU585,definitions_list_lookup!$N$15:$P$20,3,TRUE)</f>
        <v>5</v>
      </c>
    </row>
    <row r="586" spans="1:153" s="5" customFormat="1" ht="112">
      <c r="A586" s="5" t="s">
        <v>2776</v>
      </c>
      <c r="B586" s="5" t="s">
        <v>2845</v>
      </c>
      <c r="C586" s="5" t="s">
        <v>1497</v>
      </c>
      <c r="D586" s="5" t="s">
        <v>1497</v>
      </c>
      <c r="E586" s="5">
        <v>132</v>
      </c>
      <c r="F586" s="5">
        <v>1</v>
      </c>
      <c r="G586" s="6" t="str">
        <f t="shared" si="64"/>
        <v>132-1</v>
      </c>
      <c r="H586" s="2">
        <v>0</v>
      </c>
      <c r="I586" s="2">
        <v>94</v>
      </c>
      <c r="J586" s="81" t="str">
        <f>IF(((VLOOKUP($G586,Depth_Lookup!$A$3:$J$561,9,FALSE))-(I586/100))&gt;=0,"Good","Too Long")</f>
        <v>Good</v>
      </c>
      <c r="K586" s="82">
        <f>(VLOOKUP($G586,Depth_Lookup!$A$3:$J$561,10,FALSE))+(H586/100)</f>
        <v>288.64999999999998</v>
      </c>
      <c r="L586" s="82">
        <f>(VLOOKUP($G586,Depth_Lookup!$A$3:$J$561,10,FALSE))+(I586/100)</f>
        <v>289.58999999999997</v>
      </c>
      <c r="M586" s="174" t="s">
        <v>2764</v>
      </c>
      <c r="N586" s="174" t="s">
        <v>12</v>
      </c>
      <c r="O586" s="59" t="s">
        <v>2810</v>
      </c>
      <c r="P586" s="59" t="s">
        <v>2500</v>
      </c>
      <c r="Q586" s="45"/>
      <c r="R586" s="42">
        <v>100</v>
      </c>
      <c r="V586" s="8">
        <f t="shared" si="65"/>
        <v>100</v>
      </c>
      <c r="W586" s="4" t="s">
        <v>2046</v>
      </c>
      <c r="X586" s="5" t="s">
        <v>1764</v>
      </c>
      <c r="Y586" s="38">
        <v>95</v>
      </c>
      <c r="Z586" s="8" t="str">
        <f>VLOOKUP($Y586,definitions_list_lookup!$N$15:$P$20,2,TRUE)</f>
        <v>complete</v>
      </c>
      <c r="AA586" s="8">
        <f>VLOOKUP($Y586,definitions_list_lookup!$N$15:$P$20,3,TRUE)</f>
        <v>5</v>
      </c>
      <c r="AB586" s="4"/>
      <c r="AC586" s="7"/>
      <c r="AD586" s="7"/>
      <c r="AE586" s="7"/>
      <c r="AF586" s="7"/>
      <c r="AG586" s="7"/>
      <c r="AH586" s="7"/>
      <c r="AI586" s="7"/>
      <c r="AJ586" s="7"/>
      <c r="AK586" s="7"/>
      <c r="AL586" s="7"/>
      <c r="AM586" s="7"/>
      <c r="AN586" s="7"/>
      <c r="AO586" s="7"/>
      <c r="AP586" s="7">
        <v>10</v>
      </c>
      <c r="AQ586" s="7"/>
      <c r="AR586" s="7"/>
      <c r="AS586" s="7">
        <v>90</v>
      </c>
      <c r="AT586" s="7"/>
      <c r="AU586" s="7"/>
      <c r="AV586" s="7"/>
      <c r="AW586" s="7"/>
      <c r="AX586" s="7"/>
      <c r="AY586" s="7"/>
      <c r="AZ586" s="7"/>
      <c r="BA586" s="8">
        <f t="shared" si="66"/>
        <v>100</v>
      </c>
      <c r="BB586" s="45"/>
      <c r="BC586" s="4"/>
      <c r="BD586" s="4"/>
      <c r="BE586" s="4"/>
      <c r="BG586" s="8" t="str">
        <f>VLOOKUP($BF586,definitions_list_lookup!$N$15:$P$20,2,TRUE)</f>
        <v>fresh</v>
      </c>
      <c r="BH586" s="8">
        <f>VLOOKUP($BF586,definitions_list_lookup!$N$15:$P$20,3,TRUE)</f>
        <v>0</v>
      </c>
      <c r="BI586" s="4"/>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8">
        <f t="shared" si="67"/>
        <v>0</v>
      </c>
      <c r="CI586" s="45"/>
      <c r="CJ586" s="7"/>
      <c r="CK586" s="130"/>
      <c r="CM586" s="8" t="str">
        <f>VLOOKUP($CL586,definitions_list_lookup!$N$15:$P$20,2,TRUE)</f>
        <v>fresh</v>
      </c>
      <c r="CN586" s="8">
        <f>VLOOKUP($CL586,definitions_list_lookup!$N$15:$P$20,3,TRUE)</f>
        <v>0</v>
      </c>
      <c r="CO586" s="108"/>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8">
        <f t="shared" si="68"/>
        <v>0</v>
      </c>
      <c r="DO586" s="45"/>
      <c r="DP586" s="4"/>
      <c r="DR586" s="8" t="str">
        <f>VLOOKUP($DQ586,definitions_list_lookup!$N$15:$P$20,2,TRUE)</f>
        <v>fresh</v>
      </c>
      <c r="DS586" s="8">
        <f>VLOOKUP($DQ586,definitions_list_lookup!$N$15:$P$20,3,TRUE)</f>
        <v>0</v>
      </c>
      <c r="DT586" s="108"/>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8">
        <f t="shared" si="69"/>
        <v>0</v>
      </c>
      <c r="ET586" s="45"/>
      <c r="EU586" s="8">
        <f t="shared" si="63"/>
        <v>95</v>
      </c>
      <c r="EV586" s="8" t="str">
        <f>VLOOKUP($EU586,definitions_list_lookup!$N$15:$P$20,2,TRUE)</f>
        <v>complete</v>
      </c>
      <c r="EW586" s="8">
        <f>VLOOKUP($EU586,definitions_list_lookup!$N$15:$P$20,3,TRUE)</f>
        <v>5</v>
      </c>
    </row>
    <row r="587" spans="1:153" s="5" customFormat="1" ht="112">
      <c r="A587" s="5" t="s">
        <v>2776</v>
      </c>
      <c r="B587" s="5" t="s">
        <v>2845</v>
      </c>
      <c r="C587" s="5" t="s">
        <v>1497</v>
      </c>
      <c r="D587" s="5" t="s">
        <v>1497</v>
      </c>
      <c r="E587" s="5">
        <v>132</v>
      </c>
      <c r="F587" s="5">
        <v>2</v>
      </c>
      <c r="G587" s="6" t="str">
        <f t="shared" si="64"/>
        <v>132-2</v>
      </c>
      <c r="H587" s="2">
        <v>0</v>
      </c>
      <c r="I587" s="2">
        <v>70.5</v>
      </c>
      <c r="J587" s="81" t="str">
        <f>IF(((VLOOKUP($G587,Depth_Lookup!$A$3:$J$561,9,FALSE))-(I587/100))&gt;=0,"Good","Too Long")</f>
        <v>Good</v>
      </c>
      <c r="K587" s="82">
        <f>(VLOOKUP($G587,Depth_Lookup!$A$3:$J$561,10,FALSE))+(H587/100)</f>
        <v>289.58999999999997</v>
      </c>
      <c r="L587" s="82">
        <f>(VLOOKUP($G587,Depth_Lookup!$A$3:$J$561,10,FALSE))+(I587/100)</f>
        <v>290.29499999999996</v>
      </c>
      <c r="M587" s="174" t="s">
        <v>2764</v>
      </c>
      <c r="N587" s="174" t="s">
        <v>12</v>
      </c>
      <c r="O587" s="59" t="s">
        <v>2810</v>
      </c>
      <c r="P587" s="59" t="s">
        <v>2500</v>
      </c>
      <c r="Q587" s="45"/>
      <c r="R587" s="42">
        <v>100</v>
      </c>
      <c r="V587" s="8">
        <f t="shared" si="65"/>
        <v>100</v>
      </c>
      <c r="W587" s="4" t="s">
        <v>2046</v>
      </c>
      <c r="X587" s="5" t="s">
        <v>1764</v>
      </c>
      <c r="Y587" s="38">
        <v>95</v>
      </c>
      <c r="Z587" s="8" t="str">
        <f>VLOOKUP($Y587,definitions_list_lookup!$N$15:$P$20,2,TRUE)</f>
        <v>complete</v>
      </c>
      <c r="AA587" s="8">
        <f>VLOOKUP($Y587,definitions_list_lookup!$N$15:$P$20,3,TRUE)</f>
        <v>5</v>
      </c>
      <c r="AB587" s="4"/>
      <c r="AC587" s="7"/>
      <c r="AD587" s="7"/>
      <c r="AE587" s="7"/>
      <c r="AF587" s="7"/>
      <c r="AG587" s="7"/>
      <c r="AH587" s="7"/>
      <c r="AI587" s="7"/>
      <c r="AJ587" s="7"/>
      <c r="AK587" s="7"/>
      <c r="AL587" s="7"/>
      <c r="AM587" s="7"/>
      <c r="AN587" s="7"/>
      <c r="AO587" s="7"/>
      <c r="AP587" s="7">
        <v>10</v>
      </c>
      <c r="AQ587" s="7"/>
      <c r="AR587" s="7"/>
      <c r="AS587" s="7">
        <v>90</v>
      </c>
      <c r="AT587" s="7"/>
      <c r="AU587" s="7"/>
      <c r="AV587" s="7"/>
      <c r="AW587" s="7"/>
      <c r="AX587" s="7"/>
      <c r="AY587" s="7"/>
      <c r="AZ587" s="7"/>
      <c r="BA587" s="8">
        <f t="shared" si="66"/>
        <v>100</v>
      </c>
      <c r="BB587" s="45"/>
      <c r="BC587" s="4"/>
      <c r="BD587" s="4"/>
      <c r="BE587" s="4"/>
      <c r="BG587" s="8" t="str">
        <f>VLOOKUP($BF587,definitions_list_lookup!$N$15:$P$20,2,TRUE)</f>
        <v>fresh</v>
      </c>
      <c r="BH587" s="8">
        <f>VLOOKUP($BF587,definitions_list_lookup!$N$15:$P$20,3,TRUE)</f>
        <v>0</v>
      </c>
      <c r="BI587" s="4"/>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8">
        <f t="shared" si="67"/>
        <v>0</v>
      </c>
      <c r="CI587" s="45"/>
      <c r="CJ587" s="7"/>
      <c r="CK587" s="130"/>
      <c r="CM587" s="8" t="str">
        <f>VLOOKUP($CL587,definitions_list_lookup!$N$15:$P$20,2,TRUE)</f>
        <v>fresh</v>
      </c>
      <c r="CN587" s="8">
        <f>VLOOKUP($CL587,definitions_list_lookup!$N$15:$P$20,3,TRUE)</f>
        <v>0</v>
      </c>
      <c r="CO587" s="108"/>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8">
        <f t="shared" si="68"/>
        <v>0</v>
      </c>
      <c r="DO587" s="45"/>
      <c r="DP587" s="4"/>
      <c r="DR587" s="8" t="str">
        <f>VLOOKUP($DQ587,definitions_list_lookup!$N$15:$P$20,2,TRUE)</f>
        <v>fresh</v>
      </c>
      <c r="DS587" s="8">
        <f>VLOOKUP($DQ587,definitions_list_lookup!$N$15:$P$20,3,TRUE)</f>
        <v>0</v>
      </c>
      <c r="DT587" s="108"/>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8">
        <f t="shared" si="69"/>
        <v>0</v>
      </c>
      <c r="ET587" s="45"/>
      <c r="EU587" s="8">
        <f t="shared" si="63"/>
        <v>95</v>
      </c>
      <c r="EV587" s="8" t="str">
        <f>VLOOKUP($EU587,definitions_list_lookup!$N$15:$P$20,2,TRUE)</f>
        <v>complete</v>
      </c>
      <c r="EW587" s="8">
        <f>VLOOKUP($EU587,definitions_list_lookup!$N$15:$P$20,3,TRUE)</f>
        <v>5</v>
      </c>
    </row>
    <row r="588" spans="1:153" s="5" customFormat="1" ht="56">
      <c r="A588" s="5" t="s">
        <v>2776</v>
      </c>
      <c r="B588" s="5" t="s">
        <v>2845</v>
      </c>
      <c r="C588" s="5" t="s">
        <v>1497</v>
      </c>
      <c r="D588" s="5" t="s">
        <v>1497</v>
      </c>
      <c r="E588" s="5">
        <v>133</v>
      </c>
      <c r="F588" s="5">
        <v>1</v>
      </c>
      <c r="G588" s="6" t="str">
        <f t="shared" si="64"/>
        <v>133-1</v>
      </c>
      <c r="H588" s="2">
        <v>0</v>
      </c>
      <c r="I588" s="2">
        <v>9.5</v>
      </c>
      <c r="J588" s="81" t="str">
        <f>IF(((VLOOKUP($G588,Depth_Lookup!$A$3:$J$561,9,FALSE))-(I588/100))&gt;=0,"Good","Too Long")</f>
        <v>Good</v>
      </c>
      <c r="K588" s="82">
        <f>(VLOOKUP($G588,Depth_Lookup!$A$3:$J$561,10,FALSE))+(H588/100)</f>
        <v>290.14999999999998</v>
      </c>
      <c r="L588" s="82">
        <f>(VLOOKUP($G588,Depth_Lookup!$A$3:$J$561,10,FALSE))+(I588/100)</f>
        <v>290.245</v>
      </c>
      <c r="M588" s="174" t="s">
        <v>2764</v>
      </c>
      <c r="N588" s="174" t="s">
        <v>12</v>
      </c>
      <c r="O588" s="59" t="s">
        <v>2811</v>
      </c>
      <c r="P588" s="59" t="s">
        <v>2854</v>
      </c>
      <c r="Q588" s="45"/>
      <c r="R588" s="42">
        <v>100</v>
      </c>
      <c r="V588" s="8">
        <f t="shared" si="65"/>
        <v>100</v>
      </c>
      <c r="W588" s="4" t="s">
        <v>2046</v>
      </c>
      <c r="X588" s="5" t="s">
        <v>1764</v>
      </c>
      <c r="Y588" s="38">
        <v>95</v>
      </c>
      <c r="Z588" s="8" t="str">
        <f>VLOOKUP($Y588,definitions_list_lookup!$N$15:$P$20,2,TRUE)</f>
        <v>complete</v>
      </c>
      <c r="AA588" s="8">
        <f>VLOOKUP($Y588,definitions_list_lookup!$N$15:$P$20,3,TRUE)</f>
        <v>5</v>
      </c>
      <c r="AB588" s="4"/>
      <c r="AC588" s="7"/>
      <c r="AD588" s="7"/>
      <c r="AE588" s="7"/>
      <c r="AF588" s="7"/>
      <c r="AG588" s="7"/>
      <c r="AH588" s="7"/>
      <c r="AI588" s="7"/>
      <c r="AJ588" s="7"/>
      <c r="AK588" s="7"/>
      <c r="AL588" s="7"/>
      <c r="AM588" s="7"/>
      <c r="AN588" s="7"/>
      <c r="AO588" s="7"/>
      <c r="AP588" s="7">
        <v>10</v>
      </c>
      <c r="AQ588" s="7"/>
      <c r="AR588" s="7"/>
      <c r="AS588" s="7">
        <v>90</v>
      </c>
      <c r="AT588" s="7"/>
      <c r="AU588" s="7"/>
      <c r="AV588" s="7"/>
      <c r="AW588" s="7"/>
      <c r="AX588" s="7"/>
      <c r="AY588" s="7"/>
      <c r="AZ588" s="7"/>
      <c r="BA588" s="8">
        <f t="shared" si="66"/>
        <v>100</v>
      </c>
      <c r="BB588" s="45"/>
      <c r="BC588" s="4"/>
      <c r="BD588" s="4"/>
      <c r="BE588" s="4"/>
      <c r="BG588" s="8" t="str">
        <f>VLOOKUP($BF588,definitions_list_lookup!$N$15:$P$20,2,TRUE)</f>
        <v>fresh</v>
      </c>
      <c r="BH588" s="8">
        <f>VLOOKUP($BF588,definitions_list_lookup!$N$15:$P$20,3,TRUE)</f>
        <v>0</v>
      </c>
      <c r="BI588" s="4"/>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8">
        <f t="shared" si="67"/>
        <v>0</v>
      </c>
      <c r="CI588" s="45"/>
      <c r="CJ588" s="7"/>
      <c r="CK588" s="130"/>
      <c r="CM588" s="8" t="str">
        <f>VLOOKUP($CL588,definitions_list_lookup!$N$15:$P$20,2,TRUE)</f>
        <v>fresh</v>
      </c>
      <c r="CN588" s="8">
        <f>VLOOKUP($CL588,definitions_list_lookup!$N$15:$P$20,3,TRUE)</f>
        <v>0</v>
      </c>
      <c r="CO588" s="108"/>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8">
        <f t="shared" si="68"/>
        <v>0</v>
      </c>
      <c r="DO588" s="45"/>
      <c r="DP588" s="4"/>
      <c r="DR588" s="8" t="str">
        <f>VLOOKUP($DQ588,definitions_list_lookup!$N$15:$P$20,2,TRUE)</f>
        <v>fresh</v>
      </c>
      <c r="DS588" s="8">
        <f>VLOOKUP($DQ588,definitions_list_lookup!$N$15:$P$20,3,TRUE)</f>
        <v>0</v>
      </c>
      <c r="DT588" s="108"/>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8">
        <f t="shared" si="69"/>
        <v>0</v>
      </c>
      <c r="ET588" s="45"/>
      <c r="EU588" s="8">
        <f t="shared" si="63"/>
        <v>95</v>
      </c>
      <c r="EV588" s="8" t="str">
        <f>VLOOKUP($EU588,definitions_list_lookup!$N$15:$P$20,2,TRUE)</f>
        <v>complete</v>
      </c>
      <c r="EW588" s="8">
        <f>VLOOKUP($EU588,definitions_list_lookup!$N$15:$P$20,3,TRUE)</f>
        <v>5</v>
      </c>
    </row>
    <row r="589" spans="1:153" s="5" customFormat="1" ht="224">
      <c r="A589" s="5" t="s">
        <v>2776</v>
      </c>
      <c r="B589" s="5" t="s">
        <v>2845</v>
      </c>
      <c r="C589" s="5" t="s">
        <v>1497</v>
      </c>
      <c r="D589" s="5" t="s">
        <v>1497</v>
      </c>
      <c r="E589" s="5">
        <v>133</v>
      </c>
      <c r="F589" s="5">
        <v>1</v>
      </c>
      <c r="G589" s="6" t="str">
        <f t="shared" si="64"/>
        <v>133-1</v>
      </c>
      <c r="H589" s="2">
        <v>9.5</v>
      </c>
      <c r="I589" s="2">
        <v>24</v>
      </c>
      <c r="J589" s="81" t="str">
        <f>IF(((VLOOKUP($G589,Depth_Lookup!$A$3:$J$561,9,FALSE))-(I589/100))&gt;=0,"Good","Too Long")</f>
        <v>Good</v>
      </c>
      <c r="K589" s="82">
        <f>(VLOOKUP($G589,Depth_Lookup!$A$3:$J$561,10,FALSE))+(H589/100)</f>
        <v>290.245</v>
      </c>
      <c r="L589" s="82">
        <f>(VLOOKUP($G589,Depth_Lookup!$A$3:$J$561,10,FALSE))+(I589/100)</f>
        <v>290.39</v>
      </c>
      <c r="M589" s="174" t="s">
        <v>2765</v>
      </c>
      <c r="N589" s="174" t="s">
        <v>2766</v>
      </c>
      <c r="O589" s="59" t="s">
        <v>2816</v>
      </c>
      <c r="P589" s="59" t="s">
        <v>2849</v>
      </c>
      <c r="Q589" s="45"/>
      <c r="R589" s="42">
        <v>90</v>
      </c>
      <c r="T589" s="5">
        <v>10</v>
      </c>
      <c r="V589" s="8">
        <f t="shared" si="65"/>
        <v>100</v>
      </c>
      <c r="W589" s="4" t="s">
        <v>1796</v>
      </c>
      <c r="X589" s="5" t="s">
        <v>1764</v>
      </c>
      <c r="Y589" s="38">
        <v>65</v>
      </c>
      <c r="Z589" s="8" t="str">
        <f>VLOOKUP($Y589,definitions_list_lookup!$N$15:$P$20,2,TRUE)</f>
        <v>very high</v>
      </c>
      <c r="AA589" s="8">
        <f>VLOOKUP($Y589,definitions_list_lookup!$N$15:$P$20,3,TRUE)</f>
        <v>4</v>
      </c>
      <c r="AB589" s="4" t="s">
        <v>2815</v>
      </c>
      <c r="AC589" s="7">
        <v>10</v>
      </c>
      <c r="AD589" s="7">
        <v>55</v>
      </c>
      <c r="AE589" s="7">
        <v>25</v>
      </c>
      <c r="AF589" s="7"/>
      <c r="AG589" s="7"/>
      <c r="AH589" s="7"/>
      <c r="AI589" s="7"/>
      <c r="AJ589" s="7"/>
      <c r="AK589" s="7"/>
      <c r="AL589" s="7"/>
      <c r="AM589" s="7"/>
      <c r="AN589" s="7"/>
      <c r="AO589" s="7"/>
      <c r="AP589" s="7"/>
      <c r="AQ589" s="7"/>
      <c r="AR589" s="7"/>
      <c r="AS589" s="7"/>
      <c r="AT589" s="7"/>
      <c r="AU589" s="7"/>
      <c r="AV589" s="7"/>
      <c r="AW589" s="7"/>
      <c r="AX589" s="7"/>
      <c r="AY589" s="7"/>
      <c r="AZ589" s="7">
        <v>10</v>
      </c>
      <c r="BA589" s="8">
        <f t="shared" si="66"/>
        <v>100</v>
      </c>
      <c r="BB589" s="45"/>
      <c r="BC589" s="4"/>
      <c r="BD589" s="4"/>
      <c r="BE589" s="4"/>
      <c r="BG589" s="8" t="str">
        <f>VLOOKUP($BF589,definitions_list_lookup!$N$15:$P$20,2,TRUE)</f>
        <v>fresh</v>
      </c>
      <c r="BH589" s="8">
        <f>VLOOKUP($BF589,definitions_list_lookup!$N$15:$P$20,3,TRUE)</f>
        <v>0</v>
      </c>
      <c r="BI589" s="4"/>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8">
        <f t="shared" si="67"/>
        <v>0</v>
      </c>
      <c r="CI589" s="45"/>
      <c r="CJ589" s="7" t="s">
        <v>296</v>
      </c>
      <c r="CK589" s="130" t="s">
        <v>1739</v>
      </c>
      <c r="CL589" s="5">
        <v>100</v>
      </c>
      <c r="CM589" s="8" t="str">
        <f>VLOOKUP($CL589,definitions_list_lookup!$N$15:$P$20,2,TRUE)</f>
        <v>complete</v>
      </c>
      <c r="CN589" s="8">
        <f>VLOOKUP($CL589,definitions_list_lookup!$N$15:$P$20,3,TRUE)</f>
        <v>5</v>
      </c>
      <c r="CO589" s="108"/>
      <c r="CP589" s="7"/>
      <c r="CQ589" s="7"/>
      <c r="CR589" s="7"/>
      <c r="CS589" s="7"/>
      <c r="CT589" s="7"/>
      <c r="CU589" s="7"/>
      <c r="CV589" s="7"/>
      <c r="CW589" s="7"/>
      <c r="CX589" s="7"/>
      <c r="CY589" s="7"/>
      <c r="CZ589" s="7"/>
      <c r="DA589" s="7"/>
      <c r="DB589" s="7"/>
      <c r="DC589" s="7">
        <v>2</v>
      </c>
      <c r="DD589" s="7"/>
      <c r="DE589" s="7"/>
      <c r="DF589" s="7">
        <v>98</v>
      </c>
      <c r="DG589" s="7"/>
      <c r="DH589" s="7"/>
      <c r="DI589" s="7"/>
      <c r="DJ589" s="7"/>
      <c r="DK589" s="7"/>
      <c r="DL589" s="7"/>
      <c r="DM589" s="7"/>
      <c r="DN589" s="8">
        <f t="shared" si="68"/>
        <v>100</v>
      </c>
      <c r="DO589" s="45"/>
      <c r="DP589" s="4"/>
      <c r="DR589" s="8" t="str">
        <f>VLOOKUP($DQ589,definitions_list_lookup!$N$15:$P$20,2,TRUE)</f>
        <v>fresh</v>
      </c>
      <c r="DS589" s="8">
        <f>VLOOKUP($DQ589,definitions_list_lookup!$N$15:$P$20,3,TRUE)</f>
        <v>0</v>
      </c>
      <c r="DT589" s="108"/>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8">
        <f t="shared" si="69"/>
        <v>0</v>
      </c>
      <c r="ET589" s="45"/>
      <c r="EU589" s="8">
        <f t="shared" si="63"/>
        <v>68.5</v>
      </c>
      <c r="EV589" s="8" t="str">
        <f>VLOOKUP($EU589,definitions_list_lookup!$N$15:$P$20,2,TRUE)</f>
        <v>very high</v>
      </c>
      <c r="EW589" s="8">
        <f>VLOOKUP($EU589,definitions_list_lookup!$N$15:$P$20,3,TRUE)</f>
        <v>4</v>
      </c>
    </row>
    <row r="590" spans="1:153" s="5" customFormat="1" ht="112">
      <c r="A590" s="5" t="s">
        <v>2776</v>
      </c>
      <c r="B590" s="5" t="s">
        <v>2845</v>
      </c>
      <c r="C590" s="5" t="s">
        <v>1497</v>
      </c>
      <c r="D590" s="5" t="s">
        <v>1497</v>
      </c>
      <c r="E590" s="5">
        <v>133</v>
      </c>
      <c r="F590" s="5">
        <v>1</v>
      </c>
      <c r="G590" s="6" t="str">
        <f t="shared" si="64"/>
        <v>133-1</v>
      </c>
      <c r="H590" s="2">
        <v>24</v>
      </c>
      <c r="I590" s="2">
        <v>56</v>
      </c>
      <c r="J590" s="81" t="str">
        <f>IF(((VLOOKUP($G590,Depth_Lookup!$A$3:$J$561,9,FALSE))-(I590/100))&gt;=0,"Good","Too Long")</f>
        <v>Good</v>
      </c>
      <c r="K590" s="82">
        <f>(VLOOKUP($G590,Depth_Lookup!$A$3:$J$561,10,FALSE))+(H590/100)</f>
        <v>290.39</v>
      </c>
      <c r="L590" s="82">
        <f>(VLOOKUP($G590,Depth_Lookup!$A$3:$J$561,10,FALSE))+(I590/100)</f>
        <v>290.70999999999998</v>
      </c>
      <c r="M590" s="174" t="s">
        <v>2767</v>
      </c>
      <c r="N590" s="174" t="s">
        <v>1579</v>
      </c>
      <c r="O590" s="59" t="s">
        <v>2810</v>
      </c>
      <c r="P590" s="59" t="s">
        <v>2500</v>
      </c>
      <c r="Q590" s="45"/>
      <c r="R590" s="42">
        <v>100</v>
      </c>
      <c r="V590" s="8">
        <f t="shared" si="65"/>
        <v>100</v>
      </c>
      <c r="W590" s="4" t="s">
        <v>2046</v>
      </c>
      <c r="X590" s="5" t="s">
        <v>1764</v>
      </c>
      <c r="Y590" s="38">
        <v>95</v>
      </c>
      <c r="Z590" s="8" t="str">
        <f>VLOOKUP($Y590,definitions_list_lookup!$N$15:$P$20,2,TRUE)</f>
        <v>complete</v>
      </c>
      <c r="AA590" s="8">
        <f>VLOOKUP($Y590,definitions_list_lookup!$N$15:$P$20,3,TRUE)</f>
        <v>5</v>
      </c>
      <c r="AB590" s="4"/>
      <c r="AC590" s="7"/>
      <c r="AD590" s="7"/>
      <c r="AE590" s="7"/>
      <c r="AF590" s="7"/>
      <c r="AG590" s="7"/>
      <c r="AH590" s="7"/>
      <c r="AI590" s="7"/>
      <c r="AJ590" s="7"/>
      <c r="AK590" s="7"/>
      <c r="AL590" s="7"/>
      <c r="AM590" s="7"/>
      <c r="AN590" s="7"/>
      <c r="AO590" s="7"/>
      <c r="AP590" s="7">
        <v>10</v>
      </c>
      <c r="AQ590" s="7"/>
      <c r="AR590" s="7"/>
      <c r="AS590" s="7">
        <v>90</v>
      </c>
      <c r="AT590" s="7"/>
      <c r="AU590" s="7"/>
      <c r="AV590" s="7"/>
      <c r="AW590" s="7"/>
      <c r="AX590" s="7"/>
      <c r="AY590" s="7"/>
      <c r="AZ590" s="7"/>
      <c r="BA590" s="8">
        <f t="shared" si="66"/>
        <v>100</v>
      </c>
      <c r="BB590" s="45"/>
      <c r="BC590" s="4"/>
      <c r="BD590" s="4"/>
      <c r="BE590" s="4"/>
      <c r="BG590" s="8" t="str">
        <f>VLOOKUP($BF590,definitions_list_lookup!$N$15:$P$20,2,TRUE)</f>
        <v>fresh</v>
      </c>
      <c r="BH590" s="8">
        <f>VLOOKUP($BF590,definitions_list_lookup!$N$15:$P$20,3,TRUE)</f>
        <v>0</v>
      </c>
      <c r="BI590" s="4"/>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8">
        <f t="shared" si="67"/>
        <v>0</v>
      </c>
      <c r="CI590" s="45"/>
      <c r="CJ590" s="7"/>
      <c r="CK590" s="130"/>
      <c r="CM590" s="8" t="str">
        <f>VLOOKUP($CL590,definitions_list_lookup!$N$15:$P$20,2,TRUE)</f>
        <v>fresh</v>
      </c>
      <c r="CN590" s="8">
        <f>VLOOKUP($CL590,definitions_list_lookup!$N$15:$P$20,3,TRUE)</f>
        <v>0</v>
      </c>
      <c r="CO590" s="108"/>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8">
        <f t="shared" si="68"/>
        <v>0</v>
      </c>
      <c r="DO590" s="45"/>
      <c r="DP590" s="4"/>
      <c r="DR590" s="8" t="str">
        <f>VLOOKUP($DQ590,definitions_list_lookup!$N$15:$P$20,2,TRUE)</f>
        <v>fresh</v>
      </c>
      <c r="DS590" s="8">
        <f>VLOOKUP($DQ590,definitions_list_lookup!$N$15:$P$20,3,TRUE)</f>
        <v>0</v>
      </c>
      <c r="DT590" s="108"/>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8">
        <f t="shared" si="69"/>
        <v>0</v>
      </c>
      <c r="ET590" s="45"/>
      <c r="EU590" s="8">
        <f t="shared" si="63"/>
        <v>95</v>
      </c>
      <c r="EV590" s="8" t="str">
        <f>VLOOKUP($EU590,definitions_list_lookup!$N$15:$P$20,2,TRUE)</f>
        <v>complete</v>
      </c>
      <c r="EW590" s="8">
        <f>VLOOKUP($EU590,definitions_list_lookup!$N$15:$P$20,3,TRUE)</f>
        <v>5</v>
      </c>
    </row>
    <row r="591" spans="1:153" s="5" customFormat="1" ht="126">
      <c r="A591" s="5" t="s">
        <v>2776</v>
      </c>
      <c r="B591" s="5" t="s">
        <v>2845</v>
      </c>
      <c r="C591" s="5" t="s">
        <v>1497</v>
      </c>
      <c r="D591" s="5" t="s">
        <v>1497</v>
      </c>
      <c r="E591" s="5">
        <v>133</v>
      </c>
      <c r="F591" s="5">
        <v>1</v>
      </c>
      <c r="G591" s="6" t="str">
        <f t="shared" si="64"/>
        <v>133-1</v>
      </c>
      <c r="H591" s="2">
        <v>56</v>
      </c>
      <c r="I591" s="2">
        <v>90.5</v>
      </c>
      <c r="J591" s="81" t="str">
        <f>IF(((VLOOKUP($G591,Depth_Lookup!$A$3:$J$561,9,FALSE))-(I591/100))&gt;=0,"Good","Too Long")</f>
        <v>Good</v>
      </c>
      <c r="K591" s="82">
        <f>(VLOOKUP($G591,Depth_Lookup!$A$3:$J$561,10,FALSE))+(H591/100)</f>
        <v>290.70999999999998</v>
      </c>
      <c r="L591" s="82">
        <f>(VLOOKUP($G591,Depth_Lookup!$A$3:$J$561,10,FALSE))+(I591/100)</f>
        <v>291.05499999999995</v>
      </c>
      <c r="M591" s="174">
        <v>62</v>
      </c>
      <c r="N591" s="174" t="s">
        <v>2766</v>
      </c>
      <c r="O591" s="59" t="s">
        <v>2817</v>
      </c>
      <c r="P591" s="59" t="s">
        <v>2850</v>
      </c>
      <c r="Q591" s="45"/>
      <c r="R591" s="42">
        <v>100</v>
      </c>
      <c r="V591" s="8">
        <f t="shared" si="65"/>
        <v>100</v>
      </c>
      <c r="W591" s="4" t="s">
        <v>1742</v>
      </c>
      <c r="X591" s="5" t="s">
        <v>1</v>
      </c>
      <c r="Y591" s="38">
        <v>100</v>
      </c>
      <c r="Z591" s="8" t="str">
        <f>VLOOKUP($Y591,definitions_list_lookup!$N$15:$P$20,2,TRUE)</f>
        <v>complete</v>
      </c>
      <c r="AA591" s="8">
        <f>VLOOKUP($Y591,definitions_list_lookup!$N$15:$P$20,3,TRUE)</f>
        <v>5</v>
      </c>
      <c r="AB591" s="4" t="s">
        <v>3303</v>
      </c>
      <c r="AC591" s="7">
        <v>30</v>
      </c>
      <c r="AD591" s="7">
        <v>20</v>
      </c>
      <c r="AE591" s="7"/>
      <c r="AF591" s="7"/>
      <c r="AG591" s="7"/>
      <c r="AH591" s="7"/>
      <c r="AI591" s="7"/>
      <c r="AJ591" s="7"/>
      <c r="AK591" s="7"/>
      <c r="AL591" s="7"/>
      <c r="AM591" s="7"/>
      <c r="AN591" s="7"/>
      <c r="AO591" s="7"/>
      <c r="AP591" s="7"/>
      <c r="AQ591" s="7"/>
      <c r="AR591" s="7"/>
      <c r="AS591" s="7"/>
      <c r="AT591" s="7"/>
      <c r="AU591" s="7"/>
      <c r="AV591" s="7"/>
      <c r="AW591" s="7"/>
      <c r="AX591" s="7"/>
      <c r="AY591" s="7"/>
      <c r="AZ591" s="7">
        <v>50</v>
      </c>
      <c r="BA591" s="8">
        <f t="shared" si="66"/>
        <v>100</v>
      </c>
      <c r="BB591" s="45"/>
      <c r="BC591" s="4"/>
      <c r="BD591" s="4"/>
      <c r="BE591" s="4"/>
      <c r="BG591" s="8" t="str">
        <f>VLOOKUP($BF591,definitions_list_lookup!$N$15:$P$20,2,TRUE)</f>
        <v>fresh</v>
      </c>
      <c r="BH591" s="8">
        <f>VLOOKUP($BF591,definitions_list_lookup!$N$15:$P$20,3,TRUE)</f>
        <v>0</v>
      </c>
      <c r="BI591" s="4"/>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8">
        <f t="shared" si="67"/>
        <v>0</v>
      </c>
      <c r="CI591" s="45"/>
      <c r="CJ591" s="7"/>
      <c r="CK591" s="130"/>
      <c r="CM591" s="8" t="str">
        <f>VLOOKUP($CL591,definitions_list_lookup!$N$15:$P$20,2,TRUE)</f>
        <v>fresh</v>
      </c>
      <c r="CN591" s="8">
        <f>VLOOKUP($CL591,definitions_list_lookup!$N$15:$P$20,3,TRUE)</f>
        <v>0</v>
      </c>
      <c r="CO591" s="108"/>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8">
        <f t="shared" si="68"/>
        <v>0</v>
      </c>
      <c r="DO591" s="45"/>
      <c r="DP591" s="4"/>
      <c r="DR591" s="8" t="str">
        <f>VLOOKUP($DQ591,definitions_list_lookup!$N$15:$P$20,2,TRUE)</f>
        <v>fresh</v>
      </c>
      <c r="DS591" s="8">
        <f>VLOOKUP($DQ591,definitions_list_lookup!$N$15:$P$20,3,TRUE)</f>
        <v>0</v>
      </c>
      <c r="DT591" s="108"/>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8">
        <f t="shared" si="69"/>
        <v>0</v>
      </c>
      <c r="ET591" s="45"/>
      <c r="EU591" s="8">
        <f t="shared" si="63"/>
        <v>100</v>
      </c>
      <c r="EV591" s="8" t="str">
        <f>VLOOKUP($EU591,definitions_list_lookup!$N$15:$P$20,2,TRUE)</f>
        <v>complete</v>
      </c>
      <c r="EW591" s="8">
        <f>VLOOKUP($EU591,definitions_list_lookup!$N$15:$P$20,3,TRUE)</f>
        <v>5</v>
      </c>
    </row>
    <row r="592" spans="1:153" s="5" customFormat="1" ht="182">
      <c r="A592" s="5" t="s">
        <v>2776</v>
      </c>
      <c r="B592" s="5" t="s">
        <v>2845</v>
      </c>
      <c r="C592" s="5" t="s">
        <v>1497</v>
      </c>
      <c r="D592" s="5" t="s">
        <v>1497</v>
      </c>
      <c r="E592" s="5">
        <v>133</v>
      </c>
      <c r="F592" s="5">
        <v>2</v>
      </c>
      <c r="G592" s="6" t="str">
        <f t="shared" si="64"/>
        <v>133-2</v>
      </c>
      <c r="H592" s="2">
        <v>0</v>
      </c>
      <c r="I592" s="2">
        <v>74</v>
      </c>
      <c r="J592" s="81" t="str">
        <f>IF(((VLOOKUP($G592,Depth_Lookup!$A$3:$J$561,9,FALSE))-(I592/100))&gt;=0,"Good","Too Long")</f>
        <v>Good</v>
      </c>
      <c r="K592" s="82">
        <f>(VLOOKUP($G592,Depth_Lookup!$A$3:$J$561,10,FALSE))+(H592/100)</f>
        <v>291.05500000000001</v>
      </c>
      <c r="L592" s="82">
        <f>(VLOOKUP($G592,Depth_Lookup!$A$3:$J$561,10,FALSE))+(I592/100)</f>
        <v>291.79500000000002</v>
      </c>
      <c r="M592" s="174">
        <v>62</v>
      </c>
      <c r="N592" s="174" t="s">
        <v>2766</v>
      </c>
      <c r="O592" s="59" t="s">
        <v>2790</v>
      </c>
      <c r="P592" s="59" t="s">
        <v>2851</v>
      </c>
      <c r="Q592" s="45"/>
      <c r="R592" s="42">
        <v>100</v>
      </c>
      <c r="V592" s="8">
        <f t="shared" si="65"/>
        <v>100</v>
      </c>
      <c r="W592" s="4" t="s">
        <v>2788</v>
      </c>
      <c r="X592" s="5" t="s">
        <v>3307</v>
      </c>
      <c r="Y592" s="38">
        <v>100</v>
      </c>
      <c r="Z592" s="8" t="str">
        <f>VLOOKUP($Y592,definitions_list_lookup!$N$15:$P$20,2,TRUE)</f>
        <v>complete</v>
      </c>
      <c r="AA592" s="8">
        <f>VLOOKUP($Y592,definitions_list_lookup!$N$15:$P$20,3,TRUE)</f>
        <v>5</v>
      </c>
      <c r="AB592" s="28" t="s">
        <v>3304</v>
      </c>
      <c r="AC592" s="7">
        <v>10</v>
      </c>
      <c r="AD592" s="7">
        <v>30</v>
      </c>
      <c r="AE592" s="7"/>
      <c r="AF592" s="7"/>
      <c r="AG592" s="7"/>
      <c r="AH592" s="7"/>
      <c r="AI592" s="7"/>
      <c r="AJ592" s="7"/>
      <c r="AK592" s="7"/>
      <c r="AL592" s="7"/>
      <c r="AM592" s="7"/>
      <c r="AN592" s="7"/>
      <c r="AO592" s="7"/>
      <c r="AP592" s="7"/>
      <c r="AQ592" s="7"/>
      <c r="AR592" s="7"/>
      <c r="AS592" s="7"/>
      <c r="AT592" s="7"/>
      <c r="AU592" s="7"/>
      <c r="AV592" s="7"/>
      <c r="AW592" s="7"/>
      <c r="AX592" s="7"/>
      <c r="AY592" s="7"/>
      <c r="AZ592" s="7">
        <v>60</v>
      </c>
      <c r="BA592" s="8">
        <f t="shared" si="66"/>
        <v>100</v>
      </c>
      <c r="BB592" s="45"/>
      <c r="BC592" s="4"/>
      <c r="BD592" s="4"/>
      <c r="BE592" s="4"/>
      <c r="BG592" s="8" t="str">
        <f>VLOOKUP($BF592,definitions_list_lookup!$N$15:$P$20,2,TRUE)</f>
        <v>fresh</v>
      </c>
      <c r="BH592" s="8">
        <f>VLOOKUP($BF592,definitions_list_lookup!$N$15:$P$20,3,TRUE)</f>
        <v>0</v>
      </c>
      <c r="BI592" s="4"/>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8">
        <f t="shared" si="67"/>
        <v>0</v>
      </c>
      <c r="CI592" s="45"/>
      <c r="CJ592" s="7"/>
      <c r="CK592" s="130"/>
      <c r="CM592" s="8" t="str">
        <f>VLOOKUP($CL592,definitions_list_lookup!$N$15:$P$20,2,TRUE)</f>
        <v>fresh</v>
      </c>
      <c r="CN592" s="8">
        <f>VLOOKUP($CL592,definitions_list_lookup!$N$15:$P$20,3,TRUE)</f>
        <v>0</v>
      </c>
      <c r="CO592" s="108"/>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8">
        <f t="shared" si="68"/>
        <v>0</v>
      </c>
      <c r="DO592" s="45"/>
      <c r="DP592" s="4"/>
      <c r="DR592" s="8" t="str">
        <f>VLOOKUP($DQ592,definitions_list_lookup!$N$15:$P$20,2,TRUE)</f>
        <v>fresh</v>
      </c>
      <c r="DS592" s="8">
        <f>VLOOKUP($DQ592,definitions_list_lookup!$N$15:$P$20,3,TRUE)</f>
        <v>0</v>
      </c>
      <c r="DT592" s="108"/>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8">
        <f t="shared" si="69"/>
        <v>0</v>
      </c>
      <c r="ET592" s="45"/>
      <c r="EU592" s="8">
        <f t="shared" si="63"/>
        <v>100</v>
      </c>
      <c r="EV592" s="8" t="str">
        <f>VLOOKUP($EU592,definitions_list_lookup!$N$15:$P$20,2,TRUE)</f>
        <v>complete</v>
      </c>
      <c r="EW592" s="8">
        <f>VLOOKUP($EU592,definitions_list_lookup!$N$15:$P$20,3,TRUE)</f>
        <v>5</v>
      </c>
    </row>
    <row r="593" spans="1:153" s="5" customFormat="1" ht="140">
      <c r="A593" s="5" t="s">
        <v>2776</v>
      </c>
      <c r="B593" s="5" t="s">
        <v>2845</v>
      </c>
      <c r="C593" s="5" t="s">
        <v>1497</v>
      </c>
      <c r="D593" s="5" t="s">
        <v>1497</v>
      </c>
      <c r="E593" s="5">
        <v>133</v>
      </c>
      <c r="F593" s="5">
        <v>3</v>
      </c>
      <c r="G593" s="6" t="str">
        <f t="shared" si="64"/>
        <v>133-3</v>
      </c>
      <c r="H593" s="2">
        <v>0</v>
      </c>
      <c r="I593" s="2">
        <v>69.5</v>
      </c>
      <c r="J593" s="81" t="str">
        <f>IF(((VLOOKUP($G593,Depth_Lookup!$A$3:$J$561,9,FALSE))-(I593/100))&gt;=0,"Good","Too Long")</f>
        <v>Good</v>
      </c>
      <c r="K593" s="82">
        <f>(VLOOKUP($G593,Depth_Lookup!$A$3:$J$561,10,FALSE))+(H593/100)</f>
        <v>291.79500000000002</v>
      </c>
      <c r="L593" s="82">
        <f>(VLOOKUP($G593,Depth_Lookup!$A$3:$J$561,10,FALSE))+(I593/100)</f>
        <v>292.49</v>
      </c>
      <c r="M593" s="174">
        <v>62</v>
      </c>
      <c r="N593" s="174" t="s">
        <v>2766</v>
      </c>
      <c r="O593" s="59" t="s">
        <v>2791</v>
      </c>
      <c r="P593" s="59" t="s">
        <v>2851</v>
      </c>
      <c r="Q593" s="45"/>
      <c r="R593" s="42">
        <v>100</v>
      </c>
      <c r="V593" s="8">
        <f t="shared" si="65"/>
        <v>100</v>
      </c>
      <c r="W593" s="4" t="s">
        <v>2789</v>
      </c>
      <c r="X593" s="5" t="s">
        <v>1764</v>
      </c>
      <c r="Y593" s="38">
        <v>100</v>
      </c>
      <c r="Z593" s="8" t="str">
        <f>VLOOKUP($Y593,definitions_list_lookup!$N$15:$P$20,2,TRUE)</f>
        <v>complete</v>
      </c>
      <c r="AA593" s="8">
        <f>VLOOKUP($Y593,definitions_list_lookup!$N$15:$P$20,3,TRUE)</f>
        <v>5</v>
      </c>
      <c r="AB593" s="4" t="s">
        <v>3305</v>
      </c>
      <c r="AC593" s="7">
        <v>10</v>
      </c>
      <c r="AD593" s="7">
        <v>10</v>
      </c>
      <c r="AE593" s="7"/>
      <c r="AF593" s="7"/>
      <c r="AG593" s="7"/>
      <c r="AH593" s="7"/>
      <c r="AI593" s="7"/>
      <c r="AJ593" s="7"/>
      <c r="AK593" s="7"/>
      <c r="AL593" s="7"/>
      <c r="AM593" s="7"/>
      <c r="AN593" s="7"/>
      <c r="AO593" s="7"/>
      <c r="AP593" s="7"/>
      <c r="AQ593" s="7"/>
      <c r="AR593" s="7"/>
      <c r="AS593" s="7"/>
      <c r="AT593" s="7"/>
      <c r="AU593" s="7"/>
      <c r="AV593" s="7"/>
      <c r="AW593" s="7"/>
      <c r="AX593" s="7"/>
      <c r="AY593" s="7"/>
      <c r="AZ593" s="7">
        <v>80</v>
      </c>
      <c r="BA593" s="8">
        <f t="shared" si="66"/>
        <v>100</v>
      </c>
      <c r="BB593" s="45"/>
      <c r="BC593" s="4"/>
      <c r="BD593" s="4"/>
      <c r="BE593" s="4"/>
      <c r="BG593" s="8" t="str">
        <f>VLOOKUP($BF593,definitions_list_lookup!$N$15:$P$20,2,TRUE)</f>
        <v>fresh</v>
      </c>
      <c r="BH593" s="8">
        <f>VLOOKUP($BF593,definitions_list_lookup!$N$15:$P$20,3,TRUE)</f>
        <v>0</v>
      </c>
      <c r="BI593" s="4"/>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8">
        <f t="shared" si="67"/>
        <v>0</v>
      </c>
      <c r="CI593" s="45"/>
      <c r="CJ593" s="7"/>
      <c r="CK593" s="130"/>
      <c r="CM593" s="8" t="str">
        <f>VLOOKUP($CL593,definitions_list_lookup!$N$15:$P$20,2,TRUE)</f>
        <v>fresh</v>
      </c>
      <c r="CN593" s="8">
        <f>VLOOKUP($CL593,definitions_list_lookup!$N$15:$P$20,3,TRUE)</f>
        <v>0</v>
      </c>
      <c r="CO593" s="108"/>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8">
        <f t="shared" si="68"/>
        <v>0</v>
      </c>
      <c r="DO593" s="45"/>
      <c r="DP593" s="4"/>
      <c r="DR593" s="8" t="str">
        <f>VLOOKUP($DQ593,definitions_list_lookup!$N$15:$P$20,2,TRUE)</f>
        <v>fresh</v>
      </c>
      <c r="DS593" s="8">
        <f>VLOOKUP($DQ593,definitions_list_lookup!$N$15:$P$20,3,TRUE)</f>
        <v>0</v>
      </c>
      <c r="DT593" s="108"/>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8">
        <f t="shared" si="69"/>
        <v>0</v>
      </c>
      <c r="ET593" s="45"/>
      <c r="EU593" s="8">
        <f t="shared" si="63"/>
        <v>100</v>
      </c>
      <c r="EV593" s="8" t="str">
        <f>VLOOKUP($EU593,definitions_list_lookup!$N$15:$P$20,2,TRUE)</f>
        <v>complete</v>
      </c>
      <c r="EW593" s="8">
        <f>VLOOKUP($EU593,definitions_list_lookup!$N$15:$P$20,3,TRUE)</f>
        <v>5</v>
      </c>
    </row>
    <row r="594" spans="1:153" s="5" customFormat="1" ht="98">
      <c r="A594" s="5" t="s">
        <v>2776</v>
      </c>
      <c r="B594" s="5" t="s">
        <v>2845</v>
      </c>
      <c r="C594" s="5" t="s">
        <v>1497</v>
      </c>
      <c r="D594" s="5" t="s">
        <v>1497</v>
      </c>
      <c r="E594" s="5">
        <v>133</v>
      </c>
      <c r="F594" s="5">
        <v>4</v>
      </c>
      <c r="G594" s="6" t="str">
        <f t="shared" si="64"/>
        <v>133-4</v>
      </c>
      <c r="H594" s="2">
        <v>0</v>
      </c>
      <c r="I594" s="2">
        <v>27</v>
      </c>
      <c r="J594" s="81" t="str">
        <f>IF(((VLOOKUP($G594,Depth_Lookup!$A$3:$J$561,9,FALSE))-(I594/100))&gt;=0,"Good","Too Long")</f>
        <v>Good</v>
      </c>
      <c r="K594" s="82">
        <f>(VLOOKUP($G594,Depth_Lookup!$A$3:$J$561,10,FALSE))+(H594/100)</f>
        <v>292.49</v>
      </c>
      <c r="L594" s="82">
        <f>(VLOOKUP($G594,Depth_Lookup!$A$3:$J$561,10,FALSE))+(I594/100)</f>
        <v>292.76</v>
      </c>
      <c r="M594" s="174">
        <v>62</v>
      </c>
      <c r="N594" s="174" t="s">
        <v>2766</v>
      </c>
      <c r="O594" s="59" t="s">
        <v>2796</v>
      </c>
      <c r="P594" s="59" t="s">
        <v>2851</v>
      </c>
      <c r="Q594" s="45"/>
      <c r="R594" s="42">
        <v>100</v>
      </c>
      <c r="V594" s="8">
        <f t="shared" si="65"/>
        <v>100</v>
      </c>
      <c r="W594" s="4" t="s">
        <v>1742</v>
      </c>
      <c r="X594" s="5" t="s">
        <v>1764</v>
      </c>
      <c r="Y594" s="38">
        <v>100</v>
      </c>
      <c r="Z594" s="8" t="str">
        <f>VLOOKUP($Y594,definitions_list_lookup!$N$15:$P$20,2,TRUE)</f>
        <v>complete</v>
      </c>
      <c r="AA594" s="8">
        <f>VLOOKUP($Y594,definitions_list_lookup!$N$15:$P$20,3,TRUE)</f>
        <v>5</v>
      </c>
      <c r="AB594" s="4" t="s">
        <v>2792</v>
      </c>
      <c r="AC594" s="7">
        <v>90</v>
      </c>
      <c r="AD594" s="7"/>
      <c r="AE594" s="7"/>
      <c r="AF594" s="7"/>
      <c r="AG594" s="7"/>
      <c r="AH594" s="7"/>
      <c r="AI594" s="7"/>
      <c r="AJ594" s="7"/>
      <c r="AK594" s="7"/>
      <c r="AL594" s="7"/>
      <c r="AM594" s="7"/>
      <c r="AN594" s="7"/>
      <c r="AO594" s="7"/>
      <c r="AP594" s="7"/>
      <c r="AQ594" s="7"/>
      <c r="AR594" s="7"/>
      <c r="AS594" s="7"/>
      <c r="AT594" s="7"/>
      <c r="AU594" s="7"/>
      <c r="AV594" s="7"/>
      <c r="AW594" s="7"/>
      <c r="AX594" s="7"/>
      <c r="AY594" s="7"/>
      <c r="AZ594" s="7">
        <v>10</v>
      </c>
      <c r="BA594" s="8">
        <f t="shared" si="66"/>
        <v>100</v>
      </c>
      <c r="BB594" s="45"/>
      <c r="BC594" s="4" t="s">
        <v>2795</v>
      </c>
      <c r="BD594" s="4" t="s">
        <v>2793</v>
      </c>
      <c r="BE594" s="4"/>
      <c r="BG594" s="8" t="str">
        <f>VLOOKUP($BF594,definitions_list_lookup!$N$15:$P$20,2,TRUE)</f>
        <v>fresh</v>
      </c>
      <c r="BH594" s="8">
        <f>VLOOKUP($BF594,definitions_list_lookup!$N$15:$P$20,3,TRUE)</f>
        <v>0</v>
      </c>
      <c r="BI594" s="4" t="s">
        <v>2794</v>
      </c>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8">
        <f t="shared" si="67"/>
        <v>0</v>
      </c>
      <c r="CI594" s="45"/>
      <c r="CJ594" s="7"/>
      <c r="CK594" s="130"/>
      <c r="CM594" s="8" t="str">
        <f>VLOOKUP($CL594,definitions_list_lookup!$N$15:$P$20,2,TRUE)</f>
        <v>fresh</v>
      </c>
      <c r="CN594" s="8">
        <f>VLOOKUP($CL594,definitions_list_lookup!$N$15:$P$20,3,TRUE)</f>
        <v>0</v>
      </c>
      <c r="CO594" s="108"/>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8">
        <f t="shared" si="68"/>
        <v>0</v>
      </c>
      <c r="DO594" s="45"/>
      <c r="DP594" s="4"/>
      <c r="DR594" s="8" t="str">
        <f>VLOOKUP($DQ594,definitions_list_lookup!$N$15:$P$20,2,TRUE)</f>
        <v>fresh</v>
      </c>
      <c r="DS594" s="8">
        <f>VLOOKUP($DQ594,definitions_list_lookup!$N$15:$P$20,3,TRUE)</f>
        <v>0</v>
      </c>
      <c r="DT594" s="108"/>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8">
        <f t="shared" si="69"/>
        <v>0</v>
      </c>
      <c r="ET594" s="45"/>
      <c r="EU594" s="8">
        <f t="shared" si="63"/>
        <v>100</v>
      </c>
      <c r="EV594" s="8" t="str">
        <f>VLOOKUP($EU594,definitions_list_lookup!$N$15:$P$20,2,TRUE)</f>
        <v>complete</v>
      </c>
      <c r="EW594" s="8">
        <f>VLOOKUP($EU594,definitions_list_lookup!$N$15:$P$20,3,TRUE)</f>
        <v>5</v>
      </c>
    </row>
    <row r="595" spans="1:153" s="5" customFormat="1" ht="140">
      <c r="A595" s="5" t="s">
        <v>2776</v>
      </c>
      <c r="B595" s="5" t="s">
        <v>2845</v>
      </c>
      <c r="C595" s="5" t="s">
        <v>1497</v>
      </c>
      <c r="D595" s="5" t="s">
        <v>1497</v>
      </c>
      <c r="E595" s="5">
        <v>133</v>
      </c>
      <c r="F595" s="5">
        <v>4</v>
      </c>
      <c r="G595" s="6" t="str">
        <f t="shared" si="64"/>
        <v>133-4</v>
      </c>
      <c r="H595" s="2">
        <v>27</v>
      </c>
      <c r="I595" s="2">
        <v>64</v>
      </c>
      <c r="J595" s="81" t="str">
        <f>IF(((VLOOKUP($G595,Depth_Lookup!$A$3:$J$561,9,FALSE))-(I595/100))&gt;=0,"Good","Too Long")</f>
        <v>Good</v>
      </c>
      <c r="K595" s="82">
        <f>(VLOOKUP($G595,Depth_Lookup!$A$3:$J$561,10,FALSE))+(H595/100)</f>
        <v>292.76</v>
      </c>
      <c r="L595" s="82">
        <f>(VLOOKUP($G595,Depth_Lookup!$A$3:$J$561,10,FALSE))+(I595/100)</f>
        <v>293.13</v>
      </c>
      <c r="M595" s="174" t="s">
        <v>2768</v>
      </c>
      <c r="N595" s="174" t="s">
        <v>1668</v>
      </c>
      <c r="O595" s="59" t="s">
        <v>2798</v>
      </c>
      <c r="P595" s="59" t="s">
        <v>2852</v>
      </c>
      <c r="Q595" s="45"/>
      <c r="R595" s="42">
        <v>100</v>
      </c>
      <c r="V595" s="8">
        <f t="shared" si="65"/>
        <v>100</v>
      </c>
      <c r="W595" s="4" t="s">
        <v>1742</v>
      </c>
      <c r="X595" s="5" t="s">
        <v>1764</v>
      </c>
      <c r="Y595" s="38">
        <v>100</v>
      </c>
      <c r="Z595" s="8" t="str">
        <f>VLOOKUP($Y595,definitions_list_lookup!$N$15:$P$20,2,TRUE)</f>
        <v>complete</v>
      </c>
      <c r="AA595" s="8">
        <f>VLOOKUP($Y595,definitions_list_lookup!$N$15:$P$20,3,TRUE)</f>
        <v>5</v>
      </c>
      <c r="AB595" s="4" t="s">
        <v>2797</v>
      </c>
      <c r="AC595" s="7">
        <v>1</v>
      </c>
      <c r="AD595" s="7">
        <v>5</v>
      </c>
      <c r="AE595" s="7">
        <v>1</v>
      </c>
      <c r="AF595" s="7"/>
      <c r="AG595" s="7"/>
      <c r="AH595" s="7"/>
      <c r="AI595" s="7"/>
      <c r="AJ595" s="7"/>
      <c r="AK595" s="7"/>
      <c r="AL595" s="7"/>
      <c r="AM595" s="7"/>
      <c r="AN595" s="7"/>
      <c r="AO595" s="7"/>
      <c r="AP595" s="7">
        <v>9</v>
      </c>
      <c r="AQ595" s="7"/>
      <c r="AR595" s="7"/>
      <c r="AS595" s="7">
        <v>84</v>
      </c>
      <c r="AT595" s="7"/>
      <c r="AU595" s="7"/>
      <c r="AV595" s="7"/>
      <c r="AW595" s="7"/>
      <c r="AX595" s="7"/>
      <c r="AY595" s="7"/>
      <c r="AZ595" s="7"/>
      <c r="BA595" s="8">
        <f t="shared" si="66"/>
        <v>100</v>
      </c>
      <c r="BB595" s="45"/>
      <c r="BC595" s="4"/>
      <c r="BD595" s="4"/>
      <c r="BE595" s="4"/>
      <c r="BG595" s="8" t="str">
        <f>VLOOKUP($BF595,definitions_list_lookup!$N$15:$P$20,2,TRUE)</f>
        <v>fresh</v>
      </c>
      <c r="BH595" s="8">
        <f>VLOOKUP($BF595,definitions_list_lookup!$N$15:$P$20,3,TRUE)</f>
        <v>0</v>
      </c>
      <c r="BI595" s="4"/>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8">
        <f t="shared" si="67"/>
        <v>0</v>
      </c>
      <c r="CI595" s="45"/>
      <c r="CJ595" s="7"/>
      <c r="CK595" s="130"/>
      <c r="CM595" s="8" t="str">
        <f>VLOOKUP($CL595,definitions_list_lookup!$N$15:$P$20,2,TRUE)</f>
        <v>fresh</v>
      </c>
      <c r="CN595" s="8">
        <f>VLOOKUP($CL595,definitions_list_lookup!$N$15:$P$20,3,TRUE)</f>
        <v>0</v>
      </c>
      <c r="CO595" s="108"/>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8">
        <f t="shared" si="68"/>
        <v>0</v>
      </c>
      <c r="DO595" s="45"/>
      <c r="DP595" s="4"/>
      <c r="DR595" s="8" t="str">
        <f>VLOOKUP($DQ595,definitions_list_lookup!$N$15:$P$20,2,TRUE)</f>
        <v>fresh</v>
      </c>
      <c r="DS595" s="8">
        <f>VLOOKUP($DQ595,definitions_list_lookup!$N$15:$P$20,3,TRUE)</f>
        <v>0</v>
      </c>
      <c r="DT595" s="108"/>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8">
        <f t="shared" si="69"/>
        <v>0</v>
      </c>
      <c r="ET595" s="45"/>
      <c r="EU595" s="8">
        <f t="shared" si="63"/>
        <v>100</v>
      </c>
      <c r="EV595" s="8" t="str">
        <f>VLOOKUP($EU595,definitions_list_lookup!$N$15:$P$20,2,TRUE)</f>
        <v>complete</v>
      </c>
      <c r="EW595" s="8">
        <f>VLOOKUP($EU595,definitions_list_lookup!$N$15:$P$20,3,TRUE)</f>
        <v>5</v>
      </c>
    </row>
    <row r="596" spans="1:153" s="5" customFormat="1" ht="70">
      <c r="A596" s="218" t="s">
        <v>2776</v>
      </c>
      <c r="B596" s="218" t="s">
        <v>2845</v>
      </c>
      <c r="C596" s="218" t="s">
        <v>1497</v>
      </c>
      <c r="D596" s="218" t="s">
        <v>1497</v>
      </c>
      <c r="E596" s="218">
        <v>134</v>
      </c>
      <c r="F596" s="218">
        <v>1</v>
      </c>
      <c r="G596" s="6" t="str">
        <f t="shared" si="64"/>
        <v>134-1</v>
      </c>
      <c r="H596" s="2">
        <v>0</v>
      </c>
      <c r="I596" s="2">
        <v>65</v>
      </c>
      <c r="J596" s="81" t="str">
        <f>IF(((VLOOKUP($G596,Depth_Lookup!$A$3:$J$561,9,FALSE))-(I596/100))&gt;=0,"Good","Too Long")</f>
        <v>Good</v>
      </c>
      <c r="K596" s="82">
        <f>(VLOOKUP($G596,Depth_Lookup!$A$3:$J$561,10,FALSE))+(H596/100)</f>
        <v>293.14999999999998</v>
      </c>
      <c r="L596" s="82">
        <f>(VLOOKUP($G596,Depth_Lookup!$A$3:$J$561,10,FALSE))+(I596/100)</f>
        <v>293.79999999999995</v>
      </c>
      <c r="M596" s="174" t="s">
        <v>2768</v>
      </c>
      <c r="N596" s="174" t="s">
        <v>1668</v>
      </c>
      <c r="O596" s="59" t="s">
        <v>2819</v>
      </c>
      <c r="P596" s="59" t="s">
        <v>2499</v>
      </c>
      <c r="Q596" s="45"/>
      <c r="R596" s="42">
        <v>100</v>
      </c>
      <c r="V596" s="8">
        <f t="shared" si="65"/>
        <v>100</v>
      </c>
      <c r="W596" s="4" t="s">
        <v>2046</v>
      </c>
      <c r="X596" s="5" t="s">
        <v>1</v>
      </c>
      <c r="Y596" s="38">
        <v>85</v>
      </c>
      <c r="Z596" s="8" t="str">
        <f>VLOOKUP($Y596,definitions_list_lookup!$N$15:$P$20,2,TRUE)</f>
        <v>very high</v>
      </c>
      <c r="AA596" s="8">
        <f>VLOOKUP($Y596,definitions_list_lookup!$N$15:$P$20,3,TRUE)</f>
        <v>4</v>
      </c>
      <c r="AB596" s="4"/>
      <c r="AC596" s="7"/>
      <c r="AD596" s="7"/>
      <c r="AE596" s="7"/>
      <c r="AF596" s="7"/>
      <c r="AG596" s="7"/>
      <c r="AH596" s="7"/>
      <c r="AI596" s="7"/>
      <c r="AJ596" s="7"/>
      <c r="AK596" s="7"/>
      <c r="AL596" s="7"/>
      <c r="AM596" s="7"/>
      <c r="AN596" s="7"/>
      <c r="AO596" s="7"/>
      <c r="AP596" s="7">
        <v>5</v>
      </c>
      <c r="AQ596" s="7"/>
      <c r="AR596" s="7"/>
      <c r="AS596" s="7">
        <v>95</v>
      </c>
      <c r="AT596" s="7"/>
      <c r="AU596" s="7"/>
      <c r="AV596" s="7"/>
      <c r="AW596" s="7"/>
      <c r="AX596" s="7"/>
      <c r="AY596" s="7"/>
      <c r="AZ596" s="7"/>
      <c r="BA596" s="8">
        <f t="shared" si="66"/>
        <v>100</v>
      </c>
      <c r="BB596" s="45"/>
      <c r="BC596" s="4"/>
      <c r="BD596" s="4"/>
      <c r="BE596" s="4"/>
      <c r="BG596" s="8" t="str">
        <f>VLOOKUP($BF596,definitions_list_lookup!$N$15:$P$20,2,TRUE)</f>
        <v>fresh</v>
      </c>
      <c r="BH596" s="8">
        <f>VLOOKUP($BF596,definitions_list_lookup!$N$15:$P$20,3,TRUE)</f>
        <v>0</v>
      </c>
      <c r="BI596" s="4"/>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8">
        <f t="shared" si="67"/>
        <v>0</v>
      </c>
      <c r="CI596" s="45"/>
      <c r="CJ596" s="7"/>
      <c r="CK596" s="130"/>
      <c r="CM596" s="8" t="str">
        <f>VLOOKUP($CL596,definitions_list_lookup!$N$15:$P$20,2,TRUE)</f>
        <v>fresh</v>
      </c>
      <c r="CN596" s="8">
        <f>VLOOKUP($CL596,definitions_list_lookup!$N$15:$P$20,3,TRUE)</f>
        <v>0</v>
      </c>
      <c r="CO596" s="108"/>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8">
        <f t="shared" si="68"/>
        <v>0</v>
      </c>
      <c r="DO596" s="45"/>
      <c r="DP596" s="4"/>
      <c r="DR596" s="8" t="str">
        <f>VLOOKUP($DQ596,definitions_list_lookup!$N$15:$P$20,2,TRUE)</f>
        <v>fresh</v>
      </c>
      <c r="DS596" s="8">
        <f>VLOOKUP($DQ596,definitions_list_lookup!$N$15:$P$20,3,TRUE)</f>
        <v>0</v>
      </c>
      <c r="DT596" s="108"/>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8">
        <f t="shared" si="69"/>
        <v>0</v>
      </c>
      <c r="ET596" s="45"/>
      <c r="EU596" s="8">
        <f t="shared" si="63"/>
        <v>85</v>
      </c>
      <c r="EV596" s="8" t="str">
        <f>VLOOKUP($EU596,definitions_list_lookup!$N$15:$P$20,2,TRUE)</f>
        <v>very high</v>
      </c>
      <c r="EW596" s="8">
        <f>VLOOKUP($EU596,definitions_list_lookup!$N$15:$P$20,3,TRUE)</f>
        <v>4</v>
      </c>
    </row>
    <row r="597" spans="1:153" s="5" customFormat="1" ht="112">
      <c r="A597" s="5" t="s">
        <v>2776</v>
      </c>
      <c r="B597" s="5" t="s">
        <v>2845</v>
      </c>
      <c r="C597" s="5" t="s">
        <v>1497</v>
      </c>
      <c r="D597" s="5" t="s">
        <v>1497</v>
      </c>
      <c r="E597" s="5">
        <v>134</v>
      </c>
      <c r="F597" s="5">
        <v>2</v>
      </c>
      <c r="G597" s="6" t="str">
        <f t="shared" si="64"/>
        <v>134-2</v>
      </c>
      <c r="H597" s="2">
        <v>0</v>
      </c>
      <c r="I597" s="2">
        <v>84</v>
      </c>
      <c r="J597" s="81" t="str">
        <f>IF(((VLOOKUP($G597,Depth_Lookup!$A$3:$J$561,9,FALSE))-(I597/100))&gt;=0,"Good","Too Long")</f>
        <v>Good</v>
      </c>
      <c r="K597" s="82">
        <f>(VLOOKUP($G597,Depth_Lookup!$A$3:$J$561,10,FALSE))+(H597/100)</f>
        <v>293.8</v>
      </c>
      <c r="L597" s="82">
        <f>(VLOOKUP($G597,Depth_Lookup!$A$3:$J$561,10,FALSE))+(I597/100)</f>
        <v>294.64</v>
      </c>
      <c r="M597" s="174" t="s">
        <v>2768</v>
      </c>
      <c r="N597" s="174" t="s">
        <v>1668</v>
      </c>
      <c r="O597" s="59" t="s">
        <v>2820</v>
      </c>
      <c r="P597" s="59" t="s">
        <v>2500</v>
      </c>
      <c r="Q597" s="45"/>
      <c r="R597" s="42">
        <v>100</v>
      </c>
      <c r="V597" s="8">
        <f t="shared" si="65"/>
        <v>100</v>
      </c>
      <c r="W597" s="4" t="s">
        <v>2039</v>
      </c>
      <c r="X597" s="5" t="s">
        <v>1764</v>
      </c>
      <c r="Y597" s="38">
        <v>85</v>
      </c>
      <c r="Z597" s="8" t="str">
        <f>VLOOKUP($Y597,definitions_list_lookup!$N$15:$P$20,2,TRUE)</f>
        <v>very high</v>
      </c>
      <c r="AA597" s="8">
        <f>VLOOKUP($Y597,definitions_list_lookup!$N$15:$P$20,3,TRUE)</f>
        <v>4</v>
      </c>
      <c r="AB597" s="4"/>
      <c r="AC597" s="7"/>
      <c r="AD597" s="7"/>
      <c r="AE597" s="7"/>
      <c r="AF597" s="7"/>
      <c r="AG597" s="7"/>
      <c r="AH597" s="7"/>
      <c r="AI597" s="7"/>
      <c r="AJ597" s="7"/>
      <c r="AK597" s="7"/>
      <c r="AL597" s="7"/>
      <c r="AM597" s="7"/>
      <c r="AN597" s="7"/>
      <c r="AO597" s="7"/>
      <c r="AP597" s="7">
        <v>5</v>
      </c>
      <c r="AQ597" s="7"/>
      <c r="AR597" s="7"/>
      <c r="AS597" s="7">
        <v>95</v>
      </c>
      <c r="AT597" s="7"/>
      <c r="AU597" s="7"/>
      <c r="AV597" s="7"/>
      <c r="AW597" s="7"/>
      <c r="AX597" s="7"/>
      <c r="AY597" s="7"/>
      <c r="AZ597" s="7"/>
      <c r="BA597" s="8">
        <f t="shared" si="66"/>
        <v>100</v>
      </c>
      <c r="BB597" s="45"/>
      <c r="BC597" s="4"/>
      <c r="BD597" s="4"/>
      <c r="BE597" s="4"/>
      <c r="BG597" s="8" t="str">
        <f>VLOOKUP($BF597,definitions_list_lookup!$N$15:$P$20,2,TRUE)</f>
        <v>fresh</v>
      </c>
      <c r="BH597" s="8">
        <f>VLOOKUP($BF597,definitions_list_lookup!$N$15:$P$20,3,TRUE)</f>
        <v>0</v>
      </c>
      <c r="BI597" s="4"/>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8">
        <f t="shared" si="67"/>
        <v>0</v>
      </c>
      <c r="CI597" s="45"/>
      <c r="CJ597" s="7"/>
      <c r="CK597" s="130"/>
      <c r="CM597" s="8" t="str">
        <f>VLOOKUP($CL597,definitions_list_lookup!$N$15:$P$20,2,TRUE)</f>
        <v>fresh</v>
      </c>
      <c r="CN597" s="8">
        <f>VLOOKUP($CL597,definitions_list_lookup!$N$15:$P$20,3,TRUE)</f>
        <v>0</v>
      </c>
      <c r="CO597" s="108"/>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8">
        <f t="shared" si="68"/>
        <v>0</v>
      </c>
      <c r="DO597" s="45"/>
      <c r="DP597" s="4"/>
      <c r="DR597" s="8" t="str">
        <f>VLOOKUP($DQ597,definitions_list_lookup!$N$15:$P$20,2,TRUE)</f>
        <v>fresh</v>
      </c>
      <c r="DS597" s="8">
        <f>VLOOKUP($DQ597,definitions_list_lookup!$N$15:$P$20,3,TRUE)</f>
        <v>0</v>
      </c>
      <c r="DT597" s="108"/>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8">
        <f t="shared" si="69"/>
        <v>0</v>
      </c>
      <c r="ET597" s="45"/>
      <c r="EU597" s="8">
        <f t="shared" si="63"/>
        <v>85</v>
      </c>
      <c r="EV597" s="8" t="str">
        <f>VLOOKUP($EU597,definitions_list_lookup!$N$15:$P$20,2,TRUE)</f>
        <v>very high</v>
      </c>
      <c r="EW597" s="8">
        <f>VLOOKUP($EU597,definitions_list_lookup!$N$15:$P$20,3,TRUE)</f>
        <v>4</v>
      </c>
    </row>
    <row r="598" spans="1:153" s="5" customFormat="1" ht="84">
      <c r="A598" s="5" t="s">
        <v>2776</v>
      </c>
      <c r="B598" s="5" t="s">
        <v>2845</v>
      </c>
      <c r="C598" s="5" t="s">
        <v>1497</v>
      </c>
      <c r="D598" s="5" t="s">
        <v>1497</v>
      </c>
      <c r="E598" s="5">
        <v>135</v>
      </c>
      <c r="F598" s="5">
        <v>1</v>
      </c>
      <c r="G598" s="6" t="str">
        <f t="shared" si="64"/>
        <v>135-1</v>
      </c>
      <c r="H598" s="2">
        <v>0</v>
      </c>
      <c r="I598" s="2">
        <v>82</v>
      </c>
      <c r="J598" s="81" t="str">
        <f>IF(((VLOOKUP($G598,Depth_Lookup!$A$3:$J$561,9,FALSE))-(I598/100))&gt;=0,"Good","Too Long")</f>
        <v>Good</v>
      </c>
      <c r="K598" s="82">
        <f>(VLOOKUP($G598,Depth_Lookup!$A$3:$J$561,10,FALSE))+(H598/100)</f>
        <v>294.45</v>
      </c>
      <c r="L598" s="82">
        <f>(VLOOKUP($G598,Depth_Lookup!$A$3:$J$561,10,FALSE))+(I598/100)</f>
        <v>295.27</v>
      </c>
      <c r="M598" s="174" t="s">
        <v>2768</v>
      </c>
      <c r="N598" s="174" t="s">
        <v>1668</v>
      </c>
      <c r="O598" s="59" t="s">
        <v>2820</v>
      </c>
      <c r="P598" s="59" t="s">
        <v>2713</v>
      </c>
      <c r="Q598" s="45"/>
      <c r="R598" s="42">
        <v>100</v>
      </c>
      <c r="V598" s="8">
        <f t="shared" si="65"/>
        <v>100</v>
      </c>
      <c r="W598" s="4" t="s">
        <v>2046</v>
      </c>
      <c r="X598" s="5" t="s">
        <v>1764</v>
      </c>
      <c r="Y598" s="38">
        <v>85</v>
      </c>
      <c r="Z598" s="8" t="str">
        <f>VLOOKUP($Y598,definitions_list_lookup!$N$15:$P$20,2,TRUE)</f>
        <v>very high</v>
      </c>
      <c r="AA598" s="8">
        <f>VLOOKUP($Y598,definitions_list_lookup!$N$15:$P$20,3,TRUE)</f>
        <v>4</v>
      </c>
      <c r="AB598" s="4"/>
      <c r="AC598" s="7"/>
      <c r="AD598" s="7"/>
      <c r="AE598" s="7"/>
      <c r="AF598" s="7"/>
      <c r="AG598" s="7"/>
      <c r="AH598" s="7"/>
      <c r="AI598" s="7"/>
      <c r="AJ598" s="7"/>
      <c r="AK598" s="7"/>
      <c r="AL598" s="7"/>
      <c r="AM598" s="7"/>
      <c r="AN598" s="7"/>
      <c r="AO598" s="7"/>
      <c r="AP598" s="7">
        <v>5</v>
      </c>
      <c r="AQ598" s="7"/>
      <c r="AR598" s="7"/>
      <c r="AS598" s="7">
        <v>95</v>
      </c>
      <c r="AT598" s="7"/>
      <c r="AU598" s="7"/>
      <c r="AV598" s="7"/>
      <c r="AW598" s="7"/>
      <c r="AX598" s="7"/>
      <c r="AY598" s="7"/>
      <c r="AZ598" s="7"/>
      <c r="BA598" s="8">
        <f t="shared" si="66"/>
        <v>100</v>
      </c>
      <c r="BB598" s="45"/>
      <c r="BC598" s="4"/>
      <c r="BD598" s="4"/>
      <c r="BE598" s="4"/>
      <c r="BG598" s="8" t="str">
        <f>VLOOKUP($BF598,definitions_list_lookup!$N$15:$P$20,2,TRUE)</f>
        <v>fresh</v>
      </c>
      <c r="BH598" s="8">
        <f>VLOOKUP($BF598,definitions_list_lookup!$N$15:$P$20,3,TRUE)</f>
        <v>0</v>
      </c>
      <c r="BI598" s="4"/>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8">
        <f t="shared" si="67"/>
        <v>0</v>
      </c>
      <c r="CI598" s="45"/>
      <c r="CJ598" s="7"/>
      <c r="CK598" s="130"/>
      <c r="CM598" s="8" t="str">
        <f>VLOOKUP($CL598,definitions_list_lookup!$N$15:$P$20,2,TRUE)</f>
        <v>fresh</v>
      </c>
      <c r="CN598" s="8">
        <f>VLOOKUP($CL598,definitions_list_lookup!$N$15:$P$20,3,TRUE)</f>
        <v>0</v>
      </c>
      <c r="CO598" s="108"/>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8">
        <f t="shared" si="68"/>
        <v>0</v>
      </c>
      <c r="DO598" s="45"/>
      <c r="DP598" s="4"/>
      <c r="DR598" s="8" t="str">
        <f>VLOOKUP($DQ598,definitions_list_lookup!$N$15:$P$20,2,TRUE)</f>
        <v>fresh</v>
      </c>
      <c r="DS598" s="8">
        <f>VLOOKUP($DQ598,definitions_list_lookup!$N$15:$P$20,3,TRUE)</f>
        <v>0</v>
      </c>
      <c r="DT598" s="108"/>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8">
        <f t="shared" si="69"/>
        <v>0</v>
      </c>
      <c r="ET598" s="45"/>
      <c r="EU598" s="8">
        <f t="shared" si="63"/>
        <v>85</v>
      </c>
      <c r="EV598" s="8" t="str">
        <f>VLOOKUP($EU598,definitions_list_lookup!$N$15:$P$20,2,TRUE)</f>
        <v>very high</v>
      </c>
      <c r="EW598" s="8">
        <f>VLOOKUP($EU598,definitions_list_lookup!$N$15:$P$20,3,TRUE)</f>
        <v>4</v>
      </c>
    </row>
    <row r="599" spans="1:153" s="5" customFormat="1" ht="112">
      <c r="A599" s="5" t="s">
        <v>2776</v>
      </c>
      <c r="B599" s="5" t="s">
        <v>2845</v>
      </c>
      <c r="C599" s="5" t="s">
        <v>1497</v>
      </c>
      <c r="D599" s="5" t="s">
        <v>1497</v>
      </c>
      <c r="E599" s="5">
        <v>135</v>
      </c>
      <c r="F599" s="5">
        <v>2</v>
      </c>
      <c r="G599" s="6" t="str">
        <f t="shared" si="64"/>
        <v>135-2</v>
      </c>
      <c r="H599" s="2">
        <v>0</v>
      </c>
      <c r="I599" s="2">
        <v>88</v>
      </c>
      <c r="J599" s="81" t="str">
        <f>IF(((VLOOKUP($G599,Depth_Lookup!$A$3:$J$561,9,FALSE))-(I599/100))&gt;=0,"Good","Too Long")</f>
        <v>Good</v>
      </c>
      <c r="K599" s="82">
        <f>(VLOOKUP($G599,Depth_Lookup!$A$3:$J$561,10,FALSE))+(H599/100)</f>
        <v>295.27</v>
      </c>
      <c r="L599" s="82">
        <f>(VLOOKUP($G599,Depth_Lookup!$A$3:$J$561,10,FALSE))+(I599/100)</f>
        <v>296.14999999999998</v>
      </c>
      <c r="M599" s="174" t="s">
        <v>2768</v>
      </c>
      <c r="N599" s="174" t="s">
        <v>1668</v>
      </c>
      <c r="O599" s="59" t="s">
        <v>2820</v>
      </c>
      <c r="P599" s="59" t="s">
        <v>2500</v>
      </c>
      <c r="Q599" s="45"/>
      <c r="R599" s="42">
        <v>100</v>
      </c>
      <c r="V599" s="8">
        <f t="shared" si="65"/>
        <v>100</v>
      </c>
      <c r="W599" s="4" t="s">
        <v>2046</v>
      </c>
      <c r="X599" s="5" t="s">
        <v>1764</v>
      </c>
      <c r="Y599" s="38">
        <v>85</v>
      </c>
      <c r="Z599" s="8" t="str">
        <f>VLOOKUP($Y599,definitions_list_lookup!$N$15:$P$20,2,TRUE)</f>
        <v>very high</v>
      </c>
      <c r="AA599" s="8">
        <f>VLOOKUP($Y599,definitions_list_lookup!$N$15:$P$20,3,TRUE)</f>
        <v>4</v>
      </c>
      <c r="AB599" s="4"/>
      <c r="AC599" s="7"/>
      <c r="AD599" s="7"/>
      <c r="AE599" s="7"/>
      <c r="AF599" s="7"/>
      <c r="AG599" s="7"/>
      <c r="AH599" s="7"/>
      <c r="AI599" s="7"/>
      <c r="AJ599" s="7"/>
      <c r="AK599" s="7"/>
      <c r="AL599" s="7"/>
      <c r="AM599" s="7"/>
      <c r="AN599" s="7"/>
      <c r="AO599" s="7"/>
      <c r="AP599" s="7">
        <v>5</v>
      </c>
      <c r="AQ599" s="7"/>
      <c r="AR599" s="7"/>
      <c r="AS599" s="7">
        <v>95</v>
      </c>
      <c r="AT599" s="7"/>
      <c r="AU599" s="7"/>
      <c r="AV599" s="7"/>
      <c r="AW599" s="7"/>
      <c r="AX599" s="7"/>
      <c r="AY599" s="7"/>
      <c r="AZ599" s="7"/>
      <c r="BA599" s="8">
        <f t="shared" si="66"/>
        <v>100</v>
      </c>
      <c r="BB599" s="45"/>
      <c r="BC599" s="4"/>
      <c r="BD599" s="4"/>
      <c r="BE599" s="4"/>
      <c r="BG599" s="8" t="str">
        <f>VLOOKUP($BF599,definitions_list_lookup!$N$15:$P$20,2,TRUE)</f>
        <v>fresh</v>
      </c>
      <c r="BH599" s="8">
        <f>VLOOKUP($BF599,definitions_list_lookup!$N$15:$P$20,3,TRUE)</f>
        <v>0</v>
      </c>
      <c r="BI599" s="4"/>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8">
        <f t="shared" si="67"/>
        <v>0</v>
      </c>
      <c r="CI599" s="45"/>
      <c r="CJ599" s="7"/>
      <c r="CK599" s="130"/>
      <c r="CM599" s="8" t="str">
        <f>VLOOKUP($CL599,definitions_list_lookup!$N$15:$P$20,2,TRUE)</f>
        <v>fresh</v>
      </c>
      <c r="CN599" s="8">
        <f>VLOOKUP($CL599,definitions_list_lookup!$N$15:$P$20,3,TRUE)</f>
        <v>0</v>
      </c>
      <c r="CO599" s="108"/>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8">
        <f t="shared" si="68"/>
        <v>0</v>
      </c>
      <c r="DO599" s="45"/>
      <c r="DP599" s="4"/>
      <c r="DR599" s="8" t="str">
        <f>VLOOKUP($DQ599,definitions_list_lookup!$N$15:$P$20,2,TRUE)</f>
        <v>fresh</v>
      </c>
      <c r="DS599" s="8">
        <f>VLOOKUP($DQ599,definitions_list_lookup!$N$15:$P$20,3,TRUE)</f>
        <v>0</v>
      </c>
      <c r="DT599" s="108"/>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8">
        <f t="shared" si="69"/>
        <v>0</v>
      </c>
      <c r="ET599" s="45"/>
      <c r="EU599" s="8">
        <f t="shared" si="63"/>
        <v>85</v>
      </c>
      <c r="EV599" s="8" t="str">
        <f>VLOOKUP($EU599,definitions_list_lookup!$N$15:$P$20,2,TRUE)</f>
        <v>very high</v>
      </c>
      <c r="EW599" s="8">
        <f>VLOOKUP($EU599,definitions_list_lookup!$N$15:$P$20,3,TRUE)</f>
        <v>4</v>
      </c>
    </row>
    <row r="600" spans="1:153" s="5" customFormat="1" ht="112">
      <c r="A600" s="5" t="s">
        <v>2776</v>
      </c>
      <c r="B600" s="5" t="s">
        <v>2845</v>
      </c>
      <c r="C600" s="5" t="s">
        <v>1497</v>
      </c>
      <c r="D600" s="5" t="s">
        <v>1497</v>
      </c>
      <c r="E600" s="5">
        <v>136</v>
      </c>
      <c r="F600" s="5">
        <v>1</v>
      </c>
      <c r="G600" s="6" t="str">
        <f t="shared" si="64"/>
        <v>136-1</v>
      </c>
      <c r="H600" s="2">
        <v>0</v>
      </c>
      <c r="I600" s="2">
        <v>34.5</v>
      </c>
      <c r="J600" s="81" t="str">
        <f>IF(((VLOOKUP($G600,Depth_Lookup!$A$3:$J$561,9,FALSE))-(I600/100))&gt;=0,"Good","Too Long")</f>
        <v>Good</v>
      </c>
      <c r="K600" s="82">
        <f>(VLOOKUP($G600,Depth_Lookup!$A$3:$J$561,10,FALSE))+(H600/100)</f>
        <v>296.14999999999998</v>
      </c>
      <c r="L600" s="82">
        <f>(VLOOKUP($G600,Depth_Lookup!$A$3:$J$561,10,FALSE))+(I600/100)</f>
        <v>296.495</v>
      </c>
      <c r="M600" s="174" t="s">
        <v>2768</v>
      </c>
      <c r="N600" s="174" t="s">
        <v>1668</v>
      </c>
      <c r="O600" s="59" t="s">
        <v>2820</v>
      </c>
      <c r="P600" s="59" t="s">
        <v>2500</v>
      </c>
      <c r="Q600" s="45"/>
      <c r="R600" s="42">
        <v>100</v>
      </c>
      <c r="V600" s="8">
        <f t="shared" si="65"/>
        <v>100</v>
      </c>
      <c r="W600" s="4" t="s">
        <v>2046</v>
      </c>
      <c r="X600" s="5" t="s">
        <v>1764</v>
      </c>
      <c r="Y600" s="38">
        <v>75</v>
      </c>
      <c r="Z600" s="8" t="str">
        <f>VLOOKUP($Y600,definitions_list_lookup!$N$15:$P$20,2,TRUE)</f>
        <v>very high</v>
      </c>
      <c r="AA600" s="8">
        <f>VLOOKUP($Y600,definitions_list_lookup!$N$15:$P$20,3,TRUE)</f>
        <v>4</v>
      </c>
      <c r="AB600" s="4"/>
      <c r="AC600" s="7"/>
      <c r="AD600" s="7"/>
      <c r="AE600" s="7"/>
      <c r="AF600" s="7"/>
      <c r="AG600" s="7"/>
      <c r="AH600" s="7"/>
      <c r="AI600" s="7"/>
      <c r="AJ600" s="7"/>
      <c r="AK600" s="7"/>
      <c r="AL600" s="7"/>
      <c r="AM600" s="7"/>
      <c r="AN600" s="7"/>
      <c r="AO600" s="7"/>
      <c r="AP600" s="7">
        <v>5</v>
      </c>
      <c r="AQ600" s="7"/>
      <c r="AR600" s="7"/>
      <c r="AS600" s="7">
        <v>95</v>
      </c>
      <c r="AT600" s="7"/>
      <c r="AU600" s="7"/>
      <c r="AV600" s="7"/>
      <c r="AW600" s="7"/>
      <c r="AX600" s="7"/>
      <c r="AY600" s="7"/>
      <c r="AZ600" s="7"/>
      <c r="BA600" s="8">
        <f t="shared" si="66"/>
        <v>100</v>
      </c>
      <c r="BB600" s="45"/>
      <c r="BC600" s="4"/>
      <c r="BD600" s="4"/>
      <c r="BE600" s="4"/>
      <c r="BG600" s="8" t="str">
        <f>VLOOKUP($BF600,definitions_list_lookup!$N$15:$P$20,2,TRUE)</f>
        <v>fresh</v>
      </c>
      <c r="BH600" s="8">
        <f>VLOOKUP($BF600,definitions_list_lookup!$N$15:$P$20,3,TRUE)</f>
        <v>0</v>
      </c>
      <c r="BI600" s="4"/>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8">
        <f t="shared" si="67"/>
        <v>0</v>
      </c>
      <c r="CI600" s="45"/>
      <c r="CJ600" s="7"/>
      <c r="CK600" s="130"/>
      <c r="CM600" s="8" t="str">
        <f>VLOOKUP($CL600,definitions_list_lookup!$N$15:$P$20,2,TRUE)</f>
        <v>fresh</v>
      </c>
      <c r="CN600" s="8">
        <f>VLOOKUP($CL600,definitions_list_lookup!$N$15:$P$20,3,TRUE)</f>
        <v>0</v>
      </c>
      <c r="CO600" s="108"/>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8">
        <f t="shared" si="68"/>
        <v>0</v>
      </c>
      <c r="DO600" s="45"/>
      <c r="DP600" s="4"/>
      <c r="DR600" s="8" t="str">
        <f>VLOOKUP($DQ600,definitions_list_lookup!$N$15:$P$20,2,TRUE)</f>
        <v>fresh</v>
      </c>
      <c r="DS600" s="8">
        <f>VLOOKUP($DQ600,definitions_list_lookup!$N$15:$P$20,3,TRUE)</f>
        <v>0</v>
      </c>
      <c r="DT600" s="108"/>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8">
        <f t="shared" si="69"/>
        <v>0</v>
      </c>
      <c r="ET600" s="45"/>
      <c r="EU600" s="8">
        <f t="shared" si="63"/>
        <v>75</v>
      </c>
      <c r="EV600" s="8" t="str">
        <f>VLOOKUP($EU600,definitions_list_lookup!$N$15:$P$20,2,TRUE)</f>
        <v>very high</v>
      </c>
      <c r="EW600" s="8">
        <f>VLOOKUP($EU600,definitions_list_lookup!$N$15:$P$20,3,TRUE)</f>
        <v>4</v>
      </c>
    </row>
    <row r="601" spans="1:153" s="5" customFormat="1" ht="112">
      <c r="A601" s="5" t="s">
        <v>2776</v>
      </c>
      <c r="B601" s="5" t="s">
        <v>2845</v>
      </c>
      <c r="C601" s="5" t="s">
        <v>1497</v>
      </c>
      <c r="D601" s="5" t="s">
        <v>1497</v>
      </c>
      <c r="E601" s="5">
        <v>137</v>
      </c>
      <c r="F601" s="5">
        <v>1</v>
      </c>
      <c r="G601" s="6" t="str">
        <f t="shared" si="64"/>
        <v>137-1</v>
      </c>
      <c r="H601" s="2">
        <v>0</v>
      </c>
      <c r="I601" s="2">
        <v>56</v>
      </c>
      <c r="J601" s="81" t="str">
        <f>IF(((VLOOKUP($G601,Depth_Lookup!$A$3:$J$561,9,FALSE))-(I601/100))&gt;=0,"Good","Too Long")</f>
        <v>Good</v>
      </c>
      <c r="K601" s="82">
        <f>(VLOOKUP($G601,Depth_Lookup!$A$3:$J$561,10,FALSE))+(H601/100)</f>
        <v>296.64999999999998</v>
      </c>
      <c r="L601" s="82">
        <f>(VLOOKUP($G601,Depth_Lookup!$A$3:$J$561,10,FALSE))+(I601/100)</f>
        <v>297.20999999999998</v>
      </c>
      <c r="M601" s="174" t="s">
        <v>2768</v>
      </c>
      <c r="N601" s="174" t="s">
        <v>1668</v>
      </c>
      <c r="O601" s="59" t="s">
        <v>2820</v>
      </c>
      <c r="P601" s="59" t="s">
        <v>2500</v>
      </c>
      <c r="Q601" s="45"/>
      <c r="R601" s="42">
        <v>100</v>
      </c>
      <c r="V601" s="8">
        <f t="shared" si="65"/>
        <v>100</v>
      </c>
      <c r="W601" s="4" t="s">
        <v>2046</v>
      </c>
      <c r="X601" s="5" t="s">
        <v>1764</v>
      </c>
      <c r="Y601" s="38">
        <v>85</v>
      </c>
      <c r="Z601" s="8" t="str">
        <f>VLOOKUP($Y601,definitions_list_lookup!$N$15:$P$20,2,TRUE)</f>
        <v>very high</v>
      </c>
      <c r="AA601" s="8">
        <f>VLOOKUP($Y601,definitions_list_lookup!$N$15:$P$20,3,TRUE)</f>
        <v>4</v>
      </c>
      <c r="AB601" s="4"/>
      <c r="AC601" s="7"/>
      <c r="AD601" s="7"/>
      <c r="AE601" s="7"/>
      <c r="AF601" s="7"/>
      <c r="AG601" s="7"/>
      <c r="AH601" s="7"/>
      <c r="AI601" s="7"/>
      <c r="AJ601" s="7"/>
      <c r="AK601" s="7"/>
      <c r="AL601" s="7"/>
      <c r="AM601" s="7"/>
      <c r="AN601" s="7"/>
      <c r="AO601" s="7"/>
      <c r="AP601" s="7">
        <v>5</v>
      </c>
      <c r="AQ601" s="7"/>
      <c r="AR601" s="7"/>
      <c r="AS601" s="7">
        <v>95</v>
      </c>
      <c r="AT601" s="7"/>
      <c r="AU601" s="7"/>
      <c r="AV601" s="7"/>
      <c r="AW601" s="7"/>
      <c r="AX601" s="7"/>
      <c r="AY601" s="7"/>
      <c r="AZ601" s="7"/>
      <c r="BA601" s="8">
        <f t="shared" si="66"/>
        <v>100</v>
      </c>
      <c r="BB601" s="45"/>
      <c r="BC601" s="4"/>
      <c r="BD601" s="4"/>
      <c r="BE601" s="4"/>
      <c r="BG601" s="8" t="str">
        <f>VLOOKUP($BF601,definitions_list_lookup!$N$15:$P$20,2,TRUE)</f>
        <v>fresh</v>
      </c>
      <c r="BH601" s="8">
        <f>VLOOKUP($BF601,definitions_list_lookup!$N$15:$P$20,3,TRUE)</f>
        <v>0</v>
      </c>
      <c r="BI601" s="4"/>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8">
        <f t="shared" si="67"/>
        <v>0</v>
      </c>
      <c r="CI601" s="45"/>
      <c r="CJ601" s="7"/>
      <c r="CK601" s="130"/>
      <c r="CM601" s="8" t="str">
        <f>VLOOKUP($CL601,definitions_list_lookup!$N$15:$P$20,2,TRUE)</f>
        <v>fresh</v>
      </c>
      <c r="CN601" s="8">
        <f>VLOOKUP($CL601,definitions_list_lookup!$N$15:$P$20,3,TRUE)</f>
        <v>0</v>
      </c>
      <c r="CO601" s="108"/>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8">
        <f t="shared" si="68"/>
        <v>0</v>
      </c>
      <c r="DO601" s="45"/>
      <c r="DP601" s="4"/>
      <c r="DR601" s="8" t="str">
        <f>VLOOKUP($DQ601,definitions_list_lookup!$N$15:$P$20,2,TRUE)</f>
        <v>fresh</v>
      </c>
      <c r="DS601" s="8">
        <f>VLOOKUP($DQ601,definitions_list_lookup!$N$15:$P$20,3,TRUE)</f>
        <v>0</v>
      </c>
      <c r="DT601" s="108"/>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8">
        <f t="shared" si="69"/>
        <v>0</v>
      </c>
      <c r="ET601" s="45"/>
      <c r="EU601" s="8">
        <f t="shared" si="63"/>
        <v>85</v>
      </c>
      <c r="EV601" s="8" t="str">
        <f>VLOOKUP($EU601,definitions_list_lookup!$N$15:$P$20,2,TRUE)</f>
        <v>very high</v>
      </c>
      <c r="EW601" s="8">
        <f>VLOOKUP($EU601,definitions_list_lookup!$N$15:$P$20,3,TRUE)</f>
        <v>4</v>
      </c>
    </row>
    <row r="602" spans="1:153" s="5" customFormat="1" ht="224">
      <c r="A602" s="5" t="s">
        <v>2776</v>
      </c>
      <c r="B602" s="5" t="s">
        <v>2845</v>
      </c>
      <c r="C602" s="5" t="s">
        <v>1497</v>
      </c>
      <c r="D602" s="5" t="s">
        <v>1497</v>
      </c>
      <c r="E602" s="5">
        <v>137</v>
      </c>
      <c r="F602" s="5">
        <v>2</v>
      </c>
      <c r="G602" s="6" t="str">
        <f t="shared" si="64"/>
        <v>137-2</v>
      </c>
      <c r="H602" s="2">
        <v>0</v>
      </c>
      <c r="I602" s="2">
        <v>94.5</v>
      </c>
      <c r="J602" s="81" t="str">
        <f>IF(((VLOOKUP($G602,Depth_Lookup!$A$3:$J$561,9,FALSE))-(I602/100))&gt;=0,"Good","Too Long")</f>
        <v>Good</v>
      </c>
      <c r="K602" s="82">
        <f>(VLOOKUP($G602,Depth_Lookup!$A$3:$J$561,10,FALSE))+(H602/100)</f>
        <v>297.20999999999998</v>
      </c>
      <c r="L602" s="82">
        <f>(VLOOKUP($G602,Depth_Lookup!$A$3:$J$561,10,FALSE))+(I602/100)</f>
        <v>298.15499999999997</v>
      </c>
      <c r="M602" s="174" t="s">
        <v>2768</v>
      </c>
      <c r="N602" s="174" t="s">
        <v>1668</v>
      </c>
      <c r="O602" s="59" t="s">
        <v>2821</v>
      </c>
      <c r="P602" s="59" t="s">
        <v>2853</v>
      </c>
      <c r="Q602" s="45"/>
      <c r="R602" s="42">
        <v>100</v>
      </c>
      <c r="V602" s="8">
        <f t="shared" si="65"/>
        <v>100</v>
      </c>
      <c r="W602" s="4" t="s">
        <v>2039</v>
      </c>
      <c r="X602" s="5" t="s">
        <v>1764</v>
      </c>
      <c r="Y602" s="38">
        <v>75</v>
      </c>
      <c r="Z602" s="8" t="str">
        <f>VLOOKUP($Y602,definitions_list_lookup!$N$15:$P$20,2,TRUE)</f>
        <v>very high</v>
      </c>
      <c r="AA602" s="8">
        <f>VLOOKUP($Y602,definitions_list_lookup!$N$15:$P$20,3,TRUE)</f>
        <v>4</v>
      </c>
      <c r="AB602" s="4" t="s">
        <v>2807</v>
      </c>
      <c r="AC602" s="7">
        <v>1</v>
      </c>
      <c r="AD602" s="7">
        <v>2</v>
      </c>
      <c r="AE602" s="7">
        <v>1</v>
      </c>
      <c r="AF602" s="7"/>
      <c r="AG602" s="7"/>
      <c r="AH602" s="7"/>
      <c r="AI602" s="7"/>
      <c r="AJ602" s="7"/>
      <c r="AK602" s="7"/>
      <c r="AL602" s="7"/>
      <c r="AM602" s="7"/>
      <c r="AN602" s="7"/>
      <c r="AO602" s="7"/>
      <c r="AP602" s="7">
        <v>5</v>
      </c>
      <c r="AQ602" s="7"/>
      <c r="AR602" s="7"/>
      <c r="AS602" s="7">
        <v>91</v>
      </c>
      <c r="AT602" s="7"/>
      <c r="AU602" s="7"/>
      <c r="AV602" s="7"/>
      <c r="AW602" s="7"/>
      <c r="AX602" s="7"/>
      <c r="AY602" s="7"/>
      <c r="AZ602" s="7"/>
      <c r="BA602" s="8">
        <f t="shared" si="66"/>
        <v>100</v>
      </c>
      <c r="BB602" s="45"/>
      <c r="BC602" s="4" t="s">
        <v>2799</v>
      </c>
      <c r="BD602" s="4"/>
      <c r="BE602" s="4"/>
      <c r="BF602" s="178">
        <v>1</v>
      </c>
      <c r="BG602" s="8" t="str">
        <f>VLOOKUP($BF602,definitions_list_lookup!$N$15:$P$20,2,TRUE)</f>
        <v>fresh</v>
      </c>
      <c r="BH602" s="8">
        <f>VLOOKUP($BF602,definitions_list_lookup!$N$15:$P$20,3,TRUE)</f>
        <v>0</v>
      </c>
      <c r="BI602" s="4"/>
      <c r="BJ602" s="7">
        <v>25</v>
      </c>
      <c r="BK602" s="7">
        <v>50</v>
      </c>
      <c r="BL602" s="7">
        <v>25</v>
      </c>
      <c r="BM602" s="7"/>
      <c r="BN602" s="7"/>
      <c r="BO602" s="7"/>
      <c r="BP602" s="7"/>
      <c r="BQ602" s="7"/>
      <c r="BR602" s="7"/>
      <c r="BS602" s="7"/>
      <c r="BT602" s="7"/>
      <c r="BU602" s="7"/>
      <c r="BV602" s="7"/>
      <c r="BW602" s="7"/>
      <c r="BX602" s="7"/>
      <c r="BY602" s="7"/>
      <c r="BZ602" s="7"/>
      <c r="CA602" s="7"/>
      <c r="CB602" s="7"/>
      <c r="CC602" s="7"/>
      <c r="CD602" s="7"/>
      <c r="CE602" s="7"/>
      <c r="CF602" s="7"/>
      <c r="CG602" s="7"/>
      <c r="CH602" s="8">
        <f t="shared" si="67"/>
        <v>100</v>
      </c>
      <c r="CI602" s="45"/>
      <c r="CJ602" s="7"/>
      <c r="CK602" s="130"/>
      <c r="CM602" s="8" t="str">
        <f>VLOOKUP($CL602,definitions_list_lookup!$N$15:$P$20,2,TRUE)</f>
        <v>fresh</v>
      </c>
      <c r="CN602" s="8">
        <f>VLOOKUP($CL602,definitions_list_lookup!$N$15:$P$20,3,TRUE)</f>
        <v>0</v>
      </c>
      <c r="CO602" s="108"/>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8">
        <f t="shared" si="68"/>
        <v>0</v>
      </c>
      <c r="DO602" s="45"/>
      <c r="DP602" s="4"/>
      <c r="DR602" s="8" t="str">
        <f>VLOOKUP($DQ602,definitions_list_lookup!$N$15:$P$20,2,TRUE)</f>
        <v>fresh</v>
      </c>
      <c r="DS602" s="8">
        <f>VLOOKUP($DQ602,definitions_list_lookup!$N$15:$P$20,3,TRUE)</f>
        <v>0</v>
      </c>
      <c r="DT602" s="108"/>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8">
        <f t="shared" si="69"/>
        <v>0</v>
      </c>
      <c r="ET602" s="45"/>
      <c r="EU602" s="8">
        <f t="shared" si="63"/>
        <v>75</v>
      </c>
      <c r="EV602" s="8" t="str">
        <f>VLOOKUP($EU602,definitions_list_lookup!$N$15:$P$20,2,TRUE)</f>
        <v>very high</v>
      </c>
      <c r="EW602" s="8">
        <f>VLOOKUP($EU602,definitions_list_lookup!$N$15:$P$20,3,TRUE)</f>
        <v>4</v>
      </c>
    </row>
    <row r="603" spans="1:153" s="5" customFormat="1" ht="112">
      <c r="A603" s="5" t="s">
        <v>2776</v>
      </c>
      <c r="B603" s="5" t="s">
        <v>2845</v>
      </c>
      <c r="C603" s="5" t="s">
        <v>1497</v>
      </c>
      <c r="D603" s="5" t="s">
        <v>1497</v>
      </c>
      <c r="E603" s="5">
        <v>137</v>
      </c>
      <c r="F603" s="5">
        <v>3</v>
      </c>
      <c r="G603" s="6" t="str">
        <f t="shared" si="64"/>
        <v>137-3</v>
      </c>
      <c r="H603" s="2">
        <v>0</v>
      </c>
      <c r="I603" s="2">
        <v>84</v>
      </c>
      <c r="J603" s="81" t="str">
        <f>IF(((VLOOKUP($G603,Depth_Lookup!$A$3:$J$561,9,FALSE))-(I603/100))&gt;=0,"Good","Too Long")</f>
        <v>Good</v>
      </c>
      <c r="K603" s="82">
        <f>(VLOOKUP($G603,Depth_Lookup!$A$3:$J$561,10,FALSE))+(H603/100)</f>
        <v>298.15499999999997</v>
      </c>
      <c r="L603" s="82">
        <f>(VLOOKUP($G603,Depth_Lookup!$A$3:$J$561,10,FALSE))+(I603/100)</f>
        <v>298.99499999999995</v>
      </c>
      <c r="M603" s="174" t="s">
        <v>2768</v>
      </c>
      <c r="N603" s="174" t="s">
        <v>1668</v>
      </c>
      <c r="O603" s="59" t="s">
        <v>2822</v>
      </c>
      <c r="P603" s="59" t="s">
        <v>2500</v>
      </c>
      <c r="Q603" s="45"/>
      <c r="R603" s="42">
        <v>100</v>
      </c>
      <c r="V603" s="8">
        <f t="shared" si="65"/>
        <v>100</v>
      </c>
      <c r="W603" s="4" t="s">
        <v>2046</v>
      </c>
      <c r="X603" s="5" t="s">
        <v>1</v>
      </c>
      <c r="Y603" s="38">
        <v>85</v>
      </c>
      <c r="Z603" s="8" t="str">
        <f>VLOOKUP($Y603,definitions_list_lookup!$N$15:$P$20,2,TRUE)</f>
        <v>very high</v>
      </c>
      <c r="AA603" s="8">
        <f>VLOOKUP($Y603,definitions_list_lookup!$N$15:$P$20,3,TRUE)</f>
        <v>4</v>
      </c>
      <c r="AB603" s="4" t="s">
        <v>2800</v>
      </c>
      <c r="AC603" s="7"/>
      <c r="AD603" s="7"/>
      <c r="AE603" s="7"/>
      <c r="AF603" s="7"/>
      <c r="AG603" s="7"/>
      <c r="AH603" s="7"/>
      <c r="AI603" s="7"/>
      <c r="AJ603" s="7"/>
      <c r="AK603" s="7"/>
      <c r="AL603" s="7"/>
      <c r="AM603" s="7"/>
      <c r="AN603" s="7"/>
      <c r="AO603" s="7"/>
      <c r="AP603" s="7">
        <v>5</v>
      </c>
      <c r="AQ603" s="7"/>
      <c r="AR603" s="7"/>
      <c r="AS603" s="7">
        <v>95</v>
      </c>
      <c r="AT603" s="7"/>
      <c r="AU603" s="7"/>
      <c r="AV603" s="7"/>
      <c r="AW603" s="7"/>
      <c r="AX603" s="7"/>
      <c r="AY603" s="7"/>
      <c r="AZ603" s="7"/>
      <c r="BA603" s="8">
        <f t="shared" si="66"/>
        <v>100</v>
      </c>
      <c r="BB603" s="45"/>
      <c r="BC603" s="4"/>
      <c r="BD603" s="4"/>
      <c r="BE603" s="4"/>
      <c r="BG603" s="8" t="str">
        <f>VLOOKUP($BF603,definitions_list_lookup!$N$15:$P$20,2,TRUE)</f>
        <v>fresh</v>
      </c>
      <c r="BH603" s="8">
        <f>VLOOKUP($BF603,definitions_list_lookup!$N$15:$P$20,3,TRUE)</f>
        <v>0</v>
      </c>
      <c r="BI603" s="4"/>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8">
        <f t="shared" si="67"/>
        <v>0</v>
      </c>
      <c r="CI603" s="45"/>
      <c r="CJ603" s="7"/>
      <c r="CK603" s="130"/>
      <c r="CM603" s="8" t="str">
        <f>VLOOKUP($CL603,definitions_list_lookup!$N$15:$P$20,2,TRUE)</f>
        <v>fresh</v>
      </c>
      <c r="CN603" s="8">
        <f>VLOOKUP($CL603,definitions_list_lookup!$N$15:$P$20,3,TRUE)</f>
        <v>0</v>
      </c>
      <c r="CO603" s="108"/>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8">
        <f t="shared" si="68"/>
        <v>0</v>
      </c>
      <c r="DO603" s="45"/>
      <c r="DP603" s="4"/>
      <c r="DR603" s="8" t="str">
        <f>VLOOKUP($DQ603,definitions_list_lookup!$N$15:$P$20,2,TRUE)</f>
        <v>fresh</v>
      </c>
      <c r="DS603" s="8">
        <f>VLOOKUP($DQ603,definitions_list_lookup!$N$15:$P$20,3,TRUE)</f>
        <v>0</v>
      </c>
      <c r="DT603" s="108"/>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8">
        <f t="shared" si="69"/>
        <v>0</v>
      </c>
      <c r="ET603" s="45"/>
      <c r="EU603" s="8">
        <f t="shared" si="63"/>
        <v>85</v>
      </c>
      <c r="EV603" s="8" t="str">
        <f>VLOOKUP($EU603,definitions_list_lookup!$N$15:$P$20,2,TRUE)</f>
        <v>very high</v>
      </c>
      <c r="EW603" s="8">
        <f>VLOOKUP($EU603,definitions_list_lookup!$N$15:$P$20,3,TRUE)</f>
        <v>4</v>
      </c>
    </row>
    <row r="604" spans="1:153" s="5" customFormat="1" ht="112">
      <c r="A604" s="5" t="s">
        <v>2776</v>
      </c>
      <c r="B604" s="5" t="s">
        <v>2845</v>
      </c>
      <c r="C604" s="5" t="s">
        <v>1497</v>
      </c>
      <c r="D604" s="5" t="s">
        <v>1497</v>
      </c>
      <c r="E604" s="5">
        <v>137</v>
      </c>
      <c r="F604" s="5">
        <v>4</v>
      </c>
      <c r="G604" s="6" t="str">
        <f t="shared" si="64"/>
        <v>137-4</v>
      </c>
      <c r="H604" s="2">
        <v>0</v>
      </c>
      <c r="I604" s="2">
        <v>55.5</v>
      </c>
      <c r="J604" s="81" t="str">
        <f>IF(((VLOOKUP($G604,Depth_Lookup!$A$3:$J$561,9,FALSE))-(I604/100))&gt;=0,"Good","Too Long")</f>
        <v>Good</v>
      </c>
      <c r="K604" s="82">
        <f>(VLOOKUP($G604,Depth_Lookup!$A$3:$J$561,10,FALSE))+(H604/100)</f>
        <v>298.995</v>
      </c>
      <c r="L604" s="82">
        <f>(VLOOKUP($G604,Depth_Lookup!$A$3:$J$561,10,FALSE))+(I604/100)</f>
        <v>299.55</v>
      </c>
      <c r="M604" s="174" t="s">
        <v>2768</v>
      </c>
      <c r="N604" s="174" t="s">
        <v>1668</v>
      </c>
      <c r="O604" s="59" t="s">
        <v>2823</v>
      </c>
      <c r="P604" s="59" t="s">
        <v>2500</v>
      </c>
      <c r="Q604" s="45"/>
      <c r="R604" s="42">
        <v>100</v>
      </c>
      <c r="V604" s="8">
        <f t="shared" si="65"/>
        <v>100</v>
      </c>
      <c r="W604" s="4" t="s">
        <v>2046</v>
      </c>
      <c r="X604" s="5" t="s">
        <v>1</v>
      </c>
      <c r="Y604" s="38">
        <v>80</v>
      </c>
      <c r="Z604" s="8" t="str">
        <f>VLOOKUP($Y604,definitions_list_lookup!$N$15:$P$20,2,TRUE)</f>
        <v>very high</v>
      </c>
      <c r="AA604" s="8">
        <f>VLOOKUP($Y604,definitions_list_lookup!$N$15:$P$20,3,TRUE)</f>
        <v>4</v>
      </c>
      <c r="AB604" s="4" t="s">
        <v>2801</v>
      </c>
      <c r="AC604" s="7"/>
      <c r="AD604" s="7"/>
      <c r="AE604" s="7"/>
      <c r="AF604" s="7"/>
      <c r="AG604" s="7"/>
      <c r="AH604" s="7"/>
      <c r="AI604" s="7"/>
      <c r="AJ604" s="7"/>
      <c r="AK604" s="7"/>
      <c r="AL604" s="7"/>
      <c r="AM604" s="7"/>
      <c r="AN604" s="7"/>
      <c r="AO604" s="7"/>
      <c r="AP604" s="7">
        <v>5</v>
      </c>
      <c r="AQ604" s="7"/>
      <c r="AR604" s="7"/>
      <c r="AS604" s="7">
        <v>95</v>
      </c>
      <c r="AT604" s="7"/>
      <c r="AU604" s="7"/>
      <c r="AV604" s="7"/>
      <c r="AW604" s="7"/>
      <c r="AX604" s="7"/>
      <c r="AY604" s="7"/>
      <c r="AZ604" s="7"/>
      <c r="BA604" s="8">
        <f t="shared" si="66"/>
        <v>100</v>
      </c>
      <c r="BB604" s="45"/>
      <c r="BC604" s="4"/>
      <c r="BD604" s="4"/>
      <c r="BE604" s="4"/>
      <c r="BG604" s="8" t="str">
        <f>VLOOKUP($BF604,definitions_list_lookup!$N$15:$P$20,2,TRUE)</f>
        <v>fresh</v>
      </c>
      <c r="BH604" s="8">
        <f>VLOOKUP($BF604,definitions_list_lookup!$N$15:$P$20,3,TRUE)</f>
        <v>0</v>
      </c>
      <c r="BI604" s="4"/>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8">
        <f t="shared" si="67"/>
        <v>0</v>
      </c>
      <c r="CI604" s="45"/>
      <c r="CJ604" s="7"/>
      <c r="CK604" s="130"/>
      <c r="CM604" s="8" t="str">
        <f>VLOOKUP($CL604,definitions_list_lookup!$N$15:$P$20,2,TRUE)</f>
        <v>fresh</v>
      </c>
      <c r="CN604" s="8">
        <f>VLOOKUP($CL604,definitions_list_lookup!$N$15:$P$20,3,TRUE)</f>
        <v>0</v>
      </c>
      <c r="CO604" s="108"/>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8">
        <f t="shared" si="68"/>
        <v>0</v>
      </c>
      <c r="DO604" s="45"/>
      <c r="DP604" s="4"/>
      <c r="DR604" s="8" t="str">
        <f>VLOOKUP($DQ604,definitions_list_lookup!$N$15:$P$20,2,TRUE)</f>
        <v>fresh</v>
      </c>
      <c r="DS604" s="8">
        <f>VLOOKUP($DQ604,definitions_list_lookup!$N$15:$P$20,3,TRUE)</f>
        <v>0</v>
      </c>
      <c r="DT604" s="108"/>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8">
        <f t="shared" si="69"/>
        <v>0</v>
      </c>
      <c r="ET604" s="45"/>
      <c r="EU604" s="8">
        <f t="shared" si="63"/>
        <v>80</v>
      </c>
      <c r="EV604" s="8" t="str">
        <f>VLOOKUP($EU604,definitions_list_lookup!$N$15:$P$20,2,TRUE)</f>
        <v>very high</v>
      </c>
      <c r="EW604" s="8">
        <f>VLOOKUP($EU604,definitions_list_lookup!$N$15:$P$20,3,TRUE)</f>
        <v>4</v>
      </c>
    </row>
    <row r="605" spans="1:153" s="5" customFormat="1" ht="112">
      <c r="A605" s="5" t="s">
        <v>2776</v>
      </c>
      <c r="B605" s="5" t="s">
        <v>2845</v>
      </c>
      <c r="C605" s="5" t="s">
        <v>1497</v>
      </c>
      <c r="D605" s="5" t="s">
        <v>1497</v>
      </c>
      <c r="E605" s="5">
        <v>138</v>
      </c>
      <c r="F605" s="5">
        <v>1</v>
      </c>
      <c r="G605" s="6" t="str">
        <f t="shared" si="64"/>
        <v>138-1</v>
      </c>
      <c r="H605" s="2">
        <v>0</v>
      </c>
      <c r="I605" s="2">
        <v>82</v>
      </c>
      <c r="J605" s="81" t="str">
        <f>IF(((VLOOKUP($G605,Depth_Lookup!$A$3:$J$561,9,FALSE))-(I605/100))&gt;=0,"Good","Too Long")</f>
        <v>Good</v>
      </c>
      <c r="K605" s="82">
        <f>(VLOOKUP($G605,Depth_Lookup!$A$3:$J$561,10,FALSE))+(H605/100)</f>
        <v>299.14999999999998</v>
      </c>
      <c r="L605" s="82">
        <f>(VLOOKUP($G605,Depth_Lookup!$A$3:$J$561,10,FALSE))+(I605/100)</f>
        <v>299.96999999999997</v>
      </c>
      <c r="M605" s="174" t="s">
        <v>2768</v>
      </c>
      <c r="N605" s="174" t="s">
        <v>1668</v>
      </c>
      <c r="O605" s="59" t="s">
        <v>2824</v>
      </c>
      <c r="P605" s="59" t="s">
        <v>2856</v>
      </c>
      <c r="Q605" s="45"/>
      <c r="R605" s="42">
        <v>100</v>
      </c>
      <c r="V605" s="8">
        <f t="shared" si="65"/>
        <v>100</v>
      </c>
      <c r="W605" s="4" t="s">
        <v>2046</v>
      </c>
      <c r="X605" s="5" t="s">
        <v>1764</v>
      </c>
      <c r="Y605" s="38">
        <v>70</v>
      </c>
      <c r="Z605" s="8" t="str">
        <f>VLOOKUP($Y605,definitions_list_lookup!$N$15:$P$20,2,TRUE)</f>
        <v>very high</v>
      </c>
      <c r="AA605" s="8">
        <f>VLOOKUP($Y605,definitions_list_lookup!$N$15:$P$20,3,TRUE)</f>
        <v>4</v>
      </c>
      <c r="AB605" s="4" t="s">
        <v>2802</v>
      </c>
      <c r="AC605" s="7">
        <v>0.5</v>
      </c>
      <c r="AD605" s="7">
        <v>1</v>
      </c>
      <c r="AE605" s="7">
        <v>0.5</v>
      </c>
      <c r="AF605" s="7"/>
      <c r="AG605" s="7"/>
      <c r="AH605" s="7"/>
      <c r="AI605" s="7"/>
      <c r="AJ605" s="7"/>
      <c r="AK605" s="7"/>
      <c r="AL605" s="7"/>
      <c r="AM605" s="7"/>
      <c r="AN605" s="7"/>
      <c r="AO605" s="7"/>
      <c r="AP605" s="7">
        <v>5</v>
      </c>
      <c r="AQ605" s="7"/>
      <c r="AR605" s="7"/>
      <c r="AS605" s="7">
        <v>93</v>
      </c>
      <c r="AT605" s="7"/>
      <c r="AU605" s="7"/>
      <c r="AV605" s="7"/>
      <c r="AW605" s="7"/>
      <c r="AX605" s="7"/>
      <c r="AY605" s="7"/>
      <c r="AZ605" s="7"/>
      <c r="BA605" s="8">
        <f t="shared" si="66"/>
        <v>100</v>
      </c>
      <c r="BB605" s="45"/>
      <c r="BC605" s="4"/>
      <c r="BD605" s="4"/>
      <c r="BE605" s="4"/>
      <c r="BG605" s="8" t="str">
        <f>VLOOKUP($BF605,definitions_list_lookup!$N$15:$P$20,2,TRUE)</f>
        <v>fresh</v>
      </c>
      <c r="BH605" s="8">
        <f>VLOOKUP($BF605,definitions_list_lookup!$N$15:$P$20,3,TRUE)</f>
        <v>0</v>
      </c>
      <c r="BI605" s="4"/>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8">
        <f t="shared" si="67"/>
        <v>0</v>
      </c>
      <c r="CI605" s="45"/>
      <c r="CJ605" s="7"/>
      <c r="CK605" s="130"/>
      <c r="CM605" s="8" t="str">
        <f>VLOOKUP($CL605,definitions_list_lookup!$N$15:$P$20,2,TRUE)</f>
        <v>fresh</v>
      </c>
      <c r="CN605" s="8">
        <f>VLOOKUP($CL605,definitions_list_lookup!$N$15:$P$20,3,TRUE)</f>
        <v>0</v>
      </c>
      <c r="CO605" s="108"/>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8">
        <f t="shared" si="68"/>
        <v>0</v>
      </c>
      <c r="DO605" s="45"/>
      <c r="DP605" s="4"/>
      <c r="DR605" s="8" t="str">
        <f>VLOOKUP($DQ605,definitions_list_lookup!$N$15:$P$20,2,TRUE)</f>
        <v>fresh</v>
      </c>
      <c r="DS605" s="8">
        <f>VLOOKUP($DQ605,definitions_list_lookup!$N$15:$P$20,3,TRUE)</f>
        <v>0</v>
      </c>
      <c r="DT605" s="108"/>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8">
        <f t="shared" si="69"/>
        <v>0</v>
      </c>
      <c r="ET605" s="45"/>
      <c r="EU605" s="8">
        <f t="shared" si="63"/>
        <v>70</v>
      </c>
      <c r="EV605" s="8" t="str">
        <f>VLOOKUP($EU605,definitions_list_lookup!$N$15:$P$20,2,TRUE)</f>
        <v>very high</v>
      </c>
      <c r="EW605" s="8">
        <f>VLOOKUP($EU605,definitions_list_lookup!$N$15:$P$20,3,TRUE)</f>
        <v>4</v>
      </c>
    </row>
    <row r="606" spans="1:153" s="5" customFormat="1" ht="154">
      <c r="A606" s="5" t="s">
        <v>2776</v>
      </c>
      <c r="B606" s="5" t="s">
        <v>2845</v>
      </c>
      <c r="C606" s="5" t="s">
        <v>1497</v>
      </c>
      <c r="D606" s="5" t="s">
        <v>1497</v>
      </c>
      <c r="E606" s="5">
        <v>138</v>
      </c>
      <c r="F606" s="5">
        <v>2</v>
      </c>
      <c r="G606" s="6" t="str">
        <f t="shared" si="64"/>
        <v>138-2</v>
      </c>
      <c r="H606" s="2">
        <v>0</v>
      </c>
      <c r="I606" s="2">
        <v>93</v>
      </c>
      <c r="J606" s="81" t="str">
        <f>IF(((VLOOKUP($G606,Depth_Lookup!$A$3:$J$561,9,FALSE))-(I606/100))&gt;=0,"Good","Too Long")</f>
        <v>Good</v>
      </c>
      <c r="K606" s="82">
        <f>(VLOOKUP($G606,Depth_Lookup!$A$3:$J$561,10,FALSE))+(H606/100)</f>
        <v>299.97000000000003</v>
      </c>
      <c r="L606" s="82">
        <f>(VLOOKUP($G606,Depth_Lookup!$A$3:$J$561,10,FALSE))+(I606/100)</f>
        <v>300.90000000000003</v>
      </c>
      <c r="M606" s="174" t="s">
        <v>2768</v>
      </c>
      <c r="N606" s="174" t="s">
        <v>1668</v>
      </c>
      <c r="O606" s="59" t="s">
        <v>2825</v>
      </c>
      <c r="P606" s="59" t="s">
        <v>2855</v>
      </c>
      <c r="Q606" s="45"/>
      <c r="R606" s="42">
        <v>100</v>
      </c>
      <c r="V606" s="8">
        <f t="shared" si="65"/>
        <v>100</v>
      </c>
      <c r="W606" s="4" t="s">
        <v>2039</v>
      </c>
      <c r="X606" s="5" t="s">
        <v>1764</v>
      </c>
      <c r="Y606" s="38">
        <v>75</v>
      </c>
      <c r="Z606" s="8" t="str">
        <f>VLOOKUP($Y606,definitions_list_lookup!$N$15:$P$20,2,TRUE)</f>
        <v>very high</v>
      </c>
      <c r="AA606" s="8">
        <f>VLOOKUP($Y606,definitions_list_lookup!$N$15:$P$20,3,TRUE)</f>
        <v>4</v>
      </c>
      <c r="AB606" s="4" t="s">
        <v>2806</v>
      </c>
      <c r="AC606" s="7">
        <v>0.25</v>
      </c>
      <c r="AD606" s="7">
        <v>0.5</v>
      </c>
      <c r="AE606" s="7">
        <v>0.25</v>
      </c>
      <c r="AF606" s="7"/>
      <c r="AG606" s="7"/>
      <c r="AH606" s="7"/>
      <c r="AI606" s="7"/>
      <c r="AJ606" s="7"/>
      <c r="AK606" s="7"/>
      <c r="AL606" s="7"/>
      <c r="AM606" s="7"/>
      <c r="AN606" s="7"/>
      <c r="AO606" s="7"/>
      <c r="AP606" s="7">
        <v>5</v>
      </c>
      <c r="AQ606" s="7"/>
      <c r="AR606" s="7"/>
      <c r="AS606" s="7">
        <v>94</v>
      </c>
      <c r="AT606" s="7"/>
      <c r="AU606" s="7"/>
      <c r="AV606" s="7"/>
      <c r="AW606" s="7"/>
      <c r="AX606" s="7"/>
      <c r="AY606" s="7"/>
      <c r="AZ606" s="7"/>
      <c r="BA606" s="8">
        <f t="shared" si="66"/>
        <v>100</v>
      </c>
      <c r="BB606" s="45"/>
      <c r="BC606" s="4"/>
      <c r="BD606" s="4"/>
      <c r="BE606" s="4"/>
      <c r="BG606" s="8" t="str">
        <f>VLOOKUP($BF606,definitions_list_lookup!$N$15:$P$20,2,TRUE)</f>
        <v>fresh</v>
      </c>
      <c r="BH606" s="8">
        <f>VLOOKUP($BF606,definitions_list_lookup!$N$15:$P$20,3,TRUE)</f>
        <v>0</v>
      </c>
      <c r="BI606" s="4"/>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8">
        <f t="shared" si="67"/>
        <v>0</v>
      </c>
      <c r="CI606" s="45"/>
      <c r="CJ606" s="7"/>
      <c r="CK606" s="130"/>
      <c r="CM606" s="8" t="str">
        <f>VLOOKUP($CL606,definitions_list_lookup!$N$15:$P$20,2,TRUE)</f>
        <v>fresh</v>
      </c>
      <c r="CN606" s="8">
        <f>VLOOKUP($CL606,definitions_list_lookup!$N$15:$P$20,3,TRUE)</f>
        <v>0</v>
      </c>
      <c r="CO606" s="108"/>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8">
        <f t="shared" si="68"/>
        <v>0</v>
      </c>
      <c r="DO606" s="45"/>
      <c r="DP606" s="4"/>
      <c r="DR606" s="8" t="str">
        <f>VLOOKUP($DQ606,definitions_list_lookup!$N$15:$P$20,2,TRUE)</f>
        <v>fresh</v>
      </c>
      <c r="DS606" s="8">
        <f>VLOOKUP($DQ606,definitions_list_lookup!$N$15:$P$20,3,TRUE)</f>
        <v>0</v>
      </c>
      <c r="DT606" s="108"/>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8">
        <f t="shared" si="69"/>
        <v>0</v>
      </c>
      <c r="ET606" s="45"/>
      <c r="EU606" s="8">
        <f t="shared" si="63"/>
        <v>75</v>
      </c>
      <c r="EV606" s="8" t="str">
        <f>VLOOKUP($EU606,definitions_list_lookup!$N$15:$P$20,2,TRUE)</f>
        <v>very high</v>
      </c>
      <c r="EW606" s="8">
        <f>VLOOKUP($EU606,definitions_list_lookup!$N$15:$P$20,3,TRUE)</f>
        <v>4</v>
      </c>
    </row>
    <row r="607" spans="1:153" s="5" customFormat="1" ht="154">
      <c r="A607" s="5" t="s">
        <v>2776</v>
      </c>
      <c r="B607" s="5" t="s">
        <v>2845</v>
      </c>
      <c r="C607" s="5" t="s">
        <v>1497</v>
      </c>
      <c r="D607" s="5" t="s">
        <v>1497</v>
      </c>
      <c r="E607" s="5">
        <v>139</v>
      </c>
      <c r="F607" s="5">
        <v>1</v>
      </c>
      <c r="G607" s="6" t="str">
        <f t="shared" si="64"/>
        <v>139-1</v>
      </c>
      <c r="H607" s="2">
        <v>0</v>
      </c>
      <c r="I607" s="2">
        <v>91</v>
      </c>
      <c r="J607" s="81" t="str">
        <f>IF(((VLOOKUP($G607,Depth_Lookup!$A$3:$J$561,9,FALSE))-(I607/100))&gt;=0,"Good","Too Long")</f>
        <v>Good</v>
      </c>
      <c r="K607" s="82">
        <f>(VLOOKUP($G607,Depth_Lookup!$A$3:$J$561,10,FALSE))+(H607/100)</f>
        <v>300.89999999999998</v>
      </c>
      <c r="L607" s="82">
        <f>(VLOOKUP($G607,Depth_Lookup!$A$3:$J$561,10,FALSE))+(I607/100)</f>
        <v>301.81</v>
      </c>
      <c r="M607" s="174" t="s">
        <v>2768</v>
      </c>
      <c r="N607" s="174" t="s">
        <v>1668</v>
      </c>
      <c r="O607" s="59" t="s">
        <v>2826</v>
      </c>
      <c r="P607" s="59" t="s">
        <v>2855</v>
      </c>
      <c r="Q607" s="45"/>
      <c r="R607" s="42">
        <v>100</v>
      </c>
      <c r="V607" s="8">
        <f t="shared" si="65"/>
        <v>100</v>
      </c>
      <c r="W607" s="4" t="s">
        <v>2046</v>
      </c>
      <c r="X607" s="5" t="s">
        <v>1764</v>
      </c>
      <c r="Y607" s="38">
        <v>75</v>
      </c>
      <c r="Z607" s="8" t="str">
        <f>VLOOKUP($Y607,definitions_list_lookup!$N$15:$P$20,2,TRUE)</f>
        <v>very high</v>
      </c>
      <c r="AA607" s="8">
        <f>VLOOKUP($Y607,definitions_list_lookup!$N$15:$P$20,3,TRUE)</f>
        <v>4</v>
      </c>
      <c r="AB607" s="4" t="s">
        <v>2805</v>
      </c>
      <c r="AC607" s="7">
        <v>0.25</v>
      </c>
      <c r="AD607" s="7">
        <v>0.5</v>
      </c>
      <c r="AE607" s="7">
        <v>0.25</v>
      </c>
      <c r="AF607" s="7"/>
      <c r="AG607" s="7"/>
      <c r="AH607" s="7"/>
      <c r="AI607" s="7"/>
      <c r="AJ607" s="7"/>
      <c r="AK607" s="7"/>
      <c r="AL607" s="7"/>
      <c r="AM607" s="7"/>
      <c r="AN607" s="7"/>
      <c r="AO607" s="7"/>
      <c r="AP607" s="7">
        <v>5</v>
      </c>
      <c r="AQ607" s="7"/>
      <c r="AR607" s="7"/>
      <c r="AS607" s="7">
        <v>94</v>
      </c>
      <c r="AT607" s="7"/>
      <c r="AU607" s="7"/>
      <c r="AV607" s="7"/>
      <c r="AW607" s="7"/>
      <c r="AX607" s="7"/>
      <c r="AY607" s="7"/>
      <c r="AZ607" s="7"/>
      <c r="BA607" s="8">
        <f t="shared" si="66"/>
        <v>100</v>
      </c>
      <c r="BB607" s="45"/>
      <c r="BC607" s="4"/>
      <c r="BD607" s="4"/>
      <c r="BE607" s="4"/>
      <c r="BG607" s="8" t="str">
        <f>VLOOKUP($BF607,definitions_list_lookup!$N$15:$P$20,2,TRUE)</f>
        <v>fresh</v>
      </c>
      <c r="BH607" s="8">
        <f>VLOOKUP($BF607,definitions_list_lookup!$N$15:$P$20,3,TRUE)</f>
        <v>0</v>
      </c>
      <c r="BI607" s="4"/>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8">
        <f t="shared" si="67"/>
        <v>0</v>
      </c>
      <c r="CI607" s="45"/>
      <c r="CJ607" s="7"/>
      <c r="CK607" s="130"/>
      <c r="CM607" s="8" t="str">
        <f>VLOOKUP($CL607,definitions_list_lookup!$N$15:$P$20,2,TRUE)</f>
        <v>fresh</v>
      </c>
      <c r="CN607" s="8">
        <f>VLOOKUP($CL607,definitions_list_lookup!$N$15:$P$20,3,TRUE)</f>
        <v>0</v>
      </c>
      <c r="CO607" s="108"/>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8">
        <f t="shared" si="68"/>
        <v>0</v>
      </c>
      <c r="DO607" s="45"/>
      <c r="DP607" s="4"/>
      <c r="DR607" s="8" t="str">
        <f>VLOOKUP($DQ607,definitions_list_lookup!$N$15:$P$20,2,TRUE)</f>
        <v>fresh</v>
      </c>
      <c r="DS607" s="8">
        <f>VLOOKUP($DQ607,definitions_list_lookup!$N$15:$P$20,3,TRUE)</f>
        <v>0</v>
      </c>
      <c r="DT607" s="108"/>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8">
        <f t="shared" si="69"/>
        <v>0</v>
      </c>
      <c r="ET607" s="45"/>
      <c r="EU607" s="8">
        <f t="shared" si="63"/>
        <v>75</v>
      </c>
      <c r="EV607" s="8" t="str">
        <f>VLOOKUP($EU607,definitions_list_lookup!$N$15:$P$20,2,TRUE)</f>
        <v>very high</v>
      </c>
      <c r="EW607" s="8">
        <f>VLOOKUP($EU607,definitions_list_lookup!$N$15:$P$20,3,TRUE)</f>
        <v>4</v>
      </c>
    </row>
    <row r="608" spans="1:153" s="5" customFormat="1" ht="154">
      <c r="A608" s="5" t="s">
        <v>2776</v>
      </c>
      <c r="B608" s="5" t="s">
        <v>2845</v>
      </c>
      <c r="C608" s="5" t="s">
        <v>1497</v>
      </c>
      <c r="D608" s="5" t="s">
        <v>1497</v>
      </c>
      <c r="E608" s="5">
        <v>139</v>
      </c>
      <c r="F608" s="5">
        <v>2</v>
      </c>
      <c r="G608" s="6" t="str">
        <f t="shared" si="64"/>
        <v>139-2</v>
      </c>
      <c r="H608" s="2">
        <v>0</v>
      </c>
      <c r="I608" s="2">
        <v>40</v>
      </c>
      <c r="J608" s="81" t="str">
        <f>IF(((VLOOKUP($G608,Depth_Lookup!$A$3:$J$561,9,FALSE))-(I608/100))&gt;=0,"Good","Too Long")</f>
        <v>Good</v>
      </c>
      <c r="K608" s="82">
        <f>(VLOOKUP($G608,Depth_Lookup!$A$3:$J$561,10,FALSE))+(H608/100)</f>
        <v>301.81</v>
      </c>
      <c r="L608" s="82">
        <f>(VLOOKUP($G608,Depth_Lookup!$A$3:$J$561,10,FALSE))+(I608/100)</f>
        <v>302.20999999999998</v>
      </c>
      <c r="M608" s="174" t="s">
        <v>2768</v>
      </c>
      <c r="N608" s="174" t="s">
        <v>1668</v>
      </c>
      <c r="O608" s="59" t="s">
        <v>2804</v>
      </c>
      <c r="P608" s="59" t="s">
        <v>2855</v>
      </c>
      <c r="Q608" s="45"/>
      <c r="R608" s="42">
        <v>100</v>
      </c>
      <c r="V608" s="8">
        <f t="shared" si="65"/>
        <v>100</v>
      </c>
      <c r="W608" s="4" t="s">
        <v>2046</v>
      </c>
      <c r="X608" s="5" t="s">
        <v>1</v>
      </c>
      <c r="Y608" s="38">
        <v>75</v>
      </c>
      <c r="Z608" s="8" t="str">
        <f>VLOOKUP($Y608,definitions_list_lookup!$N$15:$P$20,2,TRUE)</f>
        <v>very high</v>
      </c>
      <c r="AA608" s="8">
        <f>VLOOKUP($Y608,definitions_list_lookup!$N$15:$P$20,3,TRUE)</f>
        <v>4</v>
      </c>
      <c r="AB608" s="4" t="s">
        <v>2803</v>
      </c>
      <c r="AC608" s="7"/>
      <c r="AD608" s="7">
        <v>0.1</v>
      </c>
      <c r="AE608" s="7"/>
      <c r="AF608" s="7"/>
      <c r="AG608" s="7"/>
      <c r="AH608" s="7"/>
      <c r="AI608" s="7"/>
      <c r="AJ608" s="7"/>
      <c r="AK608" s="7"/>
      <c r="AL608" s="7"/>
      <c r="AM608" s="7"/>
      <c r="AN608" s="7"/>
      <c r="AO608" s="7"/>
      <c r="AP608" s="7">
        <v>10</v>
      </c>
      <c r="AQ608" s="7"/>
      <c r="AR608" s="7"/>
      <c r="AS608" s="7">
        <v>89.9</v>
      </c>
      <c r="AT608" s="7"/>
      <c r="AU608" s="7"/>
      <c r="AV608" s="7"/>
      <c r="AW608" s="7"/>
      <c r="AX608" s="7"/>
      <c r="AY608" s="7"/>
      <c r="AZ608" s="7"/>
      <c r="BA608" s="8">
        <f t="shared" si="66"/>
        <v>100</v>
      </c>
      <c r="BB608" s="45"/>
      <c r="BC608" s="4"/>
      <c r="BD608" s="4"/>
      <c r="BE608" s="4"/>
      <c r="BG608" s="8" t="str">
        <f>VLOOKUP($BF608,definitions_list_lookup!$N$15:$P$20,2,TRUE)</f>
        <v>fresh</v>
      </c>
      <c r="BH608" s="8">
        <f>VLOOKUP($BF608,definitions_list_lookup!$N$15:$P$20,3,TRUE)</f>
        <v>0</v>
      </c>
      <c r="BI608" s="4"/>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8">
        <f t="shared" si="67"/>
        <v>0</v>
      </c>
      <c r="CI608" s="45"/>
      <c r="CJ608" s="7"/>
      <c r="CK608" s="130"/>
      <c r="CM608" s="8" t="str">
        <f>VLOOKUP($CL608,definitions_list_lookup!$N$15:$P$20,2,TRUE)</f>
        <v>fresh</v>
      </c>
      <c r="CN608" s="8">
        <f>VLOOKUP($CL608,definitions_list_lookup!$N$15:$P$20,3,TRUE)</f>
        <v>0</v>
      </c>
      <c r="CO608" s="108"/>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8">
        <f t="shared" si="68"/>
        <v>0</v>
      </c>
      <c r="DO608" s="45"/>
      <c r="DP608" s="4"/>
      <c r="DR608" s="8" t="str">
        <f>VLOOKUP($DQ608,definitions_list_lookup!$N$15:$P$20,2,TRUE)</f>
        <v>fresh</v>
      </c>
      <c r="DS608" s="8">
        <f>VLOOKUP($DQ608,definitions_list_lookup!$N$15:$P$20,3,TRUE)</f>
        <v>0</v>
      </c>
      <c r="DT608" s="108"/>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8">
        <f t="shared" si="69"/>
        <v>0</v>
      </c>
      <c r="ET608" s="45"/>
      <c r="EU608" s="8">
        <f t="shared" si="63"/>
        <v>75</v>
      </c>
      <c r="EV608" s="8" t="str">
        <f>VLOOKUP($EU608,definitions_list_lookup!$N$15:$P$20,2,TRUE)</f>
        <v>very high</v>
      </c>
      <c r="EW608" s="8">
        <f>VLOOKUP($EU608,definitions_list_lookup!$N$15:$P$20,3,TRUE)</f>
        <v>4</v>
      </c>
    </row>
    <row r="609" spans="1:153" s="5" customFormat="1" ht="154">
      <c r="A609" s="5" t="s">
        <v>2776</v>
      </c>
      <c r="B609" s="5" t="s">
        <v>2845</v>
      </c>
      <c r="C609" s="5" t="s">
        <v>1497</v>
      </c>
      <c r="D609" s="5" t="s">
        <v>1497</v>
      </c>
      <c r="E609" s="5">
        <v>140</v>
      </c>
      <c r="F609" s="5">
        <v>1</v>
      </c>
      <c r="G609" s="6" t="str">
        <f t="shared" si="64"/>
        <v>140-1</v>
      </c>
      <c r="H609" s="2">
        <v>0</v>
      </c>
      <c r="I609" s="2">
        <v>96</v>
      </c>
      <c r="J609" s="81" t="str">
        <f>IF(((VLOOKUP($G609,Depth_Lookup!$A$3:$J$561,9,FALSE))-(I609/100))&gt;=0,"Good","Too Long")</f>
        <v>Good</v>
      </c>
      <c r="K609" s="82">
        <f>(VLOOKUP($G609,Depth_Lookup!$A$3:$J$561,10,FALSE))+(H609/100)</f>
        <v>302.14999999999998</v>
      </c>
      <c r="L609" s="82">
        <f>(VLOOKUP($G609,Depth_Lookup!$A$3:$J$561,10,FALSE))+(I609/100)</f>
        <v>303.10999999999996</v>
      </c>
      <c r="M609" s="174" t="s">
        <v>2768</v>
      </c>
      <c r="N609" s="174" t="s">
        <v>1668</v>
      </c>
      <c r="O609" s="59" t="s">
        <v>2827</v>
      </c>
      <c r="P609" s="59" t="s">
        <v>2855</v>
      </c>
      <c r="Q609" s="45"/>
      <c r="R609" s="42">
        <v>100</v>
      </c>
      <c r="V609" s="8">
        <f t="shared" si="65"/>
        <v>100</v>
      </c>
      <c r="W609" s="4" t="s">
        <v>2046</v>
      </c>
      <c r="X609" s="5" t="s">
        <v>1764</v>
      </c>
      <c r="Y609" s="38">
        <v>80</v>
      </c>
      <c r="Z609" s="8" t="str">
        <f>VLOOKUP($Y609,definitions_list_lookup!$N$15:$P$20,2,TRUE)</f>
        <v>very high</v>
      </c>
      <c r="AA609" s="8">
        <f>VLOOKUP($Y609,definitions_list_lookup!$N$15:$P$20,3,TRUE)</f>
        <v>4</v>
      </c>
      <c r="AB609" s="4" t="s">
        <v>2818</v>
      </c>
      <c r="AC609" s="7"/>
      <c r="AD609" s="7">
        <v>0.2</v>
      </c>
      <c r="AE609" s="7"/>
      <c r="AF609" s="7"/>
      <c r="AG609" s="7"/>
      <c r="AH609" s="7"/>
      <c r="AI609" s="7"/>
      <c r="AJ609" s="7"/>
      <c r="AK609" s="7"/>
      <c r="AL609" s="7"/>
      <c r="AM609" s="7"/>
      <c r="AN609" s="7"/>
      <c r="AO609" s="7"/>
      <c r="AP609" s="7">
        <v>5</v>
      </c>
      <c r="AQ609" s="7"/>
      <c r="AR609" s="7"/>
      <c r="AS609" s="7">
        <v>94.8</v>
      </c>
      <c r="AT609" s="7"/>
      <c r="AU609" s="7"/>
      <c r="AV609" s="7"/>
      <c r="AW609" s="7"/>
      <c r="AX609" s="7"/>
      <c r="AY609" s="7"/>
      <c r="AZ609" s="7"/>
      <c r="BA609" s="8">
        <f t="shared" si="66"/>
        <v>100</v>
      </c>
      <c r="BB609" s="45"/>
      <c r="BC609" s="4"/>
      <c r="BD609" s="4"/>
      <c r="BE609" s="4"/>
      <c r="BG609" s="8" t="str">
        <f>VLOOKUP($BF609,definitions_list_lookup!$N$15:$P$20,2,TRUE)</f>
        <v>fresh</v>
      </c>
      <c r="BH609" s="8">
        <f>VLOOKUP($BF609,definitions_list_lookup!$N$15:$P$20,3,TRUE)</f>
        <v>0</v>
      </c>
      <c r="BI609" s="4"/>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8">
        <f t="shared" si="67"/>
        <v>0</v>
      </c>
      <c r="CI609" s="45"/>
      <c r="CJ609" s="7"/>
      <c r="CK609" s="130"/>
      <c r="CM609" s="8" t="str">
        <f>VLOOKUP($CL609,definitions_list_lookup!$N$15:$P$20,2,TRUE)</f>
        <v>fresh</v>
      </c>
      <c r="CN609" s="8">
        <f>VLOOKUP($CL609,definitions_list_lookup!$N$15:$P$20,3,TRUE)</f>
        <v>0</v>
      </c>
      <c r="CO609" s="108"/>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8">
        <f t="shared" si="68"/>
        <v>0</v>
      </c>
      <c r="DO609" s="45"/>
      <c r="DP609" s="4"/>
      <c r="DR609" s="8" t="str">
        <f>VLOOKUP($DQ609,definitions_list_lookup!$N$15:$P$20,2,TRUE)</f>
        <v>fresh</v>
      </c>
      <c r="DS609" s="8">
        <f>VLOOKUP($DQ609,definitions_list_lookup!$N$15:$P$20,3,TRUE)</f>
        <v>0</v>
      </c>
      <c r="DT609" s="108"/>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8">
        <f t="shared" si="69"/>
        <v>0</v>
      </c>
      <c r="ET609" s="45"/>
      <c r="EU609" s="8">
        <f t="shared" si="63"/>
        <v>80</v>
      </c>
      <c r="EV609" s="8" t="str">
        <f>VLOOKUP($EU609,definitions_list_lookup!$N$15:$P$20,2,TRUE)</f>
        <v>very high</v>
      </c>
      <c r="EW609" s="8">
        <f>VLOOKUP($EU609,definitions_list_lookup!$N$15:$P$20,3,TRUE)</f>
        <v>4</v>
      </c>
    </row>
    <row r="610" spans="1:153" s="5" customFormat="1" ht="154">
      <c r="A610" s="5" t="s">
        <v>2776</v>
      </c>
      <c r="B610" s="5" t="s">
        <v>2845</v>
      </c>
      <c r="C610" s="5" t="s">
        <v>1497</v>
      </c>
      <c r="D610" s="5" t="s">
        <v>1497</v>
      </c>
      <c r="E610" s="5">
        <v>140</v>
      </c>
      <c r="F610" s="5">
        <v>2</v>
      </c>
      <c r="G610" s="6" t="str">
        <f t="shared" si="64"/>
        <v>140-2</v>
      </c>
      <c r="H610" s="2">
        <v>0</v>
      </c>
      <c r="I610" s="2">
        <v>70.5</v>
      </c>
      <c r="J610" s="81" t="str">
        <f>IF(((VLOOKUP($G610,Depth_Lookup!$A$3:$J$561,9,FALSE))-(I610/100))&gt;=0,"Good","Too Long")</f>
        <v>Good</v>
      </c>
      <c r="K610" s="82">
        <f>(VLOOKUP($G610,Depth_Lookup!$A$3:$J$561,10,FALSE))+(H610/100)</f>
        <v>303.11</v>
      </c>
      <c r="L610" s="82">
        <f>(VLOOKUP($G610,Depth_Lookup!$A$3:$J$561,10,FALSE))+(I610/100)</f>
        <v>303.815</v>
      </c>
      <c r="M610" s="174" t="s">
        <v>2768</v>
      </c>
      <c r="N610" s="174" t="s">
        <v>1668</v>
      </c>
      <c r="O610" s="59" t="s">
        <v>2828</v>
      </c>
      <c r="P610" s="59" t="s">
        <v>2855</v>
      </c>
      <c r="Q610" s="45"/>
      <c r="R610" s="42">
        <v>100</v>
      </c>
      <c r="V610" s="8">
        <f t="shared" si="65"/>
        <v>100</v>
      </c>
      <c r="W610" s="4" t="s">
        <v>2046</v>
      </c>
      <c r="X610" s="5" t="s">
        <v>1764</v>
      </c>
      <c r="Y610" s="38">
        <v>70</v>
      </c>
      <c r="Z610" s="8" t="str">
        <f>VLOOKUP($Y610,definitions_list_lookup!$N$15:$P$20,2,TRUE)</f>
        <v>very high</v>
      </c>
      <c r="AA610" s="8">
        <f>VLOOKUP($Y610,definitions_list_lookup!$N$15:$P$20,3,TRUE)</f>
        <v>4</v>
      </c>
      <c r="AB610" s="4"/>
      <c r="AC610" s="7"/>
      <c r="AD610" s="7"/>
      <c r="AE610" s="7"/>
      <c r="AF610" s="7"/>
      <c r="AG610" s="7"/>
      <c r="AH610" s="7"/>
      <c r="AI610" s="7"/>
      <c r="AJ610" s="7"/>
      <c r="AK610" s="7"/>
      <c r="AL610" s="7"/>
      <c r="AM610" s="7"/>
      <c r="AN610" s="7"/>
      <c r="AO610" s="7"/>
      <c r="AP610" s="7">
        <v>5</v>
      </c>
      <c r="AQ610" s="7"/>
      <c r="AR610" s="7"/>
      <c r="AS610" s="7">
        <v>95</v>
      </c>
      <c r="AT610" s="7"/>
      <c r="AU610" s="7"/>
      <c r="AV610" s="7"/>
      <c r="AW610" s="7"/>
      <c r="AX610" s="7"/>
      <c r="AY610" s="7"/>
      <c r="AZ610" s="7"/>
      <c r="BA610" s="8">
        <f t="shared" si="66"/>
        <v>100</v>
      </c>
      <c r="BB610" s="45"/>
      <c r="BC610" s="4"/>
      <c r="BD610" s="4"/>
      <c r="BE610" s="4"/>
      <c r="BG610" s="8" t="str">
        <f>VLOOKUP($BF610,definitions_list_lookup!$N$15:$P$20,2,TRUE)</f>
        <v>fresh</v>
      </c>
      <c r="BH610" s="8">
        <f>VLOOKUP($BF610,definitions_list_lookup!$N$15:$P$20,3,TRUE)</f>
        <v>0</v>
      </c>
      <c r="BI610" s="4"/>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8">
        <f t="shared" si="67"/>
        <v>0</v>
      </c>
      <c r="CI610" s="45"/>
      <c r="CJ610" s="7"/>
      <c r="CK610" s="130"/>
      <c r="CM610" s="8" t="str">
        <f>VLOOKUP($CL610,definitions_list_lookup!$N$15:$P$20,2,TRUE)</f>
        <v>fresh</v>
      </c>
      <c r="CN610" s="8">
        <f>VLOOKUP($CL610,definitions_list_lookup!$N$15:$P$20,3,TRUE)</f>
        <v>0</v>
      </c>
      <c r="CO610" s="108"/>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8">
        <f t="shared" si="68"/>
        <v>0</v>
      </c>
      <c r="DO610" s="45"/>
      <c r="DP610" s="4"/>
      <c r="DR610" s="8" t="str">
        <f>VLOOKUP($DQ610,definitions_list_lookup!$N$15:$P$20,2,TRUE)</f>
        <v>fresh</v>
      </c>
      <c r="DS610" s="8">
        <f>VLOOKUP($DQ610,definitions_list_lookup!$N$15:$P$20,3,TRUE)</f>
        <v>0</v>
      </c>
      <c r="DT610" s="108"/>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8">
        <f t="shared" si="69"/>
        <v>0</v>
      </c>
      <c r="ET610" s="45"/>
      <c r="EU610" s="8">
        <f t="shared" si="63"/>
        <v>70</v>
      </c>
      <c r="EV610" s="8" t="str">
        <f>VLOOKUP($EU610,definitions_list_lookup!$N$15:$P$20,2,TRUE)</f>
        <v>very high</v>
      </c>
      <c r="EW610" s="8">
        <f>VLOOKUP($EU610,definitions_list_lookup!$N$15:$P$20,3,TRUE)</f>
        <v>4</v>
      </c>
    </row>
    <row r="611" spans="1:153" s="5" customFormat="1" ht="112">
      <c r="A611" s="5" t="s">
        <v>2776</v>
      </c>
      <c r="B611" s="5" t="s">
        <v>2845</v>
      </c>
      <c r="C611" s="5" t="s">
        <v>1497</v>
      </c>
      <c r="D611" s="5" t="s">
        <v>1497</v>
      </c>
      <c r="E611" s="5">
        <v>140</v>
      </c>
      <c r="F611" s="5">
        <v>3</v>
      </c>
      <c r="G611" s="6" t="str">
        <f t="shared" si="64"/>
        <v>140-3</v>
      </c>
      <c r="H611" s="2">
        <v>0</v>
      </c>
      <c r="I611" s="2">
        <v>72.5</v>
      </c>
      <c r="J611" s="81" t="str">
        <f>IF(((VLOOKUP($G611,Depth_Lookup!$A$3:$J$561,9,FALSE))-(I611/100))&gt;=0,"Good","Too Long")</f>
        <v>Good</v>
      </c>
      <c r="K611" s="82">
        <f>(VLOOKUP($G611,Depth_Lookup!$A$3:$J$561,10,FALSE))+(H611/100)</f>
        <v>303.815</v>
      </c>
      <c r="L611" s="82">
        <f>(VLOOKUP($G611,Depth_Lookup!$A$3:$J$561,10,FALSE))+(I611/100)</f>
        <v>304.54000000000002</v>
      </c>
      <c r="M611" s="174" t="s">
        <v>2768</v>
      </c>
      <c r="N611" s="174" t="s">
        <v>1668</v>
      </c>
      <c r="O611" s="59" t="s">
        <v>2830</v>
      </c>
      <c r="P611" s="59" t="s">
        <v>2856</v>
      </c>
      <c r="Q611" s="45"/>
      <c r="R611" s="42">
        <v>100</v>
      </c>
      <c r="V611" s="8">
        <f t="shared" si="65"/>
        <v>100</v>
      </c>
      <c r="W611" s="4" t="s">
        <v>2046</v>
      </c>
      <c r="X611" s="5" t="s">
        <v>1764</v>
      </c>
      <c r="Y611" s="38">
        <v>75</v>
      </c>
      <c r="Z611" s="8" t="str">
        <f>VLOOKUP($Y611,definitions_list_lookup!$N$15:$P$20,2,TRUE)</f>
        <v>very high</v>
      </c>
      <c r="AA611" s="8">
        <f>VLOOKUP($Y611,definitions_list_lookup!$N$15:$P$20,3,TRUE)</f>
        <v>4</v>
      </c>
      <c r="AB611" s="4" t="s">
        <v>2829</v>
      </c>
      <c r="AC611" s="7"/>
      <c r="AD611" s="7">
        <v>0.2</v>
      </c>
      <c r="AE611" s="7"/>
      <c r="AF611" s="7"/>
      <c r="AG611" s="7"/>
      <c r="AH611" s="7"/>
      <c r="AI611" s="7"/>
      <c r="AJ611" s="7"/>
      <c r="AK611" s="7"/>
      <c r="AL611" s="7"/>
      <c r="AM611" s="7"/>
      <c r="AN611" s="7"/>
      <c r="AO611" s="7"/>
      <c r="AP611" s="7">
        <v>5</v>
      </c>
      <c r="AQ611" s="7"/>
      <c r="AR611" s="7"/>
      <c r="AS611" s="7">
        <v>94.8</v>
      </c>
      <c r="AT611" s="7"/>
      <c r="AU611" s="7"/>
      <c r="AV611" s="7"/>
      <c r="AW611" s="7"/>
      <c r="AX611" s="7"/>
      <c r="AY611" s="7"/>
      <c r="AZ611" s="7"/>
      <c r="BA611" s="8">
        <f t="shared" si="66"/>
        <v>100</v>
      </c>
      <c r="BB611" s="45"/>
      <c r="BC611" s="4"/>
      <c r="BD611" s="4"/>
      <c r="BE611" s="4"/>
      <c r="BG611" s="8" t="str">
        <f>VLOOKUP($BF611,definitions_list_lookup!$N$15:$P$20,2,TRUE)</f>
        <v>fresh</v>
      </c>
      <c r="BH611" s="8">
        <f>VLOOKUP($BF611,definitions_list_lookup!$N$15:$P$20,3,TRUE)</f>
        <v>0</v>
      </c>
      <c r="BI611" s="4"/>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8">
        <f t="shared" si="67"/>
        <v>0</v>
      </c>
      <c r="CI611" s="45"/>
      <c r="CJ611" s="7"/>
      <c r="CK611" s="130"/>
      <c r="CM611" s="8" t="str">
        <f>VLOOKUP($CL611,definitions_list_lookup!$N$15:$P$20,2,TRUE)</f>
        <v>fresh</v>
      </c>
      <c r="CN611" s="8">
        <f>VLOOKUP($CL611,definitions_list_lookup!$N$15:$P$20,3,TRUE)</f>
        <v>0</v>
      </c>
      <c r="CO611" s="108"/>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8">
        <f t="shared" si="68"/>
        <v>0</v>
      </c>
      <c r="DO611" s="45"/>
      <c r="DP611" s="4"/>
      <c r="DR611" s="8" t="str">
        <f>VLOOKUP($DQ611,definitions_list_lookup!$N$15:$P$20,2,TRUE)</f>
        <v>fresh</v>
      </c>
      <c r="DS611" s="8">
        <f>VLOOKUP($DQ611,definitions_list_lookup!$N$15:$P$20,3,TRUE)</f>
        <v>0</v>
      </c>
      <c r="DT611" s="108"/>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8">
        <f t="shared" si="69"/>
        <v>0</v>
      </c>
      <c r="ET611" s="45"/>
      <c r="EU611" s="8">
        <f t="shared" si="63"/>
        <v>75</v>
      </c>
      <c r="EV611" s="8" t="str">
        <f>VLOOKUP($EU611,definitions_list_lookup!$N$15:$P$20,2,TRUE)</f>
        <v>very high</v>
      </c>
      <c r="EW611" s="8">
        <f>VLOOKUP($EU611,definitions_list_lookup!$N$15:$P$20,3,TRUE)</f>
        <v>4</v>
      </c>
    </row>
    <row r="612" spans="1:153" s="5" customFormat="1" ht="154">
      <c r="A612" s="5" t="s">
        <v>2776</v>
      </c>
      <c r="B612" s="5" t="s">
        <v>2845</v>
      </c>
      <c r="C612" s="5" t="s">
        <v>1497</v>
      </c>
      <c r="D612" s="5" t="s">
        <v>1497</v>
      </c>
      <c r="E612" s="5">
        <v>140</v>
      </c>
      <c r="F612" s="5">
        <v>4</v>
      </c>
      <c r="G612" s="6" t="str">
        <f t="shared" si="64"/>
        <v>140-4</v>
      </c>
      <c r="H612" s="2">
        <v>0</v>
      </c>
      <c r="I612" s="2">
        <v>70</v>
      </c>
      <c r="J612" s="81" t="str">
        <f>IF(((VLOOKUP($G612,Depth_Lookup!$A$3:$J$561,9,FALSE))-(I612/100))&gt;=0,"Good","Too Long")</f>
        <v>Good</v>
      </c>
      <c r="K612" s="82">
        <f>(VLOOKUP($G612,Depth_Lookup!$A$3:$J$561,10,FALSE))+(H612/100)</f>
        <v>304.54000000000002</v>
      </c>
      <c r="L612" s="82">
        <f>(VLOOKUP($G612,Depth_Lookup!$A$3:$J$561,10,FALSE))+(I612/100)</f>
        <v>305.24</v>
      </c>
      <c r="M612" s="174" t="s">
        <v>2768</v>
      </c>
      <c r="N612" s="174" t="s">
        <v>1668</v>
      </c>
      <c r="O612" s="59" t="s">
        <v>2832</v>
      </c>
      <c r="P612" s="59" t="s">
        <v>2855</v>
      </c>
      <c r="Q612" s="45"/>
      <c r="R612" s="42">
        <v>100</v>
      </c>
      <c r="V612" s="8">
        <f t="shared" si="65"/>
        <v>100</v>
      </c>
      <c r="W612" s="4" t="s">
        <v>2046</v>
      </c>
      <c r="X612" s="5" t="s">
        <v>1764</v>
      </c>
      <c r="Y612" s="38">
        <v>70</v>
      </c>
      <c r="Z612" s="8" t="str">
        <f>VLOOKUP($Y612,definitions_list_lookup!$N$15:$P$20,2,TRUE)</f>
        <v>very high</v>
      </c>
      <c r="AA612" s="8">
        <f>VLOOKUP($Y612,definitions_list_lookup!$N$15:$P$20,3,TRUE)</f>
        <v>4</v>
      </c>
      <c r="AB612" s="4" t="s">
        <v>2831</v>
      </c>
      <c r="AC612" s="7"/>
      <c r="AD612" s="7">
        <v>0.2</v>
      </c>
      <c r="AE612" s="7"/>
      <c r="AF612" s="7"/>
      <c r="AG612" s="7"/>
      <c r="AH612" s="7"/>
      <c r="AI612" s="7"/>
      <c r="AJ612" s="7"/>
      <c r="AK612" s="7"/>
      <c r="AL612" s="7"/>
      <c r="AM612" s="7"/>
      <c r="AN612" s="7"/>
      <c r="AO612" s="7"/>
      <c r="AP612" s="7">
        <v>5</v>
      </c>
      <c r="AQ612" s="7"/>
      <c r="AR612" s="7"/>
      <c r="AS612" s="7">
        <v>94.8</v>
      </c>
      <c r="AT612" s="7"/>
      <c r="AU612" s="7"/>
      <c r="AV612" s="7"/>
      <c r="AW612" s="7"/>
      <c r="AX612" s="7"/>
      <c r="AY612" s="7"/>
      <c r="AZ612" s="7"/>
      <c r="BA612" s="8">
        <f t="shared" si="66"/>
        <v>100</v>
      </c>
      <c r="BB612" s="45"/>
      <c r="BC612" s="4"/>
      <c r="BD612" s="4"/>
      <c r="BE612" s="4"/>
      <c r="BG612" s="8" t="str">
        <f>VLOOKUP($BF612,definitions_list_lookup!$N$15:$P$20,2,TRUE)</f>
        <v>fresh</v>
      </c>
      <c r="BH612" s="8">
        <f>VLOOKUP($BF612,definitions_list_lookup!$N$15:$P$20,3,TRUE)</f>
        <v>0</v>
      </c>
      <c r="BI612" s="4"/>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8">
        <f t="shared" si="67"/>
        <v>0</v>
      </c>
      <c r="CI612" s="45"/>
      <c r="CJ612" s="7"/>
      <c r="CK612" s="130"/>
      <c r="CM612" s="8" t="str">
        <f>VLOOKUP($CL612,definitions_list_lookup!$N$15:$P$20,2,TRUE)</f>
        <v>fresh</v>
      </c>
      <c r="CN612" s="8">
        <f>VLOOKUP($CL612,definitions_list_lookup!$N$15:$P$20,3,TRUE)</f>
        <v>0</v>
      </c>
      <c r="CO612" s="108"/>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8">
        <f t="shared" si="68"/>
        <v>0</v>
      </c>
      <c r="DO612" s="45"/>
      <c r="DP612" s="4"/>
      <c r="DR612" s="8" t="str">
        <f>VLOOKUP($DQ612,definitions_list_lookup!$N$15:$P$20,2,TRUE)</f>
        <v>fresh</v>
      </c>
      <c r="DS612" s="8">
        <f>VLOOKUP($DQ612,definitions_list_lookup!$N$15:$P$20,3,TRUE)</f>
        <v>0</v>
      </c>
      <c r="DT612" s="108"/>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8">
        <f t="shared" si="69"/>
        <v>0</v>
      </c>
      <c r="ET612" s="45"/>
      <c r="EU612" s="8">
        <f t="shared" si="63"/>
        <v>70</v>
      </c>
      <c r="EV612" s="8" t="str">
        <f>VLOOKUP($EU612,definitions_list_lookup!$N$15:$P$20,2,TRUE)</f>
        <v>very high</v>
      </c>
      <c r="EW612" s="8">
        <f>VLOOKUP($EU612,definitions_list_lookup!$N$15:$P$20,3,TRUE)</f>
        <v>4</v>
      </c>
    </row>
    <row r="613" spans="1:153" s="5" customFormat="1" ht="112">
      <c r="A613" s="5" t="s">
        <v>2776</v>
      </c>
      <c r="B613" s="5" t="s">
        <v>2845</v>
      </c>
      <c r="C613" s="5" t="s">
        <v>1497</v>
      </c>
      <c r="D613" s="5" t="s">
        <v>1497</v>
      </c>
      <c r="E613" s="5">
        <v>141</v>
      </c>
      <c r="F613" s="5">
        <v>1</v>
      </c>
      <c r="G613" s="6" t="str">
        <f t="shared" si="64"/>
        <v>141-1</v>
      </c>
      <c r="H613" s="2">
        <v>0</v>
      </c>
      <c r="I613" s="2">
        <v>75</v>
      </c>
      <c r="J613" s="81" t="str">
        <f>IF(((VLOOKUP($G613,Depth_Lookup!$A$3:$J$561,9,FALSE))-(I613/100))&gt;=0,"Good","Too Long")</f>
        <v>Good</v>
      </c>
      <c r="K613" s="82">
        <f>(VLOOKUP($G613,Depth_Lookup!$A$3:$J$561,10,FALSE))+(H613/100)</f>
        <v>305.14999999999998</v>
      </c>
      <c r="L613" s="82">
        <f>(VLOOKUP($G613,Depth_Lookup!$A$3:$J$561,10,FALSE))+(I613/100)</f>
        <v>305.89999999999998</v>
      </c>
      <c r="M613" s="174" t="s">
        <v>2768</v>
      </c>
      <c r="N613" s="174" t="s">
        <v>1668</v>
      </c>
      <c r="O613" s="59" t="s">
        <v>2834</v>
      </c>
      <c r="P613" s="59" t="s">
        <v>2856</v>
      </c>
      <c r="Q613" s="45"/>
      <c r="R613" s="42">
        <v>100</v>
      </c>
      <c r="V613" s="8">
        <f t="shared" si="65"/>
        <v>100</v>
      </c>
      <c r="W613" s="4" t="s">
        <v>2046</v>
      </c>
      <c r="X613" s="5" t="s">
        <v>1764</v>
      </c>
      <c r="Y613" s="38">
        <v>70</v>
      </c>
      <c r="Z613" s="8" t="str">
        <f>VLOOKUP($Y613,definitions_list_lookup!$N$15:$P$20,2,TRUE)</f>
        <v>very high</v>
      </c>
      <c r="AA613" s="8">
        <f>VLOOKUP($Y613,definitions_list_lookup!$N$15:$P$20,3,TRUE)</f>
        <v>4</v>
      </c>
      <c r="AB613" s="4" t="s">
        <v>2833</v>
      </c>
      <c r="AC613" s="7"/>
      <c r="AD613" s="7">
        <v>0.2</v>
      </c>
      <c r="AE613" s="7"/>
      <c r="AF613" s="7"/>
      <c r="AG613" s="7"/>
      <c r="AH613" s="7"/>
      <c r="AI613" s="7"/>
      <c r="AJ613" s="7"/>
      <c r="AK613" s="7"/>
      <c r="AL613" s="7"/>
      <c r="AM613" s="7"/>
      <c r="AN613" s="7"/>
      <c r="AO613" s="7"/>
      <c r="AP613" s="7">
        <v>5</v>
      </c>
      <c r="AQ613" s="7"/>
      <c r="AR613" s="7"/>
      <c r="AS613" s="7">
        <v>94.8</v>
      </c>
      <c r="AT613" s="7"/>
      <c r="AU613" s="7"/>
      <c r="AV613" s="7"/>
      <c r="AW613" s="7"/>
      <c r="AX613" s="7"/>
      <c r="AY613" s="7"/>
      <c r="AZ613" s="7"/>
      <c r="BA613" s="8">
        <f t="shared" si="66"/>
        <v>100</v>
      </c>
      <c r="BB613" s="45"/>
      <c r="BC613" s="4"/>
      <c r="BD613" s="4"/>
      <c r="BE613" s="4"/>
      <c r="BG613" s="8" t="str">
        <f>VLOOKUP($BF613,definitions_list_lookup!$N$15:$P$20,2,TRUE)</f>
        <v>fresh</v>
      </c>
      <c r="BH613" s="8">
        <f>VLOOKUP($BF613,definitions_list_lookup!$N$15:$P$20,3,TRUE)</f>
        <v>0</v>
      </c>
      <c r="BI613" s="4"/>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8">
        <f t="shared" si="67"/>
        <v>0</v>
      </c>
      <c r="CI613" s="45"/>
      <c r="CJ613" s="7"/>
      <c r="CK613" s="130"/>
      <c r="CM613" s="8" t="str">
        <f>VLOOKUP($CL613,definitions_list_lookup!$N$15:$P$20,2,TRUE)</f>
        <v>fresh</v>
      </c>
      <c r="CN613" s="8">
        <f>VLOOKUP($CL613,definitions_list_lookup!$N$15:$P$20,3,TRUE)</f>
        <v>0</v>
      </c>
      <c r="CO613" s="108"/>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8">
        <f t="shared" si="68"/>
        <v>0</v>
      </c>
      <c r="DO613" s="45"/>
      <c r="DP613" s="4"/>
      <c r="DR613" s="8" t="str">
        <f>VLOOKUP($DQ613,definitions_list_lookup!$N$15:$P$20,2,TRUE)</f>
        <v>fresh</v>
      </c>
      <c r="DS613" s="8">
        <f>VLOOKUP($DQ613,definitions_list_lookup!$N$15:$P$20,3,TRUE)</f>
        <v>0</v>
      </c>
      <c r="DT613" s="108"/>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8">
        <f t="shared" si="69"/>
        <v>0</v>
      </c>
      <c r="ET613" s="45"/>
      <c r="EU613" s="8">
        <f t="shared" si="63"/>
        <v>70</v>
      </c>
      <c r="EV613" s="8" t="str">
        <f>VLOOKUP($EU613,definitions_list_lookup!$N$15:$P$20,2,TRUE)</f>
        <v>very high</v>
      </c>
      <c r="EW613" s="8">
        <f>VLOOKUP($EU613,definitions_list_lookup!$N$15:$P$20,3,TRUE)</f>
        <v>4</v>
      </c>
    </row>
    <row r="614" spans="1:153" s="5" customFormat="1" ht="112">
      <c r="A614" s="5" t="s">
        <v>2776</v>
      </c>
      <c r="B614" s="5" t="s">
        <v>2845</v>
      </c>
      <c r="C614" s="5" t="s">
        <v>1497</v>
      </c>
      <c r="D614" s="5" t="s">
        <v>1497</v>
      </c>
      <c r="E614" s="5">
        <v>141</v>
      </c>
      <c r="F614" s="5">
        <v>2</v>
      </c>
      <c r="G614" s="6" t="str">
        <f t="shared" si="64"/>
        <v>141-2</v>
      </c>
      <c r="H614" s="2">
        <v>0</v>
      </c>
      <c r="I614" s="2">
        <v>90</v>
      </c>
      <c r="J614" s="81" t="str">
        <f>IF(((VLOOKUP($G614,Depth_Lookup!$A$3:$J$561,9,FALSE))-(I614/100))&gt;=0,"Good","Too Long")</f>
        <v>Good</v>
      </c>
      <c r="K614" s="82">
        <f>(VLOOKUP($G614,Depth_Lookup!$A$3:$J$561,10,FALSE))+(H614/100)</f>
        <v>305.89999999999998</v>
      </c>
      <c r="L614" s="82">
        <f>(VLOOKUP($G614,Depth_Lookup!$A$3:$J$561,10,FALSE))+(I614/100)</f>
        <v>306.79999999999995</v>
      </c>
      <c r="M614" s="174" t="s">
        <v>2768</v>
      </c>
      <c r="N614" s="174" t="s">
        <v>1668</v>
      </c>
      <c r="O614" s="59" t="s">
        <v>2819</v>
      </c>
      <c r="P614" s="59" t="s">
        <v>2856</v>
      </c>
      <c r="Q614" s="45"/>
      <c r="R614" s="42">
        <v>100</v>
      </c>
      <c r="V614" s="8">
        <f t="shared" si="65"/>
        <v>100</v>
      </c>
      <c r="W614" s="4" t="s">
        <v>2046</v>
      </c>
      <c r="X614" s="5" t="s">
        <v>2245</v>
      </c>
      <c r="Y614" s="38">
        <v>75</v>
      </c>
      <c r="Z614" s="8" t="str">
        <f>VLOOKUP($Y614,definitions_list_lookup!$N$15:$P$20,2,TRUE)</f>
        <v>very high</v>
      </c>
      <c r="AA614" s="8">
        <f>VLOOKUP($Y614,definitions_list_lookup!$N$15:$P$20,3,TRUE)</f>
        <v>4</v>
      </c>
      <c r="AB614" s="4"/>
      <c r="AC614" s="7"/>
      <c r="AD614" s="7">
        <v>0.1</v>
      </c>
      <c r="AE614" s="7"/>
      <c r="AF614" s="7"/>
      <c r="AG614" s="7"/>
      <c r="AH614" s="7"/>
      <c r="AI614" s="7"/>
      <c r="AJ614" s="7"/>
      <c r="AK614" s="7"/>
      <c r="AL614" s="7"/>
      <c r="AM614" s="7"/>
      <c r="AN614" s="7"/>
      <c r="AO614" s="7"/>
      <c r="AP614" s="7">
        <v>5</v>
      </c>
      <c r="AQ614" s="7"/>
      <c r="AR614" s="7"/>
      <c r="AS614" s="7">
        <v>94.9</v>
      </c>
      <c r="AT614" s="7"/>
      <c r="AU614" s="7"/>
      <c r="AV614" s="7"/>
      <c r="AW614" s="7"/>
      <c r="AX614" s="7"/>
      <c r="AY614" s="7"/>
      <c r="AZ614" s="7"/>
      <c r="BA614" s="8">
        <f t="shared" si="66"/>
        <v>100</v>
      </c>
      <c r="BB614" s="45"/>
      <c r="BC614" s="4"/>
      <c r="BD614" s="4"/>
      <c r="BE614" s="4"/>
      <c r="BG614" s="8" t="str">
        <f>VLOOKUP($BF614,definitions_list_lookup!$N$15:$P$20,2,TRUE)</f>
        <v>fresh</v>
      </c>
      <c r="BH614" s="8">
        <f>VLOOKUP($BF614,definitions_list_lookup!$N$15:$P$20,3,TRUE)</f>
        <v>0</v>
      </c>
      <c r="BI614" s="4"/>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8">
        <f t="shared" si="67"/>
        <v>0</v>
      </c>
      <c r="CI614" s="45"/>
      <c r="CJ614" s="7"/>
      <c r="CK614" s="130"/>
      <c r="CM614" s="8" t="str">
        <f>VLOOKUP($CL614,definitions_list_lookup!$N$15:$P$20,2,TRUE)</f>
        <v>fresh</v>
      </c>
      <c r="CN614" s="8">
        <f>VLOOKUP($CL614,definitions_list_lookup!$N$15:$P$20,3,TRUE)</f>
        <v>0</v>
      </c>
      <c r="CO614" s="108"/>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8">
        <f t="shared" si="68"/>
        <v>0</v>
      </c>
      <c r="DO614" s="45"/>
      <c r="DP614" s="4"/>
      <c r="DR614" s="8" t="str">
        <f>VLOOKUP($DQ614,definitions_list_lookup!$N$15:$P$20,2,TRUE)</f>
        <v>fresh</v>
      </c>
      <c r="DS614" s="8">
        <f>VLOOKUP($DQ614,definitions_list_lookup!$N$15:$P$20,3,TRUE)</f>
        <v>0</v>
      </c>
      <c r="DT614" s="108"/>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8">
        <f t="shared" si="69"/>
        <v>0</v>
      </c>
      <c r="ET614" s="45"/>
      <c r="EU614" s="8">
        <f t="shared" si="63"/>
        <v>75</v>
      </c>
      <c r="EV614" s="8" t="str">
        <f>VLOOKUP($EU614,definitions_list_lookup!$N$15:$P$20,2,TRUE)</f>
        <v>very high</v>
      </c>
      <c r="EW614" s="8">
        <f>VLOOKUP($EU614,definitions_list_lookup!$N$15:$P$20,3,TRUE)</f>
        <v>4</v>
      </c>
    </row>
    <row r="615" spans="1:153" s="5" customFormat="1" ht="154">
      <c r="A615" s="5" t="s">
        <v>2776</v>
      </c>
      <c r="B615" s="5" t="s">
        <v>2845</v>
      </c>
      <c r="C615" s="5" t="s">
        <v>1497</v>
      </c>
      <c r="D615" s="5" t="s">
        <v>1497</v>
      </c>
      <c r="E615" s="5">
        <v>141</v>
      </c>
      <c r="F615" s="5">
        <v>3</v>
      </c>
      <c r="G615" s="6" t="str">
        <f t="shared" si="64"/>
        <v>141-3</v>
      </c>
      <c r="H615" s="2">
        <v>0</v>
      </c>
      <c r="I615" s="2">
        <v>36</v>
      </c>
      <c r="J615" s="81" t="str">
        <f>IF(((VLOOKUP($G615,Depth_Lookup!$A$3:$J$561,9,FALSE))-(I615/100))&gt;=0,"Good","Too Long")</f>
        <v>Good</v>
      </c>
      <c r="K615" s="82">
        <f>(VLOOKUP($G615,Depth_Lookup!$A$3:$J$561,10,FALSE))+(H615/100)</f>
        <v>306.8</v>
      </c>
      <c r="L615" s="82">
        <f>(VLOOKUP($G615,Depth_Lookup!$A$3:$J$561,10,FALSE))+(I615/100)</f>
        <v>307.16000000000003</v>
      </c>
      <c r="M615" s="174" t="s">
        <v>2768</v>
      </c>
      <c r="N615" s="174" t="s">
        <v>1668</v>
      </c>
      <c r="O615" s="59" t="s">
        <v>2819</v>
      </c>
      <c r="P615" s="59" t="s">
        <v>2855</v>
      </c>
      <c r="Q615" s="45"/>
      <c r="R615" s="42">
        <v>100</v>
      </c>
      <c r="V615" s="8">
        <f t="shared" si="65"/>
        <v>100</v>
      </c>
      <c r="W615" s="4" t="s">
        <v>2046</v>
      </c>
      <c r="X615" s="5" t="s">
        <v>1764</v>
      </c>
      <c r="Y615" s="38">
        <v>85</v>
      </c>
      <c r="Z615" s="8" t="str">
        <f>VLOOKUP($Y615,definitions_list_lookup!$N$15:$P$20,2,TRUE)</f>
        <v>very high</v>
      </c>
      <c r="AA615" s="8">
        <f>VLOOKUP($Y615,definitions_list_lookup!$N$15:$P$20,3,TRUE)</f>
        <v>4</v>
      </c>
      <c r="AB615" s="4"/>
      <c r="AC615" s="7"/>
      <c r="AD615" s="7">
        <v>0.1</v>
      </c>
      <c r="AE615" s="7"/>
      <c r="AF615" s="7"/>
      <c r="AG615" s="7"/>
      <c r="AH615" s="7"/>
      <c r="AI615" s="7"/>
      <c r="AJ615" s="7"/>
      <c r="AK615" s="7"/>
      <c r="AL615" s="7"/>
      <c r="AM615" s="7"/>
      <c r="AN615" s="7"/>
      <c r="AO615" s="7"/>
      <c r="AP615" s="7">
        <v>5</v>
      </c>
      <c r="AQ615" s="7"/>
      <c r="AR615" s="7"/>
      <c r="AS615" s="7">
        <v>94.9</v>
      </c>
      <c r="AT615" s="7"/>
      <c r="AU615" s="7"/>
      <c r="AV615" s="7"/>
      <c r="AW615" s="7"/>
      <c r="AX615" s="7"/>
      <c r="AY615" s="7"/>
      <c r="AZ615" s="7"/>
      <c r="BA615" s="8">
        <f t="shared" si="66"/>
        <v>100</v>
      </c>
      <c r="BB615" s="45"/>
      <c r="BC615" s="4"/>
      <c r="BD615" s="4"/>
      <c r="BE615" s="4"/>
      <c r="BG615" s="8" t="str">
        <f>VLOOKUP($BF615,definitions_list_lookup!$N$15:$P$20,2,TRUE)</f>
        <v>fresh</v>
      </c>
      <c r="BH615" s="8">
        <f>VLOOKUP($BF615,definitions_list_lookup!$N$15:$P$20,3,TRUE)</f>
        <v>0</v>
      </c>
      <c r="BI615" s="4"/>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8">
        <f t="shared" si="67"/>
        <v>0</v>
      </c>
      <c r="CI615" s="45"/>
      <c r="CJ615" s="7"/>
      <c r="CK615" s="130"/>
      <c r="CM615" s="8" t="str">
        <f>VLOOKUP($CL615,definitions_list_lookup!$N$15:$P$20,2,TRUE)</f>
        <v>fresh</v>
      </c>
      <c r="CN615" s="8">
        <f>VLOOKUP($CL615,definitions_list_lookup!$N$15:$P$20,3,TRUE)</f>
        <v>0</v>
      </c>
      <c r="CO615" s="108"/>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8">
        <f t="shared" si="68"/>
        <v>0</v>
      </c>
      <c r="DO615" s="45"/>
      <c r="DP615" s="4"/>
      <c r="DR615" s="8" t="str">
        <f>VLOOKUP($DQ615,definitions_list_lookup!$N$15:$P$20,2,TRUE)</f>
        <v>fresh</v>
      </c>
      <c r="DS615" s="8">
        <f>VLOOKUP($DQ615,definitions_list_lookup!$N$15:$P$20,3,TRUE)</f>
        <v>0</v>
      </c>
      <c r="DT615" s="108"/>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8">
        <f t="shared" si="69"/>
        <v>0</v>
      </c>
      <c r="ET615" s="45"/>
      <c r="EU615" s="8">
        <f t="shared" si="63"/>
        <v>85</v>
      </c>
      <c r="EV615" s="8" t="str">
        <f>VLOOKUP($EU615,definitions_list_lookup!$N$15:$P$20,2,TRUE)</f>
        <v>very high</v>
      </c>
      <c r="EW615" s="8">
        <f>VLOOKUP($EU615,definitions_list_lookup!$N$15:$P$20,3,TRUE)</f>
        <v>4</v>
      </c>
    </row>
    <row r="616" spans="1:153" s="5" customFormat="1" ht="154">
      <c r="A616" s="5" t="s">
        <v>2776</v>
      </c>
      <c r="B616" s="5" t="s">
        <v>2845</v>
      </c>
      <c r="C616" s="5" t="s">
        <v>1497</v>
      </c>
      <c r="D616" s="5" t="s">
        <v>1497</v>
      </c>
      <c r="E616" s="5">
        <v>141</v>
      </c>
      <c r="F616" s="5">
        <v>3</v>
      </c>
      <c r="G616" s="6" t="str">
        <f t="shared" si="64"/>
        <v>141-3</v>
      </c>
      <c r="H616" s="2">
        <v>36</v>
      </c>
      <c r="I616" s="2">
        <v>45</v>
      </c>
      <c r="J616" s="81" t="str">
        <f>IF(((VLOOKUP($G616,Depth_Lookup!$A$3:$J$561,9,FALSE))-(I616/100))&gt;=0,"Good","Too Long")</f>
        <v>Good</v>
      </c>
      <c r="K616" s="82">
        <f>(VLOOKUP($G616,Depth_Lookup!$A$3:$J$561,10,FALSE))+(H616/100)</f>
        <v>307.16000000000003</v>
      </c>
      <c r="L616" s="82">
        <f>(VLOOKUP($G616,Depth_Lookup!$A$3:$J$561,10,FALSE))+(I616/100)</f>
        <v>307.25</v>
      </c>
      <c r="M616" s="174" t="s">
        <v>2769</v>
      </c>
      <c r="N616" s="174" t="s">
        <v>1579</v>
      </c>
      <c r="O616" s="59" t="s">
        <v>2835</v>
      </c>
      <c r="P616" s="59" t="s">
        <v>2855</v>
      </c>
      <c r="Q616" s="45"/>
      <c r="R616" s="42">
        <v>100</v>
      </c>
      <c r="V616" s="8">
        <f t="shared" si="65"/>
        <v>100</v>
      </c>
      <c r="W616" s="4" t="s">
        <v>2046</v>
      </c>
      <c r="X616" s="5" t="s">
        <v>1764</v>
      </c>
      <c r="Y616" s="38">
        <v>75</v>
      </c>
      <c r="Z616" s="8" t="str">
        <f>VLOOKUP($Y616,definitions_list_lookup!$N$15:$P$20,2,TRUE)</f>
        <v>very high</v>
      </c>
      <c r="AA616" s="8">
        <f>VLOOKUP($Y616,definitions_list_lookup!$N$15:$P$20,3,TRUE)</f>
        <v>4</v>
      </c>
      <c r="AB616" s="4"/>
      <c r="AC616" s="7">
        <v>1</v>
      </c>
      <c r="AD616" s="7">
        <v>5</v>
      </c>
      <c r="AE616" s="7">
        <v>1</v>
      </c>
      <c r="AF616" s="7"/>
      <c r="AG616" s="7"/>
      <c r="AH616" s="7"/>
      <c r="AI616" s="7"/>
      <c r="AJ616" s="7"/>
      <c r="AK616" s="7"/>
      <c r="AL616" s="7"/>
      <c r="AM616" s="7"/>
      <c r="AN616" s="7"/>
      <c r="AO616" s="7"/>
      <c r="AP616" s="7">
        <v>5</v>
      </c>
      <c r="AQ616" s="7"/>
      <c r="AR616" s="7"/>
      <c r="AS616" s="7">
        <v>88</v>
      </c>
      <c r="AT616" s="7"/>
      <c r="AU616" s="7"/>
      <c r="AV616" s="7"/>
      <c r="AW616" s="7"/>
      <c r="AX616" s="7"/>
      <c r="AY616" s="7"/>
      <c r="AZ616" s="7"/>
      <c r="BA616" s="8">
        <f t="shared" si="66"/>
        <v>100</v>
      </c>
      <c r="BB616" s="45"/>
      <c r="BC616" s="4"/>
      <c r="BD616" s="4"/>
      <c r="BE616" s="4"/>
      <c r="BG616" s="8" t="str">
        <f>VLOOKUP($BF616,definitions_list_lookup!$N$15:$P$20,2,TRUE)</f>
        <v>fresh</v>
      </c>
      <c r="BH616" s="8">
        <f>VLOOKUP($BF616,definitions_list_lookup!$N$15:$P$20,3,TRUE)</f>
        <v>0</v>
      </c>
      <c r="BI616" s="4"/>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8">
        <f t="shared" si="67"/>
        <v>0</v>
      </c>
      <c r="CI616" s="45"/>
      <c r="CJ616" s="7"/>
      <c r="CK616" s="130"/>
      <c r="CM616" s="8" t="str">
        <f>VLOOKUP($CL616,definitions_list_lookup!$N$15:$P$20,2,TRUE)</f>
        <v>fresh</v>
      </c>
      <c r="CN616" s="8">
        <f>VLOOKUP($CL616,definitions_list_lookup!$N$15:$P$20,3,TRUE)</f>
        <v>0</v>
      </c>
      <c r="CO616" s="108"/>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8">
        <f t="shared" si="68"/>
        <v>0</v>
      </c>
      <c r="DO616" s="45"/>
      <c r="DP616" s="4"/>
      <c r="DR616" s="8" t="str">
        <f>VLOOKUP($DQ616,definitions_list_lookup!$N$15:$P$20,2,TRUE)</f>
        <v>fresh</v>
      </c>
      <c r="DS616" s="8">
        <f>VLOOKUP($DQ616,definitions_list_lookup!$N$15:$P$20,3,TRUE)</f>
        <v>0</v>
      </c>
      <c r="DT616" s="108"/>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8">
        <f t="shared" si="69"/>
        <v>0</v>
      </c>
      <c r="ET616" s="45"/>
      <c r="EU616" s="8">
        <f t="shared" si="63"/>
        <v>75</v>
      </c>
      <c r="EV616" s="8" t="str">
        <f>VLOOKUP($EU616,definitions_list_lookup!$N$15:$P$20,2,TRUE)</f>
        <v>very high</v>
      </c>
      <c r="EW616" s="8">
        <f>VLOOKUP($EU616,definitions_list_lookup!$N$15:$P$20,3,TRUE)</f>
        <v>4</v>
      </c>
    </row>
    <row r="617" spans="1:153" s="5" customFormat="1" ht="154">
      <c r="A617" s="5" t="s">
        <v>2776</v>
      </c>
      <c r="B617" s="5" t="s">
        <v>2845</v>
      </c>
      <c r="C617" s="5" t="s">
        <v>1497</v>
      </c>
      <c r="D617" s="5" t="s">
        <v>1497</v>
      </c>
      <c r="E617" s="5">
        <v>141</v>
      </c>
      <c r="F617" s="5">
        <v>3</v>
      </c>
      <c r="G617" s="6" t="str">
        <f t="shared" si="64"/>
        <v>141-3</v>
      </c>
      <c r="H617" s="2">
        <v>45</v>
      </c>
      <c r="I617" s="2">
        <v>79</v>
      </c>
      <c r="J617" s="81" t="str">
        <f>IF(((VLOOKUP($G617,Depth_Lookup!$A$3:$J$561,9,FALSE))-(I617/100))&gt;=0,"Good","Too Long")</f>
        <v>Good</v>
      </c>
      <c r="K617" s="82">
        <f>(VLOOKUP($G617,Depth_Lookup!$A$3:$J$561,10,FALSE))+(H617/100)</f>
        <v>307.25</v>
      </c>
      <c r="L617" s="82">
        <f>(VLOOKUP($G617,Depth_Lookup!$A$3:$J$561,10,FALSE))+(I617/100)</f>
        <v>307.59000000000003</v>
      </c>
      <c r="M617" s="174" t="s">
        <v>2770</v>
      </c>
      <c r="N617" s="174" t="s">
        <v>1668</v>
      </c>
      <c r="O617" s="59" t="s">
        <v>2835</v>
      </c>
      <c r="P617" s="59" t="s">
        <v>2855</v>
      </c>
      <c r="Q617" s="45"/>
      <c r="R617" s="42">
        <v>100</v>
      </c>
      <c r="V617" s="8">
        <f t="shared" si="65"/>
        <v>100</v>
      </c>
      <c r="W617" s="4" t="s">
        <v>2046</v>
      </c>
      <c r="X617" s="5" t="s">
        <v>1764</v>
      </c>
      <c r="Y617" s="38">
        <v>80</v>
      </c>
      <c r="Z617" s="8" t="str">
        <f>VLOOKUP($Y617,definitions_list_lookup!$N$15:$P$20,2,TRUE)</f>
        <v>very high</v>
      </c>
      <c r="AA617" s="8">
        <f>VLOOKUP($Y617,definitions_list_lookup!$N$15:$P$20,3,TRUE)</f>
        <v>4</v>
      </c>
      <c r="AB617" s="4"/>
      <c r="AC617" s="7">
        <v>0.5</v>
      </c>
      <c r="AD617" s="7">
        <v>1</v>
      </c>
      <c r="AE617" s="7">
        <v>0.5</v>
      </c>
      <c r="AF617" s="7"/>
      <c r="AG617" s="7"/>
      <c r="AH617" s="7"/>
      <c r="AI617" s="7"/>
      <c r="AJ617" s="7"/>
      <c r="AK617" s="7"/>
      <c r="AL617" s="7"/>
      <c r="AM617" s="7"/>
      <c r="AN617" s="7"/>
      <c r="AO617" s="7"/>
      <c r="AP617" s="7">
        <v>5</v>
      </c>
      <c r="AQ617" s="7"/>
      <c r="AR617" s="7"/>
      <c r="AS617" s="7">
        <v>93</v>
      </c>
      <c r="AT617" s="7"/>
      <c r="AU617" s="7"/>
      <c r="AV617" s="7"/>
      <c r="AW617" s="7"/>
      <c r="AX617" s="7"/>
      <c r="AY617" s="7"/>
      <c r="AZ617" s="7"/>
      <c r="BA617" s="8">
        <f t="shared" si="66"/>
        <v>100</v>
      </c>
      <c r="BB617" s="45"/>
      <c r="BC617" s="4"/>
      <c r="BD617" s="4"/>
      <c r="BE617" s="4"/>
      <c r="BG617" s="8" t="str">
        <f>VLOOKUP($BF617,definitions_list_lookup!$N$15:$P$20,2,TRUE)</f>
        <v>fresh</v>
      </c>
      <c r="BH617" s="8">
        <f>VLOOKUP($BF617,definitions_list_lookup!$N$15:$P$20,3,TRUE)</f>
        <v>0</v>
      </c>
      <c r="BI617" s="4"/>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8">
        <f t="shared" si="67"/>
        <v>0</v>
      </c>
      <c r="CI617" s="45"/>
      <c r="CJ617" s="7"/>
      <c r="CK617" s="130"/>
      <c r="CM617" s="8" t="str">
        <f>VLOOKUP($CL617,definitions_list_lookup!$N$15:$P$20,2,TRUE)</f>
        <v>fresh</v>
      </c>
      <c r="CN617" s="8">
        <f>VLOOKUP($CL617,definitions_list_lookup!$N$15:$P$20,3,TRUE)</f>
        <v>0</v>
      </c>
      <c r="CO617" s="108"/>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8">
        <f t="shared" si="68"/>
        <v>0</v>
      </c>
      <c r="DO617" s="45"/>
      <c r="DP617" s="4"/>
      <c r="DR617" s="8" t="str">
        <f>VLOOKUP($DQ617,definitions_list_lookup!$N$15:$P$20,2,TRUE)</f>
        <v>fresh</v>
      </c>
      <c r="DS617" s="8">
        <f>VLOOKUP($DQ617,definitions_list_lookup!$N$15:$P$20,3,TRUE)</f>
        <v>0</v>
      </c>
      <c r="DT617" s="108"/>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8">
        <f t="shared" si="69"/>
        <v>0</v>
      </c>
      <c r="ET617" s="45"/>
      <c r="EU617" s="8">
        <f t="shared" si="63"/>
        <v>80</v>
      </c>
      <c r="EV617" s="8" t="str">
        <f>VLOOKUP($EU617,definitions_list_lookup!$N$15:$P$20,2,TRUE)</f>
        <v>very high</v>
      </c>
      <c r="EW617" s="8">
        <f>VLOOKUP($EU617,definitions_list_lookup!$N$15:$P$20,3,TRUE)</f>
        <v>4</v>
      </c>
    </row>
    <row r="618" spans="1:153" s="5" customFormat="1" ht="154">
      <c r="A618" s="5" t="s">
        <v>2776</v>
      </c>
      <c r="B618" s="5" t="s">
        <v>2845</v>
      </c>
      <c r="C618" s="5" t="s">
        <v>1497</v>
      </c>
      <c r="D618" s="5" t="s">
        <v>1497</v>
      </c>
      <c r="E618" s="5">
        <v>141</v>
      </c>
      <c r="F618" s="5">
        <v>4</v>
      </c>
      <c r="G618" s="6" t="str">
        <f t="shared" si="64"/>
        <v>141-4</v>
      </c>
      <c r="H618" s="2">
        <v>0</v>
      </c>
      <c r="I618" s="2">
        <v>72</v>
      </c>
      <c r="J618" s="81" t="str">
        <f>IF(((VLOOKUP($G618,Depth_Lookup!$A$3:$J$561,9,FALSE))-(I618/100))&gt;=0,"Good","Too Long")</f>
        <v>Good</v>
      </c>
      <c r="K618" s="82">
        <f>(VLOOKUP($G618,Depth_Lookup!$A$3:$J$561,10,FALSE))+(H618/100)</f>
        <v>307.58999999999997</v>
      </c>
      <c r="L618" s="82">
        <f>(VLOOKUP($G618,Depth_Lookup!$A$3:$J$561,10,FALSE))+(I618/100)</f>
        <v>308.31</v>
      </c>
      <c r="M618" s="174" t="s">
        <v>2770</v>
      </c>
      <c r="N618" s="174" t="s">
        <v>1668</v>
      </c>
      <c r="O618" s="59" t="s">
        <v>2837</v>
      </c>
      <c r="P618" s="59" t="s">
        <v>2855</v>
      </c>
      <c r="Q618" s="45"/>
      <c r="R618" s="42">
        <v>100</v>
      </c>
      <c r="V618" s="8">
        <f t="shared" si="65"/>
        <v>100</v>
      </c>
      <c r="W618" s="4" t="s">
        <v>2046</v>
      </c>
      <c r="X618" s="5" t="s">
        <v>3274</v>
      </c>
      <c r="Y618" s="38">
        <v>80</v>
      </c>
      <c r="Z618" s="8" t="str">
        <f>VLOOKUP($Y618,definitions_list_lookup!$N$15:$P$20,2,TRUE)</f>
        <v>very high</v>
      </c>
      <c r="AA618" s="8">
        <f>VLOOKUP($Y618,definitions_list_lookup!$N$15:$P$20,3,TRUE)</f>
        <v>4</v>
      </c>
      <c r="AB618" s="4" t="s">
        <v>2836</v>
      </c>
      <c r="AC618" s="7"/>
      <c r="AD618" s="7"/>
      <c r="AE618" s="7"/>
      <c r="AF618" s="7"/>
      <c r="AG618" s="7"/>
      <c r="AH618" s="7"/>
      <c r="AI618" s="7"/>
      <c r="AJ618" s="7"/>
      <c r="AK618" s="7"/>
      <c r="AL618" s="7"/>
      <c r="AM618" s="7"/>
      <c r="AN618" s="7"/>
      <c r="AO618" s="7"/>
      <c r="AP618" s="7">
        <v>5</v>
      </c>
      <c r="AQ618" s="7"/>
      <c r="AR618" s="7"/>
      <c r="AS618" s="7">
        <v>95</v>
      </c>
      <c r="AT618" s="7"/>
      <c r="AU618" s="7"/>
      <c r="AV618" s="7"/>
      <c r="AW618" s="7"/>
      <c r="AX618" s="7"/>
      <c r="AY618" s="7"/>
      <c r="AZ618" s="7"/>
      <c r="BA618" s="8">
        <f t="shared" si="66"/>
        <v>100</v>
      </c>
      <c r="BB618" s="45"/>
      <c r="BC618" s="4"/>
      <c r="BD618" s="4"/>
      <c r="BE618" s="4"/>
      <c r="BG618" s="8" t="str">
        <f>VLOOKUP($BF618,definitions_list_lookup!$N$15:$P$20,2,TRUE)</f>
        <v>fresh</v>
      </c>
      <c r="BH618" s="8">
        <f>VLOOKUP($BF618,definitions_list_lookup!$N$15:$P$20,3,TRUE)</f>
        <v>0</v>
      </c>
      <c r="BI618" s="4"/>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8">
        <f t="shared" si="67"/>
        <v>0</v>
      </c>
      <c r="CI618" s="45"/>
      <c r="CJ618" s="7"/>
      <c r="CK618" s="130"/>
      <c r="CM618" s="8" t="str">
        <f>VLOOKUP($CL618,definitions_list_lookup!$N$15:$P$20,2,TRUE)</f>
        <v>fresh</v>
      </c>
      <c r="CN618" s="8">
        <f>VLOOKUP($CL618,definitions_list_lookup!$N$15:$P$20,3,TRUE)</f>
        <v>0</v>
      </c>
      <c r="CO618" s="108"/>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8">
        <f t="shared" si="68"/>
        <v>0</v>
      </c>
      <c r="DO618" s="45"/>
      <c r="DP618" s="4"/>
      <c r="DR618" s="8" t="str">
        <f>VLOOKUP($DQ618,definitions_list_lookup!$N$15:$P$20,2,TRUE)</f>
        <v>fresh</v>
      </c>
      <c r="DS618" s="8">
        <f>VLOOKUP($DQ618,definitions_list_lookup!$N$15:$P$20,3,TRUE)</f>
        <v>0</v>
      </c>
      <c r="DT618" s="108"/>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8">
        <f t="shared" si="69"/>
        <v>0</v>
      </c>
      <c r="ET618" s="45"/>
      <c r="EU618" s="8">
        <f t="shared" si="63"/>
        <v>80</v>
      </c>
      <c r="EV618" s="8" t="str">
        <f>VLOOKUP($EU618,definitions_list_lookup!$N$15:$P$20,2,TRUE)</f>
        <v>very high</v>
      </c>
      <c r="EW618" s="8">
        <f>VLOOKUP($EU618,definitions_list_lookup!$N$15:$P$20,3,TRUE)</f>
        <v>4</v>
      </c>
    </row>
    <row r="619" spans="1:153" s="5" customFormat="1" ht="154">
      <c r="A619" s="5" t="s">
        <v>2776</v>
      </c>
      <c r="B619" s="5" t="s">
        <v>2845</v>
      </c>
      <c r="C619" s="5" t="s">
        <v>1497</v>
      </c>
      <c r="D619" s="5" t="s">
        <v>1497</v>
      </c>
      <c r="E619" s="5">
        <v>142</v>
      </c>
      <c r="F619" s="5">
        <v>1</v>
      </c>
      <c r="G619" s="6" t="str">
        <f t="shared" si="64"/>
        <v>142-1</v>
      </c>
      <c r="H619" s="2">
        <v>0</v>
      </c>
      <c r="I619" s="2">
        <v>88.5</v>
      </c>
      <c r="J619" s="81" t="str">
        <f>IF(((VLOOKUP($G619,Depth_Lookup!$A$3:$J$561,9,FALSE))-(I619/100))&gt;=0,"Good","Too Long")</f>
        <v>Good</v>
      </c>
      <c r="K619" s="82">
        <f>(VLOOKUP($G619,Depth_Lookup!$A$3:$J$561,10,FALSE))+(H619/100)</f>
        <v>308.14999999999998</v>
      </c>
      <c r="L619" s="82">
        <f>(VLOOKUP($G619,Depth_Lookup!$A$3:$J$561,10,FALSE))+(I619/100)</f>
        <v>309.03499999999997</v>
      </c>
      <c r="M619" s="174" t="s">
        <v>2770</v>
      </c>
      <c r="N619" s="174" t="s">
        <v>1668</v>
      </c>
      <c r="O619" s="59" t="s">
        <v>2835</v>
      </c>
      <c r="P619" s="59" t="s">
        <v>2855</v>
      </c>
      <c r="Q619" s="45"/>
      <c r="R619" s="42">
        <v>100</v>
      </c>
      <c r="V619" s="8">
        <f t="shared" si="65"/>
        <v>100</v>
      </c>
      <c r="W619" s="4" t="s">
        <v>2046</v>
      </c>
      <c r="X619" s="5" t="s">
        <v>1764</v>
      </c>
      <c r="Y619" s="38">
        <v>75</v>
      </c>
      <c r="Z619" s="8" t="str">
        <f>VLOOKUP($Y619,definitions_list_lookup!$N$15:$P$20,2,TRUE)</f>
        <v>very high</v>
      </c>
      <c r="AA619" s="8">
        <f>VLOOKUP($Y619,definitions_list_lookup!$N$15:$P$20,3,TRUE)</f>
        <v>4</v>
      </c>
      <c r="AB619" s="4"/>
      <c r="AC619" s="7"/>
      <c r="AD619" s="7">
        <v>1</v>
      </c>
      <c r="AE619" s="7"/>
      <c r="AF619" s="7"/>
      <c r="AG619" s="7"/>
      <c r="AH619" s="7"/>
      <c r="AI619" s="7"/>
      <c r="AJ619" s="7"/>
      <c r="AK619" s="7"/>
      <c r="AL619" s="7"/>
      <c r="AM619" s="7"/>
      <c r="AN619" s="7"/>
      <c r="AO619" s="7"/>
      <c r="AP619" s="7">
        <v>5</v>
      </c>
      <c r="AQ619" s="7"/>
      <c r="AR619" s="7"/>
      <c r="AS619" s="7">
        <v>94</v>
      </c>
      <c r="AT619" s="7"/>
      <c r="AU619" s="7"/>
      <c r="AV619" s="7"/>
      <c r="AW619" s="7"/>
      <c r="AX619" s="7"/>
      <c r="AY619" s="7"/>
      <c r="AZ619" s="7"/>
      <c r="BA619" s="8">
        <f t="shared" si="66"/>
        <v>100</v>
      </c>
      <c r="BB619" s="45"/>
      <c r="BC619" s="4"/>
      <c r="BD619" s="4"/>
      <c r="BE619" s="4"/>
      <c r="BG619" s="8" t="str">
        <f>VLOOKUP($BF619,definitions_list_lookup!$N$15:$P$20,2,TRUE)</f>
        <v>fresh</v>
      </c>
      <c r="BH619" s="8">
        <f>VLOOKUP($BF619,definitions_list_lookup!$N$15:$P$20,3,TRUE)</f>
        <v>0</v>
      </c>
      <c r="BI619" s="4"/>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8">
        <f t="shared" si="67"/>
        <v>0</v>
      </c>
      <c r="CI619" s="45"/>
      <c r="CJ619" s="7"/>
      <c r="CK619" s="130"/>
      <c r="CM619" s="8" t="str">
        <f>VLOOKUP($CL619,definitions_list_lookup!$N$15:$P$20,2,TRUE)</f>
        <v>fresh</v>
      </c>
      <c r="CN619" s="8">
        <f>VLOOKUP($CL619,definitions_list_lookup!$N$15:$P$20,3,TRUE)</f>
        <v>0</v>
      </c>
      <c r="CO619" s="108"/>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8">
        <f t="shared" si="68"/>
        <v>0</v>
      </c>
      <c r="DO619" s="45"/>
      <c r="DP619" s="4"/>
      <c r="DR619" s="8" t="str">
        <f>VLOOKUP($DQ619,definitions_list_lookup!$N$15:$P$20,2,TRUE)</f>
        <v>fresh</v>
      </c>
      <c r="DS619" s="8">
        <f>VLOOKUP($DQ619,definitions_list_lookup!$N$15:$P$20,3,TRUE)</f>
        <v>0</v>
      </c>
      <c r="DT619" s="108"/>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8">
        <f t="shared" si="69"/>
        <v>0</v>
      </c>
      <c r="ET619" s="45"/>
      <c r="EU619" s="8">
        <f t="shared" si="63"/>
        <v>75</v>
      </c>
      <c r="EV619" s="8" t="str">
        <f>VLOOKUP($EU619,definitions_list_lookup!$N$15:$P$20,2,TRUE)</f>
        <v>very high</v>
      </c>
      <c r="EW619" s="8">
        <f>VLOOKUP($EU619,definitions_list_lookup!$N$15:$P$20,3,TRUE)</f>
        <v>4</v>
      </c>
    </row>
    <row r="620" spans="1:153" s="5" customFormat="1" ht="154">
      <c r="A620" s="5" t="s">
        <v>2776</v>
      </c>
      <c r="B620" s="5" t="s">
        <v>2845</v>
      </c>
      <c r="C620" s="5" t="s">
        <v>1497</v>
      </c>
      <c r="D620" s="5" t="s">
        <v>1497</v>
      </c>
      <c r="E620" s="5">
        <v>142</v>
      </c>
      <c r="F620" s="5">
        <v>2</v>
      </c>
      <c r="G620" s="6" t="str">
        <f t="shared" si="64"/>
        <v>142-2</v>
      </c>
      <c r="H620" s="2">
        <v>0</v>
      </c>
      <c r="I620" s="2">
        <v>67</v>
      </c>
      <c r="J620" s="81" t="str">
        <f>IF(((VLOOKUP($G620,Depth_Lookup!$A$3:$J$561,9,FALSE))-(I620/100))&gt;=0,"Good","Too Long")</f>
        <v>Good</v>
      </c>
      <c r="K620" s="82">
        <f>(VLOOKUP($G620,Depth_Lookup!$A$3:$J$561,10,FALSE))+(H620/100)</f>
        <v>309.03500000000003</v>
      </c>
      <c r="L620" s="82">
        <f>(VLOOKUP($G620,Depth_Lookup!$A$3:$J$561,10,FALSE))+(I620/100)</f>
        <v>309.70500000000004</v>
      </c>
      <c r="M620" s="174" t="s">
        <v>2770</v>
      </c>
      <c r="N620" s="174" t="s">
        <v>1668</v>
      </c>
      <c r="O620" s="59" t="s">
        <v>2835</v>
      </c>
      <c r="P620" s="59" t="s">
        <v>2855</v>
      </c>
      <c r="Q620" s="45"/>
      <c r="R620" s="42">
        <v>100</v>
      </c>
      <c r="V620" s="8">
        <f t="shared" si="65"/>
        <v>100</v>
      </c>
      <c r="W620" s="4" t="s">
        <v>2046</v>
      </c>
      <c r="X620" s="5" t="s">
        <v>1764</v>
      </c>
      <c r="Y620" s="38">
        <v>75</v>
      </c>
      <c r="Z620" s="8" t="str">
        <f>VLOOKUP($Y620,definitions_list_lookup!$N$15:$P$20,2,TRUE)</f>
        <v>very high</v>
      </c>
      <c r="AA620" s="8">
        <f>VLOOKUP($Y620,definitions_list_lookup!$N$15:$P$20,3,TRUE)</f>
        <v>4</v>
      </c>
      <c r="AB620" s="4"/>
      <c r="AC620" s="7"/>
      <c r="AD620" s="7">
        <v>0.5</v>
      </c>
      <c r="AE620" s="7"/>
      <c r="AF620" s="7"/>
      <c r="AG620" s="7"/>
      <c r="AH620" s="7"/>
      <c r="AI620" s="7"/>
      <c r="AJ620" s="7"/>
      <c r="AK620" s="7"/>
      <c r="AL620" s="7"/>
      <c r="AM620" s="7"/>
      <c r="AN620" s="7"/>
      <c r="AO620" s="7"/>
      <c r="AP620" s="7">
        <v>5</v>
      </c>
      <c r="AQ620" s="7"/>
      <c r="AR620" s="7"/>
      <c r="AS620" s="7">
        <v>94.5</v>
      </c>
      <c r="AT620" s="7"/>
      <c r="AU620" s="7"/>
      <c r="AV620" s="7"/>
      <c r="AW620" s="7"/>
      <c r="AX620" s="7"/>
      <c r="AY620" s="7"/>
      <c r="AZ620" s="7"/>
      <c r="BA620" s="8">
        <f t="shared" si="66"/>
        <v>100</v>
      </c>
      <c r="BB620" s="45"/>
      <c r="BC620" s="4"/>
      <c r="BD620" s="4"/>
      <c r="BE620" s="4"/>
      <c r="BG620" s="8" t="str">
        <f>VLOOKUP($BF620,definitions_list_lookup!$N$15:$P$20,2,TRUE)</f>
        <v>fresh</v>
      </c>
      <c r="BH620" s="8">
        <f>VLOOKUP($BF620,definitions_list_lookup!$N$15:$P$20,3,TRUE)</f>
        <v>0</v>
      </c>
      <c r="BI620" s="4"/>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8">
        <f t="shared" si="67"/>
        <v>0</v>
      </c>
      <c r="CI620" s="45"/>
      <c r="CJ620" s="7"/>
      <c r="CK620" s="130"/>
      <c r="CM620" s="8" t="str">
        <f>VLOOKUP($CL620,definitions_list_lookup!$N$15:$P$20,2,TRUE)</f>
        <v>fresh</v>
      </c>
      <c r="CN620" s="8">
        <f>VLOOKUP($CL620,definitions_list_lookup!$N$15:$P$20,3,TRUE)</f>
        <v>0</v>
      </c>
      <c r="CO620" s="108"/>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8">
        <f t="shared" si="68"/>
        <v>0</v>
      </c>
      <c r="DO620" s="45"/>
      <c r="DP620" s="4"/>
      <c r="DR620" s="8" t="str">
        <f>VLOOKUP($DQ620,definitions_list_lookup!$N$15:$P$20,2,TRUE)</f>
        <v>fresh</v>
      </c>
      <c r="DS620" s="8">
        <f>VLOOKUP($DQ620,definitions_list_lookup!$N$15:$P$20,3,TRUE)</f>
        <v>0</v>
      </c>
      <c r="DT620" s="108"/>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8">
        <f t="shared" si="69"/>
        <v>0</v>
      </c>
      <c r="ET620" s="45"/>
      <c r="EU620" s="8">
        <f t="shared" si="63"/>
        <v>75</v>
      </c>
      <c r="EV620" s="8" t="str">
        <f>VLOOKUP($EU620,definitions_list_lookup!$N$15:$P$20,2,TRUE)</f>
        <v>very high</v>
      </c>
      <c r="EW620" s="8">
        <f>VLOOKUP($EU620,definitions_list_lookup!$N$15:$P$20,3,TRUE)</f>
        <v>4</v>
      </c>
    </row>
    <row r="621" spans="1:153" s="5" customFormat="1" ht="112">
      <c r="A621" s="5" t="s">
        <v>2776</v>
      </c>
      <c r="B621" s="5" t="s">
        <v>2845</v>
      </c>
      <c r="C621" s="5" t="s">
        <v>1497</v>
      </c>
      <c r="D621" s="5" t="s">
        <v>1497</v>
      </c>
      <c r="E621" s="5">
        <v>142</v>
      </c>
      <c r="F621" s="5">
        <v>2</v>
      </c>
      <c r="G621" s="6" t="str">
        <f t="shared" si="64"/>
        <v>142-2</v>
      </c>
      <c r="H621" s="2">
        <v>67</v>
      </c>
      <c r="I621" s="2">
        <v>89</v>
      </c>
      <c r="J621" s="81" t="str">
        <f>IF(((VLOOKUP($G621,Depth_Lookup!$A$3:$J$561,9,FALSE))-(I621/100))&gt;=0,"Good","Too Long")</f>
        <v>Good</v>
      </c>
      <c r="K621" s="82">
        <f>(VLOOKUP($G621,Depth_Lookup!$A$3:$J$561,10,FALSE))+(H621/100)</f>
        <v>309.70500000000004</v>
      </c>
      <c r="L621" s="82">
        <f>(VLOOKUP($G621,Depth_Lookup!$A$3:$J$561,10,FALSE))+(I621/100)</f>
        <v>309.92500000000001</v>
      </c>
      <c r="M621" s="174" t="s">
        <v>2771</v>
      </c>
      <c r="N621" s="174" t="s">
        <v>1668</v>
      </c>
      <c r="O621" s="59" t="s">
        <v>2835</v>
      </c>
      <c r="P621" s="59" t="s">
        <v>2856</v>
      </c>
      <c r="Q621" s="45"/>
      <c r="R621" s="42">
        <v>100</v>
      </c>
      <c r="V621" s="8">
        <f t="shared" si="65"/>
        <v>100</v>
      </c>
      <c r="W621" s="4" t="s">
        <v>2046</v>
      </c>
      <c r="X621" s="5" t="s">
        <v>1764</v>
      </c>
      <c r="Y621" s="38">
        <v>80</v>
      </c>
      <c r="Z621" s="8" t="str">
        <f>VLOOKUP($Y621,definitions_list_lookup!$N$15:$P$20,2,TRUE)</f>
        <v>very high</v>
      </c>
      <c r="AA621" s="8">
        <f>VLOOKUP($Y621,definitions_list_lookup!$N$15:$P$20,3,TRUE)</f>
        <v>4</v>
      </c>
      <c r="AB621" s="4"/>
      <c r="AC621" s="7">
        <v>1</v>
      </c>
      <c r="AD621" s="7">
        <v>5</v>
      </c>
      <c r="AE621" s="7">
        <v>1</v>
      </c>
      <c r="AF621" s="7"/>
      <c r="AG621" s="7"/>
      <c r="AH621" s="7"/>
      <c r="AI621" s="7"/>
      <c r="AJ621" s="7"/>
      <c r="AK621" s="7"/>
      <c r="AL621" s="7"/>
      <c r="AM621" s="7"/>
      <c r="AN621" s="7"/>
      <c r="AO621" s="7"/>
      <c r="AP621" s="7">
        <v>5</v>
      </c>
      <c r="AQ621" s="7"/>
      <c r="AR621" s="7"/>
      <c r="AS621" s="7">
        <v>88</v>
      </c>
      <c r="AT621" s="7"/>
      <c r="AU621" s="7"/>
      <c r="AV621" s="7"/>
      <c r="AW621" s="7"/>
      <c r="AX621" s="7"/>
      <c r="AY621" s="7"/>
      <c r="AZ621" s="7"/>
      <c r="BA621" s="8">
        <f t="shared" si="66"/>
        <v>100</v>
      </c>
      <c r="BB621" s="45"/>
      <c r="BC621" s="4"/>
      <c r="BD621" s="4"/>
      <c r="BE621" s="4"/>
      <c r="BG621" s="8" t="str">
        <f>VLOOKUP($BF621,definitions_list_lookup!$N$15:$P$20,2,TRUE)</f>
        <v>fresh</v>
      </c>
      <c r="BH621" s="8">
        <f>VLOOKUP($BF621,definitions_list_lookup!$N$15:$P$20,3,TRUE)</f>
        <v>0</v>
      </c>
      <c r="BI621" s="4"/>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8">
        <f t="shared" si="67"/>
        <v>0</v>
      </c>
      <c r="CI621" s="45"/>
      <c r="CJ621" s="7"/>
      <c r="CK621" s="130"/>
      <c r="CM621" s="8" t="str">
        <f>VLOOKUP($CL621,definitions_list_lookup!$N$15:$P$20,2,TRUE)</f>
        <v>fresh</v>
      </c>
      <c r="CN621" s="8">
        <f>VLOOKUP($CL621,definitions_list_lookup!$N$15:$P$20,3,TRUE)</f>
        <v>0</v>
      </c>
      <c r="CO621" s="108"/>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8">
        <f t="shared" si="68"/>
        <v>0</v>
      </c>
      <c r="DO621" s="45"/>
      <c r="DP621" s="4"/>
      <c r="DR621" s="8" t="str">
        <f>VLOOKUP($DQ621,definitions_list_lookup!$N$15:$P$20,2,TRUE)</f>
        <v>fresh</v>
      </c>
      <c r="DS621" s="8">
        <f>VLOOKUP($DQ621,definitions_list_lookup!$N$15:$P$20,3,TRUE)</f>
        <v>0</v>
      </c>
      <c r="DT621" s="108"/>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8">
        <f t="shared" si="69"/>
        <v>0</v>
      </c>
      <c r="ET621" s="45"/>
      <c r="EU621" s="8">
        <f t="shared" si="63"/>
        <v>80</v>
      </c>
      <c r="EV621" s="8" t="str">
        <f>VLOOKUP($EU621,definitions_list_lookup!$N$15:$P$20,2,TRUE)</f>
        <v>very high</v>
      </c>
      <c r="EW621" s="8">
        <f>VLOOKUP($EU621,definitions_list_lookup!$N$15:$P$20,3,TRUE)</f>
        <v>4</v>
      </c>
    </row>
    <row r="622" spans="1:153" s="5" customFormat="1" ht="154">
      <c r="A622" s="5" t="s">
        <v>2776</v>
      </c>
      <c r="B622" s="5" t="s">
        <v>2845</v>
      </c>
      <c r="C622" s="5" t="s">
        <v>1497</v>
      </c>
      <c r="D622" s="5" t="s">
        <v>1497</v>
      </c>
      <c r="E622" s="5">
        <v>142</v>
      </c>
      <c r="F622" s="5">
        <v>3</v>
      </c>
      <c r="G622" s="6" t="str">
        <f t="shared" si="64"/>
        <v>142-3</v>
      </c>
      <c r="H622" s="2">
        <v>0</v>
      </c>
      <c r="I622" s="2">
        <v>63.5</v>
      </c>
      <c r="J622" s="81" t="str">
        <f>IF(((VLOOKUP($G622,Depth_Lookup!$A$3:$J$561,9,FALSE))-(I622/100))&gt;=0,"Good","Too Long")</f>
        <v>Good</v>
      </c>
      <c r="K622" s="82">
        <f>(VLOOKUP($G622,Depth_Lookup!$A$3:$J$561,10,FALSE))+(H622/100)</f>
        <v>309.92500000000001</v>
      </c>
      <c r="L622" s="82">
        <f>(VLOOKUP($G622,Depth_Lookup!$A$3:$J$561,10,FALSE))+(I622/100)</f>
        <v>310.56</v>
      </c>
      <c r="M622" s="174" t="s">
        <v>2771</v>
      </c>
      <c r="N622" s="174" t="s">
        <v>1668</v>
      </c>
      <c r="O622" s="59" t="s">
        <v>2835</v>
      </c>
      <c r="P622" s="59" t="s">
        <v>2855</v>
      </c>
      <c r="Q622" s="45"/>
      <c r="R622" s="42">
        <v>100</v>
      </c>
      <c r="V622" s="8">
        <f t="shared" si="65"/>
        <v>100</v>
      </c>
      <c r="W622" s="4" t="s">
        <v>2046</v>
      </c>
      <c r="X622" s="5" t="s">
        <v>1764</v>
      </c>
      <c r="Y622" s="38">
        <v>85</v>
      </c>
      <c r="Z622" s="8" t="str">
        <f>VLOOKUP($Y622,definitions_list_lookup!$N$15:$P$20,2,TRUE)</f>
        <v>very high</v>
      </c>
      <c r="AA622" s="8">
        <f>VLOOKUP($Y622,definitions_list_lookup!$N$15:$P$20,3,TRUE)</f>
        <v>4</v>
      </c>
      <c r="AB622" s="4"/>
      <c r="AC622" s="7">
        <v>5</v>
      </c>
      <c r="AD622" s="7">
        <v>3</v>
      </c>
      <c r="AE622" s="7">
        <v>0.5</v>
      </c>
      <c r="AF622" s="7"/>
      <c r="AG622" s="7"/>
      <c r="AH622" s="7"/>
      <c r="AI622" s="7"/>
      <c r="AJ622" s="7"/>
      <c r="AK622" s="7"/>
      <c r="AL622" s="7"/>
      <c r="AM622" s="7"/>
      <c r="AN622" s="7"/>
      <c r="AO622" s="7"/>
      <c r="AP622" s="7">
        <v>5</v>
      </c>
      <c r="AQ622" s="7"/>
      <c r="AR622" s="7"/>
      <c r="AS622" s="7">
        <v>86.5</v>
      </c>
      <c r="AT622" s="7"/>
      <c r="AU622" s="7"/>
      <c r="AV622" s="7"/>
      <c r="AW622" s="7"/>
      <c r="AX622" s="7"/>
      <c r="AY622" s="7"/>
      <c r="AZ622" s="7"/>
      <c r="BA622" s="8">
        <f t="shared" si="66"/>
        <v>100</v>
      </c>
      <c r="BB622" s="45"/>
      <c r="BC622" s="4"/>
      <c r="BD622" s="4"/>
      <c r="BE622" s="4"/>
      <c r="BG622" s="8" t="str">
        <f>VLOOKUP($BF622,definitions_list_lookup!$N$15:$P$20,2,TRUE)</f>
        <v>fresh</v>
      </c>
      <c r="BH622" s="8">
        <f>VLOOKUP($BF622,definitions_list_lookup!$N$15:$P$20,3,TRUE)</f>
        <v>0</v>
      </c>
      <c r="BI622" s="4"/>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8">
        <f t="shared" si="67"/>
        <v>0</v>
      </c>
      <c r="CI622" s="45"/>
      <c r="CJ622" s="7"/>
      <c r="CK622" s="130"/>
      <c r="CM622" s="8" t="str">
        <f>VLOOKUP($CL622,definitions_list_lookup!$N$15:$P$20,2,TRUE)</f>
        <v>fresh</v>
      </c>
      <c r="CN622" s="8">
        <f>VLOOKUP($CL622,definitions_list_lookup!$N$15:$P$20,3,TRUE)</f>
        <v>0</v>
      </c>
      <c r="CO622" s="108"/>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8">
        <f t="shared" si="68"/>
        <v>0</v>
      </c>
      <c r="DO622" s="45"/>
      <c r="DP622" s="4"/>
      <c r="DR622" s="8" t="str">
        <f>VLOOKUP($DQ622,definitions_list_lookup!$N$15:$P$20,2,TRUE)</f>
        <v>fresh</v>
      </c>
      <c r="DS622" s="8">
        <f>VLOOKUP($DQ622,definitions_list_lookup!$N$15:$P$20,3,TRUE)</f>
        <v>0</v>
      </c>
      <c r="DT622" s="108"/>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8">
        <f t="shared" si="69"/>
        <v>0</v>
      </c>
      <c r="ET622" s="45"/>
      <c r="EU622" s="8">
        <f t="shared" ref="EU622:EU686" si="70">((R622/100)*Y622)+((S622/100)*BF622)+((T622/100)*CL622)+((U622/100)*DQ622)</f>
        <v>85</v>
      </c>
      <c r="EV622" s="8" t="str">
        <f>VLOOKUP($EU622,definitions_list_lookup!$N$15:$P$20,2,TRUE)</f>
        <v>very high</v>
      </c>
      <c r="EW622" s="8">
        <f>VLOOKUP($EU622,definitions_list_lookup!$N$15:$P$20,3,TRUE)</f>
        <v>4</v>
      </c>
    </row>
    <row r="623" spans="1:153" s="5" customFormat="1" ht="84">
      <c r="A623" s="5" t="s">
        <v>2776</v>
      </c>
      <c r="B623" s="5" t="s">
        <v>2845</v>
      </c>
      <c r="C623" s="5" t="s">
        <v>1497</v>
      </c>
      <c r="D623" s="5" t="s">
        <v>1497</v>
      </c>
      <c r="E623" s="5">
        <v>142</v>
      </c>
      <c r="F623" s="5">
        <v>3</v>
      </c>
      <c r="G623" s="6" t="str">
        <f t="shared" si="64"/>
        <v>142-3</v>
      </c>
      <c r="H623" s="2">
        <v>63.5</v>
      </c>
      <c r="I623" s="2">
        <v>74</v>
      </c>
      <c r="J623" s="81" t="str">
        <f>IF(((VLOOKUP($G623,Depth_Lookup!$A$3:$J$561,9,FALSE))-(I623/100))&gt;=0,"Good","Too Long")</f>
        <v>Good</v>
      </c>
      <c r="K623" s="82">
        <f>(VLOOKUP($G623,Depth_Lookup!$A$3:$J$561,10,FALSE))+(H623/100)</f>
        <v>310.56</v>
      </c>
      <c r="L623" s="82">
        <f>(VLOOKUP($G623,Depth_Lookup!$A$3:$J$561,10,FALSE))+(I623/100)</f>
        <v>310.66500000000002</v>
      </c>
      <c r="M623" s="174" t="s">
        <v>2772</v>
      </c>
      <c r="N623" s="174" t="s">
        <v>1668</v>
      </c>
      <c r="O623" s="59" t="s">
        <v>2838</v>
      </c>
      <c r="P623" s="59" t="s">
        <v>2857</v>
      </c>
      <c r="Q623" s="45"/>
      <c r="R623" s="42">
        <v>100</v>
      </c>
      <c r="V623" s="8">
        <f t="shared" si="65"/>
        <v>100</v>
      </c>
      <c r="W623" s="4" t="s">
        <v>2046</v>
      </c>
      <c r="X623" s="5" t="s">
        <v>1764</v>
      </c>
      <c r="Y623" s="38">
        <v>80</v>
      </c>
      <c r="Z623" s="8" t="str">
        <f>VLOOKUP($Y623,definitions_list_lookup!$N$15:$P$20,2,TRUE)</f>
        <v>very high</v>
      </c>
      <c r="AA623" s="8">
        <f>VLOOKUP($Y623,definitions_list_lookup!$N$15:$P$20,3,TRUE)</f>
        <v>4</v>
      </c>
      <c r="AB623" s="4"/>
      <c r="AC623" s="7"/>
      <c r="AD623" s="7">
        <v>0.5</v>
      </c>
      <c r="AE623" s="7"/>
      <c r="AF623" s="7"/>
      <c r="AG623" s="7"/>
      <c r="AH623" s="7"/>
      <c r="AI623" s="7"/>
      <c r="AJ623" s="7"/>
      <c r="AK623" s="7"/>
      <c r="AL623" s="7"/>
      <c r="AM623" s="7"/>
      <c r="AN623" s="7"/>
      <c r="AO623" s="7"/>
      <c r="AP623" s="7">
        <v>5</v>
      </c>
      <c r="AQ623" s="7"/>
      <c r="AR623" s="7"/>
      <c r="AS623" s="7">
        <v>94.5</v>
      </c>
      <c r="AT623" s="7"/>
      <c r="AU623" s="7"/>
      <c r="AV623" s="7"/>
      <c r="AW623" s="7"/>
      <c r="AX623" s="7"/>
      <c r="AY623" s="7"/>
      <c r="AZ623" s="7"/>
      <c r="BA623" s="8">
        <f t="shared" si="66"/>
        <v>100</v>
      </c>
      <c r="BB623" s="45"/>
      <c r="BC623" s="4"/>
      <c r="BD623" s="4"/>
      <c r="BE623" s="4"/>
      <c r="BG623" s="8" t="str">
        <f>VLOOKUP($BF623,definitions_list_lookup!$N$15:$P$20,2,TRUE)</f>
        <v>fresh</v>
      </c>
      <c r="BH623" s="8">
        <f>VLOOKUP($BF623,definitions_list_lookup!$N$15:$P$20,3,TRUE)</f>
        <v>0</v>
      </c>
      <c r="BI623" s="4"/>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8">
        <f t="shared" si="67"/>
        <v>0</v>
      </c>
      <c r="CI623" s="45"/>
      <c r="CJ623" s="7"/>
      <c r="CK623" s="130"/>
      <c r="CM623" s="8" t="str">
        <f>VLOOKUP($CL623,definitions_list_lookup!$N$15:$P$20,2,TRUE)</f>
        <v>fresh</v>
      </c>
      <c r="CN623" s="8">
        <f>VLOOKUP($CL623,definitions_list_lookup!$N$15:$P$20,3,TRUE)</f>
        <v>0</v>
      </c>
      <c r="CO623" s="108"/>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8">
        <f t="shared" si="68"/>
        <v>0</v>
      </c>
      <c r="DO623" s="45"/>
      <c r="DP623" s="4"/>
      <c r="DR623" s="8" t="str">
        <f>VLOOKUP($DQ623,definitions_list_lookup!$N$15:$P$20,2,TRUE)</f>
        <v>fresh</v>
      </c>
      <c r="DS623" s="8">
        <f>VLOOKUP($DQ623,definitions_list_lookup!$N$15:$P$20,3,TRUE)</f>
        <v>0</v>
      </c>
      <c r="DT623" s="108"/>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8">
        <f t="shared" si="69"/>
        <v>0</v>
      </c>
      <c r="ET623" s="45"/>
      <c r="EU623" s="8">
        <f t="shared" si="70"/>
        <v>80</v>
      </c>
      <c r="EV623" s="8" t="str">
        <f>VLOOKUP($EU623,definitions_list_lookup!$N$15:$P$20,2,TRUE)</f>
        <v>very high</v>
      </c>
      <c r="EW623" s="8">
        <f>VLOOKUP($EU623,definitions_list_lookup!$N$15:$P$20,3,TRUE)</f>
        <v>4</v>
      </c>
    </row>
    <row r="624" spans="1:153" s="5" customFormat="1" ht="112">
      <c r="A624" s="5" t="s">
        <v>2776</v>
      </c>
      <c r="B624" s="5" t="s">
        <v>2845</v>
      </c>
      <c r="C624" s="5" t="s">
        <v>1497</v>
      </c>
      <c r="D624" s="5" t="s">
        <v>1497</v>
      </c>
      <c r="E624" s="5">
        <v>142</v>
      </c>
      <c r="F624" s="5">
        <v>4</v>
      </c>
      <c r="G624" s="6" t="str">
        <f t="shared" si="64"/>
        <v>142-4</v>
      </c>
      <c r="H624" s="2">
        <v>0</v>
      </c>
      <c r="I624" s="2">
        <v>32.5</v>
      </c>
      <c r="J624" s="81" t="str">
        <f>IF(((VLOOKUP($G624,Depth_Lookup!$A$3:$J$561,9,FALSE))-(I624/100))&gt;=0,"Good","Too Long")</f>
        <v>Good</v>
      </c>
      <c r="K624" s="82">
        <f>(VLOOKUP($G624,Depth_Lookup!$A$3:$J$561,10,FALSE))+(H624/100)</f>
        <v>310.66500000000002</v>
      </c>
      <c r="L624" s="82">
        <f>(VLOOKUP($G624,Depth_Lookup!$A$3:$J$561,10,FALSE))+(I624/100)</f>
        <v>310.99</v>
      </c>
      <c r="M624" s="174" t="s">
        <v>2772</v>
      </c>
      <c r="N624" s="174" t="s">
        <v>1668</v>
      </c>
      <c r="O624" s="59" t="s">
        <v>2819</v>
      </c>
      <c r="P624" s="59" t="s">
        <v>2856</v>
      </c>
      <c r="Q624" s="45"/>
      <c r="R624" s="42">
        <v>100</v>
      </c>
      <c r="V624" s="8">
        <f t="shared" si="65"/>
        <v>100</v>
      </c>
      <c r="W624" s="4" t="s">
        <v>2039</v>
      </c>
      <c r="X624" s="5" t="s">
        <v>1764</v>
      </c>
      <c r="Y624" s="38">
        <v>80</v>
      </c>
      <c r="Z624" s="8" t="str">
        <f>VLOOKUP($Y624,definitions_list_lookup!$N$15:$P$20,2,TRUE)</f>
        <v>very high</v>
      </c>
      <c r="AA624" s="8">
        <f>VLOOKUP($Y624,definitions_list_lookup!$N$15:$P$20,3,TRUE)</f>
        <v>4</v>
      </c>
      <c r="AB624" s="4"/>
      <c r="AC624" s="7"/>
      <c r="AD624" s="7"/>
      <c r="AE624" s="7"/>
      <c r="AF624" s="7"/>
      <c r="AG624" s="7"/>
      <c r="AH624" s="7"/>
      <c r="AI624" s="7"/>
      <c r="AJ624" s="7"/>
      <c r="AK624" s="7"/>
      <c r="AL624" s="7"/>
      <c r="AM624" s="7"/>
      <c r="AN624" s="7"/>
      <c r="AO624" s="7"/>
      <c r="AP624" s="7">
        <v>5</v>
      </c>
      <c r="AQ624" s="7"/>
      <c r="AR624" s="7"/>
      <c r="AS624" s="7">
        <v>95</v>
      </c>
      <c r="AT624" s="7"/>
      <c r="AU624" s="7"/>
      <c r="AV624" s="7"/>
      <c r="AW624" s="7"/>
      <c r="AX624" s="7"/>
      <c r="AY624" s="7"/>
      <c r="AZ624" s="7"/>
      <c r="BA624" s="8">
        <f t="shared" si="66"/>
        <v>100</v>
      </c>
      <c r="BB624" s="45"/>
      <c r="BC624" s="4"/>
      <c r="BD624" s="4"/>
      <c r="BE624" s="4"/>
      <c r="BG624" s="8" t="str">
        <f>VLOOKUP($BF624,definitions_list_lookup!$N$15:$P$20,2,TRUE)</f>
        <v>fresh</v>
      </c>
      <c r="BH624" s="8">
        <f>VLOOKUP($BF624,definitions_list_lookup!$N$15:$P$20,3,TRUE)</f>
        <v>0</v>
      </c>
      <c r="BI624" s="4"/>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8">
        <f t="shared" si="67"/>
        <v>0</v>
      </c>
      <c r="CI624" s="45"/>
      <c r="CJ624" s="7"/>
      <c r="CK624" s="130"/>
      <c r="CM624" s="8" t="str">
        <f>VLOOKUP($CL624,definitions_list_lookup!$N$15:$P$20,2,TRUE)</f>
        <v>fresh</v>
      </c>
      <c r="CN624" s="8">
        <f>VLOOKUP($CL624,definitions_list_lookup!$N$15:$P$20,3,TRUE)</f>
        <v>0</v>
      </c>
      <c r="CO624" s="108"/>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8">
        <f t="shared" si="68"/>
        <v>0</v>
      </c>
      <c r="DO624" s="45"/>
      <c r="DP624" s="4"/>
      <c r="DR624" s="8" t="str">
        <f>VLOOKUP($DQ624,definitions_list_lookup!$N$15:$P$20,2,TRUE)</f>
        <v>fresh</v>
      </c>
      <c r="DS624" s="8">
        <f>VLOOKUP($DQ624,definitions_list_lookup!$N$15:$P$20,3,TRUE)</f>
        <v>0</v>
      </c>
      <c r="DT624" s="108"/>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8">
        <f t="shared" si="69"/>
        <v>0</v>
      </c>
      <c r="ET624" s="45"/>
      <c r="EU624" s="8">
        <f t="shared" si="70"/>
        <v>80</v>
      </c>
      <c r="EV624" s="8" t="str">
        <f>VLOOKUP($EU624,definitions_list_lookup!$N$15:$P$20,2,TRUE)</f>
        <v>very high</v>
      </c>
      <c r="EW624" s="8">
        <f>VLOOKUP($EU624,definitions_list_lookup!$N$15:$P$20,3,TRUE)</f>
        <v>4</v>
      </c>
    </row>
    <row r="625" spans="1:153" s="222" customFormat="1" ht="27" customHeight="1">
      <c r="A625" s="222" t="s">
        <v>3314</v>
      </c>
      <c r="G625" s="223"/>
      <c r="H625" s="224"/>
      <c r="I625" s="224"/>
      <c r="J625" s="225"/>
      <c r="K625" s="226"/>
      <c r="L625" s="226"/>
      <c r="M625" s="227"/>
      <c r="N625" s="227"/>
      <c r="O625" s="228"/>
      <c r="P625" s="228"/>
      <c r="Q625" s="228"/>
      <c r="R625" s="229"/>
      <c r="V625" s="223"/>
      <c r="W625" s="230"/>
      <c r="Y625" s="231"/>
      <c r="Z625" s="223"/>
      <c r="AA625" s="223"/>
      <c r="AB625" s="230"/>
      <c r="BA625" s="223"/>
      <c r="BB625" s="228"/>
      <c r="BC625" s="230"/>
      <c r="BD625" s="230"/>
      <c r="BE625" s="230"/>
      <c r="BG625" s="223"/>
      <c r="BH625" s="223"/>
      <c r="BI625" s="230"/>
      <c r="CH625" s="223"/>
      <c r="CI625" s="228"/>
      <c r="CK625" s="233"/>
      <c r="CM625" s="223"/>
      <c r="CN625" s="223"/>
      <c r="CO625" s="230"/>
      <c r="DN625" s="223"/>
      <c r="DO625" s="228"/>
      <c r="DP625" s="230"/>
      <c r="DR625" s="223"/>
      <c r="DS625" s="223"/>
      <c r="DT625" s="230"/>
      <c r="ES625" s="223"/>
      <c r="ET625" s="228"/>
      <c r="EU625" s="223"/>
      <c r="EV625" s="223"/>
      <c r="EW625" s="223"/>
    </row>
    <row r="626" spans="1:153" s="5" customFormat="1" ht="112">
      <c r="A626" s="5" t="s">
        <v>2776</v>
      </c>
      <c r="B626" s="5" t="s">
        <v>2845</v>
      </c>
      <c r="C626" s="5" t="s">
        <v>1497</v>
      </c>
      <c r="D626" s="5" t="s">
        <v>1497</v>
      </c>
      <c r="E626" s="5">
        <v>142</v>
      </c>
      <c r="F626" s="5">
        <v>4</v>
      </c>
      <c r="G626" s="6" t="str">
        <f t="shared" si="64"/>
        <v>142-4</v>
      </c>
      <c r="H626" s="2">
        <v>32.5</v>
      </c>
      <c r="I626" s="2">
        <v>35.5</v>
      </c>
      <c r="J626" s="81" t="str">
        <f>IF(((VLOOKUP($G626,Depth_Lookup!$A$3:$J$561,9,FALSE))-(I626/100))&gt;=0,"Good","Too Long")</f>
        <v>Good</v>
      </c>
      <c r="K626" s="82">
        <f>(VLOOKUP($G626,Depth_Lookup!$A$3:$J$561,10,FALSE))+(H626/100)</f>
        <v>310.99</v>
      </c>
      <c r="L626" s="82">
        <f>(VLOOKUP($G626,Depth_Lookup!$A$3:$J$561,10,FALSE))+(I626/100)</f>
        <v>311.02000000000004</v>
      </c>
      <c r="M626" s="174" t="s">
        <v>2773</v>
      </c>
      <c r="N626" s="174" t="s">
        <v>13</v>
      </c>
      <c r="O626" s="59"/>
      <c r="P626" s="59" t="s">
        <v>2856</v>
      </c>
      <c r="Q626" s="45"/>
      <c r="R626" s="42">
        <v>100</v>
      </c>
      <c r="V626" s="8">
        <f t="shared" si="65"/>
        <v>100</v>
      </c>
      <c r="W626" s="4" t="s">
        <v>2039</v>
      </c>
      <c r="X626" s="5" t="s">
        <v>1764</v>
      </c>
      <c r="Y626" s="38">
        <v>80</v>
      </c>
      <c r="Z626" s="8" t="str">
        <f>VLOOKUP($Y626,definitions_list_lookup!$N$15:$P$20,2,TRUE)</f>
        <v>very high</v>
      </c>
      <c r="AA626" s="8">
        <f>VLOOKUP($Y626,definitions_list_lookup!$N$15:$P$20,3,TRUE)</f>
        <v>4</v>
      </c>
      <c r="AB626" s="4"/>
      <c r="AC626" s="7"/>
      <c r="AD626" s="7">
        <v>0.5</v>
      </c>
      <c r="AE626" s="7"/>
      <c r="AF626" s="7"/>
      <c r="AG626" s="7"/>
      <c r="AH626" s="7"/>
      <c r="AI626" s="7"/>
      <c r="AJ626" s="7"/>
      <c r="AK626" s="7"/>
      <c r="AL626" s="7"/>
      <c r="AM626" s="7"/>
      <c r="AN626" s="7"/>
      <c r="AO626" s="7"/>
      <c r="AP626" s="7">
        <v>5</v>
      </c>
      <c r="AQ626" s="7"/>
      <c r="AR626" s="7"/>
      <c r="AS626" s="7">
        <v>94.5</v>
      </c>
      <c r="AT626" s="7"/>
      <c r="AU626" s="7"/>
      <c r="AV626" s="7"/>
      <c r="AW626" s="7"/>
      <c r="AX626" s="7"/>
      <c r="AY626" s="7"/>
      <c r="AZ626" s="7"/>
      <c r="BA626" s="8">
        <f t="shared" si="66"/>
        <v>100</v>
      </c>
      <c r="BB626" s="45"/>
      <c r="BC626" s="4"/>
      <c r="BD626" s="4"/>
      <c r="BE626" s="4"/>
      <c r="BG626" s="8" t="str">
        <f>VLOOKUP($BF626,definitions_list_lookup!$N$15:$P$20,2,TRUE)</f>
        <v>fresh</v>
      </c>
      <c r="BH626" s="8">
        <f>VLOOKUP($BF626,definitions_list_lookup!$N$15:$P$20,3,TRUE)</f>
        <v>0</v>
      </c>
      <c r="BI626" s="4"/>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8">
        <f t="shared" si="67"/>
        <v>0</v>
      </c>
      <c r="CI626" s="45"/>
      <c r="CJ626" s="7"/>
      <c r="CK626" s="130"/>
      <c r="CM626" s="8" t="str">
        <f>VLOOKUP($CL626,definitions_list_lookup!$N$15:$P$20,2,TRUE)</f>
        <v>fresh</v>
      </c>
      <c r="CN626" s="8">
        <f>VLOOKUP($CL626,definitions_list_lookup!$N$15:$P$20,3,TRUE)</f>
        <v>0</v>
      </c>
      <c r="CO626" s="108"/>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8">
        <f t="shared" si="68"/>
        <v>0</v>
      </c>
      <c r="DO626" s="45"/>
      <c r="DP626" s="4"/>
      <c r="DR626" s="8" t="str">
        <f>VLOOKUP($DQ626,definitions_list_lookup!$N$15:$P$20,2,TRUE)</f>
        <v>fresh</v>
      </c>
      <c r="DS626" s="8">
        <f>VLOOKUP($DQ626,definitions_list_lookup!$N$15:$P$20,3,TRUE)</f>
        <v>0</v>
      </c>
      <c r="DT626" s="108"/>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8">
        <f t="shared" si="69"/>
        <v>0</v>
      </c>
      <c r="ET626" s="45"/>
      <c r="EU626" s="8">
        <f t="shared" si="70"/>
        <v>80</v>
      </c>
      <c r="EV626" s="8" t="str">
        <f>VLOOKUP($EU626,definitions_list_lookup!$N$15:$P$20,2,TRUE)</f>
        <v>very high</v>
      </c>
      <c r="EW626" s="8">
        <f>VLOOKUP($EU626,definitions_list_lookup!$N$15:$P$20,3,TRUE)</f>
        <v>4</v>
      </c>
    </row>
    <row r="627" spans="1:153" s="100" customFormat="1" ht="112">
      <c r="A627" s="100" t="s">
        <v>2776</v>
      </c>
      <c r="B627" s="100" t="s">
        <v>2845</v>
      </c>
      <c r="C627" s="100" t="s">
        <v>1497</v>
      </c>
      <c r="D627" s="100" t="s">
        <v>1497</v>
      </c>
      <c r="E627" s="100">
        <v>142</v>
      </c>
      <c r="F627" s="100">
        <v>4</v>
      </c>
      <c r="G627" s="101" t="str">
        <f t="shared" si="64"/>
        <v>142-4</v>
      </c>
      <c r="H627" s="102">
        <v>35.5</v>
      </c>
      <c r="I627" s="102">
        <v>46.5</v>
      </c>
      <c r="J627" s="81" t="str">
        <f>IF(((VLOOKUP($G627,Depth_Lookup!$A$3:$J$561,9,FALSE))-(I627/100))&gt;=0,"Good","Too Long")</f>
        <v>Good</v>
      </c>
      <c r="K627" s="82">
        <f>(VLOOKUP($G627,Depth_Lookup!$A$3:$J$561,10,FALSE))+(H627/100)</f>
        <v>311.02000000000004</v>
      </c>
      <c r="L627" s="82">
        <f>(VLOOKUP($G627,Depth_Lookup!$A$3:$J$561,10,FALSE))+(I627/100)</f>
        <v>311.13</v>
      </c>
      <c r="M627" s="175" t="s">
        <v>2775</v>
      </c>
      <c r="N627" s="175" t="s">
        <v>2630</v>
      </c>
      <c r="O627" s="136" t="s">
        <v>2838</v>
      </c>
      <c r="P627" s="136" t="s">
        <v>2856</v>
      </c>
      <c r="Q627" s="137"/>
      <c r="R627" s="124">
        <v>100</v>
      </c>
      <c r="V627" s="177">
        <f t="shared" si="65"/>
        <v>100</v>
      </c>
      <c r="W627" s="125" t="s">
        <v>2039</v>
      </c>
      <c r="X627" s="100" t="s">
        <v>1764</v>
      </c>
      <c r="Y627" s="126">
        <v>80</v>
      </c>
      <c r="Z627" s="177" t="str">
        <f>VLOOKUP($Y627,definitions_list_lookup!$N$15:$P$20,2,TRUE)</f>
        <v>very high</v>
      </c>
      <c r="AA627" s="177">
        <f>VLOOKUP($Y627,definitions_list_lookup!$N$15:$P$20,3,TRUE)</f>
        <v>4</v>
      </c>
      <c r="AB627" s="125"/>
      <c r="AC627" s="106"/>
      <c r="AD627" s="106"/>
      <c r="AE627" s="106"/>
      <c r="AF627" s="106"/>
      <c r="AG627" s="106"/>
      <c r="AH627" s="106"/>
      <c r="AI627" s="106"/>
      <c r="AJ627" s="106"/>
      <c r="AK627" s="106"/>
      <c r="AL627" s="106"/>
      <c r="AM627" s="106"/>
      <c r="AN627" s="106"/>
      <c r="AO627" s="106"/>
      <c r="AP627" s="106">
        <v>5</v>
      </c>
      <c r="AQ627" s="106"/>
      <c r="AR627" s="106"/>
      <c r="AS627" s="106">
        <v>95</v>
      </c>
      <c r="AT627" s="106"/>
      <c r="AU627" s="106"/>
      <c r="AV627" s="106"/>
      <c r="AW627" s="106"/>
      <c r="AX627" s="106"/>
      <c r="AY627" s="106"/>
      <c r="AZ627" s="106"/>
      <c r="BA627" s="177">
        <f t="shared" si="66"/>
        <v>100</v>
      </c>
      <c r="BB627" s="137"/>
      <c r="BC627" s="125"/>
      <c r="BD627" s="125"/>
      <c r="BE627" s="125"/>
      <c r="BG627" s="177" t="str">
        <f>VLOOKUP($BF627,definitions_list_lookup!$N$15:$P$20,2,TRUE)</f>
        <v>fresh</v>
      </c>
      <c r="BH627" s="177">
        <f>VLOOKUP($BF627,definitions_list_lookup!$N$15:$P$20,3,TRUE)</f>
        <v>0</v>
      </c>
      <c r="BI627" s="125"/>
      <c r="BJ627" s="106"/>
      <c r="BK627" s="106"/>
      <c r="BL627" s="106"/>
      <c r="BM627" s="106"/>
      <c r="BN627" s="106"/>
      <c r="BO627" s="106"/>
      <c r="BP627" s="106"/>
      <c r="BQ627" s="106"/>
      <c r="BR627" s="106"/>
      <c r="BS627" s="106"/>
      <c r="BT627" s="106"/>
      <c r="BU627" s="106"/>
      <c r="BV627" s="106"/>
      <c r="BW627" s="106"/>
      <c r="BX627" s="106"/>
      <c r="BY627" s="106"/>
      <c r="BZ627" s="106"/>
      <c r="CA627" s="106"/>
      <c r="CB627" s="106"/>
      <c r="CC627" s="106"/>
      <c r="CD627" s="106"/>
      <c r="CE627" s="106"/>
      <c r="CF627" s="106"/>
      <c r="CG627" s="106"/>
      <c r="CH627" s="177">
        <f t="shared" si="67"/>
        <v>0</v>
      </c>
      <c r="CI627" s="137"/>
      <c r="CJ627" s="106"/>
      <c r="CK627" s="138"/>
      <c r="CM627" s="177" t="str">
        <f>VLOOKUP($CL627,definitions_list_lookup!$N$15:$P$20,2,TRUE)</f>
        <v>fresh</v>
      </c>
      <c r="CN627" s="177">
        <f>VLOOKUP($CL627,definitions_list_lookup!$N$15:$P$20,3,TRUE)</f>
        <v>0</v>
      </c>
      <c r="CO627" s="109"/>
      <c r="CP627" s="106"/>
      <c r="CQ627" s="106"/>
      <c r="CR627" s="106"/>
      <c r="CS627" s="106"/>
      <c r="CT627" s="106"/>
      <c r="CU627" s="106"/>
      <c r="CV627" s="106"/>
      <c r="CW627" s="106"/>
      <c r="CX627" s="106"/>
      <c r="CY627" s="106"/>
      <c r="CZ627" s="106"/>
      <c r="DA627" s="106"/>
      <c r="DB627" s="106"/>
      <c r="DC627" s="106"/>
      <c r="DD627" s="106"/>
      <c r="DE627" s="106"/>
      <c r="DF627" s="106"/>
      <c r="DG627" s="106"/>
      <c r="DH627" s="106"/>
      <c r="DI627" s="106"/>
      <c r="DJ627" s="106"/>
      <c r="DK627" s="106"/>
      <c r="DL627" s="106"/>
      <c r="DM627" s="106"/>
      <c r="DN627" s="177">
        <f t="shared" si="68"/>
        <v>0</v>
      </c>
      <c r="DO627" s="137"/>
      <c r="DP627" s="125"/>
      <c r="DR627" s="177" t="str">
        <f>VLOOKUP($DQ627,definitions_list_lookup!$N$15:$P$20,2,TRUE)</f>
        <v>fresh</v>
      </c>
      <c r="DS627" s="177">
        <f>VLOOKUP($DQ627,definitions_list_lookup!$N$15:$P$20,3,TRUE)</f>
        <v>0</v>
      </c>
      <c r="DT627" s="109"/>
      <c r="DU627" s="106"/>
      <c r="DV627" s="106"/>
      <c r="DW627" s="106"/>
      <c r="DX627" s="106"/>
      <c r="DY627" s="106"/>
      <c r="DZ627" s="106"/>
      <c r="EA627" s="106"/>
      <c r="EB627" s="106"/>
      <c r="EC627" s="106"/>
      <c r="ED627" s="106"/>
      <c r="EE627" s="106"/>
      <c r="EF627" s="106"/>
      <c r="EG627" s="106"/>
      <c r="EH627" s="106"/>
      <c r="EI627" s="106"/>
      <c r="EJ627" s="106"/>
      <c r="EK627" s="106"/>
      <c r="EL627" s="106"/>
      <c r="EM627" s="106"/>
      <c r="EN627" s="106"/>
      <c r="EO627" s="106"/>
      <c r="EP627" s="106"/>
      <c r="EQ627" s="106"/>
      <c r="ER627" s="106"/>
      <c r="ES627" s="177">
        <f t="shared" si="69"/>
        <v>0</v>
      </c>
      <c r="ET627" s="137"/>
      <c r="EU627" s="177">
        <f t="shared" si="70"/>
        <v>80</v>
      </c>
      <c r="EV627" s="177" t="str">
        <f>VLOOKUP($EU627,definitions_list_lookup!$N$15:$P$20,2,TRUE)</f>
        <v>very high</v>
      </c>
      <c r="EW627" s="177">
        <f>VLOOKUP($EU627,definitions_list_lookup!$N$15:$P$20,3,TRUE)</f>
        <v>4</v>
      </c>
    </row>
    <row r="628" spans="1:153" s="5" customFormat="1" ht="112">
      <c r="A628" s="5" t="s">
        <v>2960</v>
      </c>
      <c r="B628" s="5" t="s">
        <v>2845</v>
      </c>
      <c r="C628" s="5" t="s">
        <v>1497</v>
      </c>
      <c r="D628" s="5" t="s">
        <v>1497</v>
      </c>
      <c r="E628" s="5">
        <v>143</v>
      </c>
      <c r="F628" s="5">
        <v>1</v>
      </c>
      <c r="G628" s="6" t="str">
        <f t="shared" si="64"/>
        <v>143-1</v>
      </c>
      <c r="H628" s="2">
        <v>0</v>
      </c>
      <c r="I628" s="2">
        <v>2.5</v>
      </c>
      <c r="J628" s="81" t="str">
        <f>IF(((VLOOKUP($G628,Depth_Lookup!$A$3:$J$561,9,FALSE))-(I628/100))&gt;=0,"Good","Too Long")</f>
        <v>Good</v>
      </c>
      <c r="K628" s="82">
        <f>(VLOOKUP($G628,Depth_Lookup!$A$3:$J$561,10,FALSE))+(H628/100)</f>
        <v>311.14999999999998</v>
      </c>
      <c r="L628" s="82">
        <f>(VLOOKUP($G628,Depth_Lookup!$A$3:$J$561,10,FALSE))+(I628/100)</f>
        <v>311.17499999999995</v>
      </c>
      <c r="M628" s="174" t="s">
        <v>2775</v>
      </c>
      <c r="N628" s="174" t="s">
        <v>2630</v>
      </c>
      <c r="O628" s="59" t="s">
        <v>2963</v>
      </c>
      <c r="P628" s="59" t="s">
        <v>3052</v>
      </c>
      <c r="Q628" s="45"/>
      <c r="R628" s="42">
        <v>100</v>
      </c>
      <c r="V628" s="8">
        <f t="shared" si="65"/>
        <v>100</v>
      </c>
      <c r="W628" s="4" t="s">
        <v>2039</v>
      </c>
      <c r="X628" s="5" t="s">
        <v>1764</v>
      </c>
      <c r="Y628" s="38">
        <v>75</v>
      </c>
      <c r="Z628" s="8" t="str">
        <f>VLOOKUP($Y628,definitions_list_lookup!$N$15:$P$20,2,TRUE)</f>
        <v>very high</v>
      </c>
      <c r="AA628" s="8">
        <f>VLOOKUP($Y628,definitions_list_lookup!$N$15:$P$20,3,TRUE)</f>
        <v>4</v>
      </c>
      <c r="AB628" s="4" t="s">
        <v>2961</v>
      </c>
      <c r="AC628" s="7">
        <v>5</v>
      </c>
      <c r="AD628" s="7">
        <v>10</v>
      </c>
      <c r="AE628" s="7">
        <v>5</v>
      </c>
      <c r="AF628" s="7"/>
      <c r="AG628" s="7"/>
      <c r="AH628" s="7"/>
      <c r="AI628" s="7"/>
      <c r="AJ628" s="7"/>
      <c r="AK628" s="7"/>
      <c r="AL628" s="7"/>
      <c r="AM628" s="7"/>
      <c r="AN628" s="7"/>
      <c r="AO628" s="7"/>
      <c r="AP628" s="7">
        <v>5</v>
      </c>
      <c r="AQ628" s="7"/>
      <c r="AR628" s="7"/>
      <c r="AS628" s="7">
        <v>75</v>
      </c>
      <c r="AT628" s="7"/>
      <c r="AU628" s="7"/>
      <c r="AV628" s="7"/>
      <c r="AW628" s="7"/>
      <c r="AX628" s="7"/>
      <c r="AY628" s="7"/>
      <c r="AZ628" s="7"/>
      <c r="BA628" s="8">
        <f t="shared" si="66"/>
        <v>100</v>
      </c>
      <c r="BB628" s="45"/>
      <c r="BC628" s="4"/>
      <c r="BD628" s="4"/>
      <c r="BE628" s="4"/>
      <c r="BG628" s="8" t="str">
        <f>VLOOKUP($BF628,definitions_list_lookup!$N$15:$P$20,2,TRUE)</f>
        <v>fresh</v>
      </c>
      <c r="BH628" s="8">
        <f>VLOOKUP($BF628,definitions_list_lookup!$N$15:$P$20,3,TRUE)</f>
        <v>0</v>
      </c>
      <c r="BI628" s="4"/>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8">
        <f t="shared" si="67"/>
        <v>0</v>
      </c>
      <c r="CI628" s="45"/>
      <c r="CJ628" s="7"/>
      <c r="CK628" s="130"/>
      <c r="CM628" s="8" t="str">
        <f>VLOOKUP($CL628,definitions_list_lookup!$N$15:$P$20,2,TRUE)</f>
        <v>fresh</v>
      </c>
      <c r="CN628" s="8">
        <f>VLOOKUP($CL628,definitions_list_lookup!$N$15:$P$20,3,TRUE)</f>
        <v>0</v>
      </c>
      <c r="CO628" s="108"/>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8">
        <f t="shared" si="68"/>
        <v>0</v>
      </c>
      <c r="DO628" s="45"/>
      <c r="DP628" s="4"/>
      <c r="DR628" s="8" t="str">
        <f>VLOOKUP($DQ628,definitions_list_lookup!$N$15:$P$20,2,TRUE)</f>
        <v>fresh</v>
      </c>
      <c r="DS628" s="8">
        <f>VLOOKUP($DQ628,definitions_list_lookup!$N$15:$P$20,3,TRUE)</f>
        <v>0</v>
      </c>
      <c r="DT628" s="108"/>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8">
        <f t="shared" si="69"/>
        <v>0</v>
      </c>
      <c r="ET628" s="45"/>
      <c r="EU628" s="8">
        <f t="shared" si="70"/>
        <v>75</v>
      </c>
      <c r="EV628" s="8" t="str">
        <f>VLOOKUP($EU628,definitions_list_lookup!$N$15:$P$20,2,TRUE)</f>
        <v>very high</v>
      </c>
      <c r="EW628" s="8">
        <f>VLOOKUP($EU628,definitions_list_lookup!$N$15:$P$20,3,TRUE)</f>
        <v>4</v>
      </c>
    </row>
    <row r="629" spans="1:153" s="5" customFormat="1" ht="84">
      <c r="A629" s="5" t="s">
        <v>2959</v>
      </c>
      <c r="B629" s="5" t="s">
        <v>2845</v>
      </c>
      <c r="C629" s="5" t="s">
        <v>1497</v>
      </c>
      <c r="D629" s="5" t="s">
        <v>1497</v>
      </c>
      <c r="E629" s="5">
        <v>143</v>
      </c>
      <c r="F629" s="5">
        <v>1</v>
      </c>
      <c r="G629" s="6" t="str">
        <f t="shared" si="64"/>
        <v>143-1</v>
      </c>
      <c r="H629" s="2">
        <v>2.5</v>
      </c>
      <c r="I629" s="2">
        <v>12</v>
      </c>
      <c r="J629" s="81" t="str">
        <f>IF(((VLOOKUP($G629,Depth_Lookup!$A$3:$J$561,9,FALSE))-(I629/100))&gt;=0,"Good","Too Long")</f>
        <v>Good</v>
      </c>
      <c r="K629" s="82">
        <f>(VLOOKUP($G629,Depth_Lookup!$A$3:$J$561,10,FALSE))+(H629/100)</f>
        <v>311.17499999999995</v>
      </c>
      <c r="L629" s="82">
        <f>(VLOOKUP($G629,Depth_Lookup!$A$3:$J$561,10,FALSE))+(I629/100)</f>
        <v>311.27</v>
      </c>
      <c r="M629" s="174" t="s">
        <v>2861</v>
      </c>
      <c r="N629" s="174" t="s">
        <v>13</v>
      </c>
      <c r="O629" s="59" t="s">
        <v>2962</v>
      </c>
      <c r="P629" s="59" t="s">
        <v>2857</v>
      </c>
      <c r="Q629" s="45"/>
      <c r="R629" s="42">
        <v>100</v>
      </c>
      <c r="V629" s="8">
        <f t="shared" si="65"/>
        <v>100</v>
      </c>
      <c r="W629" s="4" t="s">
        <v>2039</v>
      </c>
      <c r="X629" s="5" t="s">
        <v>1764</v>
      </c>
      <c r="Y629" s="38">
        <v>70</v>
      </c>
      <c r="Z629" s="8" t="str">
        <f>VLOOKUP($Y629,definitions_list_lookup!$N$15:$P$20,2,TRUE)</f>
        <v>very high</v>
      </c>
      <c r="AA629" s="8">
        <f>VLOOKUP($Y629,definitions_list_lookup!$N$15:$P$20,3,TRUE)</f>
        <v>4</v>
      </c>
      <c r="AB629" s="4"/>
      <c r="AC629" s="7"/>
      <c r="AD629" s="7">
        <v>0.5</v>
      </c>
      <c r="AE629" s="7"/>
      <c r="AF629" s="7"/>
      <c r="AG629" s="7"/>
      <c r="AH629" s="7"/>
      <c r="AI629" s="7"/>
      <c r="AJ629" s="7"/>
      <c r="AK629" s="7"/>
      <c r="AL629" s="7"/>
      <c r="AM629" s="7"/>
      <c r="AN629" s="7"/>
      <c r="AO629" s="7"/>
      <c r="AP629" s="7">
        <v>5</v>
      </c>
      <c r="AQ629" s="7"/>
      <c r="AR629" s="7"/>
      <c r="AS629" s="7">
        <v>94.5</v>
      </c>
      <c r="AT629" s="7"/>
      <c r="AU629" s="7"/>
      <c r="AV629" s="7"/>
      <c r="AW629" s="7"/>
      <c r="AX629" s="7"/>
      <c r="AY629" s="7"/>
      <c r="AZ629" s="7"/>
      <c r="BA629" s="8">
        <f t="shared" si="66"/>
        <v>100</v>
      </c>
      <c r="BB629" s="45"/>
      <c r="BC629" s="4"/>
      <c r="BD629" s="4"/>
      <c r="BE629" s="4"/>
      <c r="BG629" s="8" t="str">
        <f>VLOOKUP($BF629,definitions_list_lookup!$N$15:$P$20,2,TRUE)</f>
        <v>fresh</v>
      </c>
      <c r="BH629" s="8">
        <f>VLOOKUP($BF629,definitions_list_lookup!$N$15:$P$20,3,TRUE)</f>
        <v>0</v>
      </c>
      <c r="BI629" s="4"/>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8">
        <f t="shared" si="67"/>
        <v>0</v>
      </c>
      <c r="CI629" s="45"/>
      <c r="CJ629" s="7"/>
      <c r="CK629" s="130"/>
      <c r="CM629" s="8" t="str">
        <f>VLOOKUP($CL629,definitions_list_lookup!$N$15:$P$20,2,TRUE)</f>
        <v>fresh</v>
      </c>
      <c r="CN629" s="8">
        <f>VLOOKUP($CL629,definitions_list_lookup!$N$15:$P$20,3,TRUE)</f>
        <v>0</v>
      </c>
      <c r="CO629" s="108"/>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8">
        <f t="shared" si="68"/>
        <v>0</v>
      </c>
      <c r="DO629" s="45"/>
      <c r="DP629" s="4"/>
      <c r="DR629" s="8" t="str">
        <f>VLOOKUP($DQ629,definitions_list_lookup!$N$15:$P$20,2,TRUE)</f>
        <v>fresh</v>
      </c>
      <c r="DS629" s="8">
        <f>VLOOKUP($DQ629,definitions_list_lookup!$N$15:$P$20,3,TRUE)</f>
        <v>0</v>
      </c>
      <c r="DT629" s="108"/>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8">
        <f t="shared" si="69"/>
        <v>0</v>
      </c>
      <c r="ET629" s="45"/>
      <c r="EU629" s="8">
        <f t="shared" si="70"/>
        <v>70</v>
      </c>
      <c r="EV629" s="8" t="str">
        <f>VLOOKUP($EU629,definitions_list_lookup!$N$15:$P$20,2,TRUE)</f>
        <v>very high</v>
      </c>
      <c r="EW629" s="8">
        <f>VLOOKUP($EU629,definitions_list_lookup!$N$15:$P$20,3,TRUE)</f>
        <v>4</v>
      </c>
    </row>
    <row r="630" spans="1:153" s="5" customFormat="1" ht="56">
      <c r="A630" s="5" t="s">
        <v>2959</v>
      </c>
      <c r="B630" s="5" t="s">
        <v>2845</v>
      </c>
      <c r="C630" s="5" t="s">
        <v>1497</v>
      </c>
      <c r="D630" s="5" t="s">
        <v>1497</v>
      </c>
      <c r="E630" s="5">
        <v>143</v>
      </c>
      <c r="F630" s="5">
        <v>1</v>
      </c>
      <c r="G630" s="6" t="str">
        <f t="shared" si="64"/>
        <v>143-1</v>
      </c>
      <c r="H630" s="2">
        <v>12</v>
      </c>
      <c r="I630" s="2">
        <v>15</v>
      </c>
      <c r="J630" s="81" t="str">
        <f>IF(((VLOOKUP($G630,Depth_Lookup!$A$3:$J$561,9,FALSE))-(I630/100))&gt;=0,"Good","Too Long")</f>
        <v>Good</v>
      </c>
      <c r="K630" s="82">
        <f>(VLOOKUP($G630,Depth_Lookup!$A$3:$J$561,10,FALSE))+(H630/100)</f>
        <v>311.27</v>
      </c>
      <c r="L630" s="82">
        <f>(VLOOKUP($G630,Depth_Lookup!$A$3:$J$561,10,FALSE))+(I630/100)</f>
        <v>311.29999999999995</v>
      </c>
      <c r="M630" s="174" t="s">
        <v>2863</v>
      </c>
      <c r="N630" s="174" t="s">
        <v>2864</v>
      </c>
      <c r="O630" s="59" t="s">
        <v>2964</v>
      </c>
      <c r="P630" s="59" t="s">
        <v>3052</v>
      </c>
      <c r="Q630" s="45"/>
      <c r="R630" s="42">
        <v>100</v>
      </c>
      <c r="V630" s="8">
        <f t="shared" si="65"/>
        <v>100</v>
      </c>
      <c r="W630" s="4" t="s">
        <v>1754</v>
      </c>
      <c r="X630" s="5" t="s">
        <v>1</v>
      </c>
      <c r="Y630" s="38">
        <v>75</v>
      </c>
      <c r="Z630" s="8" t="str">
        <f>VLOOKUP($Y630,definitions_list_lookup!$N$15:$P$20,2,TRUE)</f>
        <v>very high</v>
      </c>
      <c r="AA630" s="8">
        <f>VLOOKUP($Y630,definitions_list_lookup!$N$15:$P$20,3,TRUE)</f>
        <v>4</v>
      </c>
      <c r="AB630" s="4"/>
      <c r="AC630" s="7">
        <v>5</v>
      </c>
      <c r="AD630" s="7">
        <v>15</v>
      </c>
      <c r="AE630" s="7">
        <v>5</v>
      </c>
      <c r="AF630" s="7"/>
      <c r="AG630" s="7"/>
      <c r="AH630" s="7"/>
      <c r="AI630" s="7"/>
      <c r="AJ630" s="7"/>
      <c r="AK630" s="7"/>
      <c r="AL630" s="7"/>
      <c r="AM630" s="7"/>
      <c r="AN630" s="7"/>
      <c r="AO630" s="7"/>
      <c r="AP630" s="7">
        <v>5</v>
      </c>
      <c r="AQ630" s="7"/>
      <c r="AR630" s="7"/>
      <c r="AS630" s="7">
        <v>70</v>
      </c>
      <c r="AT630" s="7"/>
      <c r="AU630" s="7"/>
      <c r="AV630" s="7"/>
      <c r="AW630" s="7"/>
      <c r="AX630" s="7"/>
      <c r="AY630" s="7"/>
      <c r="AZ630" s="7"/>
      <c r="BA630" s="8">
        <f t="shared" si="66"/>
        <v>100</v>
      </c>
      <c r="BB630" s="45"/>
      <c r="BC630" s="4"/>
      <c r="BD630" s="4"/>
      <c r="BE630" s="4"/>
      <c r="BG630" s="8" t="str">
        <f>VLOOKUP($BF630,definitions_list_lookup!$N$15:$P$20,2,TRUE)</f>
        <v>fresh</v>
      </c>
      <c r="BH630" s="8">
        <f>VLOOKUP($BF630,definitions_list_lookup!$N$15:$P$20,3,TRUE)</f>
        <v>0</v>
      </c>
      <c r="BI630" s="4"/>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8">
        <f t="shared" si="67"/>
        <v>0</v>
      </c>
      <c r="CI630" s="45"/>
      <c r="CJ630" s="7"/>
      <c r="CK630" s="130"/>
      <c r="CM630" s="8" t="str">
        <f>VLOOKUP($CL630,definitions_list_lookup!$N$15:$P$20,2,TRUE)</f>
        <v>fresh</v>
      </c>
      <c r="CN630" s="8">
        <f>VLOOKUP($CL630,definitions_list_lookup!$N$15:$P$20,3,TRUE)</f>
        <v>0</v>
      </c>
      <c r="CO630" s="108"/>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8">
        <f t="shared" si="68"/>
        <v>0</v>
      </c>
      <c r="DO630" s="45"/>
      <c r="DP630" s="4"/>
      <c r="DR630" s="8" t="str">
        <f>VLOOKUP($DQ630,definitions_list_lookup!$N$15:$P$20,2,TRUE)</f>
        <v>fresh</v>
      </c>
      <c r="DS630" s="8">
        <f>VLOOKUP($DQ630,definitions_list_lookup!$N$15:$P$20,3,TRUE)</f>
        <v>0</v>
      </c>
      <c r="DT630" s="108"/>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8">
        <f t="shared" si="69"/>
        <v>0</v>
      </c>
      <c r="ET630" s="45"/>
      <c r="EU630" s="8">
        <f t="shared" si="70"/>
        <v>75</v>
      </c>
      <c r="EV630" s="8" t="str">
        <f>VLOOKUP($EU630,definitions_list_lookup!$N$15:$P$20,2,TRUE)</f>
        <v>very high</v>
      </c>
      <c r="EW630" s="8">
        <f>VLOOKUP($EU630,definitions_list_lookup!$N$15:$P$20,3,TRUE)</f>
        <v>4</v>
      </c>
    </row>
    <row r="631" spans="1:153" s="5" customFormat="1" ht="84">
      <c r="A631" s="5" t="s">
        <v>2959</v>
      </c>
      <c r="B631" s="5" t="s">
        <v>2845</v>
      </c>
      <c r="C631" s="5" t="s">
        <v>1497</v>
      </c>
      <c r="D631" s="5" t="s">
        <v>1497</v>
      </c>
      <c r="E631" s="5">
        <v>143</v>
      </c>
      <c r="F631" s="5">
        <v>1</v>
      </c>
      <c r="G631" s="6" t="str">
        <f t="shared" si="64"/>
        <v>143-1</v>
      </c>
      <c r="H631" s="2">
        <v>15</v>
      </c>
      <c r="I631" s="2">
        <v>32</v>
      </c>
      <c r="J631" s="81" t="str">
        <f>IF(((VLOOKUP($G631,Depth_Lookup!$A$3:$J$561,9,FALSE))-(I631/100))&gt;=0,"Good","Too Long")</f>
        <v>Good</v>
      </c>
      <c r="K631" s="82">
        <f>(VLOOKUP($G631,Depth_Lookup!$A$3:$J$561,10,FALSE))+(H631/100)</f>
        <v>311.29999999999995</v>
      </c>
      <c r="L631" s="82">
        <f>(VLOOKUP($G631,Depth_Lookup!$A$3:$J$561,10,FALSE))+(I631/100)</f>
        <v>311.46999999999997</v>
      </c>
      <c r="M631" s="174" t="s">
        <v>2868</v>
      </c>
      <c r="N631" s="174" t="s">
        <v>13</v>
      </c>
      <c r="O631" s="59" t="s">
        <v>2962</v>
      </c>
      <c r="P631" s="59" t="s">
        <v>2857</v>
      </c>
      <c r="Q631" s="45"/>
      <c r="R631" s="42">
        <v>100</v>
      </c>
      <c r="V631" s="8">
        <f t="shared" si="65"/>
        <v>100</v>
      </c>
      <c r="W631" s="4" t="s">
        <v>2039</v>
      </c>
      <c r="X631" s="5" t="s">
        <v>1764</v>
      </c>
      <c r="Y631" s="38">
        <v>70</v>
      </c>
      <c r="Z631" s="8" t="str">
        <f>VLOOKUP($Y631,definitions_list_lookup!$N$15:$P$20,2,TRUE)</f>
        <v>very high</v>
      </c>
      <c r="AA631" s="8">
        <f>VLOOKUP($Y631,definitions_list_lookup!$N$15:$P$20,3,TRUE)</f>
        <v>4</v>
      </c>
      <c r="AB631" s="4"/>
      <c r="AC631" s="7"/>
      <c r="AD631" s="7">
        <v>0.5</v>
      </c>
      <c r="AE631" s="7"/>
      <c r="AF631" s="7"/>
      <c r="AG631" s="7"/>
      <c r="AH631" s="7"/>
      <c r="AI631" s="7"/>
      <c r="AJ631" s="7"/>
      <c r="AK631" s="7"/>
      <c r="AL631" s="7"/>
      <c r="AM631" s="7"/>
      <c r="AN631" s="7"/>
      <c r="AO631" s="7"/>
      <c r="AP631" s="7">
        <v>5</v>
      </c>
      <c r="AQ631" s="7"/>
      <c r="AR631" s="7"/>
      <c r="AS631" s="7">
        <v>94.5</v>
      </c>
      <c r="AT631" s="7"/>
      <c r="AU631" s="7"/>
      <c r="AV631" s="7"/>
      <c r="AW631" s="7"/>
      <c r="AX631" s="7"/>
      <c r="AY631" s="7"/>
      <c r="AZ631" s="7"/>
      <c r="BA631" s="8">
        <f t="shared" si="66"/>
        <v>100</v>
      </c>
      <c r="BB631" s="45"/>
      <c r="BC631" s="4"/>
      <c r="BD631" s="4"/>
      <c r="BE631" s="4"/>
      <c r="BG631" s="8" t="str">
        <f>VLOOKUP($BF631,definitions_list_lookup!$N$15:$P$20,2,TRUE)</f>
        <v>fresh</v>
      </c>
      <c r="BH631" s="8">
        <f>VLOOKUP($BF631,definitions_list_lookup!$N$15:$P$20,3,TRUE)</f>
        <v>0</v>
      </c>
      <c r="BI631" s="4"/>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8">
        <f t="shared" si="67"/>
        <v>0</v>
      </c>
      <c r="CI631" s="45"/>
      <c r="CJ631" s="7"/>
      <c r="CK631" s="130"/>
      <c r="CM631" s="8" t="str">
        <f>VLOOKUP($CL631,definitions_list_lookup!$N$15:$P$20,2,TRUE)</f>
        <v>fresh</v>
      </c>
      <c r="CN631" s="8">
        <f>VLOOKUP($CL631,definitions_list_lookup!$N$15:$P$20,3,TRUE)</f>
        <v>0</v>
      </c>
      <c r="CO631" s="108"/>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8">
        <f t="shared" si="68"/>
        <v>0</v>
      </c>
      <c r="DO631" s="45"/>
      <c r="DP631" s="4"/>
      <c r="DR631" s="8" t="str">
        <f>VLOOKUP($DQ631,definitions_list_lookup!$N$15:$P$20,2,TRUE)</f>
        <v>fresh</v>
      </c>
      <c r="DS631" s="8">
        <f>VLOOKUP($DQ631,definitions_list_lookup!$N$15:$P$20,3,TRUE)</f>
        <v>0</v>
      </c>
      <c r="DT631" s="108"/>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8">
        <f t="shared" si="69"/>
        <v>0</v>
      </c>
      <c r="ET631" s="45"/>
      <c r="EU631" s="8">
        <f t="shared" si="70"/>
        <v>70</v>
      </c>
      <c r="EV631" s="8" t="str">
        <f>VLOOKUP($EU631,definitions_list_lookup!$N$15:$P$20,2,TRUE)</f>
        <v>very high</v>
      </c>
      <c r="EW631" s="8">
        <f>VLOOKUP($EU631,definitions_list_lookup!$N$15:$P$20,3,TRUE)</f>
        <v>4</v>
      </c>
    </row>
    <row r="632" spans="1:153" s="5" customFormat="1" ht="70">
      <c r="A632" s="5" t="s">
        <v>2959</v>
      </c>
      <c r="B632" s="5" t="s">
        <v>2845</v>
      </c>
      <c r="C632" s="5" t="s">
        <v>1497</v>
      </c>
      <c r="D632" s="5" t="s">
        <v>1497</v>
      </c>
      <c r="E632" s="5">
        <v>143</v>
      </c>
      <c r="F632" s="5">
        <v>1</v>
      </c>
      <c r="G632" s="6" t="str">
        <f t="shared" si="64"/>
        <v>143-1</v>
      </c>
      <c r="H632" s="2">
        <v>32</v>
      </c>
      <c r="I632" s="2">
        <v>34</v>
      </c>
      <c r="J632" s="81" t="str">
        <f>IF(((VLOOKUP($G632,Depth_Lookup!$A$3:$J$561,9,FALSE))-(I632/100))&gt;=0,"Good","Too Long")</f>
        <v>Good</v>
      </c>
      <c r="K632" s="82">
        <f>(VLOOKUP($G632,Depth_Lookup!$A$3:$J$561,10,FALSE))+(H632/100)</f>
        <v>311.46999999999997</v>
      </c>
      <c r="L632" s="82">
        <f>(VLOOKUP($G632,Depth_Lookup!$A$3:$J$561,10,FALSE))+(I632/100)</f>
        <v>311.48999999999995</v>
      </c>
      <c r="M632" s="174" t="s">
        <v>2870</v>
      </c>
      <c r="N632" s="174" t="s">
        <v>2864</v>
      </c>
      <c r="O632" s="59" t="s">
        <v>2964</v>
      </c>
      <c r="P632" s="59" t="s">
        <v>2499</v>
      </c>
      <c r="Q632" s="45"/>
      <c r="R632" s="42">
        <v>100</v>
      </c>
      <c r="V632" s="8">
        <f t="shared" si="65"/>
        <v>100</v>
      </c>
      <c r="W632" s="4" t="s">
        <v>1754</v>
      </c>
      <c r="X632" s="5" t="s">
        <v>1</v>
      </c>
      <c r="Y632" s="38">
        <v>75</v>
      </c>
      <c r="Z632" s="8" t="str">
        <f>VLOOKUP($Y632,definitions_list_lookup!$N$15:$P$20,2,TRUE)</f>
        <v>very high</v>
      </c>
      <c r="AA632" s="8">
        <f>VLOOKUP($Y632,definitions_list_lookup!$N$15:$P$20,3,TRUE)</f>
        <v>4</v>
      </c>
      <c r="AB632" s="4"/>
      <c r="AC632" s="7">
        <v>5</v>
      </c>
      <c r="AD632" s="7">
        <v>15</v>
      </c>
      <c r="AE632" s="7">
        <v>5</v>
      </c>
      <c r="AF632" s="7"/>
      <c r="AG632" s="7"/>
      <c r="AH632" s="7"/>
      <c r="AI632" s="7"/>
      <c r="AJ632" s="7"/>
      <c r="AK632" s="7"/>
      <c r="AL632" s="7"/>
      <c r="AM632" s="7"/>
      <c r="AN632" s="7"/>
      <c r="AO632" s="7"/>
      <c r="AP632" s="7">
        <v>5</v>
      </c>
      <c r="AQ632" s="7"/>
      <c r="AR632" s="7"/>
      <c r="AS632" s="7">
        <v>70</v>
      </c>
      <c r="AT632" s="7"/>
      <c r="AU632" s="7"/>
      <c r="AV632" s="7"/>
      <c r="AW632" s="7"/>
      <c r="AX632" s="7"/>
      <c r="AY632" s="7"/>
      <c r="AZ632" s="7"/>
      <c r="BA632" s="8">
        <f t="shared" si="66"/>
        <v>100</v>
      </c>
      <c r="BB632" s="45"/>
      <c r="BC632" s="4"/>
      <c r="BD632" s="4"/>
      <c r="BE632" s="4"/>
      <c r="BG632" s="8" t="str">
        <f>VLOOKUP($BF632,definitions_list_lookup!$N$15:$P$20,2,TRUE)</f>
        <v>fresh</v>
      </c>
      <c r="BH632" s="8">
        <f>VLOOKUP($BF632,definitions_list_lookup!$N$15:$P$20,3,TRUE)</f>
        <v>0</v>
      </c>
      <c r="BI632" s="4"/>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8">
        <f t="shared" si="67"/>
        <v>0</v>
      </c>
      <c r="CI632" s="45"/>
      <c r="CJ632" s="7"/>
      <c r="CK632" s="130"/>
      <c r="CM632" s="8" t="str">
        <f>VLOOKUP($CL632,definitions_list_lookup!$N$15:$P$20,2,TRUE)</f>
        <v>fresh</v>
      </c>
      <c r="CN632" s="8">
        <f>VLOOKUP($CL632,definitions_list_lookup!$N$15:$P$20,3,TRUE)</f>
        <v>0</v>
      </c>
      <c r="CO632" s="108"/>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8">
        <f t="shared" si="68"/>
        <v>0</v>
      </c>
      <c r="DO632" s="45"/>
      <c r="DP632" s="4"/>
      <c r="DR632" s="8" t="str">
        <f>VLOOKUP($DQ632,definitions_list_lookup!$N$15:$P$20,2,TRUE)</f>
        <v>fresh</v>
      </c>
      <c r="DS632" s="8">
        <f>VLOOKUP($DQ632,definitions_list_lookup!$N$15:$P$20,3,TRUE)</f>
        <v>0</v>
      </c>
      <c r="DT632" s="108"/>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8">
        <f t="shared" si="69"/>
        <v>0</v>
      </c>
      <c r="ET632" s="45"/>
      <c r="EU632" s="8">
        <f t="shared" si="70"/>
        <v>75</v>
      </c>
      <c r="EV632" s="8" t="str">
        <f>VLOOKUP($EU632,definitions_list_lookup!$N$15:$P$20,2,TRUE)</f>
        <v>very high</v>
      </c>
      <c r="EW632" s="8">
        <f>VLOOKUP($EU632,definitions_list_lookup!$N$15:$P$20,3,TRUE)</f>
        <v>4</v>
      </c>
    </row>
    <row r="633" spans="1:153" s="5" customFormat="1" ht="98">
      <c r="A633" s="5" t="s">
        <v>2959</v>
      </c>
      <c r="B633" s="5" t="s">
        <v>2845</v>
      </c>
      <c r="C633" s="5" t="s">
        <v>1497</v>
      </c>
      <c r="D633" s="5" t="s">
        <v>1497</v>
      </c>
      <c r="E633" s="5">
        <v>143</v>
      </c>
      <c r="F633" s="5">
        <v>1</v>
      </c>
      <c r="G633" s="6" t="str">
        <f t="shared" si="64"/>
        <v>143-1</v>
      </c>
      <c r="H633" s="2">
        <v>34</v>
      </c>
      <c r="I633" s="2">
        <v>84.5</v>
      </c>
      <c r="J633" s="81" t="str">
        <f>IF(((VLOOKUP($G633,Depth_Lookup!$A$3:$J$561,9,FALSE))-(I633/100))&gt;=0,"Good","Too Long")</f>
        <v>Good</v>
      </c>
      <c r="K633" s="82">
        <f>(VLOOKUP($G633,Depth_Lookup!$A$3:$J$561,10,FALSE))+(H633/100)</f>
        <v>311.48999999999995</v>
      </c>
      <c r="L633" s="82">
        <f>(VLOOKUP($G633,Depth_Lookup!$A$3:$J$561,10,FALSE))+(I633/100)</f>
        <v>311.995</v>
      </c>
      <c r="M633" s="174" t="s">
        <v>2871</v>
      </c>
      <c r="N633" s="174" t="s">
        <v>2630</v>
      </c>
      <c r="O633" s="59" t="s">
        <v>2965</v>
      </c>
      <c r="P633" s="59" t="s">
        <v>2499</v>
      </c>
      <c r="Q633" s="45"/>
      <c r="R633" s="42">
        <v>100</v>
      </c>
      <c r="V633" s="8">
        <f t="shared" si="65"/>
        <v>100</v>
      </c>
      <c r="W633" s="4" t="s">
        <v>2039</v>
      </c>
      <c r="X633" s="5" t="s">
        <v>3274</v>
      </c>
      <c r="Y633" s="38">
        <v>90</v>
      </c>
      <c r="Z633" s="8" t="str">
        <f>VLOOKUP($Y633,definitions_list_lookup!$N$15:$P$20,2,TRUE)</f>
        <v>very high</v>
      </c>
      <c r="AA633" s="8">
        <f>VLOOKUP($Y633,definitions_list_lookup!$N$15:$P$20,3,TRUE)</f>
        <v>4</v>
      </c>
      <c r="AB633" s="4" t="s">
        <v>2966</v>
      </c>
      <c r="AC633" s="7"/>
      <c r="AD633" s="7"/>
      <c r="AE633" s="7"/>
      <c r="AF633" s="7"/>
      <c r="AG633" s="7"/>
      <c r="AH633" s="7"/>
      <c r="AI633" s="7"/>
      <c r="AJ633" s="7"/>
      <c r="AK633" s="7"/>
      <c r="AL633" s="7"/>
      <c r="AM633" s="7"/>
      <c r="AN633" s="7"/>
      <c r="AO633" s="7"/>
      <c r="AP633" s="7">
        <v>5</v>
      </c>
      <c r="AQ633" s="7"/>
      <c r="AR633" s="7"/>
      <c r="AS633" s="7">
        <v>95</v>
      </c>
      <c r="AT633" s="7"/>
      <c r="AU633" s="7"/>
      <c r="AV633" s="7"/>
      <c r="AW633" s="7"/>
      <c r="AX633" s="7"/>
      <c r="AY633" s="7"/>
      <c r="AZ633" s="7"/>
      <c r="BA633" s="8">
        <f t="shared" si="66"/>
        <v>100</v>
      </c>
      <c r="BB633" s="45"/>
      <c r="BC633" s="4"/>
      <c r="BD633" s="4"/>
      <c r="BE633" s="4"/>
      <c r="BG633" s="8" t="str">
        <f>VLOOKUP($BF633,definitions_list_lookup!$N$15:$P$20,2,TRUE)</f>
        <v>fresh</v>
      </c>
      <c r="BH633" s="8">
        <f>VLOOKUP($BF633,definitions_list_lookup!$N$15:$P$20,3,TRUE)</f>
        <v>0</v>
      </c>
      <c r="BI633" s="4"/>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8">
        <f t="shared" si="67"/>
        <v>0</v>
      </c>
      <c r="CI633" s="45"/>
      <c r="CJ633" s="7"/>
      <c r="CK633" s="130"/>
      <c r="CM633" s="8" t="str">
        <f>VLOOKUP($CL633,definitions_list_lookup!$N$15:$P$20,2,TRUE)</f>
        <v>fresh</v>
      </c>
      <c r="CN633" s="8">
        <f>VLOOKUP($CL633,definitions_list_lookup!$N$15:$P$20,3,TRUE)</f>
        <v>0</v>
      </c>
      <c r="CO633" s="108"/>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8">
        <f t="shared" si="68"/>
        <v>0</v>
      </c>
      <c r="DO633" s="45"/>
      <c r="DP633" s="4"/>
      <c r="DR633" s="8" t="str">
        <f>VLOOKUP($DQ633,definitions_list_lookup!$N$15:$P$20,2,TRUE)</f>
        <v>fresh</v>
      </c>
      <c r="DS633" s="8">
        <f>VLOOKUP($DQ633,definitions_list_lookup!$N$15:$P$20,3,TRUE)</f>
        <v>0</v>
      </c>
      <c r="DT633" s="108"/>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8">
        <f t="shared" si="69"/>
        <v>0</v>
      </c>
      <c r="ET633" s="45"/>
      <c r="EU633" s="8">
        <f t="shared" si="70"/>
        <v>90</v>
      </c>
      <c r="EV633" s="8" t="str">
        <f>VLOOKUP($EU633,definitions_list_lookup!$N$15:$P$20,2,TRUE)</f>
        <v>very high</v>
      </c>
      <c r="EW633" s="8">
        <f>VLOOKUP($EU633,definitions_list_lookup!$N$15:$P$20,3,TRUE)</f>
        <v>4</v>
      </c>
    </row>
    <row r="634" spans="1:153" s="5" customFormat="1" ht="112">
      <c r="A634" s="5" t="s">
        <v>2959</v>
      </c>
      <c r="B634" s="5" t="s">
        <v>2845</v>
      </c>
      <c r="C634" s="5" t="s">
        <v>1497</v>
      </c>
      <c r="D634" s="5" t="s">
        <v>1497</v>
      </c>
      <c r="E634" s="5">
        <v>143</v>
      </c>
      <c r="F634" s="5">
        <v>2</v>
      </c>
      <c r="G634" s="6" t="str">
        <f t="shared" si="64"/>
        <v>143-2</v>
      </c>
      <c r="H634" s="2">
        <v>0</v>
      </c>
      <c r="I634" s="2">
        <v>93.5</v>
      </c>
      <c r="J634" s="81" t="str">
        <f>IF(((VLOOKUP($G634,Depth_Lookup!$A$3:$J$561,9,FALSE))-(I634/100))&gt;=0,"Good","Too Long")</f>
        <v>Good</v>
      </c>
      <c r="K634" s="82">
        <f>(VLOOKUP($G634,Depth_Lookup!$A$3:$J$561,10,FALSE))+(H634/100)</f>
        <v>311.995</v>
      </c>
      <c r="L634" s="82">
        <f>(VLOOKUP($G634,Depth_Lookup!$A$3:$J$561,10,FALSE))+(I634/100)</f>
        <v>312.93</v>
      </c>
      <c r="M634" s="174" t="s">
        <v>2871</v>
      </c>
      <c r="N634" s="174" t="s">
        <v>2630</v>
      </c>
      <c r="O634" s="59" t="s">
        <v>2968</v>
      </c>
      <c r="P634" s="59" t="s">
        <v>2500</v>
      </c>
      <c r="Q634" s="45"/>
      <c r="R634" s="42">
        <v>100</v>
      </c>
      <c r="V634" s="8">
        <f t="shared" si="65"/>
        <v>100</v>
      </c>
      <c r="W634" s="4" t="s">
        <v>2046</v>
      </c>
      <c r="X634" s="5" t="s">
        <v>1</v>
      </c>
      <c r="Y634" s="38">
        <v>95</v>
      </c>
      <c r="Z634" s="8" t="str">
        <f>VLOOKUP($Y634,definitions_list_lookup!$N$15:$P$20,2,TRUE)</f>
        <v>complete</v>
      </c>
      <c r="AA634" s="8">
        <f>VLOOKUP($Y634,definitions_list_lookup!$N$15:$P$20,3,TRUE)</f>
        <v>5</v>
      </c>
      <c r="AB634" s="4" t="s">
        <v>2967</v>
      </c>
      <c r="AC634" s="7"/>
      <c r="AD634" s="7">
        <v>0.5</v>
      </c>
      <c r="AE634" s="7"/>
      <c r="AF634" s="7"/>
      <c r="AG634" s="7"/>
      <c r="AH634" s="7"/>
      <c r="AI634" s="7"/>
      <c r="AJ634" s="7"/>
      <c r="AK634" s="7"/>
      <c r="AL634" s="7"/>
      <c r="AM634" s="7"/>
      <c r="AN634" s="7"/>
      <c r="AO634" s="7"/>
      <c r="AP634" s="7">
        <v>5</v>
      </c>
      <c r="AQ634" s="7"/>
      <c r="AR634" s="7"/>
      <c r="AS634" s="7">
        <v>94.5</v>
      </c>
      <c r="AT634" s="7"/>
      <c r="AU634" s="7"/>
      <c r="AV634" s="7"/>
      <c r="AW634" s="7"/>
      <c r="AX634" s="7"/>
      <c r="AY634" s="7"/>
      <c r="AZ634" s="7"/>
      <c r="BA634" s="8">
        <f t="shared" si="66"/>
        <v>100</v>
      </c>
      <c r="BB634" s="45"/>
      <c r="BC634" s="4"/>
      <c r="BD634" s="4"/>
      <c r="BE634" s="4"/>
      <c r="BG634" s="8" t="str">
        <f>VLOOKUP($BF634,definitions_list_lookup!$N$15:$P$20,2,TRUE)</f>
        <v>fresh</v>
      </c>
      <c r="BH634" s="8">
        <f>VLOOKUP($BF634,definitions_list_lookup!$N$15:$P$20,3,TRUE)</f>
        <v>0</v>
      </c>
      <c r="BI634" s="4"/>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8">
        <f t="shared" si="67"/>
        <v>0</v>
      </c>
      <c r="CI634" s="45"/>
      <c r="CJ634" s="7"/>
      <c r="CK634" s="130"/>
      <c r="CM634" s="8" t="str">
        <f>VLOOKUP($CL634,definitions_list_lookup!$N$15:$P$20,2,TRUE)</f>
        <v>fresh</v>
      </c>
      <c r="CN634" s="8">
        <f>VLOOKUP($CL634,definitions_list_lookup!$N$15:$P$20,3,TRUE)</f>
        <v>0</v>
      </c>
      <c r="CO634" s="108"/>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8">
        <f t="shared" si="68"/>
        <v>0</v>
      </c>
      <c r="DO634" s="45"/>
      <c r="DP634" s="4"/>
      <c r="DR634" s="8" t="str">
        <f>VLOOKUP($DQ634,definitions_list_lookup!$N$15:$P$20,2,TRUE)</f>
        <v>fresh</v>
      </c>
      <c r="DS634" s="8">
        <f>VLOOKUP($DQ634,definitions_list_lookup!$N$15:$P$20,3,TRUE)</f>
        <v>0</v>
      </c>
      <c r="DT634" s="108"/>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8">
        <f t="shared" si="69"/>
        <v>0</v>
      </c>
      <c r="ET634" s="45"/>
      <c r="EU634" s="8">
        <f t="shared" si="70"/>
        <v>95</v>
      </c>
      <c r="EV634" s="8" t="str">
        <f>VLOOKUP($EU634,definitions_list_lookup!$N$15:$P$20,2,TRUE)</f>
        <v>complete</v>
      </c>
      <c r="EW634" s="8">
        <f>VLOOKUP($EU634,definitions_list_lookup!$N$15:$P$20,3,TRUE)</f>
        <v>5</v>
      </c>
    </row>
    <row r="635" spans="1:153" s="5" customFormat="1" ht="140">
      <c r="A635" s="5" t="s">
        <v>2959</v>
      </c>
      <c r="B635" s="5" t="s">
        <v>2845</v>
      </c>
      <c r="C635" s="5" t="s">
        <v>1497</v>
      </c>
      <c r="D635" s="5" t="s">
        <v>1497</v>
      </c>
      <c r="E635" s="5">
        <v>143</v>
      </c>
      <c r="F635" s="5">
        <v>3</v>
      </c>
      <c r="G635" s="6" t="str">
        <f t="shared" si="64"/>
        <v>143-3</v>
      </c>
      <c r="H635" s="2">
        <v>0</v>
      </c>
      <c r="I635" s="2">
        <v>76</v>
      </c>
      <c r="J635" s="81" t="str">
        <f>IF(((VLOOKUP($G635,Depth_Lookup!$A$3:$J$561,9,FALSE))-(I635/100))&gt;=0,"Good","Too Long")</f>
        <v>Good</v>
      </c>
      <c r="K635" s="82">
        <f>(VLOOKUP($G635,Depth_Lookup!$A$3:$J$561,10,FALSE))+(H635/100)</f>
        <v>312.93</v>
      </c>
      <c r="L635" s="82">
        <f>(VLOOKUP($G635,Depth_Lookup!$A$3:$J$561,10,FALSE))+(I635/100)</f>
        <v>313.69</v>
      </c>
      <c r="M635" s="174" t="s">
        <v>2873</v>
      </c>
      <c r="N635" s="174" t="s">
        <v>13</v>
      </c>
      <c r="O635" s="59" t="s">
        <v>2970</v>
      </c>
      <c r="P635" s="59" t="s">
        <v>2500</v>
      </c>
      <c r="Q635" s="45"/>
      <c r="R635" s="42">
        <v>100</v>
      </c>
      <c r="V635" s="8">
        <f t="shared" si="65"/>
        <v>100</v>
      </c>
      <c r="W635" s="4" t="s">
        <v>2046</v>
      </c>
      <c r="X635" s="5" t="s">
        <v>1764</v>
      </c>
      <c r="Y635" s="38">
        <v>70</v>
      </c>
      <c r="Z635" s="8" t="str">
        <f>VLOOKUP($Y635,definitions_list_lookup!$N$15:$P$20,2,TRUE)</f>
        <v>very high</v>
      </c>
      <c r="AA635" s="8">
        <f>VLOOKUP($Y635,definitions_list_lookup!$N$15:$P$20,3,TRUE)</f>
        <v>4</v>
      </c>
      <c r="AB635" s="4" t="s">
        <v>2969</v>
      </c>
      <c r="AC635" s="7"/>
      <c r="AD635" s="7">
        <v>0.5</v>
      </c>
      <c r="AE635" s="7"/>
      <c r="AF635" s="7"/>
      <c r="AG635" s="7"/>
      <c r="AH635" s="7"/>
      <c r="AI635" s="7"/>
      <c r="AJ635" s="7"/>
      <c r="AK635" s="7"/>
      <c r="AL635" s="7"/>
      <c r="AM635" s="7"/>
      <c r="AN635" s="7"/>
      <c r="AO635" s="7"/>
      <c r="AP635" s="7">
        <v>5</v>
      </c>
      <c r="AQ635" s="7"/>
      <c r="AR635" s="7"/>
      <c r="AS635" s="7">
        <v>94.5</v>
      </c>
      <c r="AT635" s="7"/>
      <c r="AU635" s="7"/>
      <c r="AV635" s="7"/>
      <c r="AW635" s="7"/>
      <c r="AX635" s="7"/>
      <c r="AY635" s="7"/>
      <c r="AZ635" s="7"/>
      <c r="BA635" s="8">
        <f t="shared" si="66"/>
        <v>100</v>
      </c>
      <c r="BB635" s="45"/>
      <c r="BC635" s="4"/>
      <c r="BD635" s="4"/>
      <c r="BE635" s="4"/>
      <c r="BG635" s="8" t="str">
        <f>VLOOKUP($BF635,definitions_list_lookup!$N$15:$P$20,2,TRUE)</f>
        <v>fresh</v>
      </c>
      <c r="BH635" s="8">
        <f>VLOOKUP($BF635,definitions_list_lookup!$N$15:$P$20,3,TRUE)</f>
        <v>0</v>
      </c>
      <c r="BI635" s="4"/>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8">
        <f t="shared" si="67"/>
        <v>0</v>
      </c>
      <c r="CI635" s="45"/>
      <c r="CJ635" s="7"/>
      <c r="CK635" s="130"/>
      <c r="CM635" s="8" t="str">
        <f>VLOOKUP($CL635,definitions_list_lookup!$N$15:$P$20,2,TRUE)</f>
        <v>fresh</v>
      </c>
      <c r="CN635" s="8">
        <f>VLOOKUP($CL635,definitions_list_lookup!$N$15:$P$20,3,TRUE)</f>
        <v>0</v>
      </c>
      <c r="CO635" s="108"/>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8">
        <f t="shared" si="68"/>
        <v>0</v>
      </c>
      <c r="DO635" s="45"/>
      <c r="DP635" s="4"/>
      <c r="DR635" s="8" t="str">
        <f>VLOOKUP($DQ635,definitions_list_lookup!$N$15:$P$20,2,TRUE)</f>
        <v>fresh</v>
      </c>
      <c r="DS635" s="8">
        <f>VLOOKUP($DQ635,definitions_list_lookup!$N$15:$P$20,3,TRUE)</f>
        <v>0</v>
      </c>
      <c r="DT635" s="108"/>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8">
        <f t="shared" si="69"/>
        <v>0</v>
      </c>
      <c r="ET635" s="45"/>
      <c r="EU635" s="8">
        <f t="shared" si="70"/>
        <v>70</v>
      </c>
      <c r="EV635" s="8" t="str">
        <f>VLOOKUP($EU635,definitions_list_lookup!$N$15:$P$20,2,TRUE)</f>
        <v>very high</v>
      </c>
      <c r="EW635" s="8">
        <f>VLOOKUP($EU635,definitions_list_lookup!$N$15:$P$20,3,TRUE)</f>
        <v>4</v>
      </c>
    </row>
    <row r="636" spans="1:153" s="5" customFormat="1" ht="112">
      <c r="A636" s="5" t="s">
        <v>2959</v>
      </c>
      <c r="B636" s="5" t="s">
        <v>2845</v>
      </c>
      <c r="C636" s="5" t="s">
        <v>1497</v>
      </c>
      <c r="D636" s="5" t="s">
        <v>1497</v>
      </c>
      <c r="E636" s="5">
        <v>143</v>
      </c>
      <c r="F636" s="5">
        <v>3</v>
      </c>
      <c r="G636" s="6" t="str">
        <f t="shared" si="64"/>
        <v>143-3</v>
      </c>
      <c r="H636" s="2">
        <v>76</v>
      </c>
      <c r="I636" s="2">
        <v>91</v>
      </c>
      <c r="J636" s="81" t="str">
        <f>IF(((VLOOKUP($G636,Depth_Lookup!$A$3:$J$561,9,FALSE))-(I636/100))&gt;=0,"Good","Too Long")</f>
        <v>Good</v>
      </c>
      <c r="K636" s="82">
        <f>(VLOOKUP($G636,Depth_Lookup!$A$3:$J$561,10,FALSE))+(H636/100)</f>
        <v>313.69</v>
      </c>
      <c r="L636" s="82">
        <f>(VLOOKUP($G636,Depth_Lookup!$A$3:$J$561,10,FALSE))+(I636/100)</f>
        <v>313.84000000000003</v>
      </c>
      <c r="M636" s="174" t="s">
        <v>2874</v>
      </c>
      <c r="N636" s="174" t="s">
        <v>2875</v>
      </c>
      <c r="O636" s="59" t="s">
        <v>2971</v>
      </c>
      <c r="P636" s="59" t="s">
        <v>2500</v>
      </c>
      <c r="Q636" s="45"/>
      <c r="R636" s="42">
        <v>100</v>
      </c>
      <c r="V636" s="8">
        <f t="shared" si="65"/>
        <v>100</v>
      </c>
      <c r="W636" s="4" t="s">
        <v>1737</v>
      </c>
      <c r="X636" s="5" t="s">
        <v>1764</v>
      </c>
      <c r="Y636" s="38">
        <v>85</v>
      </c>
      <c r="Z636" s="8" t="str">
        <f>VLOOKUP($Y636,definitions_list_lookup!$N$15:$P$20,2,TRUE)</f>
        <v>very high</v>
      </c>
      <c r="AA636" s="8">
        <f>VLOOKUP($Y636,definitions_list_lookup!$N$15:$P$20,3,TRUE)</f>
        <v>4</v>
      </c>
      <c r="AB636" s="4"/>
      <c r="AC636" s="7"/>
      <c r="AD636" s="7">
        <v>5</v>
      </c>
      <c r="AE636" s="7"/>
      <c r="AF636" s="7"/>
      <c r="AG636" s="7"/>
      <c r="AH636" s="7"/>
      <c r="AI636" s="7"/>
      <c r="AJ636" s="7"/>
      <c r="AK636" s="7"/>
      <c r="AL636" s="7"/>
      <c r="AM636" s="7"/>
      <c r="AN636" s="7"/>
      <c r="AO636" s="7"/>
      <c r="AP636" s="7">
        <v>5</v>
      </c>
      <c r="AQ636" s="7"/>
      <c r="AR636" s="7"/>
      <c r="AS636" s="7">
        <v>90</v>
      </c>
      <c r="AT636" s="7"/>
      <c r="AU636" s="7"/>
      <c r="AV636" s="7"/>
      <c r="AW636" s="7"/>
      <c r="AX636" s="7"/>
      <c r="AY636" s="7"/>
      <c r="AZ636" s="7"/>
      <c r="BA636" s="8">
        <f t="shared" si="66"/>
        <v>100</v>
      </c>
      <c r="BB636" s="45"/>
      <c r="BC636" s="4"/>
      <c r="BD636" s="4"/>
      <c r="BE636" s="4"/>
      <c r="BG636" s="8" t="str">
        <f>VLOOKUP($BF636,definitions_list_lookup!$N$15:$P$20,2,TRUE)</f>
        <v>fresh</v>
      </c>
      <c r="BH636" s="8">
        <f>VLOOKUP($BF636,definitions_list_lookup!$N$15:$P$20,3,TRUE)</f>
        <v>0</v>
      </c>
      <c r="BI636" s="4"/>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8">
        <f t="shared" si="67"/>
        <v>0</v>
      </c>
      <c r="CI636" s="45"/>
      <c r="CJ636" s="7"/>
      <c r="CK636" s="130"/>
      <c r="CM636" s="8" t="str">
        <f>VLOOKUP($CL636,definitions_list_lookup!$N$15:$P$20,2,TRUE)</f>
        <v>fresh</v>
      </c>
      <c r="CN636" s="8">
        <f>VLOOKUP($CL636,definitions_list_lookup!$N$15:$P$20,3,TRUE)</f>
        <v>0</v>
      </c>
      <c r="CO636" s="108"/>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8">
        <f t="shared" si="68"/>
        <v>0</v>
      </c>
      <c r="DO636" s="45"/>
      <c r="DP636" s="4"/>
      <c r="DR636" s="8" t="str">
        <f>VLOOKUP($DQ636,definitions_list_lookup!$N$15:$P$20,2,TRUE)</f>
        <v>fresh</v>
      </c>
      <c r="DS636" s="8">
        <f>VLOOKUP($DQ636,definitions_list_lookup!$N$15:$P$20,3,TRUE)</f>
        <v>0</v>
      </c>
      <c r="DT636" s="108"/>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8">
        <f t="shared" si="69"/>
        <v>0</v>
      </c>
      <c r="ET636" s="45"/>
      <c r="EU636" s="8">
        <f t="shared" si="70"/>
        <v>85</v>
      </c>
      <c r="EV636" s="8" t="str">
        <f>VLOOKUP($EU636,definitions_list_lookup!$N$15:$P$20,2,TRUE)</f>
        <v>very high</v>
      </c>
      <c r="EW636" s="8">
        <f>VLOOKUP($EU636,definitions_list_lookup!$N$15:$P$20,3,TRUE)</f>
        <v>4</v>
      </c>
    </row>
    <row r="637" spans="1:153" s="5" customFormat="1" ht="70">
      <c r="A637" s="5" t="s">
        <v>2959</v>
      </c>
      <c r="B637" s="5" t="s">
        <v>2845</v>
      </c>
      <c r="C637" s="5" t="s">
        <v>1497</v>
      </c>
      <c r="D637" s="5" t="s">
        <v>1497</v>
      </c>
      <c r="E637" s="5">
        <v>143</v>
      </c>
      <c r="F637" s="5">
        <v>3</v>
      </c>
      <c r="G637" s="6" t="str">
        <f t="shared" si="64"/>
        <v>143-3</v>
      </c>
      <c r="H637" s="2">
        <v>91</v>
      </c>
      <c r="I637" s="2">
        <v>96</v>
      </c>
      <c r="J637" s="81" t="str">
        <f>IF(((VLOOKUP($G637,Depth_Lookup!$A$3:$J$561,9,FALSE))-(I637/100))&gt;=0,"Good","Too Long")</f>
        <v>Good</v>
      </c>
      <c r="K637" s="82">
        <f>(VLOOKUP($G637,Depth_Lookup!$A$3:$J$561,10,FALSE))+(H637/100)</f>
        <v>313.84000000000003</v>
      </c>
      <c r="L637" s="82">
        <f>(VLOOKUP($G637,Depth_Lookup!$A$3:$J$561,10,FALSE))+(I637/100)</f>
        <v>313.89</v>
      </c>
      <c r="M637" s="174" t="s">
        <v>2879</v>
      </c>
      <c r="N637" s="174" t="s">
        <v>12</v>
      </c>
      <c r="O637" s="59" t="s">
        <v>2397</v>
      </c>
      <c r="P637" s="59" t="s">
        <v>2499</v>
      </c>
      <c r="Q637" s="45"/>
      <c r="R637" s="42">
        <v>100</v>
      </c>
      <c r="V637" s="8">
        <f t="shared" si="65"/>
        <v>100</v>
      </c>
      <c r="W637" s="4" t="s">
        <v>2039</v>
      </c>
      <c r="X637" s="5" t="s">
        <v>1764</v>
      </c>
      <c r="Y637" s="38">
        <v>95</v>
      </c>
      <c r="Z637" s="8" t="str">
        <f>VLOOKUP($Y637,definitions_list_lookup!$N$15:$P$20,2,TRUE)</f>
        <v>complete</v>
      </c>
      <c r="AA637" s="8">
        <f>VLOOKUP($Y637,definitions_list_lookup!$N$15:$P$20,3,TRUE)</f>
        <v>5</v>
      </c>
      <c r="AB637" s="4"/>
      <c r="AC637" s="7"/>
      <c r="AD637" s="7"/>
      <c r="AE637" s="7"/>
      <c r="AF637" s="7"/>
      <c r="AG637" s="7"/>
      <c r="AH637" s="7"/>
      <c r="AI637" s="7"/>
      <c r="AJ637" s="7"/>
      <c r="AK637" s="7"/>
      <c r="AL637" s="7"/>
      <c r="AM637" s="7"/>
      <c r="AN637" s="7"/>
      <c r="AO637" s="7"/>
      <c r="AP637" s="7">
        <v>5</v>
      </c>
      <c r="AQ637" s="7"/>
      <c r="AR637" s="7"/>
      <c r="AS637" s="7">
        <v>95</v>
      </c>
      <c r="AT637" s="7"/>
      <c r="AU637" s="7"/>
      <c r="AV637" s="7"/>
      <c r="AW637" s="7"/>
      <c r="AX637" s="7"/>
      <c r="AY637" s="7"/>
      <c r="AZ637" s="7"/>
      <c r="BA637" s="8">
        <f t="shared" si="66"/>
        <v>100</v>
      </c>
      <c r="BB637" s="45"/>
      <c r="BC637" s="4"/>
      <c r="BD637" s="4"/>
      <c r="BE637" s="4"/>
      <c r="BG637" s="8" t="str">
        <f>VLOOKUP($BF637,definitions_list_lookup!$N$15:$P$20,2,TRUE)</f>
        <v>fresh</v>
      </c>
      <c r="BH637" s="8">
        <f>VLOOKUP($BF637,definitions_list_lookup!$N$15:$P$20,3,TRUE)</f>
        <v>0</v>
      </c>
      <c r="BI637" s="4"/>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8">
        <f t="shared" si="67"/>
        <v>0</v>
      </c>
      <c r="CI637" s="45"/>
      <c r="CJ637" s="7"/>
      <c r="CK637" s="130"/>
      <c r="CM637" s="8" t="str">
        <f>VLOOKUP($CL637,definitions_list_lookup!$N$15:$P$20,2,TRUE)</f>
        <v>fresh</v>
      </c>
      <c r="CN637" s="8">
        <f>VLOOKUP($CL637,definitions_list_lookup!$N$15:$P$20,3,TRUE)</f>
        <v>0</v>
      </c>
      <c r="CO637" s="108"/>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8">
        <f t="shared" si="68"/>
        <v>0</v>
      </c>
      <c r="DO637" s="45"/>
      <c r="DP637" s="4"/>
      <c r="DR637" s="8" t="str">
        <f>VLOOKUP($DQ637,definitions_list_lookup!$N$15:$P$20,2,TRUE)</f>
        <v>fresh</v>
      </c>
      <c r="DS637" s="8">
        <f>VLOOKUP($DQ637,definitions_list_lookup!$N$15:$P$20,3,TRUE)</f>
        <v>0</v>
      </c>
      <c r="DT637" s="108"/>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8">
        <f t="shared" si="69"/>
        <v>0</v>
      </c>
      <c r="ET637" s="45"/>
      <c r="EU637" s="8">
        <f t="shared" si="70"/>
        <v>95</v>
      </c>
      <c r="EV637" s="8" t="str">
        <f>VLOOKUP($EU637,definitions_list_lookup!$N$15:$P$20,2,TRUE)</f>
        <v>complete</v>
      </c>
      <c r="EW637" s="8">
        <f>VLOOKUP($EU637,definitions_list_lookup!$N$15:$P$20,3,TRUE)</f>
        <v>5</v>
      </c>
    </row>
    <row r="638" spans="1:153" s="5" customFormat="1" ht="70">
      <c r="A638" s="5" t="s">
        <v>2959</v>
      </c>
      <c r="B638" s="5" t="s">
        <v>2845</v>
      </c>
      <c r="C638" s="5" t="s">
        <v>1497</v>
      </c>
      <c r="D638" s="5" t="s">
        <v>1497</v>
      </c>
      <c r="E638" s="5">
        <v>143</v>
      </c>
      <c r="F638" s="5">
        <v>4</v>
      </c>
      <c r="G638" s="6" t="str">
        <f t="shared" si="64"/>
        <v>143-4</v>
      </c>
      <c r="H638" s="2">
        <v>0</v>
      </c>
      <c r="I638" s="2">
        <v>8</v>
      </c>
      <c r="J638" s="81" t="str">
        <f>IF(((VLOOKUP($G638,Depth_Lookup!$A$3:$J$561,9,FALSE))-(I638/100))&gt;=0,"Good","Too Long")</f>
        <v>Good</v>
      </c>
      <c r="K638" s="82">
        <f>(VLOOKUP($G638,Depth_Lookup!$A$3:$J$561,10,FALSE))+(H638/100)</f>
        <v>313.89</v>
      </c>
      <c r="L638" s="82">
        <f>(VLOOKUP($G638,Depth_Lookup!$A$3:$J$561,10,FALSE))+(I638/100)</f>
        <v>313.96999999999997</v>
      </c>
      <c r="M638" s="174" t="s">
        <v>2879</v>
      </c>
      <c r="N638" s="174" t="s">
        <v>12</v>
      </c>
      <c r="O638" s="59" t="s">
        <v>2397</v>
      </c>
      <c r="P638" s="59" t="s">
        <v>2499</v>
      </c>
      <c r="Q638" s="45"/>
      <c r="R638" s="42">
        <v>100</v>
      </c>
      <c r="V638" s="8">
        <f t="shared" si="65"/>
        <v>100</v>
      </c>
      <c r="W638" s="4" t="s">
        <v>2039</v>
      </c>
      <c r="X638" s="5" t="s">
        <v>1764</v>
      </c>
      <c r="Y638" s="38">
        <v>95</v>
      </c>
      <c r="Z638" s="8" t="str">
        <f>VLOOKUP($Y638,definitions_list_lookup!$N$15:$P$20,2,TRUE)</f>
        <v>complete</v>
      </c>
      <c r="AA638" s="8">
        <f>VLOOKUP($Y638,definitions_list_lookup!$N$15:$P$20,3,TRUE)</f>
        <v>5</v>
      </c>
      <c r="AB638" s="4"/>
      <c r="AC638" s="7"/>
      <c r="AD638" s="7"/>
      <c r="AE638" s="7"/>
      <c r="AF638" s="7"/>
      <c r="AG638" s="7"/>
      <c r="AH638" s="7"/>
      <c r="AI638" s="7"/>
      <c r="AJ638" s="7"/>
      <c r="AK638" s="7"/>
      <c r="AL638" s="7"/>
      <c r="AM638" s="7"/>
      <c r="AN638" s="7"/>
      <c r="AO638" s="7"/>
      <c r="AP638" s="7">
        <v>5</v>
      </c>
      <c r="AQ638" s="7"/>
      <c r="AR638" s="7"/>
      <c r="AS638" s="7">
        <v>95</v>
      </c>
      <c r="AT638" s="7"/>
      <c r="AU638" s="7"/>
      <c r="AV638" s="7"/>
      <c r="AW638" s="7"/>
      <c r="AX638" s="7"/>
      <c r="AY638" s="7"/>
      <c r="AZ638" s="7"/>
      <c r="BA638" s="8">
        <f t="shared" si="66"/>
        <v>100</v>
      </c>
      <c r="BB638" s="45"/>
      <c r="BC638" s="4"/>
      <c r="BD638" s="4"/>
      <c r="BE638" s="4"/>
      <c r="BG638" s="8" t="str">
        <f>VLOOKUP($BF638,definitions_list_lookup!$N$15:$P$20,2,TRUE)</f>
        <v>fresh</v>
      </c>
      <c r="BH638" s="8">
        <f>VLOOKUP($BF638,definitions_list_lookup!$N$15:$P$20,3,TRUE)</f>
        <v>0</v>
      </c>
      <c r="BI638" s="4"/>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8">
        <f t="shared" si="67"/>
        <v>0</v>
      </c>
      <c r="CI638" s="45"/>
      <c r="CJ638" s="7"/>
      <c r="CK638" s="130"/>
      <c r="CM638" s="8" t="str">
        <f>VLOOKUP($CL638,definitions_list_lookup!$N$15:$P$20,2,TRUE)</f>
        <v>fresh</v>
      </c>
      <c r="CN638" s="8">
        <f>VLOOKUP($CL638,definitions_list_lookup!$N$15:$P$20,3,TRUE)</f>
        <v>0</v>
      </c>
      <c r="CO638" s="108"/>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8">
        <f t="shared" si="68"/>
        <v>0</v>
      </c>
      <c r="DO638" s="45"/>
      <c r="DP638" s="4"/>
      <c r="DR638" s="8" t="str">
        <f>VLOOKUP($DQ638,definitions_list_lookup!$N$15:$P$20,2,TRUE)</f>
        <v>fresh</v>
      </c>
      <c r="DS638" s="8">
        <f>VLOOKUP($DQ638,definitions_list_lookup!$N$15:$P$20,3,TRUE)</f>
        <v>0</v>
      </c>
      <c r="DT638" s="108"/>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8">
        <f t="shared" si="69"/>
        <v>0</v>
      </c>
      <c r="ET638" s="45"/>
      <c r="EU638" s="8">
        <f t="shared" si="70"/>
        <v>95</v>
      </c>
      <c r="EV638" s="8" t="str">
        <f>VLOOKUP($EU638,definitions_list_lookup!$N$15:$P$20,2,TRUE)</f>
        <v>complete</v>
      </c>
      <c r="EW638" s="8">
        <f>VLOOKUP($EU638,definitions_list_lookup!$N$15:$P$20,3,TRUE)</f>
        <v>5</v>
      </c>
    </row>
    <row r="639" spans="1:153" s="5" customFormat="1" ht="56">
      <c r="A639" s="5" t="s">
        <v>2959</v>
      </c>
      <c r="B639" s="5" t="s">
        <v>2845</v>
      </c>
      <c r="C639" s="5" t="s">
        <v>1497</v>
      </c>
      <c r="D639" s="5" t="s">
        <v>1497</v>
      </c>
      <c r="E639" s="5">
        <v>143</v>
      </c>
      <c r="F639" s="5">
        <v>4</v>
      </c>
      <c r="G639" s="6" t="str">
        <f t="shared" si="64"/>
        <v>143-4</v>
      </c>
      <c r="H639" s="2">
        <v>8</v>
      </c>
      <c r="I639" s="2">
        <v>9</v>
      </c>
      <c r="J639" s="81" t="str">
        <f>IF(((VLOOKUP($G639,Depth_Lookup!$A$3:$J$561,9,FALSE))-(I639/100))&gt;=0,"Good","Too Long")</f>
        <v>Good</v>
      </c>
      <c r="K639" s="82">
        <f>(VLOOKUP($G639,Depth_Lookup!$A$3:$J$561,10,FALSE))+(H639/100)</f>
        <v>313.96999999999997</v>
      </c>
      <c r="L639" s="82">
        <f>(VLOOKUP($G639,Depth_Lookup!$A$3:$J$561,10,FALSE))+(I639/100)</f>
        <v>313.97999999999996</v>
      </c>
      <c r="M639" s="174" t="s">
        <v>2881</v>
      </c>
      <c r="N639" s="174" t="s">
        <v>2883</v>
      </c>
      <c r="O639" s="59" t="s">
        <v>2972</v>
      </c>
      <c r="P639" s="59" t="s">
        <v>3053</v>
      </c>
      <c r="Q639" s="45"/>
      <c r="R639" s="42">
        <v>100</v>
      </c>
      <c r="V639" s="8">
        <f t="shared" si="65"/>
        <v>100</v>
      </c>
      <c r="W639" s="4" t="s">
        <v>1756</v>
      </c>
      <c r="X639" s="5" t="s">
        <v>1764</v>
      </c>
      <c r="Y639" s="38">
        <v>70</v>
      </c>
      <c r="Z639" s="8" t="str">
        <f>VLOOKUP($Y639,definitions_list_lookup!$N$15:$P$20,2,TRUE)</f>
        <v>very high</v>
      </c>
      <c r="AA639" s="8">
        <f>VLOOKUP($Y639,definitions_list_lookup!$N$15:$P$20,3,TRUE)</f>
        <v>4</v>
      </c>
      <c r="AB639" s="4"/>
      <c r="AC639" s="7">
        <v>10</v>
      </c>
      <c r="AD639" s="7">
        <v>70</v>
      </c>
      <c r="AE639" s="7"/>
      <c r="AF639" s="7"/>
      <c r="AG639" s="7"/>
      <c r="AH639" s="7"/>
      <c r="AI639" s="7"/>
      <c r="AJ639" s="7"/>
      <c r="AK639" s="7"/>
      <c r="AL639" s="7"/>
      <c r="AM639" s="7"/>
      <c r="AN639" s="7"/>
      <c r="AO639" s="7"/>
      <c r="AP639" s="7">
        <v>3</v>
      </c>
      <c r="AQ639" s="7"/>
      <c r="AR639" s="7"/>
      <c r="AS639" s="7">
        <v>17</v>
      </c>
      <c r="AT639" s="7"/>
      <c r="AU639" s="7"/>
      <c r="AV639" s="7"/>
      <c r="AW639" s="7"/>
      <c r="AX639" s="7"/>
      <c r="AY639" s="7"/>
      <c r="AZ639" s="7"/>
      <c r="BA639" s="8">
        <f t="shared" si="66"/>
        <v>100</v>
      </c>
      <c r="BB639" s="45"/>
      <c r="BC639" s="4"/>
      <c r="BD639" s="4"/>
      <c r="BE639" s="4"/>
      <c r="BG639" s="8" t="str">
        <f>VLOOKUP($BF639,definitions_list_lookup!$N$15:$P$20,2,TRUE)</f>
        <v>fresh</v>
      </c>
      <c r="BH639" s="8">
        <f>VLOOKUP($BF639,definitions_list_lookup!$N$15:$P$20,3,TRUE)</f>
        <v>0</v>
      </c>
      <c r="BI639" s="4"/>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8">
        <f t="shared" si="67"/>
        <v>0</v>
      </c>
      <c r="CI639" s="45"/>
      <c r="CJ639" s="7"/>
      <c r="CK639" s="130"/>
      <c r="CM639" s="8" t="str">
        <f>VLOOKUP($CL639,definitions_list_lookup!$N$15:$P$20,2,TRUE)</f>
        <v>fresh</v>
      </c>
      <c r="CN639" s="8">
        <f>VLOOKUP($CL639,definitions_list_lookup!$N$15:$P$20,3,TRUE)</f>
        <v>0</v>
      </c>
      <c r="CO639" s="108"/>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8">
        <f t="shared" si="68"/>
        <v>0</v>
      </c>
      <c r="DO639" s="45"/>
      <c r="DP639" s="4"/>
      <c r="DR639" s="8" t="str">
        <f>VLOOKUP($DQ639,definitions_list_lookup!$N$15:$P$20,2,TRUE)</f>
        <v>fresh</v>
      </c>
      <c r="DS639" s="8">
        <f>VLOOKUP($DQ639,definitions_list_lookup!$N$15:$P$20,3,TRUE)</f>
        <v>0</v>
      </c>
      <c r="DT639" s="108"/>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8">
        <f t="shared" si="69"/>
        <v>0</v>
      </c>
      <c r="ET639" s="45"/>
      <c r="EU639" s="8">
        <f t="shared" si="70"/>
        <v>70</v>
      </c>
      <c r="EV639" s="8" t="str">
        <f>VLOOKUP($EU639,definitions_list_lookup!$N$15:$P$20,2,TRUE)</f>
        <v>very high</v>
      </c>
      <c r="EW639" s="8">
        <f>VLOOKUP($EU639,definitions_list_lookup!$N$15:$P$20,3,TRUE)</f>
        <v>4</v>
      </c>
    </row>
    <row r="640" spans="1:153" s="5" customFormat="1" ht="70">
      <c r="A640" s="5" t="s">
        <v>2959</v>
      </c>
      <c r="B640" s="5" t="s">
        <v>2845</v>
      </c>
      <c r="C640" s="5" t="s">
        <v>1497</v>
      </c>
      <c r="D640" s="5" t="s">
        <v>1497</v>
      </c>
      <c r="E640" s="5">
        <v>143</v>
      </c>
      <c r="F640" s="5">
        <v>4</v>
      </c>
      <c r="G640" s="6" t="str">
        <f t="shared" si="64"/>
        <v>143-4</v>
      </c>
      <c r="H640" s="2">
        <v>9</v>
      </c>
      <c r="I640" s="2">
        <v>33</v>
      </c>
      <c r="J640" s="81" t="str">
        <f>IF(((VLOOKUP($G640,Depth_Lookup!$A$3:$J$561,9,FALSE))-(I640/100))&gt;=0,"Good","Too Long")</f>
        <v>Good</v>
      </c>
      <c r="K640" s="82">
        <f>(VLOOKUP($G640,Depth_Lookup!$A$3:$J$561,10,FALSE))+(H640/100)</f>
        <v>313.97999999999996</v>
      </c>
      <c r="L640" s="82">
        <f>(VLOOKUP($G640,Depth_Lookup!$A$3:$J$561,10,FALSE))+(I640/100)</f>
        <v>314.21999999999997</v>
      </c>
      <c r="M640" s="174" t="s">
        <v>2886</v>
      </c>
      <c r="N640" s="174" t="s">
        <v>12</v>
      </c>
      <c r="O640" s="59" t="s">
        <v>2973</v>
      </c>
      <c r="P640" s="59" t="s">
        <v>2499</v>
      </c>
      <c r="Q640" s="45"/>
      <c r="R640" s="42">
        <v>100</v>
      </c>
      <c r="V640" s="8">
        <f t="shared" si="65"/>
        <v>100</v>
      </c>
      <c r="W640" s="4" t="s">
        <v>2039</v>
      </c>
      <c r="X640" s="5" t="s">
        <v>1764</v>
      </c>
      <c r="Y640" s="38">
        <v>90</v>
      </c>
      <c r="Z640" s="8" t="str">
        <f>VLOOKUP($Y640,definitions_list_lookup!$N$15:$P$20,2,TRUE)</f>
        <v>very high</v>
      </c>
      <c r="AA640" s="8">
        <f>VLOOKUP($Y640,definitions_list_lookup!$N$15:$P$20,3,TRUE)</f>
        <v>4</v>
      </c>
      <c r="AB640" s="4"/>
      <c r="AC640" s="7"/>
      <c r="AD640" s="7"/>
      <c r="AE640" s="7"/>
      <c r="AF640" s="7"/>
      <c r="AG640" s="7"/>
      <c r="AH640" s="7"/>
      <c r="AI640" s="7"/>
      <c r="AJ640" s="7"/>
      <c r="AK640" s="7"/>
      <c r="AL640" s="7"/>
      <c r="AM640" s="7"/>
      <c r="AN640" s="7"/>
      <c r="AO640" s="7"/>
      <c r="AP640" s="7">
        <v>5</v>
      </c>
      <c r="AQ640" s="7"/>
      <c r="AR640" s="7"/>
      <c r="AS640" s="7">
        <v>95</v>
      </c>
      <c r="AT640" s="7"/>
      <c r="AU640" s="7"/>
      <c r="AV640" s="7"/>
      <c r="AW640" s="7"/>
      <c r="AX640" s="7"/>
      <c r="AY640" s="7"/>
      <c r="AZ640" s="7"/>
      <c r="BA640" s="8">
        <f t="shared" si="66"/>
        <v>100</v>
      </c>
      <c r="BB640" s="45"/>
      <c r="BC640" s="4"/>
      <c r="BD640" s="4"/>
      <c r="BE640" s="4"/>
      <c r="BG640" s="8" t="str">
        <f>VLOOKUP($BF640,definitions_list_lookup!$N$15:$P$20,2,TRUE)</f>
        <v>fresh</v>
      </c>
      <c r="BH640" s="8">
        <f>VLOOKUP($BF640,definitions_list_lookup!$N$15:$P$20,3,TRUE)</f>
        <v>0</v>
      </c>
      <c r="BI640" s="4"/>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8">
        <f t="shared" si="67"/>
        <v>0</v>
      </c>
      <c r="CI640" s="45"/>
      <c r="CJ640" s="7"/>
      <c r="CK640" s="130"/>
      <c r="CM640" s="8" t="str">
        <f>VLOOKUP($CL640,definitions_list_lookup!$N$15:$P$20,2,TRUE)</f>
        <v>fresh</v>
      </c>
      <c r="CN640" s="8">
        <f>VLOOKUP($CL640,definitions_list_lookup!$N$15:$P$20,3,TRUE)</f>
        <v>0</v>
      </c>
      <c r="CO640" s="108"/>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8">
        <f t="shared" si="68"/>
        <v>0</v>
      </c>
      <c r="DO640" s="45"/>
      <c r="DP640" s="4"/>
      <c r="DR640" s="8" t="str">
        <f>VLOOKUP($DQ640,definitions_list_lookup!$N$15:$P$20,2,TRUE)</f>
        <v>fresh</v>
      </c>
      <c r="DS640" s="8">
        <f>VLOOKUP($DQ640,definitions_list_lookup!$N$15:$P$20,3,TRUE)</f>
        <v>0</v>
      </c>
      <c r="DT640" s="108"/>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8">
        <f t="shared" si="69"/>
        <v>0</v>
      </c>
      <c r="ET640" s="45"/>
      <c r="EU640" s="8">
        <f t="shared" si="70"/>
        <v>90</v>
      </c>
      <c r="EV640" s="8" t="str">
        <f>VLOOKUP($EU640,definitions_list_lookup!$N$15:$P$20,2,TRUE)</f>
        <v>very high</v>
      </c>
      <c r="EW640" s="8">
        <f>VLOOKUP($EU640,definitions_list_lookup!$N$15:$P$20,3,TRUE)</f>
        <v>4</v>
      </c>
    </row>
    <row r="641" spans="1:153" s="5" customFormat="1" ht="70">
      <c r="A641" s="5" t="s">
        <v>2959</v>
      </c>
      <c r="B641" s="5" t="s">
        <v>2845</v>
      </c>
      <c r="C641" s="5" t="s">
        <v>1497</v>
      </c>
      <c r="D641" s="5" t="s">
        <v>1497</v>
      </c>
      <c r="E641" s="5">
        <v>144</v>
      </c>
      <c r="F641" s="5">
        <v>1</v>
      </c>
      <c r="G641" s="6" t="str">
        <f t="shared" si="64"/>
        <v>144-1</v>
      </c>
      <c r="H641" s="2">
        <v>0</v>
      </c>
      <c r="I641" s="2">
        <v>5.5</v>
      </c>
      <c r="J641" s="81" t="str">
        <f>IF(((VLOOKUP($G641,Depth_Lookup!$A$3:$J$561,9,FALSE))-(I641/100))&gt;=0,"Good","Too Long")</f>
        <v>Good</v>
      </c>
      <c r="K641" s="82">
        <f>(VLOOKUP($G641,Depth_Lookup!$A$3:$J$561,10,FALSE))+(H641/100)</f>
        <v>314.14999999999998</v>
      </c>
      <c r="L641" s="82">
        <f>(VLOOKUP($G641,Depth_Lookup!$A$3:$J$561,10,FALSE))+(I641/100)</f>
        <v>314.20499999999998</v>
      </c>
      <c r="M641" s="174" t="s">
        <v>2886</v>
      </c>
      <c r="N641" s="174" t="s">
        <v>12</v>
      </c>
      <c r="O641" s="59" t="s">
        <v>2973</v>
      </c>
      <c r="P641" s="59" t="s">
        <v>2499</v>
      </c>
      <c r="Q641" s="45"/>
      <c r="R641" s="42">
        <v>100</v>
      </c>
      <c r="V641" s="8">
        <f t="shared" si="65"/>
        <v>100</v>
      </c>
      <c r="W641" s="4" t="s">
        <v>2039</v>
      </c>
      <c r="X641" s="5" t="s">
        <v>1764</v>
      </c>
      <c r="Y641" s="38">
        <v>90</v>
      </c>
      <c r="Z641" s="8" t="str">
        <f>VLOOKUP($Y641,definitions_list_lookup!$N$15:$P$20,2,TRUE)</f>
        <v>very high</v>
      </c>
      <c r="AA641" s="8">
        <f>VLOOKUP($Y641,definitions_list_lookup!$N$15:$P$20,3,TRUE)</f>
        <v>4</v>
      </c>
      <c r="AB641" s="4"/>
      <c r="AC641" s="7"/>
      <c r="AD641" s="7"/>
      <c r="AE641" s="7"/>
      <c r="AF641" s="7"/>
      <c r="AG641" s="7"/>
      <c r="AH641" s="7"/>
      <c r="AI641" s="7"/>
      <c r="AJ641" s="7"/>
      <c r="AK641" s="7"/>
      <c r="AL641" s="7"/>
      <c r="AM641" s="7"/>
      <c r="AN641" s="7"/>
      <c r="AO641" s="7"/>
      <c r="AP641" s="7">
        <v>5</v>
      </c>
      <c r="AQ641" s="7"/>
      <c r="AR641" s="7"/>
      <c r="AS641" s="7">
        <v>95</v>
      </c>
      <c r="AT641" s="7"/>
      <c r="AU641" s="7"/>
      <c r="AV641" s="7"/>
      <c r="AW641" s="7"/>
      <c r="AX641" s="7"/>
      <c r="AY641" s="7"/>
      <c r="AZ641" s="7"/>
      <c r="BA641" s="8">
        <f t="shared" si="66"/>
        <v>100</v>
      </c>
      <c r="BB641" s="45"/>
      <c r="BC641" s="4"/>
      <c r="BD641" s="4"/>
      <c r="BE641" s="4"/>
      <c r="BG641" s="8" t="str">
        <f>VLOOKUP($BF641,definitions_list_lookup!$N$15:$P$20,2,TRUE)</f>
        <v>fresh</v>
      </c>
      <c r="BH641" s="8">
        <f>VLOOKUP($BF641,definitions_list_lookup!$N$15:$P$20,3,TRUE)</f>
        <v>0</v>
      </c>
      <c r="BI641" s="4"/>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8">
        <f t="shared" si="67"/>
        <v>0</v>
      </c>
      <c r="CI641" s="45"/>
      <c r="CJ641" s="7"/>
      <c r="CK641" s="130"/>
      <c r="CM641" s="8" t="str">
        <f>VLOOKUP($CL641,definitions_list_lookup!$N$15:$P$20,2,TRUE)</f>
        <v>fresh</v>
      </c>
      <c r="CN641" s="8">
        <f>VLOOKUP($CL641,definitions_list_lookup!$N$15:$P$20,3,TRUE)</f>
        <v>0</v>
      </c>
      <c r="CO641" s="108"/>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8">
        <f t="shared" si="68"/>
        <v>0</v>
      </c>
      <c r="DO641" s="45"/>
      <c r="DP641" s="4"/>
      <c r="DR641" s="8" t="str">
        <f>VLOOKUP($DQ641,definitions_list_lookup!$N$15:$P$20,2,TRUE)</f>
        <v>fresh</v>
      </c>
      <c r="DS641" s="8">
        <f>VLOOKUP($DQ641,definitions_list_lookup!$N$15:$P$20,3,TRUE)</f>
        <v>0</v>
      </c>
      <c r="DT641" s="108"/>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8">
        <f t="shared" si="69"/>
        <v>0</v>
      </c>
      <c r="ET641" s="45"/>
      <c r="EU641" s="8">
        <f t="shared" si="70"/>
        <v>90</v>
      </c>
      <c r="EV641" s="8" t="str">
        <f>VLOOKUP($EU641,definitions_list_lookup!$N$15:$P$20,2,TRUE)</f>
        <v>very high</v>
      </c>
      <c r="EW641" s="8">
        <f>VLOOKUP($EU641,definitions_list_lookup!$N$15:$P$20,3,TRUE)</f>
        <v>4</v>
      </c>
    </row>
    <row r="642" spans="1:153" s="5" customFormat="1" ht="84">
      <c r="A642" s="5" t="s">
        <v>2959</v>
      </c>
      <c r="B642" s="5" t="s">
        <v>2845</v>
      </c>
      <c r="C642" s="5" t="s">
        <v>1497</v>
      </c>
      <c r="D642" s="5" t="s">
        <v>1497</v>
      </c>
      <c r="E642" s="5">
        <v>144</v>
      </c>
      <c r="F642" s="5">
        <v>1</v>
      </c>
      <c r="G642" s="6" t="str">
        <f t="shared" si="64"/>
        <v>144-1</v>
      </c>
      <c r="H642" s="2">
        <v>5.5</v>
      </c>
      <c r="I642" s="2">
        <v>9</v>
      </c>
      <c r="J642" s="81" t="str">
        <f>IF(((VLOOKUP($G642,Depth_Lookup!$A$3:$J$561,9,FALSE))-(I642/100))&gt;=0,"Good","Too Long")</f>
        <v>Good</v>
      </c>
      <c r="K642" s="82">
        <f>(VLOOKUP($G642,Depth_Lookup!$A$3:$J$561,10,FALSE))+(H642/100)</f>
        <v>314.20499999999998</v>
      </c>
      <c r="L642" s="82">
        <f>(VLOOKUP($G642,Depth_Lookup!$A$3:$J$561,10,FALSE))+(I642/100)</f>
        <v>314.23999999999995</v>
      </c>
      <c r="M642" s="174" t="s">
        <v>2887</v>
      </c>
      <c r="N642" s="174" t="s">
        <v>1668</v>
      </c>
      <c r="O642" s="59" t="s">
        <v>2974</v>
      </c>
      <c r="P642" s="59" t="s">
        <v>2857</v>
      </c>
      <c r="Q642" s="45"/>
      <c r="R642" s="42">
        <v>100</v>
      </c>
      <c r="V642" s="8">
        <f t="shared" si="65"/>
        <v>100</v>
      </c>
      <c r="W642" s="4" t="s">
        <v>2039</v>
      </c>
      <c r="X642" s="5" t="s">
        <v>1764</v>
      </c>
      <c r="Y642" s="38">
        <v>90</v>
      </c>
      <c r="Z642" s="8" t="str">
        <f>VLOOKUP($Y642,definitions_list_lookup!$N$15:$P$20,2,TRUE)</f>
        <v>very high</v>
      </c>
      <c r="AA642" s="8">
        <f>VLOOKUP($Y642,definitions_list_lookup!$N$15:$P$20,3,TRUE)</f>
        <v>4</v>
      </c>
      <c r="AB642" s="4"/>
      <c r="AC642" s="7"/>
      <c r="AD642" s="7">
        <v>3</v>
      </c>
      <c r="AE642" s="7"/>
      <c r="AF642" s="7"/>
      <c r="AG642" s="7"/>
      <c r="AH642" s="7"/>
      <c r="AI642" s="7"/>
      <c r="AJ642" s="7"/>
      <c r="AK642" s="7"/>
      <c r="AL642" s="7"/>
      <c r="AM642" s="7"/>
      <c r="AN642" s="7"/>
      <c r="AO642" s="7"/>
      <c r="AP642" s="7">
        <v>5</v>
      </c>
      <c r="AQ642" s="7"/>
      <c r="AR642" s="7"/>
      <c r="AS642" s="7">
        <v>92</v>
      </c>
      <c r="AT642" s="7"/>
      <c r="AU642" s="7"/>
      <c r="AV642" s="7"/>
      <c r="AW642" s="7"/>
      <c r="AX642" s="7"/>
      <c r="AY642" s="7"/>
      <c r="AZ642" s="7"/>
      <c r="BA642" s="8">
        <f t="shared" si="66"/>
        <v>100</v>
      </c>
      <c r="BB642" s="45"/>
      <c r="BC642" s="4"/>
      <c r="BD642" s="4"/>
      <c r="BE642" s="4"/>
      <c r="BG642" s="8" t="str">
        <f>VLOOKUP($BF642,definitions_list_lookup!$N$15:$P$20,2,TRUE)</f>
        <v>fresh</v>
      </c>
      <c r="BH642" s="8">
        <f>VLOOKUP($BF642,definitions_list_lookup!$N$15:$P$20,3,TRUE)</f>
        <v>0</v>
      </c>
      <c r="BI642" s="4"/>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8">
        <f t="shared" si="67"/>
        <v>0</v>
      </c>
      <c r="CI642" s="45"/>
      <c r="CJ642" s="7"/>
      <c r="CK642" s="130"/>
      <c r="CM642" s="8" t="str">
        <f>VLOOKUP($CL642,definitions_list_lookup!$N$15:$P$20,2,TRUE)</f>
        <v>fresh</v>
      </c>
      <c r="CN642" s="8">
        <f>VLOOKUP($CL642,definitions_list_lookup!$N$15:$P$20,3,TRUE)</f>
        <v>0</v>
      </c>
      <c r="CO642" s="108"/>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8">
        <f t="shared" si="68"/>
        <v>0</v>
      </c>
      <c r="DO642" s="45"/>
      <c r="DP642" s="4"/>
      <c r="DR642" s="8" t="str">
        <f>VLOOKUP($DQ642,definitions_list_lookup!$N$15:$P$20,2,TRUE)</f>
        <v>fresh</v>
      </c>
      <c r="DS642" s="8">
        <f>VLOOKUP($DQ642,definitions_list_lookup!$N$15:$P$20,3,TRUE)</f>
        <v>0</v>
      </c>
      <c r="DT642" s="108"/>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8">
        <f t="shared" si="69"/>
        <v>0</v>
      </c>
      <c r="ET642" s="45"/>
      <c r="EU642" s="8">
        <f t="shared" si="70"/>
        <v>90</v>
      </c>
      <c r="EV642" s="8" t="str">
        <f>VLOOKUP($EU642,definitions_list_lookup!$N$15:$P$20,2,TRUE)</f>
        <v>very high</v>
      </c>
      <c r="EW642" s="8">
        <f>VLOOKUP($EU642,definitions_list_lookup!$N$15:$P$20,3,TRUE)</f>
        <v>4</v>
      </c>
    </row>
    <row r="643" spans="1:153" s="5" customFormat="1" ht="112">
      <c r="A643" s="5" t="s">
        <v>2959</v>
      </c>
      <c r="B643" s="5" t="s">
        <v>2845</v>
      </c>
      <c r="C643" s="5" t="s">
        <v>1497</v>
      </c>
      <c r="D643" s="5" t="s">
        <v>1497</v>
      </c>
      <c r="E643" s="5">
        <v>144</v>
      </c>
      <c r="F643" s="5">
        <v>1</v>
      </c>
      <c r="G643" s="6" t="str">
        <f t="shared" si="64"/>
        <v>144-1</v>
      </c>
      <c r="H643" s="2">
        <v>9</v>
      </c>
      <c r="I643" s="2">
        <v>50.5</v>
      </c>
      <c r="J643" s="81" t="str">
        <f>IF(((VLOOKUP($G643,Depth_Lookup!$A$3:$J$561,9,FALSE))-(I643/100))&gt;=0,"Good","Too Long")</f>
        <v>Good</v>
      </c>
      <c r="K643" s="82">
        <f>(VLOOKUP($G643,Depth_Lookup!$A$3:$J$561,10,FALSE))+(H643/100)</f>
        <v>314.23999999999995</v>
      </c>
      <c r="L643" s="82">
        <f>(VLOOKUP($G643,Depth_Lookup!$A$3:$J$561,10,FALSE))+(I643/100)</f>
        <v>314.65499999999997</v>
      </c>
      <c r="M643" s="174" t="s">
        <v>2890</v>
      </c>
      <c r="N643" s="174" t="s">
        <v>13</v>
      </c>
      <c r="O643" s="59" t="s">
        <v>2975</v>
      </c>
      <c r="P643" s="59" t="s">
        <v>2500</v>
      </c>
      <c r="Q643" s="45"/>
      <c r="R643" s="42">
        <v>100</v>
      </c>
      <c r="V643" s="8">
        <f t="shared" si="65"/>
        <v>100</v>
      </c>
      <c r="W643" s="4" t="s">
        <v>2046</v>
      </c>
      <c r="X643" s="5" t="s">
        <v>1764</v>
      </c>
      <c r="Y643" s="38">
        <v>70</v>
      </c>
      <c r="Z643" s="8" t="str">
        <f>VLOOKUP($Y643,definitions_list_lookup!$N$15:$P$20,2,TRUE)</f>
        <v>very high</v>
      </c>
      <c r="AA643" s="8">
        <f>VLOOKUP($Y643,definitions_list_lookup!$N$15:$P$20,3,TRUE)</f>
        <v>4</v>
      </c>
      <c r="AB643" s="4"/>
      <c r="AC643" s="7"/>
      <c r="AD643" s="7">
        <v>2</v>
      </c>
      <c r="AE643" s="7"/>
      <c r="AF643" s="7"/>
      <c r="AG643" s="7"/>
      <c r="AH643" s="7"/>
      <c r="AI643" s="7"/>
      <c r="AJ643" s="7"/>
      <c r="AK643" s="7"/>
      <c r="AL643" s="7"/>
      <c r="AM643" s="7"/>
      <c r="AN643" s="7"/>
      <c r="AO643" s="7"/>
      <c r="AP643" s="7">
        <v>5</v>
      </c>
      <c r="AQ643" s="7"/>
      <c r="AR643" s="7"/>
      <c r="AS643" s="7">
        <v>93</v>
      </c>
      <c r="AT643" s="7"/>
      <c r="AU643" s="7"/>
      <c r="AV643" s="7"/>
      <c r="AW643" s="7"/>
      <c r="AX643" s="7"/>
      <c r="AY643" s="7"/>
      <c r="AZ643" s="7"/>
      <c r="BA643" s="8">
        <f t="shared" si="66"/>
        <v>100</v>
      </c>
      <c r="BB643" s="45"/>
      <c r="BC643" s="4"/>
      <c r="BD643" s="4"/>
      <c r="BE643" s="4"/>
      <c r="BG643" s="8" t="str">
        <f>VLOOKUP($BF643,definitions_list_lookup!$N$15:$P$20,2,TRUE)</f>
        <v>fresh</v>
      </c>
      <c r="BH643" s="8">
        <f>VLOOKUP($BF643,definitions_list_lookup!$N$15:$P$20,3,TRUE)</f>
        <v>0</v>
      </c>
      <c r="BI643" s="4"/>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8">
        <f t="shared" si="67"/>
        <v>0</v>
      </c>
      <c r="CI643" s="45"/>
      <c r="CJ643" s="7"/>
      <c r="CK643" s="130"/>
      <c r="CM643" s="8" t="str">
        <f>VLOOKUP($CL643,definitions_list_lookup!$N$15:$P$20,2,TRUE)</f>
        <v>fresh</v>
      </c>
      <c r="CN643" s="8">
        <f>VLOOKUP($CL643,definitions_list_lookup!$N$15:$P$20,3,TRUE)</f>
        <v>0</v>
      </c>
      <c r="CO643" s="108"/>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8">
        <f t="shared" si="68"/>
        <v>0</v>
      </c>
      <c r="DO643" s="45"/>
      <c r="DP643" s="4"/>
      <c r="DR643" s="8" t="str">
        <f>VLOOKUP($DQ643,definitions_list_lookup!$N$15:$P$20,2,TRUE)</f>
        <v>fresh</v>
      </c>
      <c r="DS643" s="8">
        <f>VLOOKUP($DQ643,definitions_list_lookup!$N$15:$P$20,3,TRUE)</f>
        <v>0</v>
      </c>
      <c r="DT643" s="108"/>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8">
        <f t="shared" si="69"/>
        <v>0</v>
      </c>
      <c r="ET643" s="45"/>
      <c r="EU643" s="8">
        <f t="shared" si="70"/>
        <v>70</v>
      </c>
      <c r="EV643" s="8" t="str">
        <f>VLOOKUP($EU643,definitions_list_lookup!$N$15:$P$20,2,TRUE)</f>
        <v>very high</v>
      </c>
      <c r="EW643" s="8">
        <f>VLOOKUP($EU643,definitions_list_lookup!$N$15:$P$20,3,TRUE)</f>
        <v>4</v>
      </c>
    </row>
    <row r="644" spans="1:153" s="5" customFormat="1" ht="56">
      <c r="A644" s="5" t="s">
        <v>2959</v>
      </c>
      <c r="B644" s="5" t="s">
        <v>2845</v>
      </c>
      <c r="C644" s="5" t="s">
        <v>1497</v>
      </c>
      <c r="D644" s="5" t="s">
        <v>1497</v>
      </c>
      <c r="E644" s="5">
        <v>144</v>
      </c>
      <c r="F644" s="5">
        <v>1</v>
      </c>
      <c r="G644" s="6" t="str">
        <f t="shared" si="64"/>
        <v>144-1</v>
      </c>
      <c r="H644" s="2">
        <v>50.5</v>
      </c>
      <c r="I644" s="2">
        <v>53</v>
      </c>
      <c r="J644" s="81" t="str">
        <f>IF(((VLOOKUP($G644,Depth_Lookup!$A$3:$J$561,9,FALSE))-(I644/100))&gt;=0,"Good","Too Long")</f>
        <v>Good</v>
      </c>
      <c r="K644" s="82">
        <f>(VLOOKUP($G644,Depth_Lookup!$A$3:$J$561,10,FALSE))+(H644/100)</f>
        <v>314.65499999999997</v>
      </c>
      <c r="L644" s="82">
        <f>(VLOOKUP($G644,Depth_Lookup!$A$3:$J$561,10,FALSE))+(I644/100)</f>
        <v>314.67999999999995</v>
      </c>
      <c r="M644" s="174" t="s">
        <v>2893</v>
      </c>
      <c r="N644" s="174" t="s">
        <v>1668</v>
      </c>
      <c r="O644" s="59" t="s">
        <v>2974</v>
      </c>
      <c r="P644" s="59" t="s">
        <v>3052</v>
      </c>
      <c r="Q644" s="45"/>
      <c r="R644" s="42">
        <v>100</v>
      </c>
      <c r="V644" s="8">
        <f t="shared" si="65"/>
        <v>100</v>
      </c>
      <c r="W644" s="4" t="s">
        <v>2046</v>
      </c>
      <c r="X644" s="5" t="s">
        <v>1764</v>
      </c>
      <c r="Y644" s="38">
        <v>90</v>
      </c>
      <c r="Z644" s="8" t="str">
        <f>VLOOKUP($Y644,definitions_list_lookup!$N$15:$P$20,2,TRUE)</f>
        <v>very high</v>
      </c>
      <c r="AA644" s="8">
        <f>VLOOKUP($Y644,definitions_list_lookup!$N$15:$P$20,3,TRUE)</f>
        <v>4</v>
      </c>
      <c r="AB644" s="4"/>
      <c r="AC644" s="7"/>
      <c r="AD644" s="7">
        <v>3</v>
      </c>
      <c r="AE644" s="7"/>
      <c r="AF644" s="7"/>
      <c r="AG644" s="7"/>
      <c r="AH644" s="7"/>
      <c r="AI644" s="7"/>
      <c r="AJ644" s="7"/>
      <c r="AK644" s="7"/>
      <c r="AL644" s="7"/>
      <c r="AM644" s="7"/>
      <c r="AN644" s="7"/>
      <c r="AO644" s="7"/>
      <c r="AP644" s="7">
        <v>5</v>
      </c>
      <c r="AQ644" s="7"/>
      <c r="AR644" s="7"/>
      <c r="AS644" s="7">
        <v>92</v>
      </c>
      <c r="AT644" s="7"/>
      <c r="AU644" s="7"/>
      <c r="AV644" s="7"/>
      <c r="AW644" s="7"/>
      <c r="AX644" s="7"/>
      <c r="AY644" s="7"/>
      <c r="AZ644" s="7"/>
      <c r="BA644" s="8">
        <f t="shared" si="66"/>
        <v>100</v>
      </c>
      <c r="BB644" s="45"/>
      <c r="BC644" s="4"/>
      <c r="BD644" s="4"/>
      <c r="BE644" s="4"/>
      <c r="BG644" s="8" t="str">
        <f>VLOOKUP($BF644,definitions_list_lookup!$N$15:$P$20,2,TRUE)</f>
        <v>fresh</v>
      </c>
      <c r="BH644" s="8">
        <f>VLOOKUP($BF644,definitions_list_lookup!$N$15:$P$20,3,TRUE)</f>
        <v>0</v>
      </c>
      <c r="BI644" s="4"/>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8">
        <f t="shared" si="67"/>
        <v>0</v>
      </c>
      <c r="CI644" s="45"/>
      <c r="CJ644" s="7"/>
      <c r="CK644" s="130"/>
      <c r="CM644" s="8" t="str">
        <f>VLOOKUP($CL644,definitions_list_lookup!$N$15:$P$20,2,TRUE)</f>
        <v>fresh</v>
      </c>
      <c r="CN644" s="8">
        <f>VLOOKUP($CL644,definitions_list_lookup!$N$15:$P$20,3,TRUE)</f>
        <v>0</v>
      </c>
      <c r="CO644" s="108"/>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8">
        <f t="shared" si="68"/>
        <v>0</v>
      </c>
      <c r="DO644" s="45"/>
      <c r="DP644" s="4"/>
      <c r="DR644" s="8" t="str">
        <f>VLOOKUP($DQ644,definitions_list_lookup!$N$15:$P$20,2,TRUE)</f>
        <v>fresh</v>
      </c>
      <c r="DS644" s="8">
        <f>VLOOKUP($DQ644,definitions_list_lookup!$N$15:$P$20,3,TRUE)</f>
        <v>0</v>
      </c>
      <c r="DT644" s="108"/>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8">
        <f t="shared" si="69"/>
        <v>0</v>
      </c>
      <c r="ET644" s="45"/>
      <c r="EU644" s="8">
        <f t="shared" si="70"/>
        <v>90</v>
      </c>
      <c r="EV644" s="8" t="str">
        <f>VLOOKUP($EU644,definitions_list_lookup!$N$15:$P$20,2,TRUE)</f>
        <v>very high</v>
      </c>
      <c r="EW644" s="8">
        <f>VLOOKUP($EU644,definitions_list_lookup!$N$15:$P$20,3,TRUE)</f>
        <v>4</v>
      </c>
    </row>
    <row r="645" spans="1:153" s="5" customFormat="1" ht="112">
      <c r="A645" s="5" t="s">
        <v>2959</v>
      </c>
      <c r="B645" s="5" t="s">
        <v>2845</v>
      </c>
      <c r="C645" s="5" t="s">
        <v>1497</v>
      </c>
      <c r="D645" s="5" t="s">
        <v>1497</v>
      </c>
      <c r="E645" s="5">
        <v>144</v>
      </c>
      <c r="F645" s="5">
        <v>1</v>
      </c>
      <c r="G645" s="6" t="str">
        <f t="shared" si="64"/>
        <v>144-1</v>
      </c>
      <c r="H645" s="2">
        <v>53</v>
      </c>
      <c r="I645" s="2">
        <v>66</v>
      </c>
      <c r="J645" s="81" t="str">
        <f>IF(((VLOOKUP($G645,Depth_Lookup!$A$3:$J$561,9,FALSE))-(I645/100))&gt;=0,"Good","Too Long")</f>
        <v>Good</v>
      </c>
      <c r="K645" s="82">
        <f>(VLOOKUP($G645,Depth_Lookup!$A$3:$J$561,10,FALSE))+(H645/100)</f>
        <v>314.67999999999995</v>
      </c>
      <c r="L645" s="82">
        <f>(VLOOKUP($G645,Depth_Lookup!$A$3:$J$561,10,FALSE))+(I645/100)</f>
        <v>314.81</v>
      </c>
      <c r="M645" s="174" t="s">
        <v>2894</v>
      </c>
      <c r="N645" s="174" t="s">
        <v>12</v>
      </c>
      <c r="O645" s="59" t="s">
        <v>2973</v>
      </c>
      <c r="P645" s="59" t="s">
        <v>2500</v>
      </c>
      <c r="Q645" s="45"/>
      <c r="R645" s="42">
        <v>100</v>
      </c>
      <c r="V645" s="8">
        <f t="shared" si="65"/>
        <v>100</v>
      </c>
      <c r="W645" s="4" t="s">
        <v>2046</v>
      </c>
      <c r="X645" s="5" t="s">
        <v>1764</v>
      </c>
      <c r="Y645" s="38">
        <v>90</v>
      </c>
      <c r="Z645" s="8" t="str">
        <f>VLOOKUP($Y645,definitions_list_lookup!$N$15:$P$20,2,TRUE)</f>
        <v>very high</v>
      </c>
      <c r="AA645" s="8">
        <f>VLOOKUP($Y645,definitions_list_lookup!$N$15:$P$20,3,TRUE)</f>
        <v>4</v>
      </c>
      <c r="AB645" s="4"/>
      <c r="AC645" s="7"/>
      <c r="AD645" s="7"/>
      <c r="AE645" s="7"/>
      <c r="AF645" s="7"/>
      <c r="AG645" s="7"/>
      <c r="AH645" s="7"/>
      <c r="AI645" s="7"/>
      <c r="AJ645" s="7"/>
      <c r="AK645" s="7"/>
      <c r="AL645" s="7"/>
      <c r="AM645" s="7"/>
      <c r="AN645" s="7"/>
      <c r="AO645" s="7"/>
      <c r="AP645" s="7">
        <v>5</v>
      </c>
      <c r="AQ645" s="7"/>
      <c r="AR645" s="7"/>
      <c r="AS645" s="7">
        <v>95</v>
      </c>
      <c r="AT645" s="7"/>
      <c r="AU645" s="7"/>
      <c r="AV645" s="7"/>
      <c r="AW645" s="7"/>
      <c r="AX645" s="7"/>
      <c r="AY645" s="7"/>
      <c r="AZ645" s="7"/>
      <c r="BA645" s="8">
        <f t="shared" si="66"/>
        <v>100</v>
      </c>
      <c r="BB645" s="45"/>
      <c r="BC645" s="4"/>
      <c r="BD645" s="4"/>
      <c r="BE645" s="4"/>
      <c r="BG645" s="8" t="str">
        <f>VLOOKUP($BF645,definitions_list_lookup!$N$15:$P$20,2,TRUE)</f>
        <v>fresh</v>
      </c>
      <c r="BH645" s="8">
        <f>VLOOKUP($BF645,definitions_list_lookup!$N$15:$P$20,3,TRUE)</f>
        <v>0</v>
      </c>
      <c r="BI645" s="4"/>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8">
        <f t="shared" si="67"/>
        <v>0</v>
      </c>
      <c r="CI645" s="45"/>
      <c r="CJ645" s="7"/>
      <c r="CK645" s="130"/>
      <c r="CM645" s="8" t="str">
        <f>VLOOKUP($CL645,definitions_list_lookup!$N$15:$P$20,2,TRUE)</f>
        <v>fresh</v>
      </c>
      <c r="CN645" s="8">
        <f>VLOOKUP($CL645,definitions_list_lookup!$N$15:$P$20,3,TRUE)</f>
        <v>0</v>
      </c>
      <c r="CO645" s="108"/>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8">
        <f t="shared" si="68"/>
        <v>0</v>
      </c>
      <c r="DO645" s="45"/>
      <c r="DP645" s="4"/>
      <c r="DR645" s="8" t="str">
        <f>VLOOKUP($DQ645,definitions_list_lookup!$N$15:$P$20,2,TRUE)</f>
        <v>fresh</v>
      </c>
      <c r="DS645" s="8">
        <f>VLOOKUP($DQ645,definitions_list_lookup!$N$15:$P$20,3,TRUE)</f>
        <v>0</v>
      </c>
      <c r="DT645" s="108"/>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8">
        <f t="shared" si="69"/>
        <v>0</v>
      </c>
      <c r="ET645" s="45"/>
      <c r="EU645" s="8">
        <f t="shared" si="70"/>
        <v>90</v>
      </c>
      <c r="EV645" s="8" t="str">
        <f>VLOOKUP($EU645,definitions_list_lookup!$N$15:$P$20,2,TRUE)</f>
        <v>very high</v>
      </c>
      <c r="EW645" s="8">
        <f>VLOOKUP($EU645,definitions_list_lookup!$N$15:$P$20,3,TRUE)</f>
        <v>4</v>
      </c>
    </row>
    <row r="646" spans="1:153" s="5" customFormat="1" ht="112">
      <c r="A646" s="5" t="s">
        <v>2959</v>
      </c>
      <c r="B646" s="5" t="s">
        <v>2845</v>
      </c>
      <c r="C646" s="5" t="s">
        <v>1497</v>
      </c>
      <c r="D646" s="5" t="s">
        <v>1497</v>
      </c>
      <c r="E646" s="5">
        <v>144</v>
      </c>
      <c r="F646" s="5">
        <v>2</v>
      </c>
      <c r="G646" s="6" t="str">
        <f t="shared" si="64"/>
        <v>144-2</v>
      </c>
      <c r="H646" s="2">
        <v>0</v>
      </c>
      <c r="I646" s="2">
        <v>3</v>
      </c>
      <c r="J646" s="81" t="str">
        <f>IF(((VLOOKUP($G646,Depth_Lookup!$A$3:$J$561,9,FALSE))-(I646/100))&gt;=0,"Good","Too Long")</f>
        <v>Good</v>
      </c>
      <c r="K646" s="82">
        <f>(VLOOKUP($G646,Depth_Lookup!$A$3:$J$561,10,FALSE))+(H646/100)</f>
        <v>314.81</v>
      </c>
      <c r="L646" s="82">
        <f>(VLOOKUP($G646,Depth_Lookup!$A$3:$J$561,10,FALSE))+(I646/100)</f>
        <v>314.83999999999997</v>
      </c>
      <c r="M646" s="174" t="s">
        <v>2894</v>
      </c>
      <c r="N646" s="174" t="s">
        <v>12</v>
      </c>
      <c r="O646" s="59" t="s">
        <v>2973</v>
      </c>
      <c r="P646" s="59" t="s">
        <v>2500</v>
      </c>
      <c r="Q646" s="45"/>
      <c r="R646" s="42">
        <v>100</v>
      </c>
      <c r="V646" s="8">
        <f t="shared" si="65"/>
        <v>100</v>
      </c>
      <c r="W646" s="4" t="s">
        <v>2046</v>
      </c>
      <c r="X646" s="5" t="s">
        <v>1764</v>
      </c>
      <c r="Y646" s="38">
        <v>90</v>
      </c>
      <c r="Z646" s="8" t="str">
        <f>VLOOKUP($Y646,definitions_list_lookup!$N$15:$P$20,2,TRUE)</f>
        <v>very high</v>
      </c>
      <c r="AA646" s="8">
        <f>VLOOKUP($Y646,definitions_list_lookup!$N$15:$P$20,3,TRUE)</f>
        <v>4</v>
      </c>
      <c r="AB646" s="4"/>
      <c r="AC646" s="7"/>
      <c r="AD646" s="7"/>
      <c r="AE646" s="7"/>
      <c r="AF646" s="7"/>
      <c r="AG646" s="7"/>
      <c r="AH646" s="7"/>
      <c r="AI646" s="7"/>
      <c r="AJ646" s="7"/>
      <c r="AK646" s="7"/>
      <c r="AL646" s="7"/>
      <c r="AM646" s="7"/>
      <c r="AN646" s="7"/>
      <c r="AO646" s="7"/>
      <c r="AP646" s="7">
        <v>5</v>
      </c>
      <c r="AQ646" s="7"/>
      <c r="AR646" s="7"/>
      <c r="AS646" s="7">
        <v>95</v>
      </c>
      <c r="AT646" s="7"/>
      <c r="AU646" s="7"/>
      <c r="AV646" s="7"/>
      <c r="AW646" s="7"/>
      <c r="AX646" s="7"/>
      <c r="AY646" s="7"/>
      <c r="AZ646" s="7"/>
      <c r="BA646" s="8">
        <f t="shared" si="66"/>
        <v>100</v>
      </c>
      <c r="BB646" s="45"/>
      <c r="BC646" s="4"/>
      <c r="BD646" s="4"/>
      <c r="BE646" s="4"/>
      <c r="BG646" s="8" t="str">
        <f>VLOOKUP($BF646,definitions_list_lookup!$N$15:$P$20,2,TRUE)</f>
        <v>fresh</v>
      </c>
      <c r="BH646" s="8">
        <f>VLOOKUP($BF646,definitions_list_lookup!$N$15:$P$20,3,TRUE)</f>
        <v>0</v>
      </c>
      <c r="BI646" s="4"/>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8">
        <f t="shared" si="67"/>
        <v>0</v>
      </c>
      <c r="CI646" s="45"/>
      <c r="CJ646" s="7"/>
      <c r="CK646" s="130"/>
      <c r="CM646" s="8" t="str">
        <f>VLOOKUP($CL646,definitions_list_lookup!$N$15:$P$20,2,TRUE)</f>
        <v>fresh</v>
      </c>
      <c r="CN646" s="8">
        <f>VLOOKUP($CL646,definitions_list_lookup!$N$15:$P$20,3,TRUE)</f>
        <v>0</v>
      </c>
      <c r="CO646" s="108"/>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8">
        <f t="shared" si="68"/>
        <v>0</v>
      </c>
      <c r="DO646" s="45"/>
      <c r="DP646" s="4"/>
      <c r="DR646" s="8" t="str">
        <f>VLOOKUP($DQ646,definitions_list_lookup!$N$15:$P$20,2,TRUE)</f>
        <v>fresh</v>
      </c>
      <c r="DS646" s="8">
        <f>VLOOKUP($DQ646,definitions_list_lookup!$N$15:$P$20,3,TRUE)</f>
        <v>0</v>
      </c>
      <c r="DT646" s="108"/>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8">
        <f t="shared" si="69"/>
        <v>0</v>
      </c>
      <c r="ET646" s="45"/>
      <c r="EU646" s="8">
        <f t="shared" si="70"/>
        <v>90</v>
      </c>
      <c r="EV646" s="8" t="str">
        <f>VLOOKUP($EU646,definitions_list_lookup!$N$15:$P$20,2,TRUE)</f>
        <v>very high</v>
      </c>
      <c r="EW646" s="8">
        <f>VLOOKUP($EU646,definitions_list_lookup!$N$15:$P$20,3,TRUE)</f>
        <v>4</v>
      </c>
    </row>
    <row r="647" spans="1:153" s="5" customFormat="1" ht="112">
      <c r="A647" s="5" t="s">
        <v>2959</v>
      </c>
      <c r="B647" s="5" t="s">
        <v>2845</v>
      </c>
      <c r="C647" s="5" t="s">
        <v>1497</v>
      </c>
      <c r="D647" s="5" t="s">
        <v>1497</v>
      </c>
      <c r="E647" s="5">
        <v>144</v>
      </c>
      <c r="F647" s="5">
        <v>2</v>
      </c>
      <c r="G647" s="6" t="str">
        <f t="shared" ref="G647:G710" si="71">E647&amp;"-"&amp;F647</f>
        <v>144-2</v>
      </c>
      <c r="H647" s="2">
        <v>3</v>
      </c>
      <c r="I647" s="2">
        <v>33</v>
      </c>
      <c r="J647" s="81" t="str">
        <f>IF(((VLOOKUP($G647,Depth_Lookup!$A$3:$J$561,9,FALSE))-(I647/100))&gt;=0,"Good","Too Long")</f>
        <v>Good</v>
      </c>
      <c r="K647" s="82">
        <f>(VLOOKUP($G647,Depth_Lookup!$A$3:$J$561,10,FALSE))+(H647/100)</f>
        <v>314.83999999999997</v>
      </c>
      <c r="L647" s="82">
        <f>(VLOOKUP($G647,Depth_Lookup!$A$3:$J$561,10,FALSE))+(I647/100)</f>
        <v>315.14</v>
      </c>
      <c r="M647" s="174" t="s">
        <v>2895</v>
      </c>
      <c r="N647" s="174" t="s">
        <v>13</v>
      </c>
      <c r="O647" s="59" t="s">
        <v>2977</v>
      </c>
      <c r="P647" s="59" t="s">
        <v>2499</v>
      </c>
      <c r="Q647" s="45"/>
      <c r="R647" s="42">
        <v>100</v>
      </c>
      <c r="V647" s="8">
        <f t="shared" ref="V647:V710" si="72">SUM(R647:U647)</f>
        <v>100</v>
      </c>
      <c r="W647" s="4" t="s">
        <v>2039</v>
      </c>
      <c r="X647" s="5" t="s">
        <v>2669</v>
      </c>
      <c r="Y647" s="38">
        <v>85</v>
      </c>
      <c r="Z647" s="8" t="str">
        <f>VLOOKUP($Y647,definitions_list_lookup!$N$15:$P$20,2,TRUE)</f>
        <v>very high</v>
      </c>
      <c r="AA647" s="8">
        <f>VLOOKUP($Y647,definitions_list_lookup!$N$15:$P$20,3,TRUE)</f>
        <v>4</v>
      </c>
      <c r="AB647" s="4" t="s">
        <v>2976</v>
      </c>
      <c r="AC647" s="7"/>
      <c r="AD647" s="7">
        <v>1</v>
      </c>
      <c r="AE647" s="7"/>
      <c r="AF647" s="7"/>
      <c r="AG647" s="7"/>
      <c r="AH647" s="7"/>
      <c r="AI647" s="7"/>
      <c r="AJ647" s="7"/>
      <c r="AK647" s="7"/>
      <c r="AL647" s="7"/>
      <c r="AM647" s="7"/>
      <c r="AN647" s="7"/>
      <c r="AO647" s="7"/>
      <c r="AP647" s="7">
        <v>5</v>
      </c>
      <c r="AQ647" s="7"/>
      <c r="AR647" s="7"/>
      <c r="AS647" s="7">
        <v>94</v>
      </c>
      <c r="AT647" s="7"/>
      <c r="AU647" s="7"/>
      <c r="AV647" s="7"/>
      <c r="AW647" s="7"/>
      <c r="AX647" s="7"/>
      <c r="AY647" s="7"/>
      <c r="AZ647" s="7"/>
      <c r="BA647" s="8">
        <f t="shared" ref="BA647:BA710" si="73">SUM(AC647:AZ647)</f>
        <v>100</v>
      </c>
      <c r="BB647" s="45"/>
      <c r="BC647" s="4"/>
      <c r="BD647" s="4"/>
      <c r="BE647" s="4"/>
      <c r="BG647" s="8" t="str">
        <f>VLOOKUP($BF647,definitions_list_lookup!$N$15:$P$20,2,TRUE)</f>
        <v>fresh</v>
      </c>
      <c r="BH647" s="8">
        <f>VLOOKUP($BF647,definitions_list_lookup!$N$15:$P$20,3,TRUE)</f>
        <v>0</v>
      </c>
      <c r="BI647" s="4"/>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8">
        <f t="shared" ref="CH647:CH710" si="74">SUM(BJ647:CG647)</f>
        <v>0</v>
      </c>
      <c r="CI647" s="45"/>
      <c r="CJ647" s="7"/>
      <c r="CK647" s="130"/>
      <c r="CM647" s="8" t="str">
        <f>VLOOKUP($CL647,definitions_list_lookup!$N$15:$P$20,2,TRUE)</f>
        <v>fresh</v>
      </c>
      <c r="CN647" s="8">
        <f>VLOOKUP($CL647,definitions_list_lookup!$N$15:$P$20,3,TRUE)</f>
        <v>0</v>
      </c>
      <c r="CO647" s="108"/>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8">
        <f t="shared" ref="DN647:DN710" si="75">SUM(CP647:DM647)</f>
        <v>0</v>
      </c>
      <c r="DO647" s="45"/>
      <c r="DP647" s="4"/>
      <c r="DR647" s="8" t="str">
        <f>VLOOKUP($DQ647,definitions_list_lookup!$N$15:$P$20,2,TRUE)</f>
        <v>fresh</v>
      </c>
      <c r="DS647" s="8">
        <f>VLOOKUP($DQ647,definitions_list_lookup!$N$15:$P$20,3,TRUE)</f>
        <v>0</v>
      </c>
      <c r="DT647" s="108"/>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8">
        <f t="shared" ref="ES647:ES710" si="76">SUM(DU647:ER647)</f>
        <v>0</v>
      </c>
      <c r="ET647" s="45"/>
      <c r="EU647" s="8">
        <f t="shared" si="70"/>
        <v>85</v>
      </c>
      <c r="EV647" s="8" t="str">
        <f>VLOOKUP($EU647,definitions_list_lookup!$N$15:$P$20,2,TRUE)</f>
        <v>very high</v>
      </c>
      <c r="EW647" s="8">
        <f>VLOOKUP($EU647,definitions_list_lookup!$N$15:$P$20,3,TRUE)</f>
        <v>4</v>
      </c>
    </row>
    <row r="648" spans="1:153" s="5" customFormat="1" ht="112">
      <c r="A648" s="5" t="s">
        <v>2959</v>
      </c>
      <c r="B648" s="5" t="s">
        <v>2845</v>
      </c>
      <c r="C648" s="5" t="s">
        <v>1497</v>
      </c>
      <c r="D648" s="5" t="s">
        <v>1497</v>
      </c>
      <c r="E648" s="5">
        <v>144</v>
      </c>
      <c r="F648" s="5">
        <v>2</v>
      </c>
      <c r="G648" s="6" t="str">
        <f t="shared" si="71"/>
        <v>144-2</v>
      </c>
      <c r="H648" s="2">
        <v>33</v>
      </c>
      <c r="I648" s="2">
        <v>71</v>
      </c>
      <c r="J648" s="81" t="str">
        <f>IF(((VLOOKUP($G648,Depth_Lookup!$A$3:$J$561,9,FALSE))-(I648/100))&gt;=0,"Good","Too Long")</f>
        <v>Good</v>
      </c>
      <c r="K648" s="82">
        <f>(VLOOKUP($G648,Depth_Lookup!$A$3:$J$561,10,FALSE))+(H648/100)</f>
        <v>315.14</v>
      </c>
      <c r="L648" s="82">
        <f>(VLOOKUP($G648,Depth_Lookup!$A$3:$J$561,10,FALSE))+(I648/100)</f>
        <v>315.52</v>
      </c>
      <c r="M648" s="174" t="s">
        <v>2898</v>
      </c>
      <c r="N648" s="174" t="s">
        <v>12</v>
      </c>
      <c r="O648" s="59" t="s">
        <v>2978</v>
      </c>
      <c r="P648" s="59" t="s">
        <v>2500</v>
      </c>
      <c r="Q648" s="45"/>
      <c r="R648" s="42">
        <v>100</v>
      </c>
      <c r="V648" s="8">
        <f t="shared" si="72"/>
        <v>100</v>
      </c>
      <c r="W648" s="4" t="s">
        <v>2039</v>
      </c>
      <c r="X648" s="5" t="s">
        <v>2669</v>
      </c>
      <c r="Y648" s="38">
        <v>90</v>
      </c>
      <c r="Z648" s="8" t="str">
        <f>VLOOKUP($Y648,definitions_list_lookup!$N$15:$P$20,2,TRUE)</f>
        <v>very high</v>
      </c>
      <c r="AA648" s="8">
        <f>VLOOKUP($Y648,definitions_list_lookup!$N$15:$P$20,3,TRUE)</f>
        <v>4</v>
      </c>
      <c r="AB648" s="4"/>
      <c r="AC648" s="7"/>
      <c r="AD648" s="7"/>
      <c r="AE648" s="7"/>
      <c r="AF648" s="7"/>
      <c r="AG648" s="7"/>
      <c r="AH648" s="7"/>
      <c r="AI648" s="7"/>
      <c r="AJ648" s="7"/>
      <c r="AK648" s="7"/>
      <c r="AL648" s="7"/>
      <c r="AM648" s="7"/>
      <c r="AN648" s="7"/>
      <c r="AO648" s="7"/>
      <c r="AP648" s="7">
        <v>5</v>
      </c>
      <c r="AQ648" s="7"/>
      <c r="AR648" s="7"/>
      <c r="AS648" s="7">
        <v>95</v>
      </c>
      <c r="AT648" s="7"/>
      <c r="AU648" s="7"/>
      <c r="AV648" s="7"/>
      <c r="AW648" s="7"/>
      <c r="AX648" s="7"/>
      <c r="AY648" s="7"/>
      <c r="AZ648" s="7"/>
      <c r="BA648" s="8">
        <f t="shared" si="73"/>
        <v>100</v>
      </c>
      <c r="BB648" s="45"/>
      <c r="BC648" s="4"/>
      <c r="BD648" s="4"/>
      <c r="BE648" s="4"/>
      <c r="BG648" s="8" t="str">
        <f>VLOOKUP($BF648,definitions_list_lookup!$N$15:$P$20,2,TRUE)</f>
        <v>fresh</v>
      </c>
      <c r="BH648" s="8">
        <f>VLOOKUP($BF648,definitions_list_lookup!$N$15:$P$20,3,TRUE)</f>
        <v>0</v>
      </c>
      <c r="BI648" s="4"/>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8">
        <f t="shared" si="74"/>
        <v>0</v>
      </c>
      <c r="CI648" s="45"/>
      <c r="CJ648" s="7"/>
      <c r="CK648" s="130"/>
      <c r="CM648" s="8" t="str">
        <f>VLOOKUP($CL648,definitions_list_lookup!$N$15:$P$20,2,TRUE)</f>
        <v>fresh</v>
      </c>
      <c r="CN648" s="8">
        <f>VLOOKUP($CL648,definitions_list_lookup!$N$15:$P$20,3,TRUE)</f>
        <v>0</v>
      </c>
      <c r="CO648" s="108"/>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8">
        <f t="shared" si="75"/>
        <v>0</v>
      </c>
      <c r="DO648" s="45"/>
      <c r="DP648" s="4"/>
      <c r="DR648" s="8" t="str">
        <f>VLOOKUP($DQ648,definitions_list_lookup!$N$15:$P$20,2,TRUE)</f>
        <v>fresh</v>
      </c>
      <c r="DS648" s="8">
        <f>VLOOKUP($DQ648,definitions_list_lookup!$N$15:$P$20,3,TRUE)</f>
        <v>0</v>
      </c>
      <c r="DT648" s="108"/>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8">
        <f t="shared" si="76"/>
        <v>0</v>
      </c>
      <c r="ET648" s="45"/>
      <c r="EU648" s="8">
        <f t="shared" si="70"/>
        <v>90</v>
      </c>
      <c r="EV648" s="8" t="str">
        <f>VLOOKUP($EU648,definitions_list_lookup!$N$15:$P$20,2,TRUE)</f>
        <v>very high</v>
      </c>
      <c r="EW648" s="8">
        <f>VLOOKUP($EU648,definitions_list_lookup!$N$15:$P$20,3,TRUE)</f>
        <v>4</v>
      </c>
    </row>
    <row r="649" spans="1:153" s="5" customFormat="1" ht="112">
      <c r="A649" s="5" t="s">
        <v>2959</v>
      </c>
      <c r="B649" s="5" t="s">
        <v>2845</v>
      </c>
      <c r="C649" s="5" t="s">
        <v>1497</v>
      </c>
      <c r="D649" s="5" t="s">
        <v>1497</v>
      </c>
      <c r="E649" s="5">
        <v>144</v>
      </c>
      <c r="F649" s="5">
        <v>3</v>
      </c>
      <c r="G649" s="6" t="str">
        <f t="shared" si="71"/>
        <v>144-3</v>
      </c>
      <c r="H649" s="2">
        <v>0</v>
      </c>
      <c r="I649" s="2">
        <v>36.5</v>
      </c>
      <c r="J649" s="81" t="str">
        <f>IF(((VLOOKUP($G649,Depth_Lookup!$A$3:$J$561,9,FALSE))-(I649/100))&gt;=0,"Good","Too Long")</f>
        <v>Good</v>
      </c>
      <c r="K649" s="82">
        <f>(VLOOKUP($G649,Depth_Lookup!$A$3:$J$561,10,FALSE))+(H649/100)</f>
        <v>315.52</v>
      </c>
      <c r="L649" s="82">
        <f>(VLOOKUP($G649,Depth_Lookup!$A$3:$J$561,10,FALSE))+(I649/100)</f>
        <v>315.88499999999999</v>
      </c>
      <c r="M649" s="174" t="s">
        <v>2898</v>
      </c>
      <c r="N649" s="174" t="s">
        <v>12</v>
      </c>
      <c r="O649" s="59" t="s">
        <v>2973</v>
      </c>
      <c r="P649" s="59" t="s">
        <v>2500</v>
      </c>
      <c r="Q649" s="45"/>
      <c r="R649" s="42">
        <v>100</v>
      </c>
      <c r="V649" s="8">
        <f t="shared" si="72"/>
        <v>100</v>
      </c>
      <c r="W649" s="4" t="s">
        <v>2039</v>
      </c>
      <c r="X649" s="5" t="s">
        <v>1764</v>
      </c>
      <c r="Y649" s="38">
        <v>90</v>
      </c>
      <c r="Z649" s="8" t="str">
        <f>VLOOKUP($Y649,definitions_list_lookup!$N$15:$P$20,2,TRUE)</f>
        <v>very high</v>
      </c>
      <c r="AA649" s="8">
        <f>VLOOKUP($Y649,definitions_list_lookup!$N$15:$P$20,3,TRUE)</f>
        <v>4</v>
      </c>
      <c r="AB649" s="4"/>
      <c r="AC649" s="7"/>
      <c r="AD649" s="7"/>
      <c r="AE649" s="7"/>
      <c r="AF649" s="7"/>
      <c r="AG649" s="7"/>
      <c r="AH649" s="7"/>
      <c r="AI649" s="7"/>
      <c r="AJ649" s="7"/>
      <c r="AK649" s="7"/>
      <c r="AL649" s="7"/>
      <c r="AM649" s="7"/>
      <c r="AN649" s="7"/>
      <c r="AO649" s="7"/>
      <c r="AP649" s="7">
        <v>5</v>
      </c>
      <c r="AQ649" s="7"/>
      <c r="AR649" s="7"/>
      <c r="AS649" s="7">
        <v>95</v>
      </c>
      <c r="AT649" s="7"/>
      <c r="AU649" s="7"/>
      <c r="AV649" s="7"/>
      <c r="AW649" s="7"/>
      <c r="AX649" s="7"/>
      <c r="AY649" s="7"/>
      <c r="AZ649" s="7"/>
      <c r="BA649" s="8">
        <f t="shared" si="73"/>
        <v>100</v>
      </c>
      <c r="BB649" s="45"/>
      <c r="BC649" s="4"/>
      <c r="BD649" s="4"/>
      <c r="BE649" s="4"/>
      <c r="BG649" s="8" t="str">
        <f>VLOOKUP($BF649,definitions_list_lookup!$N$15:$P$20,2,TRUE)</f>
        <v>fresh</v>
      </c>
      <c r="BH649" s="8">
        <f>VLOOKUP($BF649,definitions_list_lookup!$N$15:$P$20,3,TRUE)</f>
        <v>0</v>
      </c>
      <c r="BI649" s="4"/>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8">
        <f t="shared" si="74"/>
        <v>0</v>
      </c>
      <c r="CI649" s="45"/>
      <c r="CJ649" s="7"/>
      <c r="CK649" s="130"/>
      <c r="CM649" s="8" t="str">
        <f>VLOOKUP($CL649,definitions_list_lookup!$N$15:$P$20,2,TRUE)</f>
        <v>fresh</v>
      </c>
      <c r="CN649" s="8">
        <f>VLOOKUP($CL649,definitions_list_lookup!$N$15:$P$20,3,TRUE)</f>
        <v>0</v>
      </c>
      <c r="CO649" s="108"/>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8">
        <f t="shared" si="75"/>
        <v>0</v>
      </c>
      <c r="DO649" s="45"/>
      <c r="DP649" s="4"/>
      <c r="DR649" s="8" t="str">
        <f>VLOOKUP($DQ649,definitions_list_lookup!$N$15:$P$20,2,TRUE)</f>
        <v>fresh</v>
      </c>
      <c r="DS649" s="8">
        <f>VLOOKUP($DQ649,definitions_list_lookup!$N$15:$P$20,3,TRUE)</f>
        <v>0</v>
      </c>
      <c r="DT649" s="108"/>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8">
        <f t="shared" si="76"/>
        <v>0</v>
      </c>
      <c r="ET649" s="45"/>
      <c r="EU649" s="8">
        <f t="shared" si="70"/>
        <v>90</v>
      </c>
      <c r="EV649" s="8" t="str">
        <f>VLOOKUP($EU649,definitions_list_lookup!$N$15:$P$20,2,TRUE)</f>
        <v>very high</v>
      </c>
      <c r="EW649" s="8">
        <f>VLOOKUP($EU649,definitions_list_lookup!$N$15:$P$20,3,TRUE)</f>
        <v>4</v>
      </c>
    </row>
    <row r="650" spans="1:153" s="5" customFormat="1" ht="112">
      <c r="A650" s="5" t="s">
        <v>2959</v>
      </c>
      <c r="B650" s="5" t="s">
        <v>2845</v>
      </c>
      <c r="C650" s="5" t="s">
        <v>1497</v>
      </c>
      <c r="D650" s="5" t="s">
        <v>1497</v>
      </c>
      <c r="E650" s="5">
        <v>144</v>
      </c>
      <c r="F650" s="5">
        <v>3</v>
      </c>
      <c r="G650" s="6" t="str">
        <f t="shared" si="71"/>
        <v>144-3</v>
      </c>
      <c r="H650" s="2">
        <v>36.5</v>
      </c>
      <c r="I650" s="2">
        <v>86</v>
      </c>
      <c r="J650" s="81" t="str">
        <f>IF(((VLOOKUP($G650,Depth_Lookup!$A$3:$J$561,9,FALSE))-(I650/100))&gt;=0,"Good","Too Long")</f>
        <v>Good</v>
      </c>
      <c r="K650" s="82">
        <f>(VLOOKUP($G650,Depth_Lookup!$A$3:$J$561,10,FALSE))+(H650/100)</f>
        <v>315.88499999999999</v>
      </c>
      <c r="L650" s="82">
        <f>(VLOOKUP($G650,Depth_Lookup!$A$3:$J$561,10,FALSE))+(I650/100)</f>
        <v>316.38</v>
      </c>
      <c r="M650" s="174" t="s">
        <v>2899</v>
      </c>
      <c r="N650" s="174" t="s">
        <v>13</v>
      </c>
      <c r="O650" s="59" t="s">
        <v>2980</v>
      </c>
      <c r="P650" s="59" t="s">
        <v>2500</v>
      </c>
      <c r="Q650" s="45"/>
      <c r="R650" s="42">
        <v>100</v>
      </c>
      <c r="V650" s="8">
        <f t="shared" si="72"/>
        <v>100</v>
      </c>
      <c r="W650" s="4" t="s">
        <v>2046</v>
      </c>
      <c r="X650" s="5" t="s">
        <v>1764</v>
      </c>
      <c r="Y650" s="38">
        <v>80</v>
      </c>
      <c r="Z650" s="8" t="str">
        <f>VLOOKUP($Y650,definitions_list_lookup!$N$15:$P$20,2,TRUE)</f>
        <v>very high</v>
      </c>
      <c r="AA650" s="8">
        <f>VLOOKUP($Y650,definitions_list_lookup!$N$15:$P$20,3,TRUE)</f>
        <v>4</v>
      </c>
      <c r="AB650" s="4" t="s">
        <v>2979</v>
      </c>
      <c r="AC650" s="7"/>
      <c r="AD650" s="7">
        <v>1</v>
      </c>
      <c r="AE650" s="7"/>
      <c r="AF650" s="7"/>
      <c r="AG650" s="7"/>
      <c r="AH650" s="7"/>
      <c r="AI650" s="7"/>
      <c r="AJ650" s="7"/>
      <c r="AK650" s="7"/>
      <c r="AL650" s="7"/>
      <c r="AM650" s="7"/>
      <c r="AN650" s="7"/>
      <c r="AO650" s="7"/>
      <c r="AP650" s="7">
        <v>5</v>
      </c>
      <c r="AQ650" s="7"/>
      <c r="AR650" s="7"/>
      <c r="AS650" s="7">
        <v>94</v>
      </c>
      <c r="AT650" s="7"/>
      <c r="AU650" s="7"/>
      <c r="AV650" s="7"/>
      <c r="AW650" s="7"/>
      <c r="AX650" s="7"/>
      <c r="AY650" s="7"/>
      <c r="AZ650" s="7"/>
      <c r="BA650" s="8">
        <f t="shared" si="73"/>
        <v>100</v>
      </c>
      <c r="BB650" s="45"/>
      <c r="BC650" s="4"/>
      <c r="BD650" s="4"/>
      <c r="BE650" s="4"/>
      <c r="BG650" s="8" t="str">
        <f>VLOOKUP($BF650,definitions_list_lookup!$N$15:$P$20,2,TRUE)</f>
        <v>fresh</v>
      </c>
      <c r="BH650" s="8">
        <f>VLOOKUP($BF650,definitions_list_lookup!$N$15:$P$20,3,TRUE)</f>
        <v>0</v>
      </c>
      <c r="BI650" s="4"/>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8">
        <f t="shared" si="74"/>
        <v>0</v>
      </c>
      <c r="CI650" s="45"/>
      <c r="CJ650" s="7"/>
      <c r="CK650" s="130"/>
      <c r="CM650" s="8" t="str">
        <f>VLOOKUP($CL650,definitions_list_lookup!$N$15:$P$20,2,TRUE)</f>
        <v>fresh</v>
      </c>
      <c r="CN650" s="8">
        <f>VLOOKUP($CL650,definitions_list_lookup!$N$15:$P$20,3,TRUE)</f>
        <v>0</v>
      </c>
      <c r="CO650" s="108"/>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8">
        <f t="shared" si="75"/>
        <v>0</v>
      </c>
      <c r="DO650" s="45"/>
      <c r="DP650" s="4"/>
      <c r="DR650" s="8" t="str">
        <f>VLOOKUP($DQ650,definitions_list_lookup!$N$15:$P$20,2,TRUE)</f>
        <v>fresh</v>
      </c>
      <c r="DS650" s="8">
        <f>VLOOKUP($DQ650,definitions_list_lookup!$N$15:$P$20,3,TRUE)</f>
        <v>0</v>
      </c>
      <c r="DT650" s="108"/>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8">
        <f t="shared" si="76"/>
        <v>0</v>
      </c>
      <c r="ET650" s="45"/>
      <c r="EU650" s="8">
        <f t="shared" si="70"/>
        <v>80</v>
      </c>
      <c r="EV650" s="8" t="str">
        <f>VLOOKUP($EU650,definitions_list_lookup!$N$15:$P$20,2,TRUE)</f>
        <v>very high</v>
      </c>
      <c r="EW650" s="8">
        <f>VLOOKUP($EU650,definitions_list_lookup!$N$15:$P$20,3,TRUE)</f>
        <v>4</v>
      </c>
    </row>
    <row r="651" spans="1:153" s="5" customFormat="1" ht="112">
      <c r="A651" s="5" t="s">
        <v>2959</v>
      </c>
      <c r="B651" s="5" t="s">
        <v>2845</v>
      </c>
      <c r="C651" s="5" t="s">
        <v>1497</v>
      </c>
      <c r="D651" s="5" t="s">
        <v>1497</v>
      </c>
      <c r="E651" s="5">
        <v>144</v>
      </c>
      <c r="F651" s="5">
        <v>4</v>
      </c>
      <c r="G651" s="6" t="str">
        <f t="shared" si="71"/>
        <v>144-4</v>
      </c>
      <c r="H651" s="2">
        <v>0</v>
      </c>
      <c r="I651" s="2">
        <v>71</v>
      </c>
      <c r="J651" s="81" t="str">
        <f>IF(((VLOOKUP($G651,Depth_Lookup!$A$3:$J$561,9,FALSE))-(I651/100))&gt;=0,"Good","Too Long")</f>
        <v>Good</v>
      </c>
      <c r="K651" s="82">
        <f>(VLOOKUP($G651,Depth_Lookup!$A$3:$J$561,10,FALSE))+(H651/100)</f>
        <v>316.38</v>
      </c>
      <c r="L651" s="82">
        <f>(VLOOKUP($G651,Depth_Lookup!$A$3:$J$561,10,FALSE))+(I651/100)</f>
        <v>317.08999999999997</v>
      </c>
      <c r="M651" s="174" t="s">
        <v>2899</v>
      </c>
      <c r="N651" s="174" t="s">
        <v>13</v>
      </c>
      <c r="O651" s="59" t="s">
        <v>2980</v>
      </c>
      <c r="P651" s="59" t="s">
        <v>2500</v>
      </c>
      <c r="Q651" s="45"/>
      <c r="R651" s="42">
        <v>100</v>
      </c>
      <c r="V651" s="8">
        <f t="shared" si="72"/>
        <v>100</v>
      </c>
      <c r="W651" s="4" t="s">
        <v>2046</v>
      </c>
      <c r="X651" s="5" t="s">
        <v>1764</v>
      </c>
      <c r="Y651" s="38">
        <v>80</v>
      </c>
      <c r="Z651" s="8" t="str">
        <f>VLOOKUP($Y651,definitions_list_lookup!$N$15:$P$20,2,TRUE)</f>
        <v>very high</v>
      </c>
      <c r="AA651" s="8">
        <f>VLOOKUP($Y651,definitions_list_lookup!$N$15:$P$20,3,TRUE)</f>
        <v>4</v>
      </c>
      <c r="AB651" s="4" t="s">
        <v>2979</v>
      </c>
      <c r="AC651" s="7"/>
      <c r="AD651" s="7">
        <v>1</v>
      </c>
      <c r="AE651" s="7"/>
      <c r="AF651" s="7"/>
      <c r="AG651" s="7"/>
      <c r="AH651" s="7"/>
      <c r="AI651" s="7"/>
      <c r="AJ651" s="7"/>
      <c r="AK651" s="7"/>
      <c r="AL651" s="7"/>
      <c r="AM651" s="7"/>
      <c r="AN651" s="7"/>
      <c r="AO651" s="7"/>
      <c r="AP651" s="7">
        <v>5</v>
      </c>
      <c r="AQ651" s="7"/>
      <c r="AR651" s="7"/>
      <c r="AS651" s="7">
        <v>94</v>
      </c>
      <c r="AT651" s="7"/>
      <c r="AU651" s="7"/>
      <c r="AV651" s="7"/>
      <c r="AW651" s="7"/>
      <c r="AX651" s="7"/>
      <c r="AY651" s="7"/>
      <c r="AZ651" s="7"/>
      <c r="BA651" s="8">
        <f t="shared" si="73"/>
        <v>100</v>
      </c>
      <c r="BB651" s="45"/>
      <c r="BC651" s="4"/>
      <c r="BD651" s="4"/>
      <c r="BE651" s="4"/>
      <c r="BG651" s="8" t="str">
        <f>VLOOKUP($BF651,definitions_list_lookup!$N$15:$P$20,2,TRUE)</f>
        <v>fresh</v>
      </c>
      <c r="BH651" s="8">
        <f>VLOOKUP($BF651,definitions_list_lookup!$N$15:$P$20,3,TRUE)</f>
        <v>0</v>
      </c>
      <c r="BI651" s="4"/>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8">
        <f t="shared" si="74"/>
        <v>0</v>
      </c>
      <c r="CI651" s="45"/>
      <c r="CJ651" s="7"/>
      <c r="CK651" s="130"/>
      <c r="CM651" s="8" t="str">
        <f>VLOOKUP($CL651,definitions_list_lookup!$N$15:$P$20,2,TRUE)</f>
        <v>fresh</v>
      </c>
      <c r="CN651" s="8">
        <f>VLOOKUP($CL651,definitions_list_lookup!$N$15:$P$20,3,TRUE)</f>
        <v>0</v>
      </c>
      <c r="CO651" s="108"/>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8">
        <f t="shared" si="75"/>
        <v>0</v>
      </c>
      <c r="DO651" s="45"/>
      <c r="DP651" s="4"/>
      <c r="DR651" s="8" t="str">
        <f>VLOOKUP($DQ651,definitions_list_lookup!$N$15:$P$20,2,TRUE)</f>
        <v>fresh</v>
      </c>
      <c r="DS651" s="8">
        <f>VLOOKUP($DQ651,definitions_list_lookup!$N$15:$P$20,3,TRUE)</f>
        <v>0</v>
      </c>
      <c r="DT651" s="108"/>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8">
        <f t="shared" si="76"/>
        <v>0</v>
      </c>
      <c r="ET651" s="45"/>
      <c r="EU651" s="8">
        <f t="shared" si="70"/>
        <v>80</v>
      </c>
      <c r="EV651" s="8" t="str">
        <f>VLOOKUP($EU651,definitions_list_lookup!$N$15:$P$20,2,TRUE)</f>
        <v>very high</v>
      </c>
      <c r="EW651" s="8">
        <f>VLOOKUP($EU651,definitions_list_lookup!$N$15:$P$20,3,TRUE)</f>
        <v>4</v>
      </c>
    </row>
    <row r="652" spans="1:153" s="5" customFormat="1" ht="56">
      <c r="A652" s="5" t="s">
        <v>2959</v>
      </c>
      <c r="B652" s="5" t="s">
        <v>2845</v>
      </c>
      <c r="C652" s="5" t="s">
        <v>1497</v>
      </c>
      <c r="D652" s="5" t="s">
        <v>1497</v>
      </c>
      <c r="E652" s="5">
        <v>144</v>
      </c>
      <c r="F652" s="5">
        <v>4</v>
      </c>
      <c r="G652" s="6" t="str">
        <f t="shared" si="71"/>
        <v>144-4</v>
      </c>
      <c r="H652" s="2">
        <v>71</v>
      </c>
      <c r="I652" s="2">
        <v>71.5</v>
      </c>
      <c r="J652" s="81" t="str">
        <f>IF(((VLOOKUP($G652,Depth_Lookup!$A$3:$J$561,9,FALSE))-(I652/100))&gt;=0,"Good","Too Long")</f>
        <v>Good</v>
      </c>
      <c r="K652" s="82">
        <f>(VLOOKUP($G652,Depth_Lookup!$A$3:$J$561,10,FALSE))+(H652/100)</f>
        <v>317.08999999999997</v>
      </c>
      <c r="L652" s="82">
        <f>(VLOOKUP($G652,Depth_Lookup!$A$3:$J$561,10,FALSE))+(I652/100)</f>
        <v>317.09499999999997</v>
      </c>
      <c r="M652" s="174" t="s">
        <v>2901</v>
      </c>
      <c r="N652" s="174" t="s">
        <v>1516</v>
      </c>
      <c r="O652" s="59" t="s">
        <v>2972</v>
      </c>
      <c r="P652" s="59" t="s">
        <v>3054</v>
      </c>
      <c r="Q652" s="45"/>
      <c r="R652" s="42">
        <v>100</v>
      </c>
      <c r="V652" s="8">
        <f t="shared" si="72"/>
        <v>100</v>
      </c>
      <c r="W652" s="4" t="s">
        <v>1750</v>
      </c>
      <c r="X652" s="5" t="s">
        <v>1764</v>
      </c>
      <c r="Y652" s="38">
        <v>70</v>
      </c>
      <c r="Z652" s="8" t="str">
        <f>VLOOKUP($Y652,definitions_list_lookup!$N$15:$P$20,2,TRUE)</f>
        <v>very high</v>
      </c>
      <c r="AA652" s="8">
        <f>VLOOKUP($Y652,definitions_list_lookup!$N$15:$P$20,3,TRUE)</f>
        <v>4</v>
      </c>
      <c r="AB652" s="4"/>
      <c r="AC652" s="7">
        <v>20</v>
      </c>
      <c r="AD652" s="7">
        <v>60</v>
      </c>
      <c r="AE652" s="7">
        <v>20</v>
      </c>
      <c r="AF652" s="7"/>
      <c r="AG652" s="7"/>
      <c r="AH652" s="7"/>
      <c r="AI652" s="7"/>
      <c r="AJ652" s="7"/>
      <c r="AK652" s="7"/>
      <c r="AL652" s="7"/>
      <c r="AM652" s="7"/>
      <c r="AN652" s="7"/>
      <c r="AO652" s="7"/>
      <c r="AP652" s="7"/>
      <c r="AQ652" s="7"/>
      <c r="AR652" s="7"/>
      <c r="AS652" s="7"/>
      <c r="AT652" s="7"/>
      <c r="AU652" s="7"/>
      <c r="AV652" s="7"/>
      <c r="AW652" s="7"/>
      <c r="AX652" s="7"/>
      <c r="AY652" s="7"/>
      <c r="AZ652" s="7"/>
      <c r="BA652" s="8">
        <f t="shared" si="73"/>
        <v>100</v>
      </c>
      <c r="BB652" s="45"/>
      <c r="BC652" s="4"/>
      <c r="BD652" s="4"/>
      <c r="BE652" s="4"/>
      <c r="BG652" s="8" t="str">
        <f>VLOOKUP($BF652,definitions_list_lookup!$N$15:$P$20,2,TRUE)</f>
        <v>fresh</v>
      </c>
      <c r="BH652" s="8">
        <f>VLOOKUP($BF652,definitions_list_lookup!$N$15:$P$20,3,TRUE)</f>
        <v>0</v>
      </c>
      <c r="BI652" s="4"/>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8">
        <f t="shared" si="74"/>
        <v>0</v>
      </c>
      <c r="CI652" s="45"/>
      <c r="CJ652" s="7"/>
      <c r="CK652" s="130"/>
      <c r="CM652" s="8" t="str">
        <f>VLOOKUP($CL652,definitions_list_lookup!$N$15:$P$20,2,TRUE)</f>
        <v>fresh</v>
      </c>
      <c r="CN652" s="8">
        <f>VLOOKUP($CL652,definitions_list_lookup!$N$15:$P$20,3,TRUE)</f>
        <v>0</v>
      </c>
      <c r="CO652" s="108"/>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8">
        <f t="shared" si="75"/>
        <v>0</v>
      </c>
      <c r="DO652" s="45"/>
      <c r="DP652" s="4"/>
      <c r="DR652" s="8" t="str">
        <f>VLOOKUP($DQ652,definitions_list_lookup!$N$15:$P$20,2,TRUE)</f>
        <v>fresh</v>
      </c>
      <c r="DS652" s="8">
        <f>VLOOKUP($DQ652,definitions_list_lookup!$N$15:$P$20,3,TRUE)</f>
        <v>0</v>
      </c>
      <c r="DT652" s="108"/>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8">
        <f t="shared" si="76"/>
        <v>0</v>
      </c>
      <c r="ET652" s="45"/>
      <c r="EU652" s="8">
        <f t="shared" si="70"/>
        <v>70</v>
      </c>
      <c r="EV652" s="8" t="str">
        <f>VLOOKUP($EU652,definitions_list_lookup!$N$15:$P$20,2,TRUE)</f>
        <v>very high</v>
      </c>
      <c r="EW652" s="8">
        <f>VLOOKUP($EU652,definitions_list_lookup!$N$15:$P$20,3,TRUE)</f>
        <v>4</v>
      </c>
    </row>
    <row r="653" spans="1:153" s="5" customFormat="1" ht="84">
      <c r="A653" s="5" t="s">
        <v>2959</v>
      </c>
      <c r="B653" s="5" t="s">
        <v>2845</v>
      </c>
      <c r="C653" s="5" t="s">
        <v>1497</v>
      </c>
      <c r="D653" s="5" t="s">
        <v>1497</v>
      </c>
      <c r="E653" s="5">
        <v>144</v>
      </c>
      <c r="F653" s="5">
        <v>4</v>
      </c>
      <c r="G653" s="6" t="str">
        <f t="shared" si="71"/>
        <v>144-4</v>
      </c>
      <c r="H653" s="2">
        <v>71.5</v>
      </c>
      <c r="I653" s="2">
        <v>82</v>
      </c>
      <c r="J653" s="81" t="str">
        <f>IF(((VLOOKUP($G653,Depth_Lookup!$A$3:$J$561,9,FALSE))-(I653/100))&gt;=0,"Good","Too Long")</f>
        <v>Good</v>
      </c>
      <c r="K653" s="82">
        <f>(VLOOKUP($G653,Depth_Lookup!$A$3:$J$561,10,FALSE))+(H653/100)</f>
        <v>317.09499999999997</v>
      </c>
      <c r="L653" s="82">
        <f>(VLOOKUP($G653,Depth_Lookup!$A$3:$J$561,10,FALSE))+(I653/100)</f>
        <v>317.2</v>
      </c>
      <c r="M653" s="174" t="s">
        <v>2906</v>
      </c>
      <c r="N653" s="174" t="s">
        <v>13</v>
      </c>
      <c r="O653" s="59" t="s">
        <v>2980</v>
      </c>
      <c r="P653" s="59" t="s">
        <v>2857</v>
      </c>
      <c r="Q653" s="45"/>
      <c r="R653" s="42">
        <v>100</v>
      </c>
      <c r="V653" s="8">
        <f t="shared" si="72"/>
        <v>100</v>
      </c>
      <c r="W653" s="4" t="s">
        <v>2046</v>
      </c>
      <c r="X653" s="5" t="s">
        <v>1764</v>
      </c>
      <c r="Y653" s="38">
        <v>80</v>
      </c>
      <c r="Z653" s="8" t="str">
        <f>VLOOKUP($Y653,definitions_list_lookup!$N$15:$P$20,2,TRUE)</f>
        <v>very high</v>
      </c>
      <c r="AA653" s="8">
        <f>VLOOKUP($Y653,definitions_list_lookup!$N$15:$P$20,3,TRUE)</f>
        <v>4</v>
      </c>
      <c r="AB653" s="4" t="s">
        <v>2979</v>
      </c>
      <c r="AC653" s="7"/>
      <c r="AD653" s="7">
        <v>3</v>
      </c>
      <c r="AE653" s="7"/>
      <c r="AF653" s="7"/>
      <c r="AG653" s="7"/>
      <c r="AH653" s="7"/>
      <c r="AI653" s="7"/>
      <c r="AJ653" s="7"/>
      <c r="AK653" s="7"/>
      <c r="AL653" s="7"/>
      <c r="AM653" s="7"/>
      <c r="AN653" s="7"/>
      <c r="AO653" s="7"/>
      <c r="AP653" s="7">
        <v>5</v>
      </c>
      <c r="AQ653" s="7"/>
      <c r="AR653" s="7"/>
      <c r="AS653" s="7">
        <v>92</v>
      </c>
      <c r="AT653" s="7"/>
      <c r="AU653" s="7"/>
      <c r="AV653" s="7"/>
      <c r="AW653" s="7"/>
      <c r="AX653" s="7"/>
      <c r="AY653" s="7"/>
      <c r="AZ653" s="7"/>
      <c r="BA653" s="8">
        <f t="shared" si="73"/>
        <v>100</v>
      </c>
      <c r="BB653" s="45"/>
      <c r="BC653" s="4"/>
      <c r="BD653" s="4"/>
      <c r="BE653" s="4"/>
      <c r="BG653" s="8" t="str">
        <f>VLOOKUP($BF653,definitions_list_lookup!$N$15:$P$20,2,TRUE)</f>
        <v>fresh</v>
      </c>
      <c r="BH653" s="8">
        <f>VLOOKUP($BF653,definitions_list_lookup!$N$15:$P$20,3,TRUE)</f>
        <v>0</v>
      </c>
      <c r="BI653" s="4"/>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8">
        <f t="shared" si="74"/>
        <v>0</v>
      </c>
      <c r="CI653" s="45"/>
      <c r="CJ653" s="7"/>
      <c r="CK653" s="130"/>
      <c r="CM653" s="8" t="str">
        <f>VLOOKUP($CL653,definitions_list_lookup!$N$15:$P$20,2,TRUE)</f>
        <v>fresh</v>
      </c>
      <c r="CN653" s="8">
        <f>VLOOKUP($CL653,definitions_list_lookup!$N$15:$P$20,3,TRUE)</f>
        <v>0</v>
      </c>
      <c r="CO653" s="108"/>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8">
        <f t="shared" si="75"/>
        <v>0</v>
      </c>
      <c r="DO653" s="45"/>
      <c r="DP653" s="4"/>
      <c r="DR653" s="8" t="str">
        <f>VLOOKUP($DQ653,definitions_list_lookup!$N$15:$P$20,2,TRUE)</f>
        <v>fresh</v>
      </c>
      <c r="DS653" s="8">
        <f>VLOOKUP($DQ653,definitions_list_lookup!$N$15:$P$20,3,TRUE)</f>
        <v>0</v>
      </c>
      <c r="DT653" s="108"/>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8">
        <f t="shared" si="76"/>
        <v>0</v>
      </c>
      <c r="ET653" s="45"/>
      <c r="EU653" s="8">
        <f t="shared" si="70"/>
        <v>80</v>
      </c>
      <c r="EV653" s="8" t="str">
        <f>VLOOKUP($EU653,definitions_list_lookup!$N$15:$P$20,2,TRUE)</f>
        <v>very high</v>
      </c>
      <c r="EW653" s="8">
        <f>VLOOKUP($EU653,definitions_list_lookup!$N$15:$P$20,3,TRUE)</f>
        <v>4</v>
      </c>
    </row>
    <row r="654" spans="1:153" s="5" customFormat="1" ht="98">
      <c r="A654" s="5" t="s">
        <v>2959</v>
      </c>
      <c r="B654" s="5" t="s">
        <v>2845</v>
      </c>
      <c r="C654" s="5" t="s">
        <v>1497</v>
      </c>
      <c r="D654" s="5" t="s">
        <v>1497</v>
      </c>
      <c r="E654" s="5">
        <v>145</v>
      </c>
      <c r="F654" s="5">
        <v>1</v>
      </c>
      <c r="G654" s="6" t="str">
        <f t="shared" si="71"/>
        <v>145-1</v>
      </c>
      <c r="H654" s="2">
        <v>0</v>
      </c>
      <c r="I654" s="2">
        <v>95</v>
      </c>
      <c r="J654" s="81" t="str">
        <f>IF(((VLOOKUP($G654,Depth_Lookup!$A$3:$J$561,9,FALSE))-(I654/100))&gt;=0,"Good","Too Long")</f>
        <v>Good</v>
      </c>
      <c r="K654" s="82">
        <f>(VLOOKUP($G654,Depth_Lookup!$A$3:$J$561,10,FALSE))+(H654/100)</f>
        <v>317.14999999999998</v>
      </c>
      <c r="L654" s="82">
        <f>(VLOOKUP($G654,Depth_Lookup!$A$3:$J$561,10,FALSE))+(I654/100)</f>
        <v>318.09999999999997</v>
      </c>
      <c r="M654" s="174" t="s">
        <v>2906</v>
      </c>
      <c r="N654" s="174" t="s">
        <v>13</v>
      </c>
      <c r="O654" s="59" t="s">
        <v>2982</v>
      </c>
      <c r="P654" s="59" t="s">
        <v>2499</v>
      </c>
      <c r="Q654" s="45"/>
      <c r="R654" s="42">
        <v>100</v>
      </c>
      <c r="V654" s="8">
        <f t="shared" si="72"/>
        <v>100</v>
      </c>
      <c r="W654" s="4" t="s">
        <v>2046</v>
      </c>
      <c r="X654" s="5" t="s">
        <v>1764</v>
      </c>
      <c r="Y654" s="38">
        <v>70</v>
      </c>
      <c r="Z654" s="8" t="str">
        <f>VLOOKUP($Y654,definitions_list_lookup!$N$15:$P$20,2,TRUE)</f>
        <v>very high</v>
      </c>
      <c r="AA654" s="8">
        <f>VLOOKUP($Y654,definitions_list_lookup!$N$15:$P$20,3,TRUE)</f>
        <v>4</v>
      </c>
      <c r="AB654" s="4" t="s">
        <v>2981</v>
      </c>
      <c r="AC654" s="7">
        <v>1</v>
      </c>
      <c r="AD654" s="7">
        <v>3</v>
      </c>
      <c r="AE654" s="7">
        <v>1</v>
      </c>
      <c r="AF654" s="7"/>
      <c r="AG654" s="7"/>
      <c r="AH654" s="7"/>
      <c r="AI654" s="7"/>
      <c r="AJ654" s="7"/>
      <c r="AK654" s="7"/>
      <c r="AL654" s="7"/>
      <c r="AM654" s="7"/>
      <c r="AN654" s="7"/>
      <c r="AO654" s="7"/>
      <c r="AP654" s="7">
        <v>5</v>
      </c>
      <c r="AQ654" s="7"/>
      <c r="AR654" s="7"/>
      <c r="AS654" s="7">
        <v>90</v>
      </c>
      <c r="AT654" s="7"/>
      <c r="AU654" s="7"/>
      <c r="AV654" s="7"/>
      <c r="AW654" s="7"/>
      <c r="AX654" s="7"/>
      <c r="AY654" s="7"/>
      <c r="AZ654" s="7"/>
      <c r="BA654" s="8">
        <f t="shared" si="73"/>
        <v>100</v>
      </c>
      <c r="BB654" s="45"/>
      <c r="BC654" s="4"/>
      <c r="BD654" s="4"/>
      <c r="BE654" s="4"/>
      <c r="BG654" s="8" t="str">
        <f>VLOOKUP($BF654,definitions_list_lookup!$N$15:$P$20,2,TRUE)</f>
        <v>fresh</v>
      </c>
      <c r="BH654" s="8">
        <f>VLOOKUP($BF654,definitions_list_lookup!$N$15:$P$20,3,TRUE)</f>
        <v>0</v>
      </c>
      <c r="BI654" s="4"/>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8">
        <f t="shared" si="74"/>
        <v>0</v>
      </c>
      <c r="CI654" s="45"/>
      <c r="CJ654" s="7"/>
      <c r="CK654" s="130"/>
      <c r="CM654" s="8" t="str">
        <f>VLOOKUP($CL654,definitions_list_lookup!$N$15:$P$20,2,TRUE)</f>
        <v>fresh</v>
      </c>
      <c r="CN654" s="8">
        <f>VLOOKUP($CL654,definitions_list_lookup!$N$15:$P$20,3,TRUE)</f>
        <v>0</v>
      </c>
      <c r="CO654" s="108"/>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8">
        <f t="shared" si="75"/>
        <v>0</v>
      </c>
      <c r="DO654" s="45"/>
      <c r="DP654" s="4"/>
      <c r="DR654" s="8" t="str">
        <f>VLOOKUP($DQ654,definitions_list_lookup!$N$15:$P$20,2,TRUE)</f>
        <v>fresh</v>
      </c>
      <c r="DS654" s="8">
        <f>VLOOKUP($DQ654,definitions_list_lookup!$N$15:$P$20,3,TRUE)</f>
        <v>0</v>
      </c>
      <c r="DT654" s="108"/>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8">
        <f t="shared" si="76"/>
        <v>0</v>
      </c>
      <c r="ET654" s="45"/>
      <c r="EU654" s="8">
        <f t="shared" si="70"/>
        <v>70</v>
      </c>
      <c r="EV654" s="8" t="str">
        <f>VLOOKUP($EU654,definitions_list_lookup!$N$15:$P$20,2,TRUE)</f>
        <v>very high</v>
      </c>
      <c r="EW654" s="8">
        <f>VLOOKUP($EU654,definitions_list_lookup!$N$15:$P$20,3,TRUE)</f>
        <v>4</v>
      </c>
    </row>
    <row r="655" spans="1:153" s="5" customFormat="1" ht="112">
      <c r="A655" s="5" t="s">
        <v>2959</v>
      </c>
      <c r="B655" s="5" t="s">
        <v>2845</v>
      </c>
      <c r="C655" s="5" t="s">
        <v>1497</v>
      </c>
      <c r="D655" s="5" t="s">
        <v>1497</v>
      </c>
      <c r="E655" s="5">
        <v>145</v>
      </c>
      <c r="F655" s="5">
        <v>2</v>
      </c>
      <c r="G655" s="6" t="str">
        <f t="shared" si="71"/>
        <v>145-2</v>
      </c>
      <c r="H655" s="2">
        <v>0</v>
      </c>
      <c r="I655" s="2">
        <v>32.5</v>
      </c>
      <c r="J655" s="81" t="str">
        <f>IF(((VLOOKUP($G655,Depth_Lookup!$A$3:$J$561,9,FALSE))-(I655/100))&gt;=0,"Good","Too Long")</f>
        <v>Good</v>
      </c>
      <c r="K655" s="82">
        <f>(VLOOKUP($G655,Depth_Lookup!$A$3:$J$561,10,FALSE))+(H655/100)</f>
        <v>318.10000000000002</v>
      </c>
      <c r="L655" s="82">
        <f>(VLOOKUP($G655,Depth_Lookup!$A$3:$J$561,10,FALSE))+(I655/100)</f>
        <v>318.42500000000001</v>
      </c>
      <c r="M655" s="174" t="s">
        <v>2906</v>
      </c>
      <c r="N655" s="174" t="s">
        <v>13</v>
      </c>
      <c r="O655" s="59" t="s">
        <v>2982</v>
      </c>
      <c r="P655" s="59" t="s">
        <v>2500</v>
      </c>
      <c r="Q655" s="45"/>
      <c r="R655" s="42">
        <v>100</v>
      </c>
      <c r="V655" s="8">
        <f t="shared" si="72"/>
        <v>100</v>
      </c>
      <c r="W655" s="4" t="s">
        <v>2046</v>
      </c>
      <c r="X655" s="5" t="s">
        <v>1764</v>
      </c>
      <c r="Y655" s="38">
        <v>70</v>
      </c>
      <c r="Z655" s="8" t="str">
        <f>VLOOKUP($Y655,definitions_list_lookup!$N$15:$P$20,2,TRUE)</f>
        <v>very high</v>
      </c>
      <c r="AA655" s="8">
        <f>VLOOKUP($Y655,definitions_list_lookup!$N$15:$P$20,3,TRUE)</f>
        <v>4</v>
      </c>
      <c r="AB655" s="4" t="s">
        <v>2981</v>
      </c>
      <c r="AC655" s="7">
        <v>1</v>
      </c>
      <c r="AD655" s="7">
        <v>3</v>
      </c>
      <c r="AE655" s="7">
        <v>1</v>
      </c>
      <c r="AF655" s="7"/>
      <c r="AG655" s="7"/>
      <c r="AH655" s="7"/>
      <c r="AI655" s="7"/>
      <c r="AJ655" s="7"/>
      <c r="AK655" s="7"/>
      <c r="AL655" s="7"/>
      <c r="AM655" s="7"/>
      <c r="AN655" s="7"/>
      <c r="AO655" s="7"/>
      <c r="AP655" s="7">
        <v>5</v>
      </c>
      <c r="AQ655" s="7"/>
      <c r="AR655" s="7"/>
      <c r="AS655" s="7">
        <v>90</v>
      </c>
      <c r="AT655" s="7"/>
      <c r="AU655" s="7"/>
      <c r="AV655" s="7"/>
      <c r="AW655" s="7"/>
      <c r="AX655" s="7"/>
      <c r="AY655" s="7"/>
      <c r="AZ655" s="7"/>
      <c r="BA655" s="8">
        <f t="shared" si="73"/>
        <v>100</v>
      </c>
      <c r="BB655" s="45"/>
      <c r="BC655" s="4"/>
      <c r="BD655" s="4"/>
      <c r="BE655" s="4"/>
      <c r="BG655" s="8" t="str">
        <f>VLOOKUP($BF655,definitions_list_lookup!$N$15:$P$20,2,TRUE)</f>
        <v>fresh</v>
      </c>
      <c r="BH655" s="8">
        <f>VLOOKUP($BF655,definitions_list_lookup!$N$15:$P$20,3,TRUE)</f>
        <v>0</v>
      </c>
      <c r="BI655" s="4"/>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8">
        <f t="shared" si="74"/>
        <v>0</v>
      </c>
      <c r="CI655" s="45"/>
      <c r="CJ655" s="7"/>
      <c r="CK655" s="130"/>
      <c r="CM655" s="8" t="str">
        <f>VLOOKUP($CL655,definitions_list_lookup!$N$15:$P$20,2,TRUE)</f>
        <v>fresh</v>
      </c>
      <c r="CN655" s="8">
        <f>VLOOKUP($CL655,definitions_list_lookup!$N$15:$P$20,3,TRUE)</f>
        <v>0</v>
      </c>
      <c r="CO655" s="108"/>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8">
        <f t="shared" si="75"/>
        <v>0</v>
      </c>
      <c r="DO655" s="45"/>
      <c r="DP655" s="4"/>
      <c r="DR655" s="8" t="str">
        <f>VLOOKUP($DQ655,definitions_list_lookup!$N$15:$P$20,2,TRUE)</f>
        <v>fresh</v>
      </c>
      <c r="DS655" s="8">
        <f>VLOOKUP($DQ655,definitions_list_lookup!$N$15:$P$20,3,TRUE)</f>
        <v>0</v>
      </c>
      <c r="DT655" s="108"/>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8">
        <f t="shared" si="76"/>
        <v>0</v>
      </c>
      <c r="ET655" s="45"/>
      <c r="EU655" s="8">
        <f t="shared" si="70"/>
        <v>70</v>
      </c>
      <c r="EV655" s="8" t="str">
        <f>VLOOKUP($EU655,definitions_list_lookup!$N$15:$P$20,2,TRUE)</f>
        <v>very high</v>
      </c>
      <c r="EW655" s="8">
        <f>VLOOKUP($EU655,definitions_list_lookup!$N$15:$P$20,3,TRUE)</f>
        <v>4</v>
      </c>
    </row>
    <row r="656" spans="1:153" s="5" customFormat="1" ht="112">
      <c r="A656" s="5" t="s">
        <v>2959</v>
      </c>
      <c r="B656" s="5" t="s">
        <v>2845</v>
      </c>
      <c r="C656" s="5" t="s">
        <v>1497</v>
      </c>
      <c r="D656" s="5" t="s">
        <v>1497</v>
      </c>
      <c r="E656" s="5">
        <v>145</v>
      </c>
      <c r="F656" s="5">
        <v>2</v>
      </c>
      <c r="G656" s="6" t="str">
        <f t="shared" si="71"/>
        <v>145-2</v>
      </c>
      <c r="H656" s="2">
        <v>32.5</v>
      </c>
      <c r="I656" s="2">
        <v>83</v>
      </c>
      <c r="J656" s="81" t="str">
        <f>IF(((VLOOKUP($G656,Depth_Lookup!$A$3:$J$561,9,FALSE))-(I656/100))&gt;=0,"Good","Too Long")</f>
        <v>Good</v>
      </c>
      <c r="K656" s="82">
        <f>(VLOOKUP($G656,Depth_Lookup!$A$3:$J$561,10,FALSE))+(H656/100)</f>
        <v>318.42500000000001</v>
      </c>
      <c r="L656" s="82">
        <f>(VLOOKUP($G656,Depth_Lookup!$A$3:$J$561,10,FALSE))+(I656/100)</f>
        <v>318.93</v>
      </c>
      <c r="M656" s="174" t="s">
        <v>2909</v>
      </c>
      <c r="N656" s="174" t="s">
        <v>2630</v>
      </c>
      <c r="O656" s="59" t="s">
        <v>2984</v>
      </c>
      <c r="P656" s="59" t="s">
        <v>2500</v>
      </c>
      <c r="Q656" s="45"/>
      <c r="R656" s="42">
        <v>100</v>
      </c>
      <c r="V656" s="8">
        <f t="shared" si="72"/>
        <v>100</v>
      </c>
      <c r="W656" s="4" t="s">
        <v>2983</v>
      </c>
      <c r="X656" s="5" t="s">
        <v>3274</v>
      </c>
      <c r="Y656" s="38">
        <v>85</v>
      </c>
      <c r="Z656" s="8" t="str">
        <f>VLOOKUP($Y656,definitions_list_lookup!$N$15:$P$20,2,TRUE)</f>
        <v>very high</v>
      </c>
      <c r="AA656" s="8">
        <f>VLOOKUP($Y656,definitions_list_lookup!$N$15:$P$20,3,TRUE)</f>
        <v>4</v>
      </c>
      <c r="AB656" s="4" t="s">
        <v>2981</v>
      </c>
      <c r="AC656" s="7"/>
      <c r="AD656" s="7">
        <v>1</v>
      </c>
      <c r="AE656" s="7"/>
      <c r="AF656" s="7"/>
      <c r="AG656" s="7"/>
      <c r="AH656" s="7"/>
      <c r="AI656" s="7"/>
      <c r="AJ656" s="7"/>
      <c r="AK656" s="7"/>
      <c r="AL656" s="7"/>
      <c r="AM656" s="7"/>
      <c r="AN656" s="7"/>
      <c r="AO656" s="7"/>
      <c r="AP656" s="7">
        <v>5</v>
      </c>
      <c r="AQ656" s="7"/>
      <c r="AR656" s="7"/>
      <c r="AS656" s="7">
        <v>94</v>
      </c>
      <c r="AT656" s="7"/>
      <c r="AU656" s="7"/>
      <c r="AV656" s="7"/>
      <c r="AW656" s="7"/>
      <c r="AX656" s="7"/>
      <c r="AY656" s="7"/>
      <c r="AZ656" s="7"/>
      <c r="BA656" s="8">
        <f t="shared" si="73"/>
        <v>100</v>
      </c>
      <c r="BB656" s="45"/>
      <c r="BC656" s="4"/>
      <c r="BD656" s="4"/>
      <c r="BE656" s="4"/>
      <c r="BG656" s="8" t="str">
        <f>VLOOKUP($BF656,definitions_list_lookup!$N$15:$P$20,2,TRUE)</f>
        <v>fresh</v>
      </c>
      <c r="BH656" s="8">
        <f>VLOOKUP($BF656,definitions_list_lookup!$N$15:$P$20,3,TRUE)</f>
        <v>0</v>
      </c>
      <c r="BI656" s="4"/>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8">
        <f t="shared" si="74"/>
        <v>0</v>
      </c>
      <c r="CI656" s="45"/>
      <c r="CJ656" s="7"/>
      <c r="CK656" s="130"/>
      <c r="CM656" s="8" t="str">
        <f>VLOOKUP($CL656,definitions_list_lookup!$N$15:$P$20,2,TRUE)</f>
        <v>fresh</v>
      </c>
      <c r="CN656" s="8">
        <f>VLOOKUP($CL656,definitions_list_lookup!$N$15:$P$20,3,TRUE)</f>
        <v>0</v>
      </c>
      <c r="CO656" s="108"/>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8">
        <f t="shared" si="75"/>
        <v>0</v>
      </c>
      <c r="DO656" s="45"/>
      <c r="DP656" s="4"/>
      <c r="DR656" s="8" t="str">
        <f>VLOOKUP($DQ656,definitions_list_lookup!$N$15:$P$20,2,TRUE)</f>
        <v>fresh</v>
      </c>
      <c r="DS656" s="8">
        <f>VLOOKUP($DQ656,definitions_list_lookup!$N$15:$P$20,3,TRUE)</f>
        <v>0</v>
      </c>
      <c r="DT656" s="108"/>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8">
        <f t="shared" si="76"/>
        <v>0</v>
      </c>
      <c r="ET656" s="45"/>
      <c r="EU656" s="8">
        <f t="shared" si="70"/>
        <v>85</v>
      </c>
      <c r="EV656" s="8" t="str">
        <f>VLOOKUP($EU656,definitions_list_lookup!$N$15:$P$20,2,TRUE)</f>
        <v>very high</v>
      </c>
      <c r="EW656" s="8">
        <f>VLOOKUP($EU656,definitions_list_lookup!$N$15:$P$20,3,TRUE)</f>
        <v>4</v>
      </c>
    </row>
    <row r="657" spans="1:153" s="5" customFormat="1" ht="112">
      <c r="A657" s="5" t="s">
        <v>2959</v>
      </c>
      <c r="B657" s="5" t="s">
        <v>2845</v>
      </c>
      <c r="C657" s="5" t="s">
        <v>1497</v>
      </c>
      <c r="D657" s="5" t="s">
        <v>1497</v>
      </c>
      <c r="E657" s="5">
        <v>145</v>
      </c>
      <c r="F657" s="5">
        <v>3</v>
      </c>
      <c r="G657" s="6" t="str">
        <f t="shared" si="71"/>
        <v>145-3</v>
      </c>
      <c r="H657" s="2">
        <v>0</v>
      </c>
      <c r="I657" s="2">
        <v>77.5</v>
      </c>
      <c r="J657" s="81" t="str">
        <f>IF(((VLOOKUP($G657,Depth_Lookup!$A$3:$J$561,9,FALSE))-(I657/100))&gt;=0,"Good","Too Long")</f>
        <v>Good</v>
      </c>
      <c r="K657" s="82">
        <f>(VLOOKUP($G657,Depth_Lookup!$A$3:$J$561,10,FALSE))+(H657/100)</f>
        <v>318.93</v>
      </c>
      <c r="L657" s="82">
        <f>(VLOOKUP($G657,Depth_Lookup!$A$3:$J$561,10,FALSE))+(I657/100)</f>
        <v>319.70499999999998</v>
      </c>
      <c r="M657" s="174" t="s">
        <v>2909</v>
      </c>
      <c r="N657" s="174" t="s">
        <v>2630</v>
      </c>
      <c r="O657" s="59" t="s">
        <v>2985</v>
      </c>
      <c r="P657" s="59" t="s">
        <v>2500</v>
      </c>
      <c r="Q657" s="45"/>
      <c r="R657" s="42">
        <v>100</v>
      </c>
      <c r="V657" s="8">
        <f t="shared" si="72"/>
        <v>100</v>
      </c>
      <c r="W657" s="4" t="s">
        <v>2039</v>
      </c>
      <c r="X657" s="5" t="s">
        <v>1764</v>
      </c>
      <c r="Y657" s="38">
        <v>90</v>
      </c>
      <c r="Z657" s="8" t="str">
        <f>VLOOKUP($Y657,definitions_list_lookup!$N$15:$P$20,2,TRUE)</f>
        <v>very high</v>
      </c>
      <c r="AA657" s="8">
        <f>VLOOKUP($Y657,definitions_list_lookup!$N$15:$P$20,3,TRUE)</f>
        <v>4</v>
      </c>
      <c r="AB657" s="4" t="s">
        <v>2981</v>
      </c>
      <c r="AC657" s="7"/>
      <c r="AD657" s="7">
        <v>0.5</v>
      </c>
      <c r="AE657" s="7"/>
      <c r="AF657" s="7"/>
      <c r="AG657" s="7"/>
      <c r="AH657" s="7"/>
      <c r="AI657" s="7"/>
      <c r="AJ657" s="7"/>
      <c r="AK657" s="7"/>
      <c r="AL657" s="7"/>
      <c r="AM657" s="7"/>
      <c r="AN657" s="7"/>
      <c r="AO657" s="7"/>
      <c r="AP657" s="7">
        <v>5</v>
      </c>
      <c r="AQ657" s="7"/>
      <c r="AR657" s="7"/>
      <c r="AS657" s="7">
        <v>94.5</v>
      </c>
      <c r="AT657" s="7"/>
      <c r="AU657" s="7"/>
      <c r="AV657" s="7"/>
      <c r="AW657" s="7"/>
      <c r="AX657" s="7"/>
      <c r="AY657" s="7"/>
      <c r="AZ657" s="7"/>
      <c r="BA657" s="8">
        <f t="shared" si="73"/>
        <v>100</v>
      </c>
      <c r="BB657" s="45"/>
      <c r="BC657" s="4"/>
      <c r="BD657" s="4"/>
      <c r="BE657" s="4"/>
      <c r="BG657" s="8" t="str">
        <f>VLOOKUP($BF657,definitions_list_lookup!$N$15:$P$20,2,TRUE)</f>
        <v>fresh</v>
      </c>
      <c r="BH657" s="8">
        <f>VLOOKUP($BF657,definitions_list_lookup!$N$15:$P$20,3,TRUE)</f>
        <v>0</v>
      </c>
      <c r="BI657" s="4"/>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8">
        <f t="shared" si="74"/>
        <v>0</v>
      </c>
      <c r="CI657" s="45"/>
      <c r="CJ657" s="7"/>
      <c r="CK657" s="130"/>
      <c r="CM657" s="8" t="str">
        <f>VLOOKUP($CL657,definitions_list_lookup!$N$15:$P$20,2,TRUE)</f>
        <v>fresh</v>
      </c>
      <c r="CN657" s="8">
        <f>VLOOKUP($CL657,definitions_list_lookup!$N$15:$P$20,3,TRUE)</f>
        <v>0</v>
      </c>
      <c r="CO657" s="108"/>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8">
        <f t="shared" si="75"/>
        <v>0</v>
      </c>
      <c r="DO657" s="45"/>
      <c r="DP657" s="4"/>
      <c r="DR657" s="8" t="str">
        <f>VLOOKUP($DQ657,definitions_list_lookup!$N$15:$P$20,2,TRUE)</f>
        <v>fresh</v>
      </c>
      <c r="DS657" s="8">
        <f>VLOOKUP($DQ657,definitions_list_lookup!$N$15:$P$20,3,TRUE)</f>
        <v>0</v>
      </c>
      <c r="DT657" s="108"/>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8">
        <f t="shared" si="76"/>
        <v>0</v>
      </c>
      <c r="ET657" s="45"/>
      <c r="EU657" s="8">
        <f t="shared" si="70"/>
        <v>90</v>
      </c>
      <c r="EV657" s="8" t="str">
        <f>VLOOKUP($EU657,definitions_list_lookup!$N$15:$P$20,2,TRUE)</f>
        <v>very high</v>
      </c>
      <c r="EW657" s="8">
        <f>VLOOKUP($EU657,definitions_list_lookup!$N$15:$P$20,3,TRUE)</f>
        <v>4</v>
      </c>
    </row>
    <row r="658" spans="1:153" s="5" customFormat="1" ht="112">
      <c r="A658" s="5" t="s">
        <v>2959</v>
      </c>
      <c r="B658" s="5" t="s">
        <v>2845</v>
      </c>
      <c r="C658" s="5" t="s">
        <v>1497</v>
      </c>
      <c r="D658" s="5" t="s">
        <v>1497</v>
      </c>
      <c r="E658" s="5">
        <v>145</v>
      </c>
      <c r="F658" s="5">
        <v>4</v>
      </c>
      <c r="G658" s="6" t="str">
        <f t="shared" si="71"/>
        <v>145-4</v>
      </c>
      <c r="H658" s="2">
        <v>0</v>
      </c>
      <c r="I658" s="2">
        <v>62</v>
      </c>
      <c r="J658" s="81" t="str">
        <f>IF(((VLOOKUP($G658,Depth_Lookup!$A$3:$J$561,9,FALSE))-(I658/100))&gt;=0,"Good","Too Long")</f>
        <v>Good</v>
      </c>
      <c r="K658" s="82">
        <f>(VLOOKUP($G658,Depth_Lookup!$A$3:$J$561,10,FALSE))+(H658/100)</f>
        <v>319.70499999999998</v>
      </c>
      <c r="L658" s="82">
        <f>(VLOOKUP($G658,Depth_Lookup!$A$3:$J$561,10,FALSE))+(I658/100)</f>
        <v>320.32499999999999</v>
      </c>
      <c r="M658" s="174" t="s">
        <v>2909</v>
      </c>
      <c r="N658" s="174" t="s">
        <v>2630</v>
      </c>
      <c r="O658" s="59" t="s">
        <v>2985</v>
      </c>
      <c r="P658" s="59" t="s">
        <v>2500</v>
      </c>
      <c r="Q658" s="45"/>
      <c r="R658" s="42">
        <v>100</v>
      </c>
      <c r="V658" s="8">
        <f t="shared" si="72"/>
        <v>100</v>
      </c>
      <c r="W658" s="4" t="s">
        <v>2039</v>
      </c>
      <c r="X658" s="5" t="s">
        <v>1764</v>
      </c>
      <c r="Y658" s="38">
        <v>90</v>
      </c>
      <c r="Z658" s="8" t="str">
        <f>VLOOKUP($Y658,definitions_list_lookup!$N$15:$P$20,2,TRUE)</f>
        <v>very high</v>
      </c>
      <c r="AA658" s="8">
        <f>VLOOKUP($Y658,definitions_list_lookup!$N$15:$P$20,3,TRUE)</f>
        <v>4</v>
      </c>
      <c r="AB658" s="4" t="s">
        <v>2981</v>
      </c>
      <c r="AC658" s="7"/>
      <c r="AD658" s="7">
        <v>0.5</v>
      </c>
      <c r="AE658" s="7"/>
      <c r="AF658" s="7"/>
      <c r="AG658" s="7"/>
      <c r="AH658" s="7"/>
      <c r="AI658" s="7"/>
      <c r="AJ658" s="7"/>
      <c r="AK658" s="7"/>
      <c r="AL658" s="7"/>
      <c r="AM658" s="7"/>
      <c r="AN658" s="7"/>
      <c r="AO658" s="7"/>
      <c r="AP658" s="7">
        <v>5</v>
      </c>
      <c r="AQ658" s="7"/>
      <c r="AR658" s="7"/>
      <c r="AS658" s="7">
        <v>94.5</v>
      </c>
      <c r="AT658" s="7"/>
      <c r="AU658" s="7"/>
      <c r="AV658" s="7"/>
      <c r="AW658" s="7"/>
      <c r="AX658" s="7"/>
      <c r="AY658" s="7"/>
      <c r="AZ658" s="7"/>
      <c r="BA658" s="8">
        <f t="shared" si="73"/>
        <v>100</v>
      </c>
      <c r="BB658" s="45"/>
      <c r="BC658" s="4"/>
      <c r="BD658" s="4"/>
      <c r="BE658" s="4"/>
      <c r="BG658" s="8" t="str">
        <f>VLOOKUP($BF658,definitions_list_lookup!$N$15:$P$20,2,TRUE)</f>
        <v>fresh</v>
      </c>
      <c r="BH658" s="8">
        <f>VLOOKUP($BF658,definitions_list_lookup!$N$15:$P$20,3,TRUE)</f>
        <v>0</v>
      </c>
      <c r="BI658" s="4"/>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8">
        <f t="shared" si="74"/>
        <v>0</v>
      </c>
      <c r="CI658" s="45"/>
      <c r="CJ658" s="7"/>
      <c r="CK658" s="130"/>
      <c r="CM658" s="8" t="str">
        <f>VLOOKUP($CL658,definitions_list_lookup!$N$15:$P$20,2,TRUE)</f>
        <v>fresh</v>
      </c>
      <c r="CN658" s="8">
        <f>VLOOKUP($CL658,definitions_list_lookup!$N$15:$P$20,3,TRUE)</f>
        <v>0</v>
      </c>
      <c r="CO658" s="108"/>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8">
        <f t="shared" si="75"/>
        <v>0</v>
      </c>
      <c r="DO658" s="45"/>
      <c r="DP658" s="4"/>
      <c r="DR658" s="8" t="str">
        <f>VLOOKUP($DQ658,definitions_list_lookup!$N$15:$P$20,2,TRUE)</f>
        <v>fresh</v>
      </c>
      <c r="DS658" s="8">
        <f>VLOOKUP($DQ658,definitions_list_lookup!$N$15:$P$20,3,TRUE)</f>
        <v>0</v>
      </c>
      <c r="DT658" s="108"/>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8">
        <f t="shared" si="76"/>
        <v>0</v>
      </c>
      <c r="ET658" s="45"/>
      <c r="EU658" s="8">
        <f t="shared" si="70"/>
        <v>90</v>
      </c>
      <c r="EV658" s="8" t="str">
        <f>VLOOKUP($EU658,definitions_list_lookup!$N$15:$P$20,2,TRUE)</f>
        <v>very high</v>
      </c>
      <c r="EW658" s="8">
        <f>VLOOKUP($EU658,definitions_list_lookup!$N$15:$P$20,3,TRUE)</f>
        <v>4</v>
      </c>
    </row>
    <row r="659" spans="1:153" s="5" customFormat="1" ht="112">
      <c r="A659" s="5" t="s">
        <v>2959</v>
      </c>
      <c r="B659" s="5" t="s">
        <v>2845</v>
      </c>
      <c r="C659" s="5" t="s">
        <v>1497</v>
      </c>
      <c r="D659" s="5" t="s">
        <v>1497</v>
      </c>
      <c r="E659" s="5">
        <v>146</v>
      </c>
      <c r="F659" s="5">
        <v>1</v>
      </c>
      <c r="G659" s="6" t="str">
        <f t="shared" si="71"/>
        <v>146-1</v>
      </c>
      <c r="H659" s="2">
        <v>0</v>
      </c>
      <c r="I659" s="2">
        <v>55</v>
      </c>
      <c r="J659" s="81" t="str">
        <f>IF(((VLOOKUP($G659,Depth_Lookup!$A$3:$J$561,9,FALSE))-(I659/100))&gt;=0,"Good","Too Long")</f>
        <v>Good</v>
      </c>
      <c r="K659" s="82">
        <f>(VLOOKUP($G659,Depth_Lookup!$A$3:$J$561,10,FALSE))+(H659/100)</f>
        <v>320.14999999999998</v>
      </c>
      <c r="L659" s="82">
        <f>(VLOOKUP($G659,Depth_Lookup!$A$3:$J$561,10,FALSE))+(I659/100)</f>
        <v>320.7</v>
      </c>
      <c r="M659" s="174" t="s">
        <v>2909</v>
      </c>
      <c r="N659" s="174" t="s">
        <v>2630</v>
      </c>
      <c r="O659" s="59" t="s">
        <v>2985</v>
      </c>
      <c r="P659" s="59" t="s">
        <v>2500</v>
      </c>
      <c r="Q659" s="45"/>
      <c r="R659" s="42">
        <v>100</v>
      </c>
      <c r="V659" s="8">
        <f t="shared" si="72"/>
        <v>100</v>
      </c>
      <c r="W659" s="4" t="s">
        <v>2046</v>
      </c>
      <c r="X659" s="5" t="s">
        <v>1764</v>
      </c>
      <c r="Y659" s="38">
        <v>90</v>
      </c>
      <c r="Z659" s="8" t="str">
        <f>VLOOKUP($Y659,definitions_list_lookup!$N$15:$P$20,2,TRUE)</f>
        <v>very high</v>
      </c>
      <c r="AA659" s="8">
        <f>VLOOKUP($Y659,definitions_list_lookup!$N$15:$P$20,3,TRUE)</f>
        <v>4</v>
      </c>
      <c r="AB659" s="4" t="s">
        <v>2981</v>
      </c>
      <c r="AC659" s="7"/>
      <c r="AD659" s="7">
        <v>0.5</v>
      </c>
      <c r="AE659" s="7"/>
      <c r="AF659" s="7"/>
      <c r="AG659" s="7"/>
      <c r="AH659" s="7"/>
      <c r="AI659" s="7"/>
      <c r="AJ659" s="7"/>
      <c r="AK659" s="7"/>
      <c r="AL659" s="7"/>
      <c r="AM659" s="7"/>
      <c r="AN659" s="7"/>
      <c r="AO659" s="7"/>
      <c r="AP659" s="7">
        <v>5</v>
      </c>
      <c r="AQ659" s="7"/>
      <c r="AR659" s="7"/>
      <c r="AS659" s="7">
        <v>94.5</v>
      </c>
      <c r="AT659" s="7"/>
      <c r="AU659" s="7"/>
      <c r="AV659" s="7"/>
      <c r="AW659" s="7"/>
      <c r="AX659" s="7"/>
      <c r="AY659" s="7"/>
      <c r="AZ659" s="7"/>
      <c r="BA659" s="8">
        <f t="shared" si="73"/>
        <v>100</v>
      </c>
      <c r="BB659" s="45"/>
      <c r="BC659" s="4"/>
      <c r="BD659" s="4"/>
      <c r="BE659" s="4"/>
      <c r="BG659" s="8" t="str">
        <f>VLOOKUP($BF659,definitions_list_lookup!$N$15:$P$20,2,TRUE)</f>
        <v>fresh</v>
      </c>
      <c r="BH659" s="8">
        <f>VLOOKUP($BF659,definitions_list_lookup!$N$15:$P$20,3,TRUE)</f>
        <v>0</v>
      </c>
      <c r="BI659" s="4"/>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8">
        <f t="shared" si="74"/>
        <v>0</v>
      </c>
      <c r="CI659" s="45"/>
      <c r="CJ659" s="7"/>
      <c r="CK659" s="130"/>
      <c r="CM659" s="8" t="str">
        <f>VLOOKUP($CL659,definitions_list_lookup!$N$15:$P$20,2,TRUE)</f>
        <v>fresh</v>
      </c>
      <c r="CN659" s="8">
        <f>VLOOKUP($CL659,definitions_list_lookup!$N$15:$P$20,3,TRUE)</f>
        <v>0</v>
      </c>
      <c r="CO659" s="108"/>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8">
        <f t="shared" si="75"/>
        <v>0</v>
      </c>
      <c r="DO659" s="45"/>
      <c r="DP659" s="4"/>
      <c r="DR659" s="8" t="str">
        <f>VLOOKUP($DQ659,definitions_list_lookup!$N$15:$P$20,2,TRUE)</f>
        <v>fresh</v>
      </c>
      <c r="DS659" s="8">
        <f>VLOOKUP($DQ659,definitions_list_lookup!$N$15:$P$20,3,TRUE)</f>
        <v>0</v>
      </c>
      <c r="DT659" s="108"/>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8">
        <f t="shared" si="76"/>
        <v>0</v>
      </c>
      <c r="ET659" s="45"/>
      <c r="EU659" s="8">
        <f t="shared" si="70"/>
        <v>90</v>
      </c>
      <c r="EV659" s="8" t="str">
        <f>VLOOKUP($EU659,definitions_list_lookup!$N$15:$P$20,2,TRUE)</f>
        <v>very high</v>
      </c>
      <c r="EW659" s="8">
        <f>VLOOKUP($EU659,definitions_list_lookup!$N$15:$P$20,3,TRUE)</f>
        <v>4</v>
      </c>
    </row>
    <row r="660" spans="1:153" s="5" customFormat="1" ht="70">
      <c r="A660" s="5" t="s">
        <v>2959</v>
      </c>
      <c r="B660" s="5" t="s">
        <v>2845</v>
      </c>
      <c r="C660" s="5" t="s">
        <v>1497</v>
      </c>
      <c r="D660" s="5" t="s">
        <v>1497</v>
      </c>
      <c r="E660" s="5">
        <v>146</v>
      </c>
      <c r="F660" s="5">
        <v>1</v>
      </c>
      <c r="G660" s="6" t="str">
        <f t="shared" si="71"/>
        <v>146-1</v>
      </c>
      <c r="H660" s="2">
        <v>55</v>
      </c>
      <c r="I660" s="2">
        <v>65.5</v>
      </c>
      <c r="J660" s="81" t="str">
        <f>IF(((VLOOKUP($G660,Depth_Lookup!$A$3:$J$561,9,FALSE))-(I660/100))&gt;=0,"Good","Too Long")</f>
        <v>Good</v>
      </c>
      <c r="K660" s="82">
        <f>(VLOOKUP($G660,Depth_Lookup!$A$3:$J$561,10,FALSE))+(H660/100)</f>
        <v>320.7</v>
      </c>
      <c r="L660" s="82">
        <f>(VLOOKUP($G660,Depth_Lookup!$A$3:$J$561,10,FALSE))+(I660/100)</f>
        <v>320.80499999999995</v>
      </c>
      <c r="M660" s="174" t="s">
        <v>2912</v>
      </c>
      <c r="N660" s="174" t="s">
        <v>1668</v>
      </c>
      <c r="O660" s="59" t="s">
        <v>2984</v>
      </c>
      <c r="P660" s="59" t="s">
        <v>3052</v>
      </c>
      <c r="Q660" s="45"/>
      <c r="R660" s="42">
        <v>100</v>
      </c>
      <c r="V660" s="8">
        <f t="shared" si="72"/>
        <v>100</v>
      </c>
      <c r="W660" s="4" t="s">
        <v>2046</v>
      </c>
      <c r="X660" s="5" t="s">
        <v>1764</v>
      </c>
      <c r="Y660" s="38">
        <v>85</v>
      </c>
      <c r="Z660" s="8" t="str">
        <f>VLOOKUP($Y660,definitions_list_lookup!$N$15:$P$20,2,TRUE)</f>
        <v>very high</v>
      </c>
      <c r="AA660" s="8">
        <f>VLOOKUP($Y660,definitions_list_lookup!$N$15:$P$20,3,TRUE)</f>
        <v>4</v>
      </c>
      <c r="AB660" s="4" t="s">
        <v>2981</v>
      </c>
      <c r="AC660" s="7">
        <v>1</v>
      </c>
      <c r="AD660" s="7">
        <v>3</v>
      </c>
      <c r="AE660" s="7">
        <v>1</v>
      </c>
      <c r="AF660" s="7"/>
      <c r="AG660" s="7"/>
      <c r="AH660" s="7"/>
      <c r="AI660" s="7"/>
      <c r="AJ660" s="7"/>
      <c r="AK660" s="7"/>
      <c r="AL660" s="7"/>
      <c r="AM660" s="7"/>
      <c r="AN660" s="7"/>
      <c r="AO660" s="7"/>
      <c r="AP660" s="7">
        <v>5</v>
      </c>
      <c r="AQ660" s="7"/>
      <c r="AR660" s="7"/>
      <c r="AS660" s="7">
        <v>90</v>
      </c>
      <c r="AT660" s="7"/>
      <c r="AU660" s="7"/>
      <c r="AV660" s="7"/>
      <c r="AW660" s="7"/>
      <c r="AX660" s="7"/>
      <c r="AY660" s="7"/>
      <c r="AZ660" s="7"/>
      <c r="BA660" s="8">
        <f t="shared" si="73"/>
        <v>100</v>
      </c>
      <c r="BB660" s="45"/>
      <c r="BC660" s="4"/>
      <c r="BD660" s="4"/>
      <c r="BE660" s="4"/>
      <c r="BG660" s="8" t="str">
        <f>VLOOKUP($BF660,definitions_list_lookup!$N$15:$P$20,2,TRUE)</f>
        <v>fresh</v>
      </c>
      <c r="BH660" s="8">
        <f>VLOOKUP($BF660,definitions_list_lookup!$N$15:$P$20,3,TRUE)</f>
        <v>0</v>
      </c>
      <c r="BI660" s="4"/>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8">
        <f t="shared" si="74"/>
        <v>0</v>
      </c>
      <c r="CI660" s="45"/>
      <c r="CJ660" s="7"/>
      <c r="CK660" s="130"/>
      <c r="CM660" s="8" t="str">
        <f>VLOOKUP($CL660,definitions_list_lookup!$N$15:$P$20,2,TRUE)</f>
        <v>fresh</v>
      </c>
      <c r="CN660" s="8">
        <f>VLOOKUP($CL660,definitions_list_lookup!$N$15:$P$20,3,TRUE)</f>
        <v>0</v>
      </c>
      <c r="CO660" s="108"/>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8">
        <f t="shared" si="75"/>
        <v>0</v>
      </c>
      <c r="DO660" s="45"/>
      <c r="DP660" s="4"/>
      <c r="DR660" s="8" t="str">
        <f>VLOOKUP($DQ660,definitions_list_lookup!$N$15:$P$20,2,TRUE)</f>
        <v>fresh</v>
      </c>
      <c r="DS660" s="8">
        <f>VLOOKUP($DQ660,definitions_list_lookup!$N$15:$P$20,3,TRUE)</f>
        <v>0</v>
      </c>
      <c r="DT660" s="108"/>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8">
        <f t="shared" si="76"/>
        <v>0</v>
      </c>
      <c r="ET660" s="45"/>
      <c r="EU660" s="8">
        <f t="shared" si="70"/>
        <v>85</v>
      </c>
      <c r="EV660" s="8" t="str">
        <f>VLOOKUP($EU660,definitions_list_lookup!$N$15:$P$20,2,TRUE)</f>
        <v>very high</v>
      </c>
      <c r="EW660" s="8">
        <f>VLOOKUP($EU660,definitions_list_lookup!$N$15:$P$20,3,TRUE)</f>
        <v>4</v>
      </c>
    </row>
    <row r="661" spans="1:153" s="5" customFormat="1" ht="70">
      <c r="A661" s="5" t="s">
        <v>2959</v>
      </c>
      <c r="B661" s="5" t="s">
        <v>2845</v>
      </c>
      <c r="C661" s="5" t="s">
        <v>1497</v>
      </c>
      <c r="D661" s="5" t="s">
        <v>1497</v>
      </c>
      <c r="E661" s="5">
        <v>146</v>
      </c>
      <c r="F661" s="5">
        <v>1</v>
      </c>
      <c r="G661" s="6" t="str">
        <f t="shared" si="71"/>
        <v>146-1</v>
      </c>
      <c r="H661" s="2">
        <v>65.5</v>
      </c>
      <c r="I661" s="2">
        <v>69.5</v>
      </c>
      <c r="J661" s="81" t="str">
        <f>IF(((VLOOKUP($G661,Depth_Lookup!$A$3:$J$561,9,FALSE))-(I661/100))&gt;=0,"Good","Too Long")</f>
        <v>Good</v>
      </c>
      <c r="K661" s="82">
        <f>(VLOOKUP($G661,Depth_Lookup!$A$3:$J$561,10,FALSE))+(H661/100)</f>
        <v>320.80499999999995</v>
      </c>
      <c r="L661" s="82">
        <f>(VLOOKUP($G661,Depth_Lookup!$A$3:$J$561,10,FALSE))+(I661/100)</f>
        <v>320.84499999999997</v>
      </c>
      <c r="M661" s="174" t="s">
        <v>2914</v>
      </c>
      <c r="N661" s="174" t="s">
        <v>12</v>
      </c>
      <c r="O661" s="59" t="s">
        <v>2973</v>
      </c>
      <c r="P661" s="59" t="s">
        <v>2499</v>
      </c>
      <c r="Q661" s="45"/>
      <c r="R661" s="42">
        <v>100</v>
      </c>
      <c r="V661" s="8">
        <f t="shared" si="72"/>
        <v>100</v>
      </c>
      <c r="W661" s="4" t="s">
        <v>2039</v>
      </c>
      <c r="X661" s="5" t="s">
        <v>1</v>
      </c>
      <c r="Y661" s="38">
        <v>90</v>
      </c>
      <c r="Z661" s="8" t="str">
        <f>VLOOKUP($Y661,definitions_list_lookup!$N$15:$P$20,2,TRUE)</f>
        <v>very high</v>
      </c>
      <c r="AA661" s="8">
        <f>VLOOKUP($Y661,definitions_list_lookup!$N$15:$P$20,3,TRUE)</f>
        <v>4</v>
      </c>
      <c r="AB661" s="4"/>
      <c r="AC661" s="7"/>
      <c r="AD661" s="7"/>
      <c r="AE661" s="7"/>
      <c r="AF661" s="7"/>
      <c r="AG661" s="7"/>
      <c r="AH661" s="7"/>
      <c r="AI661" s="7"/>
      <c r="AJ661" s="7"/>
      <c r="AK661" s="7"/>
      <c r="AL661" s="7"/>
      <c r="AM661" s="7"/>
      <c r="AN661" s="7"/>
      <c r="AO661" s="7"/>
      <c r="AP661" s="7">
        <v>5</v>
      </c>
      <c r="AQ661" s="7"/>
      <c r="AR661" s="7"/>
      <c r="AS661" s="7">
        <v>95</v>
      </c>
      <c r="AT661" s="7"/>
      <c r="AU661" s="7"/>
      <c r="AV661" s="7"/>
      <c r="AW661" s="7"/>
      <c r="AX661" s="7"/>
      <c r="AY661" s="7"/>
      <c r="AZ661" s="7"/>
      <c r="BA661" s="8">
        <f t="shared" si="73"/>
        <v>100</v>
      </c>
      <c r="BB661" s="45"/>
      <c r="BC661" s="4"/>
      <c r="BD661" s="4"/>
      <c r="BE661" s="4"/>
      <c r="BG661" s="8" t="str">
        <f>VLOOKUP($BF661,definitions_list_lookup!$N$15:$P$20,2,TRUE)</f>
        <v>fresh</v>
      </c>
      <c r="BH661" s="8">
        <f>VLOOKUP($BF661,definitions_list_lookup!$N$15:$P$20,3,TRUE)</f>
        <v>0</v>
      </c>
      <c r="BI661" s="4"/>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8">
        <f t="shared" si="74"/>
        <v>0</v>
      </c>
      <c r="CI661" s="45"/>
      <c r="CJ661" s="7"/>
      <c r="CK661" s="130"/>
      <c r="CM661" s="8" t="str">
        <f>VLOOKUP($CL661,definitions_list_lookup!$N$15:$P$20,2,TRUE)</f>
        <v>fresh</v>
      </c>
      <c r="CN661" s="8">
        <f>VLOOKUP($CL661,definitions_list_lookup!$N$15:$P$20,3,TRUE)</f>
        <v>0</v>
      </c>
      <c r="CO661" s="108"/>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8">
        <f t="shared" si="75"/>
        <v>0</v>
      </c>
      <c r="DO661" s="45"/>
      <c r="DP661" s="4"/>
      <c r="DR661" s="8" t="str">
        <f>VLOOKUP($DQ661,definitions_list_lookup!$N$15:$P$20,2,TRUE)</f>
        <v>fresh</v>
      </c>
      <c r="DS661" s="8">
        <f>VLOOKUP($DQ661,definitions_list_lookup!$N$15:$P$20,3,TRUE)</f>
        <v>0</v>
      </c>
      <c r="DT661" s="108"/>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8">
        <f t="shared" si="76"/>
        <v>0</v>
      </c>
      <c r="ET661" s="45"/>
      <c r="EU661" s="8">
        <f t="shared" si="70"/>
        <v>90</v>
      </c>
      <c r="EV661" s="8" t="str">
        <f>VLOOKUP($EU661,definitions_list_lookup!$N$15:$P$20,2,TRUE)</f>
        <v>very high</v>
      </c>
      <c r="EW661" s="8">
        <f>VLOOKUP($EU661,definitions_list_lookup!$N$15:$P$20,3,TRUE)</f>
        <v>4</v>
      </c>
    </row>
    <row r="662" spans="1:153" s="5" customFormat="1" ht="70">
      <c r="A662" s="5" t="s">
        <v>2959</v>
      </c>
      <c r="B662" s="5" t="s">
        <v>2845</v>
      </c>
      <c r="C662" s="5" t="s">
        <v>1497</v>
      </c>
      <c r="D662" s="5" t="s">
        <v>1497</v>
      </c>
      <c r="E662" s="5">
        <v>146</v>
      </c>
      <c r="F662" s="5">
        <v>2</v>
      </c>
      <c r="G662" s="6" t="str">
        <f t="shared" si="71"/>
        <v>146-2</v>
      </c>
      <c r="H662" s="2">
        <v>0</v>
      </c>
      <c r="I662" s="2">
        <v>11</v>
      </c>
      <c r="J662" s="81" t="str">
        <f>IF(((VLOOKUP($G662,Depth_Lookup!$A$3:$J$561,9,FALSE))-(I662/100))&gt;=0,"Good","Too Long")</f>
        <v>Good</v>
      </c>
      <c r="K662" s="82">
        <f>(VLOOKUP($G662,Depth_Lookup!$A$3:$J$561,10,FALSE))+(H662/100)</f>
        <v>320.84500000000003</v>
      </c>
      <c r="L662" s="82">
        <f>(VLOOKUP($G662,Depth_Lookup!$A$3:$J$561,10,FALSE))+(I662/100)</f>
        <v>320.95500000000004</v>
      </c>
      <c r="M662" s="174" t="s">
        <v>2914</v>
      </c>
      <c r="N662" s="174" t="s">
        <v>12</v>
      </c>
      <c r="O662" s="59" t="s">
        <v>2973</v>
      </c>
      <c r="P662" s="59" t="s">
        <v>2499</v>
      </c>
      <c r="Q662" s="45"/>
      <c r="R662" s="42">
        <v>100</v>
      </c>
      <c r="V662" s="8">
        <f t="shared" si="72"/>
        <v>100</v>
      </c>
      <c r="W662" s="4" t="s">
        <v>2039</v>
      </c>
      <c r="X662" s="5" t="s">
        <v>1</v>
      </c>
      <c r="Y662" s="38">
        <v>90</v>
      </c>
      <c r="Z662" s="8" t="str">
        <f>VLOOKUP($Y662,definitions_list_lookup!$N$15:$P$20,2,TRUE)</f>
        <v>very high</v>
      </c>
      <c r="AA662" s="8">
        <f>VLOOKUP($Y662,definitions_list_lookup!$N$15:$P$20,3,TRUE)</f>
        <v>4</v>
      </c>
      <c r="AB662" s="4"/>
      <c r="AC662" s="7"/>
      <c r="AD662" s="7"/>
      <c r="AE662" s="7"/>
      <c r="AF662" s="7"/>
      <c r="AG662" s="7"/>
      <c r="AH662" s="7"/>
      <c r="AI662" s="7"/>
      <c r="AJ662" s="7"/>
      <c r="AK662" s="7"/>
      <c r="AL662" s="7"/>
      <c r="AM662" s="7"/>
      <c r="AN662" s="7"/>
      <c r="AO662" s="7"/>
      <c r="AP662" s="7">
        <v>5</v>
      </c>
      <c r="AQ662" s="7"/>
      <c r="AR662" s="7"/>
      <c r="AS662" s="7">
        <v>95</v>
      </c>
      <c r="AT662" s="7"/>
      <c r="AU662" s="7"/>
      <c r="AV662" s="7"/>
      <c r="AW662" s="7"/>
      <c r="AX662" s="7"/>
      <c r="AY662" s="7"/>
      <c r="AZ662" s="7"/>
      <c r="BA662" s="8">
        <f t="shared" si="73"/>
        <v>100</v>
      </c>
      <c r="BB662" s="45"/>
      <c r="BC662" s="4"/>
      <c r="BD662" s="4"/>
      <c r="BE662" s="4"/>
      <c r="BG662" s="8" t="str">
        <f>VLOOKUP($BF662,definitions_list_lookup!$N$15:$P$20,2,TRUE)</f>
        <v>fresh</v>
      </c>
      <c r="BH662" s="8">
        <f>VLOOKUP($BF662,definitions_list_lookup!$N$15:$P$20,3,TRUE)</f>
        <v>0</v>
      </c>
      <c r="BI662" s="4"/>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8">
        <f t="shared" si="74"/>
        <v>0</v>
      </c>
      <c r="CI662" s="45"/>
      <c r="CJ662" s="7"/>
      <c r="CK662" s="130"/>
      <c r="CM662" s="8" t="str">
        <f>VLOOKUP($CL662,definitions_list_lookup!$N$15:$P$20,2,TRUE)</f>
        <v>fresh</v>
      </c>
      <c r="CN662" s="8">
        <f>VLOOKUP($CL662,definitions_list_lookup!$N$15:$P$20,3,TRUE)</f>
        <v>0</v>
      </c>
      <c r="CO662" s="108"/>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8">
        <f t="shared" si="75"/>
        <v>0</v>
      </c>
      <c r="DO662" s="45"/>
      <c r="DP662" s="4"/>
      <c r="DR662" s="8" t="str">
        <f>VLOOKUP($DQ662,definitions_list_lookup!$N$15:$P$20,2,TRUE)</f>
        <v>fresh</v>
      </c>
      <c r="DS662" s="8">
        <f>VLOOKUP($DQ662,definitions_list_lookup!$N$15:$P$20,3,TRUE)</f>
        <v>0</v>
      </c>
      <c r="DT662" s="108"/>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8">
        <f t="shared" si="76"/>
        <v>0</v>
      </c>
      <c r="ET662" s="45"/>
      <c r="EU662" s="8">
        <f t="shared" si="70"/>
        <v>90</v>
      </c>
      <c r="EV662" s="8" t="str">
        <f>VLOOKUP($EU662,definitions_list_lookup!$N$15:$P$20,2,TRUE)</f>
        <v>very high</v>
      </c>
      <c r="EW662" s="8">
        <f>VLOOKUP($EU662,definitions_list_lookup!$N$15:$P$20,3,TRUE)</f>
        <v>4</v>
      </c>
    </row>
    <row r="663" spans="1:153" s="5" customFormat="1" ht="112">
      <c r="A663" s="5" t="s">
        <v>2959</v>
      </c>
      <c r="B663" s="5" t="s">
        <v>2845</v>
      </c>
      <c r="C663" s="5" t="s">
        <v>1497</v>
      </c>
      <c r="D663" s="5" t="s">
        <v>1497</v>
      </c>
      <c r="E663" s="5">
        <v>146</v>
      </c>
      <c r="F663" s="5">
        <v>2</v>
      </c>
      <c r="G663" s="6" t="str">
        <f t="shared" si="71"/>
        <v>146-2</v>
      </c>
      <c r="H663" s="2">
        <v>11</v>
      </c>
      <c r="I663" s="2">
        <v>32.5</v>
      </c>
      <c r="J663" s="81" t="str">
        <f>IF(((VLOOKUP($G663,Depth_Lookup!$A$3:$J$561,9,FALSE))-(I663/100))&gt;=0,"Good","Too Long")</f>
        <v>Good</v>
      </c>
      <c r="K663" s="82">
        <f>(VLOOKUP($G663,Depth_Lookup!$A$3:$J$561,10,FALSE))+(H663/100)</f>
        <v>320.95500000000004</v>
      </c>
      <c r="L663" s="82">
        <f>(VLOOKUP($G663,Depth_Lookup!$A$3:$J$561,10,FALSE))+(I663/100)</f>
        <v>321.17</v>
      </c>
      <c r="M663" s="174" t="s">
        <v>2915</v>
      </c>
      <c r="N663" s="174" t="s">
        <v>13</v>
      </c>
      <c r="O663" s="59" t="s">
        <v>2987</v>
      </c>
      <c r="P663" s="59" t="s">
        <v>2500</v>
      </c>
      <c r="Q663" s="45"/>
      <c r="R663" s="42">
        <v>100</v>
      </c>
      <c r="V663" s="8">
        <f t="shared" si="72"/>
        <v>100</v>
      </c>
      <c r="W663" s="4" t="s">
        <v>2046</v>
      </c>
      <c r="X663" s="5" t="s">
        <v>1764</v>
      </c>
      <c r="Y663" s="38">
        <v>80</v>
      </c>
      <c r="Z663" s="8" t="str">
        <f>VLOOKUP($Y663,definitions_list_lookup!$N$15:$P$20,2,TRUE)</f>
        <v>very high</v>
      </c>
      <c r="AA663" s="8">
        <f>VLOOKUP($Y663,definitions_list_lookup!$N$15:$P$20,3,TRUE)</f>
        <v>4</v>
      </c>
      <c r="AB663" s="4" t="s">
        <v>2986</v>
      </c>
      <c r="AC663" s="7">
        <v>1</v>
      </c>
      <c r="AD663" s="7">
        <v>2</v>
      </c>
      <c r="AE663" s="7">
        <v>0.5</v>
      </c>
      <c r="AF663" s="7"/>
      <c r="AG663" s="7"/>
      <c r="AH663" s="7"/>
      <c r="AI663" s="7"/>
      <c r="AJ663" s="7"/>
      <c r="AK663" s="7"/>
      <c r="AL663" s="7"/>
      <c r="AM663" s="7"/>
      <c r="AN663" s="7"/>
      <c r="AO663" s="7"/>
      <c r="AP663" s="7">
        <v>5</v>
      </c>
      <c r="AQ663" s="7"/>
      <c r="AR663" s="7"/>
      <c r="AS663" s="7">
        <v>91.5</v>
      </c>
      <c r="AT663" s="7"/>
      <c r="AU663" s="7"/>
      <c r="AV663" s="7"/>
      <c r="AW663" s="7"/>
      <c r="AX663" s="7"/>
      <c r="AY663" s="7"/>
      <c r="AZ663" s="7"/>
      <c r="BA663" s="8">
        <f t="shared" si="73"/>
        <v>100</v>
      </c>
      <c r="BB663" s="45"/>
      <c r="BC663" s="4"/>
      <c r="BD663" s="4"/>
      <c r="BE663" s="4"/>
      <c r="BG663" s="8" t="str">
        <f>VLOOKUP($BF663,definitions_list_lookup!$N$15:$P$20,2,TRUE)</f>
        <v>fresh</v>
      </c>
      <c r="BH663" s="8">
        <f>VLOOKUP($BF663,definitions_list_lookup!$N$15:$P$20,3,TRUE)</f>
        <v>0</v>
      </c>
      <c r="BI663" s="4"/>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8">
        <f t="shared" si="74"/>
        <v>0</v>
      </c>
      <c r="CI663" s="45"/>
      <c r="CJ663" s="7"/>
      <c r="CK663" s="130"/>
      <c r="CM663" s="8" t="str">
        <f>VLOOKUP($CL663,definitions_list_lookup!$N$15:$P$20,2,TRUE)</f>
        <v>fresh</v>
      </c>
      <c r="CN663" s="8">
        <f>VLOOKUP($CL663,definitions_list_lookup!$N$15:$P$20,3,TRUE)</f>
        <v>0</v>
      </c>
      <c r="CO663" s="108"/>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8">
        <f t="shared" si="75"/>
        <v>0</v>
      </c>
      <c r="DO663" s="45"/>
      <c r="DP663" s="4"/>
      <c r="DR663" s="8" t="str">
        <f>VLOOKUP($DQ663,definitions_list_lookup!$N$15:$P$20,2,TRUE)</f>
        <v>fresh</v>
      </c>
      <c r="DS663" s="8">
        <f>VLOOKUP($DQ663,definitions_list_lookup!$N$15:$P$20,3,TRUE)</f>
        <v>0</v>
      </c>
      <c r="DT663" s="108"/>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8">
        <f t="shared" si="76"/>
        <v>0</v>
      </c>
      <c r="ET663" s="45"/>
      <c r="EU663" s="8">
        <f t="shared" si="70"/>
        <v>80</v>
      </c>
      <c r="EV663" s="8" t="str">
        <f>VLOOKUP($EU663,definitions_list_lookup!$N$15:$P$20,2,TRUE)</f>
        <v>very high</v>
      </c>
      <c r="EW663" s="8">
        <f>VLOOKUP($EU663,definitions_list_lookup!$N$15:$P$20,3,TRUE)</f>
        <v>4</v>
      </c>
    </row>
    <row r="664" spans="1:153" s="5" customFormat="1" ht="112">
      <c r="A664" s="5" t="s">
        <v>2959</v>
      </c>
      <c r="B664" s="5" t="s">
        <v>2845</v>
      </c>
      <c r="C664" s="5" t="s">
        <v>1497</v>
      </c>
      <c r="D664" s="5" t="s">
        <v>1497</v>
      </c>
      <c r="E664" s="5">
        <v>146</v>
      </c>
      <c r="F664" s="5">
        <v>2</v>
      </c>
      <c r="G664" s="6" t="str">
        <f t="shared" si="71"/>
        <v>146-2</v>
      </c>
      <c r="H664" s="2">
        <v>32.5</v>
      </c>
      <c r="I664" s="2">
        <v>53.5</v>
      </c>
      <c r="J664" s="81" t="str">
        <f>IF(((VLOOKUP($G664,Depth_Lookup!$A$3:$J$561,9,FALSE))-(I664/100))&gt;=0,"Good","Too Long")</f>
        <v>Good</v>
      </c>
      <c r="K664" s="82">
        <f>(VLOOKUP($G664,Depth_Lookup!$A$3:$J$561,10,FALSE))+(H664/100)</f>
        <v>321.17</v>
      </c>
      <c r="L664" s="82">
        <f>(VLOOKUP($G664,Depth_Lookup!$A$3:$J$561,10,FALSE))+(I664/100)</f>
        <v>321.38000000000005</v>
      </c>
      <c r="M664" s="174" t="s">
        <v>2916</v>
      </c>
      <c r="N664" s="174" t="s">
        <v>1668</v>
      </c>
      <c r="O664" s="59" t="s">
        <v>2973</v>
      </c>
      <c r="P664" s="59" t="s">
        <v>2500</v>
      </c>
      <c r="Q664" s="45"/>
      <c r="R664" s="42">
        <v>100</v>
      </c>
      <c r="V664" s="8">
        <f t="shared" si="72"/>
        <v>100</v>
      </c>
      <c r="W664" s="4" t="s">
        <v>2046</v>
      </c>
      <c r="X664" s="5" t="s">
        <v>1764</v>
      </c>
      <c r="Y664" s="38">
        <v>90</v>
      </c>
      <c r="Z664" s="8" t="str">
        <f>VLOOKUP($Y664,definitions_list_lookup!$N$15:$P$20,2,TRUE)</f>
        <v>very high</v>
      </c>
      <c r="AA664" s="8">
        <f>VLOOKUP($Y664,definitions_list_lookup!$N$15:$P$20,3,TRUE)</f>
        <v>4</v>
      </c>
      <c r="AB664" s="4" t="s">
        <v>2988</v>
      </c>
      <c r="AC664" s="7"/>
      <c r="AD664" s="7">
        <v>1</v>
      </c>
      <c r="AE664" s="7"/>
      <c r="AF664" s="7"/>
      <c r="AG664" s="7"/>
      <c r="AH664" s="7"/>
      <c r="AI664" s="7"/>
      <c r="AJ664" s="7"/>
      <c r="AK664" s="7"/>
      <c r="AL664" s="7"/>
      <c r="AM664" s="7"/>
      <c r="AN664" s="7"/>
      <c r="AO664" s="7"/>
      <c r="AP664" s="7">
        <v>5</v>
      </c>
      <c r="AQ664" s="7"/>
      <c r="AR664" s="7"/>
      <c r="AS664" s="7">
        <v>94</v>
      </c>
      <c r="AT664" s="7"/>
      <c r="AU664" s="7"/>
      <c r="AV664" s="7"/>
      <c r="AW664" s="7"/>
      <c r="AX664" s="7"/>
      <c r="AY664" s="7"/>
      <c r="AZ664" s="7"/>
      <c r="BA664" s="8">
        <f t="shared" si="73"/>
        <v>100</v>
      </c>
      <c r="BB664" s="45"/>
      <c r="BC664" s="4"/>
      <c r="BD664" s="4"/>
      <c r="BE664" s="4"/>
      <c r="BG664" s="8" t="str">
        <f>VLOOKUP($BF664,definitions_list_lookup!$N$15:$P$20,2,TRUE)</f>
        <v>fresh</v>
      </c>
      <c r="BH664" s="8">
        <f>VLOOKUP($BF664,definitions_list_lookup!$N$15:$P$20,3,TRUE)</f>
        <v>0</v>
      </c>
      <c r="BI664" s="4"/>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8">
        <f t="shared" si="74"/>
        <v>0</v>
      </c>
      <c r="CI664" s="45"/>
      <c r="CJ664" s="7"/>
      <c r="CK664" s="130"/>
      <c r="CM664" s="8" t="str">
        <f>VLOOKUP($CL664,definitions_list_lookup!$N$15:$P$20,2,TRUE)</f>
        <v>fresh</v>
      </c>
      <c r="CN664" s="8">
        <f>VLOOKUP($CL664,definitions_list_lookup!$N$15:$P$20,3,TRUE)</f>
        <v>0</v>
      </c>
      <c r="CO664" s="108"/>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8">
        <f t="shared" si="75"/>
        <v>0</v>
      </c>
      <c r="DO664" s="45"/>
      <c r="DP664" s="4"/>
      <c r="DR664" s="8" t="str">
        <f>VLOOKUP($DQ664,definitions_list_lookup!$N$15:$P$20,2,TRUE)</f>
        <v>fresh</v>
      </c>
      <c r="DS664" s="8">
        <f>VLOOKUP($DQ664,definitions_list_lookup!$N$15:$P$20,3,TRUE)</f>
        <v>0</v>
      </c>
      <c r="DT664" s="108"/>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8">
        <f t="shared" si="76"/>
        <v>0</v>
      </c>
      <c r="ET664" s="45"/>
      <c r="EU664" s="8">
        <f t="shared" si="70"/>
        <v>90</v>
      </c>
      <c r="EV664" s="8" t="str">
        <f>VLOOKUP($EU664,definitions_list_lookup!$N$15:$P$20,2,TRUE)</f>
        <v>very high</v>
      </c>
      <c r="EW664" s="8">
        <f>VLOOKUP($EU664,definitions_list_lookup!$N$15:$P$20,3,TRUE)</f>
        <v>4</v>
      </c>
    </row>
    <row r="665" spans="1:153" s="5" customFormat="1" ht="70">
      <c r="A665" s="5" t="s">
        <v>2959</v>
      </c>
      <c r="B665" s="5" t="s">
        <v>2845</v>
      </c>
      <c r="C665" s="5" t="s">
        <v>1497</v>
      </c>
      <c r="D665" s="5" t="s">
        <v>1497</v>
      </c>
      <c r="E665" s="5">
        <v>146</v>
      </c>
      <c r="F665" s="5">
        <v>2</v>
      </c>
      <c r="G665" s="6" t="str">
        <f t="shared" si="71"/>
        <v>146-2</v>
      </c>
      <c r="H665" s="2">
        <v>53.5</v>
      </c>
      <c r="I665" s="2">
        <v>65.5</v>
      </c>
      <c r="J665" s="81" t="str">
        <f>IF(((VLOOKUP($G665,Depth_Lookup!$A$3:$J$561,9,FALSE))-(I665/100))&gt;=0,"Good","Too Long")</f>
        <v>Good</v>
      </c>
      <c r="K665" s="82">
        <f>(VLOOKUP($G665,Depth_Lookup!$A$3:$J$561,10,FALSE))+(H665/100)</f>
        <v>321.38000000000005</v>
      </c>
      <c r="L665" s="82">
        <f>(VLOOKUP($G665,Depth_Lookup!$A$3:$J$561,10,FALSE))+(I665/100)</f>
        <v>321.5</v>
      </c>
      <c r="M665" s="174" t="s">
        <v>2918</v>
      </c>
      <c r="N665" s="174" t="s">
        <v>13</v>
      </c>
      <c r="O665" s="59" t="s">
        <v>2989</v>
      </c>
      <c r="P665" s="59" t="s">
        <v>2499</v>
      </c>
      <c r="Q665" s="45"/>
      <c r="R665" s="42">
        <v>100</v>
      </c>
      <c r="V665" s="8">
        <f t="shared" si="72"/>
        <v>100</v>
      </c>
      <c r="W665" s="4" t="s">
        <v>2046</v>
      </c>
      <c r="X665" s="5" t="s">
        <v>1</v>
      </c>
      <c r="Y665" s="38">
        <v>90</v>
      </c>
      <c r="Z665" s="8" t="str">
        <f>VLOOKUP($Y665,definitions_list_lookup!$N$15:$P$20,2,TRUE)</f>
        <v>very high</v>
      </c>
      <c r="AA665" s="8">
        <f>VLOOKUP($Y665,definitions_list_lookup!$N$15:$P$20,3,TRUE)</f>
        <v>4</v>
      </c>
      <c r="AB665" s="4"/>
      <c r="AC665" s="7">
        <v>0.5</v>
      </c>
      <c r="AD665" s="7">
        <v>2</v>
      </c>
      <c r="AE665" s="7">
        <v>0.5</v>
      </c>
      <c r="AF665" s="7"/>
      <c r="AG665" s="7"/>
      <c r="AH665" s="7"/>
      <c r="AI665" s="7"/>
      <c r="AJ665" s="7"/>
      <c r="AK665" s="7"/>
      <c r="AL665" s="7"/>
      <c r="AM665" s="7"/>
      <c r="AN665" s="7"/>
      <c r="AO665" s="7"/>
      <c r="AP665" s="7">
        <v>5</v>
      </c>
      <c r="AQ665" s="7"/>
      <c r="AR665" s="7"/>
      <c r="AS665" s="7">
        <v>92</v>
      </c>
      <c r="AT665" s="7"/>
      <c r="AU665" s="7"/>
      <c r="AV665" s="7"/>
      <c r="AW665" s="7"/>
      <c r="AX665" s="7"/>
      <c r="AY665" s="7"/>
      <c r="AZ665" s="7"/>
      <c r="BA665" s="8">
        <f t="shared" si="73"/>
        <v>100</v>
      </c>
      <c r="BB665" s="45"/>
      <c r="BC665" s="4"/>
      <c r="BD665" s="4"/>
      <c r="BE665" s="4"/>
      <c r="BG665" s="8" t="str">
        <f>VLOOKUP($BF665,definitions_list_lookup!$N$15:$P$20,2,TRUE)</f>
        <v>fresh</v>
      </c>
      <c r="BH665" s="8">
        <f>VLOOKUP($BF665,definitions_list_lookup!$N$15:$P$20,3,TRUE)</f>
        <v>0</v>
      </c>
      <c r="BI665" s="4"/>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8">
        <f t="shared" si="74"/>
        <v>0</v>
      </c>
      <c r="CI665" s="45"/>
      <c r="CJ665" s="7"/>
      <c r="CK665" s="130"/>
      <c r="CM665" s="8" t="str">
        <f>VLOOKUP($CL665,definitions_list_lookup!$N$15:$P$20,2,TRUE)</f>
        <v>fresh</v>
      </c>
      <c r="CN665" s="8">
        <f>VLOOKUP($CL665,definitions_list_lookup!$N$15:$P$20,3,TRUE)</f>
        <v>0</v>
      </c>
      <c r="CO665" s="108"/>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8">
        <f t="shared" si="75"/>
        <v>0</v>
      </c>
      <c r="DO665" s="45"/>
      <c r="DP665" s="4"/>
      <c r="DR665" s="8" t="str">
        <f>VLOOKUP($DQ665,definitions_list_lookup!$N$15:$P$20,2,TRUE)</f>
        <v>fresh</v>
      </c>
      <c r="DS665" s="8">
        <f>VLOOKUP($DQ665,definitions_list_lookup!$N$15:$P$20,3,TRUE)</f>
        <v>0</v>
      </c>
      <c r="DT665" s="108"/>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8">
        <f t="shared" si="76"/>
        <v>0</v>
      </c>
      <c r="ET665" s="45"/>
      <c r="EU665" s="8">
        <f t="shared" si="70"/>
        <v>90</v>
      </c>
      <c r="EV665" s="8" t="str">
        <f>VLOOKUP($EU665,definitions_list_lookup!$N$15:$P$20,2,TRUE)</f>
        <v>very high</v>
      </c>
      <c r="EW665" s="8">
        <f>VLOOKUP($EU665,definitions_list_lookup!$N$15:$P$20,3,TRUE)</f>
        <v>4</v>
      </c>
    </row>
    <row r="666" spans="1:153" s="5" customFormat="1" ht="112">
      <c r="A666" s="5" t="s">
        <v>2959</v>
      </c>
      <c r="B666" s="5" t="s">
        <v>2845</v>
      </c>
      <c r="C666" s="5" t="s">
        <v>1497</v>
      </c>
      <c r="D666" s="5" t="s">
        <v>1497</v>
      </c>
      <c r="E666" s="5">
        <v>146</v>
      </c>
      <c r="F666" s="5">
        <v>2</v>
      </c>
      <c r="G666" s="6" t="str">
        <f t="shared" si="71"/>
        <v>146-2</v>
      </c>
      <c r="H666" s="2">
        <v>65.5</v>
      </c>
      <c r="I666" s="2">
        <v>78</v>
      </c>
      <c r="J666" s="81" t="str">
        <f>IF(((VLOOKUP($G666,Depth_Lookup!$A$3:$J$561,9,FALSE))-(I666/100))&gt;=0,"Good","Too Long")</f>
        <v>Good</v>
      </c>
      <c r="K666" s="82">
        <f>(VLOOKUP($G666,Depth_Lookup!$A$3:$J$561,10,FALSE))+(H666/100)</f>
        <v>321.5</v>
      </c>
      <c r="L666" s="82">
        <f>(VLOOKUP($G666,Depth_Lookup!$A$3:$J$561,10,FALSE))+(I666/100)</f>
        <v>321.625</v>
      </c>
      <c r="M666" s="174" t="s">
        <v>2919</v>
      </c>
      <c r="N666" s="174" t="s">
        <v>12</v>
      </c>
      <c r="O666" s="59" t="s">
        <v>2990</v>
      </c>
      <c r="P666" s="59" t="s">
        <v>2500</v>
      </c>
      <c r="Q666" s="45"/>
      <c r="R666" s="42">
        <v>100</v>
      </c>
      <c r="V666" s="8">
        <f t="shared" si="72"/>
        <v>100</v>
      </c>
      <c r="W666" s="4" t="s">
        <v>2046</v>
      </c>
      <c r="X666" s="5" t="s">
        <v>1764</v>
      </c>
      <c r="Y666" s="38">
        <v>90</v>
      </c>
      <c r="Z666" s="8" t="str">
        <f>VLOOKUP($Y666,definitions_list_lookup!$N$15:$P$20,2,TRUE)</f>
        <v>very high</v>
      </c>
      <c r="AA666" s="8">
        <f>VLOOKUP($Y666,definitions_list_lookup!$N$15:$P$20,3,TRUE)</f>
        <v>4</v>
      </c>
      <c r="AB666" s="4"/>
      <c r="AC666" s="7"/>
      <c r="AD666" s="7"/>
      <c r="AE666" s="7"/>
      <c r="AF666" s="7"/>
      <c r="AG666" s="7"/>
      <c r="AH666" s="7"/>
      <c r="AI666" s="7"/>
      <c r="AJ666" s="7"/>
      <c r="AK666" s="7"/>
      <c r="AL666" s="7"/>
      <c r="AM666" s="7"/>
      <c r="AN666" s="7"/>
      <c r="AO666" s="7"/>
      <c r="AP666" s="7">
        <v>5</v>
      </c>
      <c r="AQ666" s="7"/>
      <c r="AR666" s="7"/>
      <c r="AS666" s="7">
        <v>95</v>
      </c>
      <c r="AT666" s="7"/>
      <c r="AU666" s="7"/>
      <c r="AV666" s="7"/>
      <c r="AW666" s="7"/>
      <c r="AX666" s="7"/>
      <c r="AY666" s="7"/>
      <c r="AZ666" s="7"/>
      <c r="BA666" s="8">
        <f t="shared" si="73"/>
        <v>100</v>
      </c>
      <c r="BB666" s="45"/>
      <c r="BC666" s="4"/>
      <c r="BD666" s="4"/>
      <c r="BE666" s="4"/>
      <c r="BG666" s="8" t="str">
        <f>VLOOKUP($BF666,definitions_list_lookup!$N$15:$P$20,2,TRUE)</f>
        <v>fresh</v>
      </c>
      <c r="BH666" s="8">
        <f>VLOOKUP($BF666,definitions_list_lookup!$N$15:$P$20,3,TRUE)</f>
        <v>0</v>
      </c>
      <c r="BI666" s="4"/>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8">
        <f t="shared" si="74"/>
        <v>0</v>
      </c>
      <c r="CI666" s="45"/>
      <c r="CJ666" s="7"/>
      <c r="CK666" s="130"/>
      <c r="CM666" s="8" t="str">
        <f>VLOOKUP($CL666,definitions_list_lookup!$N$15:$P$20,2,TRUE)</f>
        <v>fresh</v>
      </c>
      <c r="CN666" s="8">
        <f>VLOOKUP($CL666,definitions_list_lookup!$N$15:$P$20,3,TRUE)</f>
        <v>0</v>
      </c>
      <c r="CO666" s="108"/>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8">
        <f t="shared" si="75"/>
        <v>0</v>
      </c>
      <c r="DO666" s="45"/>
      <c r="DP666" s="4"/>
      <c r="DR666" s="8" t="str">
        <f>VLOOKUP($DQ666,definitions_list_lookup!$N$15:$P$20,2,TRUE)</f>
        <v>fresh</v>
      </c>
      <c r="DS666" s="8">
        <f>VLOOKUP($DQ666,definitions_list_lookup!$N$15:$P$20,3,TRUE)</f>
        <v>0</v>
      </c>
      <c r="DT666" s="108"/>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8">
        <f t="shared" si="76"/>
        <v>0</v>
      </c>
      <c r="ET666" s="45"/>
      <c r="EU666" s="8">
        <f t="shared" si="70"/>
        <v>90</v>
      </c>
      <c r="EV666" s="8" t="str">
        <f>VLOOKUP($EU666,definitions_list_lookup!$N$15:$P$20,2,TRUE)</f>
        <v>very high</v>
      </c>
      <c r="EW666" s="8">
        <f>VLOOKUP($EU666,definitions_list_lookup!$N$15:$P$20,3,TRUE)</f>
        <v>4</v>
      </c>
    </row>
    <row r="667" spans="1:153" s="5" customFormat="1" ht="112">
      <c r="A667" s="5" t="s">
        <v>2959</v>
      </c>
      <c r="B667" s="5" t="s">
        <v>2845</v>
      </c>
      <c r="C667" s="5" t="s">
        <v>1497</v>
      </c>
      <c r="D667" s="5" t="s">
        <v>1497</v>
      </c>
      <c r="E667" s="5">
        <v>146</v>
      </c>
      <c r="F667" s="5">
        <v>3</v>
      </c>
      <c r="G667" s="6" t="str">
        <f t="shared" si="71"/>
        <v>146-3</v>
      </c>
      <c r="H667" s="2">
        <v>0</v>
      </c>
      <c r="I667" s="2">
        <v>28</v>
      </c>
      <c r="J667" s="81" t="str">
        <f>IF(((VLOOKUP($G667,Depth_Lookup!$A$3:$J$561,9,FALSE))-(I667/100))&gt;=0,"Good","Too Long")</f>
        <v>Good</v>
      </c>
      <c r="K667" s="82">
        <f>(VLOOKUP($G667,Depth_Lookup!$A$3:$J$561,10,FALSE))+(H667/100)</f>
        <v>321.625</v>
      </c>
      <c r="L667" s="82">
        <f>(VLOOKUP($G667,Depth_Lookup!$A$3:$J$561,10,FALSE))+(I667/100)</f>
        <v>321.90499999999997</v>
      </c>
      <c r="M667" s="174" t="s">
        <v>2919</v>
      </c>
      <c r="N667" s="174" t="s">
        <v>12</v>
      </c>
      <c r="O667" s="59" t="s">
        <v>2990</v>
      </c>
      <c r="P667" s="59" t="s">
        <v>2500</v>
      </c>
      <c r="Q667" s="45"/>
      <c r="R667" s="42">
        <v>100</v>
      </c>
      <c r="V667" s="8">
        <f t="shared" si="72"/>
        <v>100</v>
      </c>
      <c r="W667" s="4" t="s">
        <v>2046</v>
      </c>
      <c r="X667" s="5" t="s">
        <v>1764</v>
      </c>
      <c r="Y667" s="38">
        <v>90</v>
      </c>
      <c r="Z667" s="8" t="str">
        <f>VLOOKUP($Y667,definitions_list_lookup!$N$15:$P$20,2,TRUE)</f>
        <v>very high</v>
      </c>
      <c r="AA667" s="8">
        <f>VLOOKUP($Y667,definitions_list_lookup!$N$15:$P$20,3,TRUE)</f>
        <v>4</v>
      </c>
      <c r="AB667" s="4"/>
      <c r="AC667" s="7"/>
      <c r="AD667" s="7"/>
      <c r="AE667" s="7"/>
      <c r="AF667" s="7"/>
      <c r="AG667" s="7"/>
      <c r="AH667" s="7"/>
      <c r="AI667" s="7"/>
      <c r="AJ667" s="7"/>
      <c r="AK667" s="7"/>
      <c r="AL667" s="7"/>
      <c r="AM667" s="7"/>
      <c r="AN667" s="7"/>
      <c r="AO667" s="7"/>
      <c r="AP667" s="7">
        <v>5</v>
      </c>
      <c r="AQ667" s="7"/>
      <c r="AR667" s="7"/>
      <c r="AS667" s="7">
        <v>95</v>
      </c>
      <c r="AT667" s="7"/>
      <c r="AU667" s="7"/>
      <c r="AV667" s="7"/>
      <c r="AW667" s="7"/>
      <c r="AX667" s="7"/>
      <c r="AY667" s="7"/>
      <c r="AZ667" s="7"/>
      <c r="BA667" s="8">
        <f t="shared" si="73"/>
        <v>100</v>
      </c>
      <c r="BB667" s="45"/>
      <c r="BC667" s="4"/>
      <c r="BD667" s="4"/>
      <c r="BE667" s="4"/>
      <c r="BG667" s="8" t="str">
        <f>VLOOKUP($BF667,definitions_list_lookup!$N$15:$P$20,2,TRUE)</f>
        <v>fresh</v>
      </c>
      <c r="BH667" s="8">
        <f>VLOOKUP($BF667,definitions_list_lookup!$N$15:$P$20,3,TRUE)</f>
        <v>0</v>
      </c>
      <c r="BI667" s="4"/>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8">
        <f t="shared" si="74"/>
        <v>0</v>
      </c>
      <c r="CI667" s="45"/>
      <c r="CJ667" s="7"/>
      <c r="CK667" s="130"/>
      <c r="CM667" s="8" t="str">
        <f>VLOOKUP($CL667,definitions_list_lookup!$N$15:$P$20,2,TRUE)</f>
        <v>fresh</v>
      </c>
      <c r="CN667" s="8">
        <f>VLOOKUP($CL667,definitions_list_lookup!$N$15:$P$20,3,TRUE)</f>
        <v>0</v>
      </c>
      <c r="CO667" s="108"/>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8">
        <f t="shared" si="75"/>
        <v>0</v>
      </c>
      <c r="DO667" s="45"/>
      <c r="DP667" s="4"/>
      <c r="DR667" s="8" t="str">
        <f>VLOOKUP($DQ667,definitions_list_lookup!$N$15:$P$20,2,TRUE)</f>
        <v>fresh</v>
      </c>
      <c r="DS667" s="8">
        <f>VLOOKUP($DQ667,definitions_list_lookup!$N$15:$P$20,3,TRUE)</f>
        <v>0</v>
      </c>
      <c r="DT667" s="108"/>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8">
        <f t="shared" si="76"/>
        <v>0</v>
      </c>
      <c r="ET667" s="45"/>
      <c r="EU667" s="8">
        <f t="shared" si="70"/>
        <v>90</v>
      </c>
      <c r="EV667" s="8" t="str">
        <f>VLOOKUP($EU667,definitions_list_lookup!$N$15:$P$20,2,TRUE)</f>
        <v>very high</v>
      </c>
      <c r="EW667" s="8">
        <f>VLOOKUP($EU667,definitions_list_lookup!$N$15:$P$20,3,TRUE)</f>
        <v>4</v>
      </c>
    </row>
    <row r="668" spans="1:153" s="5" customFormat="1" ht="70">
      <c r="A668" s="5" t="s">
        <v>2959</v>
      </c>
      <c r="B668" s="5" t="s">
        <v>2845</v>
      </c>
      <c r="C668" s="5" t="s">
        <v>1497</v>
      </c>
      <c r="D668" s="5" t="s">
        <v>1497</v>
      </c>
      <c r="E668" s="5">
        <v>146</v>
      </c>
      <c r="F668" s="5">
        <v>3</v>
      </c>
      <c r="G668" s="6" t="str">
        <f t="shared" si="71"/>
        <v>146-3</v>
      </c>
      <c r="H668" s="2">
        <v>28</v>
      </c>
      <c r="I668" s="2">
        <v>31.5</v>
      </c>
      <c r="J668" s="81" t="str">
        <f>IF(((VLOOKUP($G668,Depth_Lookup!$A$3:$J$561,9,FALSE))-(I668/100))&gt;=0,"Good","Too Long")</f>
        <v>Good</v>
      </c>
      <c r="K668" s="82">
        <f>(VLOOKUP($G668,Depth_Lookup!$A$3:$J$561,10,FALSE))+(H668/100)</f>
        <v>321.90499999999997</v>
      </c>
      <c r="L668" s="82">
        <f>(VLOOKUP($G668,Depth_Lookup!$A$3:$J$561,10,FALSE))+(I668/100)</f>
        <v>321.94</v>
      </c>
      <c r="M668" s="174" t="s">
        <v>2921</v>
      </c>
      <c r="N668" s="174" t="s">
        <v>13</v>
      </c>
      <c r="O668" s="59" t="s">
        <v>2992</v>
      </c>
      <c r="P668" s="59" t="s">
        <v>2499</v>
      </c>
      <c r="Q668" s="45"/>
      <c r="R668" s="42">
        <v>100</v>
      </c>
      <c r="V668" s="8">
        <f t="shared" si="72"/>
        <v>100</v>
      </c>
      <c r="W668" s="4" t="s">
        <v>2039</v>
      </c>
      <c r="X668" s="5" t="s">
        <v>1764</v>
      </c>
      <c r="Y668" s="38">
        <v>95</v>
      </c>
      <c r="Z668" s="8" t="str">
        <f>VLOOKUP($Y668,definitions_list_lookup!$N$15:$P$20,2,TRUE)</f>
        <v>complete</v>
      </c>
      <c r="AA668" s="8">
        <f>VLOOKUP($Y668,definitions_list_lookup!$N$15:$P$20,3,TRUE)</f>
        <v>5</v>
      </c>
      <c r="AB668" s="4" t="s">
        <v>2991</v>
      </c>
      <c r="AC668" s="7">
        <v>1</v>
      </c>
      <c r="AD668" s="7">
        <v>2</v>
      </c>
      <c r="AE668" s="7">
        <v>1</v>
      </c>
      <c r="AF668" s="7"/>
      <c r="AG668" s="7"/>
      <c r="AH668" s="7"/>
      <c r="AI668" s="7"/>
      <c r="AJ668" s="7"/>
      <c r="AK668" s="7"/>
      <c r="AL668" s="7"/>
      <c r="AM668" s="7"/>
      <c r="AN668" s="7"/>
      <c r="AO668" s="7"/>
      <c r="AP668" s="7">
        <v>5</v>
      </c>
      <c r="AQ668" s="7"/>
      <c r="AR668" s="7"/>
      <c r="AS668" s="7">
        <v>91</v>
      </c>
      <c r="AT668" s="7"/>
      <c r="AU668" s="7"/>
      <c r="AV668" s="7"/>
      <c r="AW668" s="7"/>
      <c r="AX668" s="7"/>
      <c r="AY668" s="7"/>
      <c r="AZ668" s="7"/>
      <c r="BA668" s="8">
        <f t="shared" si="73"/>
        <v>100</v>
      </c>
      <c r="BB668" s="45"/>
      <c r="BC668" s="4"/>
      <c r="BD668" s="4"/>
      <c r="BE668" s="4"/>
      <c r="BG668" s="8" t="str">
        <f>VLOOKUP($BF668,definitions_list_lookup!$N$15:$P$20,2,TRUE)</f>
        <v>fresh</v>
      </c>
      <c r="BH668" s="8">
        <f>VLOOKUP($BF668,definitions_list_lookup!$N$15:$P$20,3,TRUE)</f>
        <v>0</v>
      </c>
      <c r="BI668" s="4"/>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8">
        <f t="shared" si="74"/>
        <v>0</v>
      </c>
      <c r="CI668" s="45"/>
      <c r="CJ668" s="7"/>
      <c r="CK668" s="130"/>
      <c r="CM668" s="8" t="str">
        <f>VLOOKUP($CL668,definitions_list_lookup!$N$15:$P$20,2,TRUE)</f>
        <v>fresh</v>
      </c>
      <c r="CN668" s="8">
        <f>VLOOKUP($CL668,definitions_list_lookup!$N$15:$P$20,3,TRUE)</f>
        <v>0</v>
      </c>
      <c r="CO668" s="108"/>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8">
        <f t="shared" si="75"/>
        <v>0</v>
      </c>
      <c r="DO668" s="45"/>
      <c r="DP668" s="4"/>
      <c r="DR668" s="8" t="str">
        <f>VLOOKUP($DQ668,definitions_list_lookup!$N$15:$P$20,2,TRUE)</f>
        <v>fresh</v>
      </c>
      <c r="DS668" s="8">
        <f>VLOOKUP($DQ668,definitions_list_lookup!$N$15:$P$20,3,TRUE)</f>
        <v>0</v>
      </c>
      <c r="DT668" s="108"/>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8">
        <f t="shared" si="76"/>
        <v>0</v>
      </c>
      <c r="ET668" s="45"/>
      <c r="EU668" s="8">
        <f t="shared" si="70"/>
        <v>95</v>
      </c>
      <c r="EV668" s="8" t="str">
        <f>VLOOKUP($EU668,definitions_list_lookup!$N$15:$P$20,2,TRUE)</f>
        <v>complete</v>
      </c>
      <c r="EW668" s="8">
        <f>VLOOKUP($EU668,definitions_list_lookup!$N$15:$P$20,3,TRUE)</f>
        <v>5</v>
      </c>
    </row>
    <row r="669" spans="1:153" s="5" customFormat="1" ht="112">
      <c r="A669" s="5" t="s">
        <v>2959</v>
      </c>
      <c r="B669" s="5" t="s">
        <v>2845</v>
      </c>
      <c r="C669" s="5" t="s">
        <v>1497</v>
      </c>
      <c r="D669" s="5" t="s">
        <v>1497</v>
      </c>
      <c r="E669" s="5">
        <v>146</v>
      </c>
      <c r="F669" s="5">
        <v>3</v>
      </c>
      <c r="G669" s="6" t="str">
        <f t="shared" si="71"/>
        <v>146-3</v>
      </c>
      <c r="H669" s="2">
        <v>31.5</v>
      </c>
      <c r="I669" s="2">
        <v>56</v>
      </c>
      <c r="J669" s="81" t="str">
        <f>IF(((VLOOKUP($G669,Depth_Lookup!$A$3:$J$561,9,FALSE))-(I669/100))&gt;=0,"Good","Too Long")</f>
        <v>Good</v>
      </c>
      <c r="K669" s="82">
        <f>(VLOOKUP($G669,Depth_Lookup!$A$3:$J$561,10,FALSE))+(H669/100)</f>
        <v>321.94</v>
      </c>
      <c r="L669" s="82">
        <f>(VLOOKUP($G669,Depth_Lookup!$A$3:$J$561,10,FALSE))+(I669/100)</f>
        <v>322.185</v>
      </c>
      <c r="M669" s="174" t="s">
        <v>2922</v>
      </c>
      <c r="N669" s="174" t="s">
        <v>12</v>
      </c>
      <c r="O669" s="59" t="s">
        <v>2397</v>
      </c>
      <c r="P669" s="59" t="s">
        <v>2500</v>
      </c>
      <c r="Q669" s="45"/>
      <c r="R669" s="42">
        <v>100</v>
      </c>
      <c r="V669" s="8">
        <f t="shared" si="72"/>
        <v>100</v>
      </c>
      <c r="W669" s="4" t="s">
        <v>2046</v>
      </c>
      <c r="X669" s="5" t="s">
        <v>1764</v>
      </c>
      <c r="Y669" s="38">
        <v>95</v>
      </c>
      <c r="Z669" s="8" t="str">
        <f>VLOOKUP($Y669,definitions_list_lookup!$N$15:$P$20,2,TRUE)</f>
        <v>complete</v>
      </c>
      <c r="AA669" s="8">
        <f>VLOOKUP($Y669,definitions_list_lookup!$N$15:$P$20,3,TRUE)</f>
        <v>5</v>
      </c>
      <c r="AB669" s="4"/>
      <c r="AC669" s="7"/>
      <c r="AD669" s="7"/>
      <c r="AE669" s="7"/>
      <c r="AF669" s="7"/>
      <c r="AG669" s="7"/>
      <c r="AH669" s="7"/>
      <c r="AI669" s="7"/>
      <c r="AJ669" s="7"/>
      <c r="AK669" s="7"/>
      <c r="AL669" s="7"/>
      <c r="AM669" s="7"/>
      <c r="AN669" s="7"/>
      <c r="AO669" s="7"/>
      <c r="AP669" s="7">
        <v>5</v>
      </c>
      <c r="AQ669" s="7"/>
      <c r="AR669" s="7"/>
      <c r="AS669" s="7">
        <v>95</v>
      </c>
      <c r="AT669" s="7"/>
      <c r="AU669" s="7"/>
      <c r="AV669" s="7"/>
      <c r="AW669" s="7"/>
      <c r="AX669" s="7"/>
      <c r="AY669" s="7"/>
      <c r="AZ669" s="7"/>
      <c r="BA669" s="8">
        <f t="shared" si="73"/>
        <v>100</v>
      </c>
      <c r="BB669" s="45"/>
      <c r="BC669" s="4"/>
      <c r="BD669" s="4"/>
      <c r="BE669" s="4"/>
      <c r="BG669" s="8" t="str">
        <f>VLOOKUP($BF669,definitions_list_lookup!$N$15:$P$20,2,TRUE)</f>
        <v>fresh</v>
      </c>
      <c r="BH669" s="8">
        <f>VLOOKUP($BF669,definitions_list_lookup!$N$15:$P$20,3,TRUE)</f>
        <v>0</v>
      </c>
      <c r="BI669" s="4"/>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8">
        <f t="shared" si="74"/>
        <v>0</v>
      </c>
      <c r="CI669" s="45"/>
      <c r="CJ669" s="7"/>
      <c r="CK669" s="130"/>
      <c r="CM669" s="8" t="str">
        <f>VLOOKUP($CL669,definitions_list_lookup!$N$15:$P$20,2,TRUE)</f>
        <v>fresh</v>
      </c>
      <c r="CN669" s="8">
        <f>VLOOKUP($CL669,definitions_list_lookup!$N$15:$P$20,3,TRUE)</f>
        <v>0</v>
      </c>
      <c r="CO669" s="108"/>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8">
        <f t="shared" si="75"/>
        <v>0</v>
      </c>
      <c r="DO669" s="45"/>
      <c r="DP669" s="4"/>
      <c r="DR669" s="8" t="str">
        <f>VLOOKUP($DQ669,definitions_list_lookup!$N$15:$P$20,2,TRUE)</f>
        <v>fresh</v>
      </c>
      <c r="DS669" s="8">
        <f>VLOOKUP($DQ669,definitions_list_lookup!$N$15:$P$20,3,TRUE)</f>
        <v>0</v>
      </c>
      <c r="DT669" s="108"/>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8">
        <f t="shared" si="76"/>
        <v>0</v>
      </c>
      <c r="ET669" s="45"/>
      <c r="EU669" s="8">
        <f t="shared" si="70"/>
        <v>95</v>
      </c>
      <c r="EV669" s="8" t="str">
        <f>VLOOKUP($EU669,definitions_list_lookup!$N$15:$P$20,2,TRUE)</f>
        <v>complete</v>
      </c>
      <c r="EW669" s="8">
        <f>VLOOKUP($EU669,definitions_list_lookup!$N$15:$P$20,3,TRUE)</f>
        <v>5</v>
      </c>
    </row>
    <row r="670" spans="1:153" s="5" customFormat="1" ht="42">
      <c r="A670" s="5" t="s">
        <v>2959</v>
      </c>
      <c r="B670" s="5" t="s">
        <v>2845</v>
      </c>
      <c r="C670" s="5" t="s">
        <v>1497</v>
      </c>
      <c r="D670" s="5" t="s">
        <v>1497</v>
      </c>
      <c r="E670" s="5">
        <v>146</v>
      </c>
      <c r="F670" s="5">
        <v>3</v>
      </c>
      <c r="G670" s="6" t="str">
        <f t="shared" si="71"/>
        <v>146-3</v>
      </c>
      <c r="H670" s="2">
        <v>56</v>
      </c>
      <c r="I670" s="2">
        <v>68</v>
      </c>
      <c r="J670" s="81" t="str">
        <f>IF(((VLOOKUP($G670,Depth_Lookup!$A$3:$J$561,9,FALSE))-(I670/100))&gt;=0,"Good","Too Long")</f>
        <v>Good</v>
      </c>
      <c r="K670" s="82">
        <f>(VLOOKUP($G670,Depth_Lookup!$A$3:$J$561,10,FALSE))+(H670/100)</f>
        <v>322.185</v>
      </c>
      <c r="L670" s="82">
        <f>(VLOOKUP($G670,Depth_Lookup!$A$3:$J$561,10,FALSE))+(I670/100)</f>
        <v>322.30500000000001</v>
      </c>
      <c r="M670" s="174" t="s">
        <v>2923</v>
      </c>
      <c r="N670" s="174" t="s">
        <v>13</v>
      </c>
      <c r="O670" s="59" t="s">
        <v>2993</v>
      </c>
      <c r="P670" s="59" t="s">
        <v>3052</v>
      </c>
      <c r="Q670" s="45"/>
      <c r="R670" s="42">
        <v>100</v>
      </c>
      <c r="V670" s="8">
        <f t="shared" si="72"/>
        <v>100</v>
      </c>
      <c r="W670" s="4" t="s">
        <v>2039</v>
      </c>
      <c r="X670" s="5" t="s">
        <v>1764</v>
      </c>
      <c r="Y670" s="38">
        <v>80</v>
      </c>
      <c r="Z670" s="8" t="str">
        <f>VLOOKUP($Y670,definitions_list_lookup!$N$15:$P$20,2,TRUE)</f>
        <v>very high</v>
      </c>
      <c r="AA670" s="8">
        <f>VLOOKUP($Y670,definitions_list_lookup!$N$15:$P$20,3,TRUE)</f>
        <v>4</v>
      </c>
      <c r="AB670" s="4"/>
      <c r="AC670" s="7"/>
      <c r="AD670" s="7"/>
      <c r="AE670" s="7"/>
      <c r="AF670" s="7"/>
      <c r="AG670" s="7"/>
      <c r="AH670" s="7"/>
      <c r="AI670" s="7"/>
      <c r="AJ670" s="7"/>
      <c r="AK670" s="7"/>
      <c r="AL670" s="7"/>
      <c r="AM670" s="7"/>
      <c r="AN670" s="7"/>
      <c r="AO670" s="7"/>
      <c r="AP670" s="7">
        <v>5</v>
      </c>
      <c r="AQ670" s="7"/>
      <c r="AR670" s="7"/>
      <c r="AS670" s="7">
        <v>95</v>
      </c>
      <c r="AT670" s="7"/>
      <c r="AU670" s="7"/>
      <c r="AV670" s="7"/>
      <c r="AW670" s="7"/>
      <c r="AX670" s="7"/>
      <c r="AY670" s="7"/>
      <c r="AZ670" s="7"/>
      <c r="BA670" s="8">
        <f t="shared" si="73"/>
        <v>100</v>
      </c>
      <c r="BB670" s="45"/>
      <c r="BC670" s="4"/>
      <c r="BD670" s="4"/>
      <c r="BE670" s="4"/>
      <c r="BG670" s="8" t="str">
        <f>VLOOKUP($BF670,definitions_list_lookup!$N$15:$P$20,2,TRUE)</f>
        <v>fresh</v>
      </c>
      <c r="BH670" s="8">
        <f>VLOOKUP($BF670,definitions_list_lookup!$N$15:$P$20,3,TRUE)</f>
        <v>0</v>
      </c>
      <c r="BI670" s="4"/>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8">
        <f t="shared" si="74"/>
        <v>0</v>
      </c>
      <c r="CI670" s="45"/>
      <c r="CJ670" s="7"/>
      <c r="CK670" s="130"/>
      <c r="CM670" s="8" t="str">
        <f>VLOOKUP($CL670,definitions_list_lookup!$N$15:$P$20,2,TRUE)</f>
        <v>fresh</v>
      </c>
      <c r="CN670" s="8">
        <f>VLOOKUP($CL670,definitions_list_lookup!$N$15:$P$20,3,TRUE)</f>
        <v>0</v>
      </c>
      <c r="CO670" s="108"/>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8">
        <f t="shared" si="75"/>
        <v>0</v>
      </c>
      <c r="DO670" s="45"/>
      <c r="DP670" s="4"/>
      <c r="DR670" s="8" t="str">
        <f>VLOOKUP($DQ670,definitions_list_lookup!$N$15:$P$20,2,TRUE)</f>
        <v>fresh</v>
      </c>
      <c r="DS670" s="8">
        <f>VLOOKUP($DQ670,definitions_list_lookup!$N$15:$P$20,3,TRUE)</f>
        <v>0</v>
      </c>
      <c r="DT670" s="108"/>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8">
        <f t="shared" si="76"/>
        <v>0</v>
      </c>
      <c r="ET670" s="45"/>
      <c r="EU670" s="8">
        <f t="shared" si="70"/>
        <v>80</v>
      </c>
      <c r="EV670" s="8" t="str">
        <f>VLOOKUP($EU670,definitions_list_lookup!$N$15:$P$20,2,TRUE)</f>
        <v>very high</v>
      </c>
      <c r="EW670" s="8">
        <f>VLOOKUP($EU670,definitions_list_lookup!$N$15:$P$20,3,TRUE)</f>
        <v>4</v>
      </c>
    </row>
    <row r="671" spans="1:153" s="5" customFormat="1" ht="112">
      <c r="A671" s="5" t="s">
        <v>2959</v>
      </c>
      <c r="B671" s="5" t="s">
        <v>2845</v>
      </c>
      <c r="C671" s="5" t="s">
        <v>1497</v>
      </c>
      <c r="D671" s="5" t="s">
        <v>1497</v>
      </c>
      <c r="E671" s="5">
        <v>146</v>
      </c>
      <c r="F671" s="5">
        <v>4</v>
      </c>
      <c r="G671" s="6" t="str">
        <f t="shared" si="71"/>
        <v>146-4</v>
      </c>
      <c r="H671" s="2">
        <v>0</v>
      </c>
      <c r="I671" s="2">
        <v>38</v>
      </c>
      <c r="J671" s="81" t="str">
        <f>IF(((VLOOKUP($G671,Depth_Lookup!$A$3:$J$561,9,FALSE))-(I671/100))&gt;=0,"Good","Too Long")</f>
        <v>Good</v>
      </c>
      <c r="K671" s="82">
        <f>(VLOOKUP($G671,Depth_Lookup!$A$3:$J$561,10,FALSE))+(H671/100)</f>
        <v>322.30500000000001</v>
      </c>
      <c r="L671" s="82">
        <f>(VLOOKUP($G671,Depth_Lookup!$A$3:$J$561,10,FALSE))+(I671/100)</f>
        <v>322.685</v>
      </c>
      <c r="M671" s="174" t="s">
        <v>2923</v>
      </c>
      <c r="N671" s="174" t="s">
        <v>13</v>
      </c>
      <c r="O671" s="59" t="s">
        <v>2993</v>
      </c>
      <c r="P671" s="59" t="s">
        <v>2500</v>
      </c>
      <c r="Q671" s="45"/>
      <c r="R671" s="42">
        <v>100</v>
      </c>
      <c r="V671" s="8">
        <f t="shared" si="72"/>
        <v>100</v>
      </c>
      <c r="W671" s="4" t="s">
        <v>2039</v>
      </c>
      <c r="X671" s="5" t="s">
        <v>1764</v>
      </c>
      <c r="Y671" s="38">
        <v>80</v>
      </c>
      <c r="Z671" s="8" t="str">
        <f>VLOOKUP($Y671,definitions_list_lookup!$N$15:$P$20,2,TRUE)</f>
        <v>very high</v>
      </c>
      <c r="AA671" s="8">
        <f>VLOOKUP($Y671,definitions_list_lookup!$N$15:$P$20,3,TRUE)</f>
        <v>4</v>
      </c>
      <c r="AB671" s="4"/>
      <c r="AC671" s="7"/>
      <c r="AD671" s="7"/>
      <c r="AE671" s="7"/>
      <c r="AF671" s="7"/>
      <c r="AG671" s="7"/>
      <c r="AH671" s="7"/>
      <c r="AI671" s="7"/>
      <c r="AJ671" s="7"/>
      <c r="AK671" s="7"/>
      <c r="AL671" s="7"/>
      <c r="AM671" s="7"/>
      <c r="AN671" s="7"/>
      <c r="AO671" s="7"/>
      <c r="AP671" s="7">
        <v>5</v>
      </c>
      <c r="AQ671" s="7"/>
      <c r="AR671" s="7"/>
      <c r="AS671" s="7">
        <v>95</v>
      </c>
      <c r="AT671" s="7"/>
      <c r="AU671" s="7"/>
      <c r="AV671" s="7"/>
      <c r="AW671" s="7"/>
      <c r="AX671" s="7"/>
      <c r="AY671" s="7"/>
      <c r="AZ671" s="7"/>
      <c r="BA671" s="8">
        <f t="shared" si="73"/>
        <v>100</v>
      </c>
      <c r="BB671" s="45"/>
      <c r="BC671" s="4"/>
      <c r="BD671" s="4"/>
      <c r="BE671" s="4"/>
      <c r="BG671" s="8" t="str">
        <f>VLOOKUP($BF671,definitions_list_lookup!$N$15:$P$20,2,TRUE)</f>
        <v>fresh</v>
      </c>
      <c r="BH671" s="8">
        <f>VLOOKUP($BF671,definitions_list_lookup!$N$15:$P$20,3,TRUE)</f>
        <v>0</v>
      </c>
      <c r="BI671" s="4"/>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8">
        <f t="shared" si="74"/>
        <v>0</v>
      </c>
      <c r="CI671" s="45"/>
      <c r="CJ671" s="7"/>
      <c r="CK671" s="130"/>
      <c r="CM671" s="8" t="str">
        <f>VLOOKUP($CL671,definitions_list_lookup!$N$15:$P$20,2,TRUE)</f>
        <v>fresh</v>
      </c>
      <c r="CN671" s="8">
        <f>VLOOKUP($CL671,definitions_list_lookup!$N$15:$P$20,3,TRUE)</f>
        <v>0</v>
      </c>
      <c r="CO671" s="108"/>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8">
        <f t="shared" si="75"/>
        <v>0</v>
      </c>
      <c r="DO671" s="45"/>
      <c r="DP671" s="4"/>
      <c r="DR671" s="8" t="str">
        <f>VLOOKUP($DQ671,definitions_list_lookup!$N$15:$P$20,2,TRUE)</f>
        <v>fresh</v>
      </c>
      <c r="DS671" s="8">
        <f>VLOOKUP($DQ671,definitions_list_lookup!$N$15:$P$20,3,TRUE)</f>
        <v>0</v>
      </c>
      <c r="DT671" s="108"/>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8">
        <f t="shared" si="76"/>
        <v>0</v>
      </c>
      <c r="ET671" s="45"/>
      <c r="EU671" s="8">
        <f t="shared" si="70"/>
        <v>80</v>
      </c>
      <c r="EV671" s="8" t="str">
        <f>VLOOKUP($EU671,definitions_list_lookup!$N$15:$P$20,2,TRUE)</f>
        <v>very high</v>
      </c>
      <c r="EW671" s="8">
        <f>VLOOKUP($EU671,definitions_list_lookup!$N$15:$P$20,3,TRUE)</f>
        <v>4</v>
      </c>
    </row>
    <row r="672" spans="1:153" s="5" customFormat="1" ht="112">
      <c r="A672" s="5" t="s">
        <v>2959</v>
      </c>
      <c r="B672" s="5" t="s">
        <v>2845</v>
      </c>
      <c r="C672" s="5" t="s">
        <v>1497</v>
      </c>
      <c r="D672" s="5" t="s">
        <v>1497</v>
      </c>
      <c r="E672" s="5">
        <v>146</v>
      </c>
      <c r="F672" s="5">
        <v>4</v>
      </c>
      <c r="G672" s="6" t="str">
        <f t="shared" si="71"/>
        <v>146-4</v>
      </c>
      <c r="H672" s="2">
        <v>38</v>
      </c>
      <c r="I672" s="2">
        <v>64</v>
      </c>
      <c r="J672" s="81" t="str">
        <f>IF(((VLOOKUP($G672,Depth_Lookup!$A$3:$J$561,9,FALSE))-(I672/100))&gt;=0,"Good","Too Long")</f>
        <v>Good</v>
      </c>
      <c r="K672" s="82">
        <f>(VLOOKUP($G672,Depth_Lookup!$A$3:$J$561,10,FALSE))+(H672/100)</f>
        <v>322.685</v>
      </c>
      <c r="L672" s="82">
        <f>(VLOOKUP($G672,Depth_Lookup!$A$3:$J$561,10,FALSE))+(I672/100)</f>
        <v>322.94499999999999</v>
      </c>
      <c r="M672" s="174" t="s">
        <v>2924</v>
      </c>
      <c r="N672" s="174" t="s">
        <v>12</v>
      </c>
      <c r="O672" s="59" t="s">
        <v>2995</v>
      </c>
      <c r="P672" s="59" t="s">
        <v>2500</v>
      </c>
      <c r="Q672" s="45"/>
      <c r="R672" s="42">
        <v>100</v>
      </c>
      <c r="V672" s="8">
        <f t="shared" si="72"/>
        <v>100</v>
      </c>
      <c r="W672" s="4" t="s">
        <v>2046</v>
      </c>
      <c r="X672" s="5" t="s">
        <v>1764</v>
      </c>
      <c r="Y672" s="38">
        <v>90</v>
      </c>
      <c r="Z672" s="8" t="str">
        <f>VLOOKUP($Y672,definitions_list_lookup!$N$15:$P$20,2,TRUE)</f>
        <v>very high</v>
      </c>
      <c r="AA672" s="8">
        <f>VLOOKUP($Y672,definitions_list_lookup!$N$15:$P$20,3,TRUE)</f>
        <v>4</v>
      </c>
      <c r="AB672" s="4" t="s">
        <v>2994</v>
      </c>
      <c r="AC672" s="7">
        <v>0.5</v>
      </c>
      <c r="AD672" s="7">
        <v>1</v>
      </c>
      <c r="AE672" s="7">
        <v>0.5</v>
      </c>
      <c r="AF672" s="7"/>
      <c r="AG672" s="7"/>
      <c r="AH672" s="7"/>
      <c r="AI672" s="7"/>
      <c r="AJ672" s="7"/>
      <c r="AK672" s="7"/>
      <c r="AL672" s="7"/>
      <c r="AM672" s="7"/>
      <c r="AN672" s="7"/>
      <c r="AO672" s="7"/>
      <c r="AP672" s="7">
        <v>5</v>
      </c>
      <c r="AQ672" s="7"/>
      <c r="AR672" s="7"/>
      <c r="AS672" s="7">
        <v>93</v>
      </c>
      <c r="AT672" s="7"/>
      <c r="AU672" s="7"/>
      <c r="AV672" s="7"/>
      <c r="AW672" s="7"/>
      <c r="AX672" s="7"/>
      <c r="AY672" s="7"/>
      <c r="AZ672" s="7"/>
      <c r="BA672" s="8">
        <f t="shared" si="73"/>
        <v>100</v>
      </c>
      <c r="BB672" s="45"/>
      <c r="BC672" s="4"/>
      <c r="BD672" s="4"/>
      <c r="BE672" s="4"/>
      <c r="BG672" s="8" t="str">
        <f>VLOOKUP($BF672,definitions_list_lookup!$N$15:$P$20,2,TRUE)</f>
        <v>fresh</v>
      </c>
      <c r="BH672" s="8">
        <f>VLOOKUP($BF672,definitions_list_lookup!$N$15:$P$20,3,TRUE)</f>
        <v>0</v>
      </c>
      <c r="BI672" s="4"/>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8">
        <f t="shared" si="74"/>
        <v>0</v>
      </c>
      <c r="CI672" s="45"/>
      <c r="CJ672" s="7"/>
      <c r="CK672" s="130"/>
      <c r="CM672" s="8" t="str">
        <f>VLOOKUP($CL672,definitions_list_lookup!$N$15:$P$20,2,TRUE)</f>
        <v>fresh</v>
      </c>
      <c r="CN672" s="8">
        <f>VLOOKUP($CL672,definitions_list_lookup!$N$15:$P$20,3,TRUE)</f>
        <v>0</v>
      </c>
      <c r="CO672" s="108"/>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8">
        <f t="shared" si="75"/>
        <v>0</v>
      </c>
      <c r="DO672" s="45"/>
      <c r="DP672" s="4"/>
      <c r="DR672" s="8" t="str">
        <f>VLOOKUP($DQ672,definitions_list_lookup!$N$15:$P$20,2,TRUE)</f>
        <v>fresh</v>
      </c>
      <c r="DS672" s="8">
        <f>VLOOKUP($DQ672,definitions_list_lookup!$N$15:$P$20,3,TRUE)</f>
        <v>0</v>
      </c>
      <c r="DT672" s="108"/>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8">
        <f t="shared" si="76"/>
        <v>0</v>
      </c>
      <c r="ET672" s="45"/>
      <c r="EU672" s="8">
        <f t="shared" si="70"/>
        <v>90</v>
      </c>
      <c r="EV672" s="8" t="str">
        <f>VLOOKUP($EU672,definitions_list_lookup!$N$15:$P$20,2,TRUE)</f>
        <v>very high</v>
      </c>
      <c r="EW672" s="8">
        <f>VLOOKUP($EU672,definitions_list_lookup!$N$15:$P$20,3,TRUE)</f>
        <v>4</v>
      </c>
    </row>
    <row r="673" spans="1:153" s="5" customFormat="1" ht="98">
      <c r="A673" s="5" t="s">
        <v>2959</v>
      </c>
      <c r="B673" s="5" t="s">
        <v>2845</v>
      </c>
      <c r="C673" s="5" t="s">
        <v>1497</v>
      </c>
      <c r="D673" s="5" t="s">
        <v>1497</v>
      </c>
      <c r="E673" s="5">
        <v>146</v>
      </c>
      <c r="F673" s="5">
        <v>4</v>
      </c>
      <c r="G673" s="6" t="str">
        <f t="shared" si="71"/>
        <v>146-4</v>
      </c>
      <c r="H673" s="2">
        <v>64</v>
      </c>
      <c r="I673" s="2">
        <v>83.5</v>
      </c>
      <c r="J673" s="81" t="str">
        <f>IF(((VLOOKUP($G673,Depth_Lookup!$A$3:$J$561,9,FALSE))-(I673/100))&gt;=0,"Good","Too Long")</f>
        <v>Good</v>
      </c>
      <c r="K673" s="82">
        <f>(VLOOKUP($G673,Depth_Lookup!$A$3:$J$561,10,FALSE))+(H673/100)</f>
        <v>322.94499999999999</v>
      </c>
      <c r="L673" s="82">
        <f>(VLOOKUP($G673,Depth_Lookup!$A$3:$J$561,10,FALSE))+(I673/100)</f>
        <v>323.14</v>
      </c>
      <c r="M673" s="174" t="s">
        <v>2925</v>
      </c>
      <c r="N673" s="174" t="s">
        <v>2875</v>
      </c>
      <c r="O673" s="59" t="s">
        <v>2996</v>
      </c>
      <c r="P673" s="59" t="s">
        <v>2499</v>
      </c>
      <c r="Q673" s="45"/>
      <c r="R673" s="42">
        <v>100</v>
      </c>
      <c r="V673" s="8">
        <f t="shared" si="72"/>
        <v>100</v>
      </c>
      <c r="W673" s="4" t="s">
        <v>2046</v>
      </c>
      <c r="X673" s="5" t="s">
        <v>1764</v>
      </c>
      <c r="Y673" s="38">
        <v>80</v>
      </c>
      <c r="Z673" s="8" t="str">
        <f>VLOOKUP($Y673,definitions_list_lookup!$N$15:$P$20,2,TRUE)</f>
        <v>very high</v>
      </c>
      <c r="AA673" s="8">
        <f>VLOOKUP($Y673,definitions_list_lookup!$N$15:$P$20,3,TRUE)</f>
        <v>4</v>
      </c>
      <c r="AB673" s="4"/>
      <c r="AC673" s="7"/>
      <c r="AD673" s="7"/>
      <c r="AE673" s="7"/>
      <c r="AF673" s="7"/>
      <c r="AG673" s="7"/>
      <c r="AH673" s="7"/>
      <c r="AI673" s="7"/>
      <c r="AJ673" s="7"/>
      <c r="AK673" s="7"/>
      <c r="AL673" s="7"/>
      <c r="AM673" s="7"/>
      <c r="AN673" s="7"/>
      <c r="AO673" s="7"/>
      <c r="AP673" s="7">
        <v>5</v>
      </c>
      <c r="AQ673" s="7"/>
      <c r="AR673" s="7"/>
      <c r="AS673" s="7">
        <v>95</v>
      </c>
      <c r="AT673" s="7"/>
      <c r="AU673" s="7"/>
      <c r="AV673" s="7"/>
      <c r="AW673" s="7"/>
      <c r="AX673" s="7"/>
      <c r="AY673" s="7"/>
      <c r="AZ673" s="7"/>
      <c r="BA673" s="8">
        <f t="shared" si="73"/>
        <v>100</v>
      </c>
      <c r="BB673" s="45"/>
      <c r="BC673" s="4"/>
      <c r="BD673" s="4"/>
      <c r="BE673" s="4"/>
      <c r="BG673" s="8" t="str">
        <f>VLOOKUP($BF673,definitions_list_lookup!$N$15:$P$20,2,TRUE)</f>
        <v>fresh</v>
      </c>
      <c r="BH673" s="8">
        <f>VLOOKUP($BF673,definitions_list_lookup!$N$15:$P$20,3,TRUE)</f>
        <v>0</v>
      </c>
      <c r="BI673" s="4"/>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8">
        <f t="shared" si="74"/>
        <v>0</v>
      </c>
      <c r="CI673" s="45"/>
      <c r="CJ673" s="7"/>
      <c r="CK673" s="130"/>
      <c r="CM673" s="8" t="str">
        <f>VLOOKUP($CL673,definitions_list_lookup!$N$15:$P$20,2,TRUE)</f>
        <v>fresh</v>
      </c>
      <c r="CN673" s="8">
        <f>VLOOKUP($CL673,definitions_list_lookup!$N$15:$P$20,3,TRUE)</f>
        <v>0</v>
      </c>
      <c r="CO673" s="108"/>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8">
        <f t="shared" si="75"/>
        <v>0</v>
      </c>
      <c r="DO673" s="45"/>
      <c r="DP673" s="4"/>
      <c r="DR673" s="8" t="str">
        <f>VLOOKUP($DQ673,definitions_list_lookup!$N$15:$P$20,2,TRUE)</f>
        <v>fresh</v>
      </c>
      <c r="DS673" s="8">
        <f>VLOOKUP($DQ673,definitions_list_lookup!$N$15:$P$20,3,TRUE)</f>
        <v>0</v>
      </c>
      <c r="DT673" s="108"/>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8">
        <f t="shared" si="76"/>
        <v>0</v>
      </c>
      <c r="ET673" s="45"/>
      <c r="EU673" s="8">
        <f t="shared" si="70"/>
        <v>80</v>
      </c>
      <c r="EV673" s="8" t="str">
        <f>VLOOKUP($EU673,definitions_list_lookup!$N$15:$P$20,2,TRUE)</f>
        <v>very high</v>
      </c>
      <c r="EW673" s="8">
        <f>VLOOKUP($EU673,definitions_list_lookup!$N$15:$P$20,3,TRUE)</f>
        <v>4</v>
      </c>
    </row>
    <row r="674" spans="1:153" s="5" customFormat="1" ht="98">
      <c r="A674" s="5" t="s">
        <v>2959</v>
      </c>
      <c r="B674" s="5" t="s">
        <v>2845</v>
      </c>
      <c r="C674" s="5" t="s">
        <v>1497</v>
      </c>
      <c r="D674" s="5" t="s">
        <v>1497</v>
      </c>
      <c r="E674" s="5">
        <v>147</v>
      </c>
      <c r="F674" s="5">
        <v>1</v>
      </c>
      <c r="G674" s="6" t="str">
        <f t="shared" si="71"/>
        <v>147-1</v>
      </c>
      <c r="H674" s="2">
        <v>0</v>
      </c>
      <c r="I674" s="2">
        <v>86.5</v>
      </c>
      <c r="J674" s="81" t="str">
        <f>IF(((VLOOKUP($G674,Depth_Lookup!$A$3:$J$561,9,FALSE))-(I674/100))&gt;=0,"Good","Too Long")</f>
        <v>Good</v>
      </c>
      <c r="K674" s="82">
        <f>(VLOOKUP($G674,Depth_Lookup!$A$3:$J$561,10,FALSE))+(H674/100)</f>
        <v>323.14999999999998</v>
      </c>
      <c r="L674" s="82">
        <f>(VLOOKUP($G674,Depth_Lookup!$A$3:$J$561,10,FALSE))+(I674/100)</f>
        <v>324.01499999999999</v>
      </c>
      <c r="M674" s="174" t="s">
        <v>2925</v>
      </c>
      <c r="N674" s="174" t="s">
        <v>2875</v>
      </c>
      <c r="O674" s="59" t="s">
        <v>2982</v>
      </c>
      <c r="P674" s="59" t="s">
        <v>2499</v>
      </c>
      <c r="Q674" s="45"/>
      <c r="R674" s="42">
        <v>100</v>
      </c>
      <c r="V674" s="8">
        <f t="shared" si="72"/>
        <v>100</v>
      </c>
      <c r="W674" s="4" t="s">
        <v>2046</v>
      </c>
      <c r="X674" s="5" t="s">
        <v>1764</v>
      </c>
      <c r="Y674" s="38">
        <v>70</v>
      </c>
      <c r="Z674" s="8" t="str">
        <f>VLOOKUP($Y674,definitions_list_lookup!$N$15:$P$20,2,TRUE)</f>
        <v>very high</v>
      </c>
      <c r="AA674" s="8">
        <f>VLOOKUP($Y674,definitions_list_lookup!$N$15:$P$20,3,TRUE)</f>
        <v>4</v>
      </c>
      <c r="AB674" s="4"/>
      <c r="AC674" s="7"/>
      <c r="AD674" s="7"/>
      <c r="AE674" s="7"/>
      <c r="AF674" s="7"/>
      <c r="AG674" s="7"/>
      <c r="AH674" s="7"/>
      <c r="AI674" s="7"/>
      <c r="AJ674" s="7"/>
      <c r="AK674" s="7"/>
      <c r="AL674" s="7"/>
      <c r="AM674" s="7"/>
      <c r="AN674" s="7"/>
      <c r="AO674" s="7"/>
      <c r="AP674" s="7">
        <v>5</v>
      </c>
      <c r="AQ674" s="7"/>
      <c r="AR674" s="7"/>
      <c r="AS674" s="7">
        <v>95</v>
      </c>
      <c r="AT674" s="7"/>
      <c r="AU674" s="7"/>
      <c r="AV674" s="7"/>
      <c r="AW674" s="7"/>
      <c r="AX674" s="7"/>
      <c r="AY674" s="7"/>
      <c r="AZ674" s="7"/>
      <c r="BA674" s="8">
        <f t="shared" si="73"/>
        <v>100</v>
      </c>
      <c r="BB674" s="45"/>
      <c r="BC674" s="4"/>
      <c r="BD674" s="4"/>
      <c r="BE674" s="4"/>
      <c r="BG674" s="8" t="str">
        <f>VLOOKUP($BF674,definitions_list_lookup!$N$15:$P$20,2,TRUE)</f>
        <v>fresh</v>
      </c>
      <c r="BH674" s="8">
        <f>VLOOKUP($BF674,definitions_list_lookup!$N$15:$P$20,3,TRUE)</f>
        <v>0</v>
      </c>
      <c r="BI674" s="4"/>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8">
        <f t="shared" si="74"/>
        <v>0</v>
      </c>
      <c r="CI674" s="45"/>
      <c r="CJ674" s="7"/>
      <c r="CK674" s="130"/>
      <c r="CM674" s="8" t="str">
        <f>VLOOKUP($CL674,definitions_list_lookup!$N$15:$P$20,2,TRUE)</f>
        <v>fresh</v>
      </c>
      <c r="CN674" s="8">
        <f>VLOOKUP($CL674,definitions_list_lookup!$N$15:$P$20,3,TRUE)</f>
        <v>0</v>
      </c>
      <c r="CO674" s="108"/>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8">
        <f t="shared" si="75"/>
        <v>0</v>
      </c>
      <c r="DO674" s="45"/>
      <c r="DP674" s="4"/>
      <c r="DR674" s="8" t="str">
        <f>VLOOKUP($DQ674,definitions_list_lookup!$N$15:$P$20,2,TRUE)</f>
        <v>fresh</v>
      </c>
      <c r="DS674" s="8">
        <f>VLOOKUP($DQ674,definitions_list_lookup!$N$15:$P$20,3,TRUE)</f>
        <v>0</v>
      </c>
      <c r="DT674" s="108"/>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8">
        <f t="shared" si="76"/>
        <v>0</v>
      </c>
      <c r="ET674" s="45"/>
      <c r="EU674" s="8">
        <f t="shared" si="70"/>
        <v>70</v>
      </c>
      <c r="EV674" s="8" t="str">
        <f>VLOOKUP($EU674,definitions_list_lookup!$N$15:$P$20,2,TRUE)</f>
        <v>very high</v>
      </c>
      <c r="EW674" s="8">
        <f>VLOOKUP($EU674,definitions_list_lookup!$N$15:$P$20,3,TRUE)</f>
        <v>4</v>
      </c>
    </row>
    <row r="675" spans="1:153" s="5" customFormat="1" ht="112">
      <c r="A675" s="5" t="s">
        <v>2959</v>
      </c>
      <c r="B675" s="5" t="s">
        <v>2845</v>
      </c>
      <c r="C675" s="5" t="s">
        <v>1497</v>
      </c>
      <c r="D675" s="5" t="s">
        <v>1497</v>
      </c>
      <c r="E675" s="5">
        <v>147</v>
      </c>
      <c r="F675" s="5">
        <v>2</v>
      </c>
      <c r="G675" s="6" t="str">
        <f t="shared" si="71"/>
        <v>147-2</v>
      </c>
      <c r="H675" s="2">
        <v>0</v>
      </c>
      <c r="I675" s="2">
        <v>9.5</v>
      </c>
      <c r="J675" s="81" t="str">
        <f>IF(((VLOOKUP($G675,Depth_Lookup!$A$3:$J$561,9,FALSE))-(I675/100))&gt;=0,"Good","Too Long")</f>
        <v>Good</v>
      </c>
      <c r="K675" s="82">
        <f>(VLOOKUP($G675,Depth_Lookup!$A$3:$J$561,10,FALSE))+(H675/100)</f>
        <v>324.01499999999999</v>
      </c>
      <c r="L675" s="82">
        <f>(VLOOKUP($G675,Depth_Lookup!$A$3:$J$561,10,FALSE))+(I675/100)</f>
        <v>324.11</v>
      </c>
      <c r="M675" s="174" t="s">
        <v>2925</v>
      </c>
      <c r="N675" s="174" t="s">
        <v>2875</v>
      </c>
      <c r="O675" s="59" t="s">
        <v>2996</v>
      </c>
      <c r="P675" s="59" t="s">
        <v>2500</v>
      </c>
      <c r="Q675" s="45"/>
      <c r="R675" s="42">
        <v>100</v>
      </c>
      <c r="V675" s="8">
        <f t="shared" si="72"/>
        <v>100</v>
      </c>
      <c r="W675" s="4" t="s">
        <v>2046</v>
      </c>
      <c r="X675" s="5" t="s">
        <v>1764</v>
      </c>
      <c r="Y675" s="38">
        <v>80</v>
      </c>
      <c r="Z675" s="8" t="str">
        <f>VLOOKUP($Y675,definitions_list_lookup!$N$15:$P$20,2,TRUE)</f>
        <v>very high</v>
      </c>
      <c r="AA675" s="8">
        <f>VLOOKUP($Y675,definitions_list_lookup!$N$15:$P$20,3,TRUE)</f>
        <v>4</v>
      </c>
      <c r="AB675" s="4"/>
      <c r="AC675" s="7"/>
      <c r="AD675" s="7"/>
      <c r="AE675" s="7"/>
      <c r="AF675" s="7"/>
      <c r="AG675" s="7"/>
      <c r="AH675" s="7"/>
      <c r="AI675" s="7"/>
      <c r="AJ675" s="7"/>
      <c r="AK675" s="7"/>
      <c r="AL675" s="7"/>
      <c r="AM675" s="7"/>
      <c r="AN675" s="7"/>
      <c r="AO675" s="7"/>
      <c r="AP675" s="7">
        <v>5</v>
      </c>
      <c r="AQ675" s="7"/>
      <c r="AR675" s="7"/>
      <c r="AS675" s="7">
        <v>95</v>
      </c>
      <c r="AT675" s="7"/>
      <c r="AU675" s="7"/>
      <c r="AV675" s="7"/>
      <c r="AW675" s="7"/>
      <c r="AX675" s="7"/>
      <c r="AY675" s="7"/>
      <c r="AZ675" s="7"/>
      <c r="BA675" s="8">
        <f t="shared" si="73"/>
        <v>100</v>
      </c>
      <c r="BB675" s="45"/>
      <c r="BC675" s="4"/>
      <c r="BD675" s="4"/>
      <c r="BE675" s="4"/>
      <c r="BG675" s="8" t="str">
        <f>VLOOKUP($BF675,definitions_list_lookup!$N$15:$P$20,2,TRUE)</f>
        <v>fresh</v>
      </c>
      <c r="BH675" s="8">
        <f>VLOOKUP($BF675,definitions_list_lookup!$N$15:$P$20,3,TRUE)</f>
        <v>0</v>
      </c>
      <c r="BI675" s="4"/>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8">
        <f t="shared" si="74"/>
        <v>0</v>
      </c>
      <c r="CI675" s="45"/>
      <c r="CJ675" s="7"/>
      <c r="CK675" s="130"/>
      <c r="CM675" s="8" t="str">
        <f>VLOOKUP($CL675,definitions_list_lookup!$N$15:$P$20,2,TRUE)</f>
        <v>fresh</v>
      </c>
      <c r="CN675" s="8">
        <f>VLOOKUP($CL675,definitions_list_lookup!$N$15:$P$20,3,TRUE)</f>
        <v>0</v>
      </c>
      <c r="CO675" s="108"/>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8">
        <f t="shared" si="75"/>
        <v>0</v>
      </c>
      <c r="DO675" s="45"/>
      <c r="DP675" s="4"/>
      <c r="DR675" s="8" t="str">
        <f>VLOOKUP($DQ675,definitions_list_lookup!$N$15:$P$20,2,TRUE)</f>
        <v>fresh</v>
      </c>
      <c r="DS675" s="8">
        <f>VLOOKUP($DQ675,definitions_list_lookup!$N$15:$P$20,3,TRUE)</f>
        <v>0</v>
      </c>
      <c r="DT675" s="108"/>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8">
        <f t="shared" si="76"/>
        <v>0</v>
      </c>
      <c r="ET675" s="45"/>
      <c r="EU675" s="8">
        <f t="shared" si="70"/>
        <v>80</v>
      </c>
      <c r="EV675" s="8" t="str">
        <f>VLOOKUP($EU675,definitions_list_lookup!$N$15:$P$20,2,TRUE)</f>
        <v>very high</v>
      </c>
      <c r="EW675" s="8">
        <f>VLOOKUP($EU675,definitions_list_lookup!$N$15:$P$20,3,TRUE)</f>
        <v>4</v>
      </c>
    </row>
    <row r="676" spans="1:153" s="5" customFormat="1" ht="210">
      <c r="A676" s="5" t="s">
        <v>2959</v>
      </c>
      <c r="B676" s="5" t="s">
        <v>2845</v>
      </c>
      <c r="C676" s="5" t="s">
        <v>1497</v>
      </c>
      <c r="D676" s="5" t="s">
        <v>1497</v>
      </c>
      <c r="E676" s="5">
        <v>147</v>
      </c>
      <c r="F676" s="5">
        <v>2</v>
      </c>
      <c r="G676" s="6" t="str">
        <f t="shared" si="71"/>
        <v>147-2</v>
      </c>
      <c r="H676" s="2">
        <v>9.5</v>
      </c>
      <c r="I676" s="2">
        <v>24.5</v>
      </c>
      <c r="J676" s="81" t="str">
        <f>IF(((VLOOKUP($G676,Depth_Lookup!$A$3:$J$561,9,FALSE))-(I676/100))&gt;=0,"Good","Too Long")</f>
        <v>Good</v>
      </c>
      <c r="K676" s="82">
        <f>(VLOOKUP($G676,Depth_Lookup!$A$3:$J$561,10,FALSE))+(H676/100)</f>
        <v>324.11</v>
      </c>
      <c r="L676" s="82">
        <f>(VLOOKUP($G676,Depth_Lookup!$A$3:$J$561,10,FALSE))+(I676/100)</f>
        <v>324.26</v>
      </c>
      <c r="M676" s="174" t="s">
        <v>2926</v>
      </c>
      <c r="N676" s="174" t="s">
        <v>4</v>
      </c>
      <c r="O676" s="59" t="s">
        <v>2998</v>
      </c>
      <c r="P676" s="59" t="s">
        <v>3055</v>
      </c>
      <c r="Q676" s="45"/>
      <c r="R676" s="42">
        <v>100</v>
      </c>
      <c r="V676" s="8">
        <f t="shared" si="72"/>
        <v>100</v>
      </c>
      <c r="W676" s="4" t="s">
        <v>1742</v>
      </c>
      <c r="X676" s="5" t="s">
        <v>1764</v>
      </c>
      <c r="Y676" s="38">
        <v>100</v>
      </c>
      <c r="Z676" s="8" t="str">
        <f>VLOOKUP($Y676,definitions_list_lookup!$N$15:$P$20,2,TRUE)</f>
        <v>complete</v>
      </c>
      <c r="AA676" s="8">
        <f>VLOOKUP($Y676,definitions_list_lookup!$N$15:$P$20,3,TRUE)</f>
        <v>5</v>
      </c>
      <c r="AB676" s="4" t="s">
        <v>2997</v>
      </c>
      <c r="AC676" s="7">
        <v>15</v>
      </c>
      <c r="AD676" s="7">
        <v>45</v>
      </c>
      <c r="AE676" s="7">
        <v>20</v>
      </c>
      <c r="AF676" s="7"/>
      <c r="AG676" s="7"/>
      <c r="AH676" s="7"/>
      <c r="AI676" s="7"/>
      <c r="AJ676" s="7"/>
      <c r="AK676" s="7"/>
      <c r="AL676" s="7"/>
      <c r="AM676" s="7"/>
      <c r="AN676" s="7"/>
      <c r="AO676" s="7"/>
      <c r="AP676" s="7"/>
      <c r="AQ676" s="7"/>
      <c r="AR676" s="7"/>
      <c r="AS676" s="7"/>
      <c r="AT676" s="7"/>
      <c r="AU676" s="7"/>
      <c r="AV676" s="7"/>
      <c r="AW676" s="7"/>
      <c r="AX676" s="7"/>
      <c r="AY676" s="7"/>
      <c r="AZ676" s="7">
        <v>20</v>
      </c>
      <c r="BA676" s="8">
        <f t="shared" si="73"/>
        <v>100</v>
      </c>
      <c r="BB676" s="45"/>
      <c r="BC676" s="4"/>
      <c r="BD676" s="4"/>
      <c r="BE676" s="4"/>
      <c r="BG676" s="8" t="str">
        <f>VLOOKUP($BF676,definitions_list_lookup!$N$15:$P$20,2,TRUE)</f>
        <v>fresh</v>
      </c>
      <c r="BH676" s="8">
        <f>VLOOKUP($BF676,definitions_list_lookup!$N$15:$P$20,3,TRUE)</f>
        <v>0</v>
      </c>
      <c r="BI676" s="4"/>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8">
        <f t="shared" si="74"/>
        <v>0</v>
      </c>
      <c r="CI676" s="45"/>
      <c r="CJ676" s="7"/>
      <c r="CK676" s="130"/>
      <c r="CM676" s="8" t="str">
        <f>VLOOKUP($CL676,definitions_list_lookup!$N$15:$P$20,2,TRUE)</f>
        <v>fresh</v>
      </c>
      <c r="CN676" s="8">
        <f>VLOOKUP($CL676,definitions_list_lookup!$N$15:$P$20,3,TRUE)</f>
        <v>0</v>
      </c>
      <c r="CO676" s="108"/>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8">
        <f t="shared" si="75"/>
        <v>0</v>
      </c>
      <c r="DO676" s="45"/>
      <c r="DP676" s="4"/>
      <c r="DR676" s="8" t="str">
        <f>VLOOKUP($DQ676,definitions_list_lookup!$N$15:$P$20,2,TRUE)</f>
        <v>fresh</v>
      </c>
      <c r="DS676" s="8">
        <f>VLOOKUP($DQ676,definitions_list_lookup!$N$15:$P$20,3,TRUE)</f>
        <v>0</v>
      </c>
      <c r="DT676" s="108"/>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8">
        <f t="shared" si="76"/>
        <v>0</v>
      </c>
      <c r="ET676" s="45"/>
      <c r="EU676" s="8">
        <f t="shared" si="70"/>
        <v>100</v>
      </c>
      <c r="EV676" s="8" t="str">
        <f>VLOOKUP($EU676,definitions_list_lookup!$N$15:$P$20,2,TRUE)</f>
        <v>complete</v>
      </c>
      <c r="EW676" s="8">
        <f>VLOOKUP($EU676,definitions_list_lookup!$N$15:$P$20,3,TRUE)</f>
        <v>5</v>
      </c>
    </row>
    <row r="677" spans="1:153" s="5" customFormat="1" ht="84">
      <c r="A677" s="5" t="s">
        <v>2959</v>
      </c>
      <c r="B677" s="5" t="s">
        <v>2845</v>
      </c>
      <c r="C677" s="5" t="s">
        <v>1497</v>
      </c>
      <c r="D677" s="5" t="s">
        <v>1497</v>
      </c>
      <c r="E677" s="5">
        <v>147</v>
      </c>
      <c r="F677" s="5">
        <v>2</v>
      </c>
      <c r="G677" s="6" t="str">
        <f t="shared" si="71"/>
        <v>147-2</v>
      </c>
      <c r="H677" s="2">
        <v>24.5</v>
      </c>
      <c r="I677" s="2">
        <v>57</v>
      </c>
      <c r="J677" s="81" t="str">
        <f>IF(((VLOOKUP($G677,Depth_Lookup!$A$3:$J$561,9,FALSE))-(I677/100))&gt;=0,"Good","Too Long")</f>
        <v>Good</v>
      </c>
      <c r="K677" s="82">
        <f>(VLOOKUP($G677,Depth_Lookup!$A$3:$J$561,10,FALSE))+(H677/100)</f>
        <v>324.26</v>
      </c>
      <c r="L677" s="82">
        <f>(VLOOKUP($G677,Depth_Lookup!$A$3:$J$561,10,FALSE))+(I677/100)</f>
        <v>324.58499999999998</v>
      </c>
      <c r="M677" s="174" t="s">
        <v>2927</v>
      </c>
      <c r="N677" s="174" t="s">
        <v>13</v>
      </c>
      <c r="O677" s="59" t="s">
        <v>3000</v>
      </c>
      <c r="P677" s="59" t="s">
        <v>2499</v>
      </c>
      <c r="Q677" s="45"/>
      <c r="R677" s="42">
        <v>85</v>
      </c>
      <c r="T677" s="5">
        <v>15</v>
      </c>
      <c r="V677" s="8">
        <f t="shared" si="72"/>
        <v>100</v>
      </c>
      <c r="W677" s="4" t="s">
        <v>2046</v>
      </c>
      <c r="X677" s="5" t="s">
        <v>1764</v>
      </c>
      <c r="Y677" s="38">
        <v>90</v>
      </c>
      <c r="Z677" s="8" t="str">
        <f>VLOOKUP($Y677,definitions_list_lookup!$N$15:$P$20,2,TRUE)</f>
        <v>very high</v>
      </c>
      <c r="AA677" s="8">
        <f>VLOOKUP($Y677,definitions_list_lookup!$N$15:$P$20,3,TRUE)</f>
        <v>4</v>
      </c>
      <c r="AB677" s="4" t="s">
        <v>2999</v>
      </c>
      <c r="AC677" s="7"/>
      <c r="AD677" s="7">
        <v>1</v>
      </c>
      <c r="AE677" s="7"/>
      <c r="AF677" s="7"/>
      <c r="AG677" s="7"/>
      <c r="AH677" s="7"/>
      <c r="AI677" s="7"/>
      <c r="AJ677" s="7"/>
      <c r="AK677" s="7"/>
      <c r="AL677" s="7"/>
      <c r="AM677" s="7"/>
      <c r="AN677" s="7"/>
      <c r="AO677" s="7"/>
      <c r="AP677" s="7">
        <v>5</v>
      </c>
      <c r="AQ677" s="7"/>
      <c r="AR677" s="7"/>
      <c r="AS677" s="7">
        <v>94</v>
      </c>
      <c r="AT677" s="7"/>
      <c r="AU677" s="7"/>
      <c r="AV677" s="7"/>
      <c r="AW677" s="7"/>
      <c r="AX677" s="7"/>
      <c r="AY677" s="7"/>
      <c r="AZ677" s="7"/>
      <c r="BA677" s="8">
        <f t="shared" si="73"/>
        <v>100</v>
      </c>
      <c r="BB677" s="45"/>
      <c r="BC677" s="4"/>
      <c r="BD677" s="4"/>
      <c r="BE677" s="4"/>
      <c r="BG677" s="8" t="str">
        <f>VLOOKUP($BF677,definitions_list_lookup!$N$15:$P$20,2,TRUE)</f>
        <v>fresh</v>
      </c>
      <c r="BH677" s="8">
        <f>VLOOKUP($BF677,definitions_list_lookup!$N$15:$P$20,3,TRUE)</f>
        <v>0</v>
      </c>
      <c r="BI677" s="4"/>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8">
        <f t="shared" si="74"/>
        <v>0</v>
      </c>
      <c r="CI677" s="45"/>
      <c r="CJ677" s="5" t="s">
        <v>1777</v>
      </c>
      <c r="CK677" s="130" t="s">
        <v>1737</v>
      </c>
      <c r="CL677" s="5">
        <v>95</v>
      </c>
      <c r="CM677" s="8" t="str">
        <f>VLOOKUP($CL677,definitions_list_lookup!$N$15:$P$20,2,TRUE)</f>
        <v>complete</v>
      </c>
      <c r="CN677" s="8">
        <f>VLOOKUP($CL677,definitions_list_lookup!$N$15:$P$20,3,TRUE)</f>
        <v>5</v>
      </c>
      <c r="CO677" s="108"/>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8">
        <f t="shared" si="75"/>
        <v>0</v>
      </c>
      <c r="DO677" s="45"/>
      <c r="DP677" s="4"/>
      <c r="DR677" s="8" t="str">
        <f>VLOOKUP($DQ677,definitions_list_lookup!$N$15:$P$20,2,TRUE)</f>
        <v>fresh</v>
      </c>
      <c r="DS677" s="8">
        <f>VLOOKUP($DQ677,definitions_list_lookup!$N$15:$P$20,3,TRUE)</f>
        <v>0</v>
      </c>
      <c r="DT677" s="108"/>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8">
        <f t="shared" si="76"/>
        <v>0</v>
      </c>
      <c r="ET677" s="45"/>
      <c r="EU677" s="8">
        <f t="shared" si="70"/>
        <v>90.75</v>
      </c>
      <c r="EV677" s="8" t="str">
        <f>VLOOKUP($EU677,definitions_list_lookup!$N$15:$P$20,2,TRUE)</f>
        <v>very high</v>
      </c>
      <c r="EW677" s="8">
        <f>VLOOKUP($EU677,definitions_list_lookup!$N$15:$P$20,3,TRUE)</f>
        <v>4</v>
      </c>
    </row>
    <row r="678" spans="1:153" s="5" customFormat="1" ht="112">
      <c r="A678" s="5" t="s">
        <v>2959</v>
      </c>
      <c r="B678" s="5" t="s">
        <v>2845</v>
      </c>
      <c r="C678" s="5" t="s">
        <v>1497</v>
      </c>
      <c r="D678" s="5" t="s">
        <v>1497</v>
      </c>
      <c r="E678" s="5">
        <v>147</v>
      </c>
      <c r="F678" s="5">
        <v>2</v>
      </c>
      <c r="G678" s="6" t="str">
        <f t="shared" si="71"/>
        <v>147-2</v>
      </c>
      <c r="H678" s="2">
        <v>57</v>
      </c>
      <c r="I678" s="2">
        <v>71</v>
      </c>
      <c r="J678" s="81" t="str">
        <f>IF(((VLOOKUP($G678,Depth_Lookup!$A$3:$J$561,9,FALSE))-(I678/100))&gt;=0,"Good","Too Long")</f>
        <v>Good</v>
      </c>
      <c r="K678" s="82">
        <f>(VLOOKUP($G678,Depth_Lookup!$A$3:$J$561,10,FALSE))+(H678/100)</f>
        <v>324.58499999999998</v>
      </c>
      <c r="L678" s="82">
        <f>(VLOOKUP($G678,Depth_Lookup!$A$3:$J$561,10,FALSE))+(I678/100)</f>
        <v>324.72499999999997</v>
      </c>
      <c r="M678" s="174" t="s">
        <v>2929</v>
      </c>
      <c r="N678" s="174" t="s">
        <v>6</v>
      </c>
      <c r="O678" s="59" t="s">
        <v>2972</v>
      </c>
      <c r="P678" s="59" t="s">
        <v>2500</v>
      </c>
      <c r="Q678" s="45"/>
      <c r="R678" s="42">
        <v>100</v>
      </c>
      <c r="V678" s="8">
        <f t="shared" si="72"/>
        <v>100</v>
      </c>
      <c r="W678" s="4" t="s">
        <v>1750</v>
      </c>
      <c r="X678" s="5" t="s">
        <v>1764</v>
      </c>
      <c r="Y678" s="38">
        <v>100</v>
      </c>
      <c r="Z678" s="8" t="str">
        <f>VLOOKUP($Y678,definitions_list_lookup!$N$15:$P$20,2,TRUE)</f>
        <v>complete</v>
      </c>
      <c r="AA678" s="8">
        <f>VLOOKUP($Y678,definitions_list_lookup!$N$15:$P$20,3,TRUE)</f>
        <v>5</v>
      </c>
      <c r="AB678" s="4" t="s">
        <v>3001</v>
      </c>
      <c r="AC678" s="7">
        <v>20</v>
      </c>
      <c r="AD678" s="7">
        <v>20</v>
      </c>
      <c r="AE678" s="7">
        <v>10</v>
      </c>
      <c r="AF678" s="7"/>
      <c r="AG678" s="7"/>
      <c r="AH678" s="7"/>
      <c r="AI678" s="7"/>
      <c r="AJ678" s="7"/>
      <c r="AK678" s="7"/>
      <c r="AL678" s="7"/>
      <c r="AM678" s="7"/>
      <c r="AN678" s="7"/>
      <c r="AO678" s="7"/>
      <c r="AP678" s="7"/>
      <c r="AQ678" s="7"/>
      <c r="AR678" s="7"/>
      <c r="AS678" s="7"/>
      <c r="AT678" s="7"/>
      <c r="AU678" s="7"/>
      <c r="AV678" s="7"/>
      <c r="AW678" s="7"/>
      <c r="AX678" s="7"/>
      <c r="AY678" s="7"/>
      <c r="AZ678" s="7">
        <v>50</v>
      </c>
      <c r="BA678" s="8">
        <f t="shared" si="73"/>
        <v>100</v>
      </c>
      <c r="BB678" s="45"/>
      <c r="BC678" s="4"/>
      <c r="BD678" s="4"/>
      <c r="BE678" s="4"/>
      <c r="BG678" s="8" t="str">
        <f>VLOOKUP($BF678,definitions_list_lookup!$N$15:$P$20,2,TRUE)</f>
        <v>fresh</v>
      </c>
      <c r="BH678" s="8">
        <f>VLOOKUP($BF678,definitions_list_lookup!$N$15:$P$20,3,TRUE)</f>
        <v>0</v>
      </c>
      <c r="BI678" s="4"/>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8">
        <f t="shared" si="74"/>
        <v>0</v>
      </c>
      <c r="CI678" s="45"/>
      <c r="CJ678" s="7"/>
      <c r="CK678" s="130"/>
      <c r="CM678" s="8" t="str">
        <f>VLOOKUP($CL678,definitions_list_lookup!$N$15:$P$20,2,TRUE)</f>
        <v>fresh</v>
      </c>
      <c r="CN678" s="8">
        <f>VLOOKUP($CL678,definitions_list_lookup!$N$15:$P$20,3,TRUE)</f>
        <v>0</v>
      </c>
      <c r="CO678" s="108"/>
      <c r="CP678" s="7">
        <v>10</v>
      </c>
      <c r="CQ678" s="7"/>
      <c r="CR678" s="7"/>
      <c r="CS678" s="7"/>
      <c r="CT678" s="7"/>
      <c r="CU678" s="7"/>
      <c r="CV678" s="7"/>
      <c r="CW678" s="7"/>
      <c r="CX678" s="7"/>
      <c r="CY678" s="7"/>
      <c r="CZ678" s="7"/>
      <c r="DA678" s="7"/>
      <c r="DB678" s="7"/>
      <c r="DC678" s="7">
        <v>5</v>
      </c>
      <c r="DD678" s="7"/>
      <c r="DE678" s="7"/>
      <c r="DF678" s="7">
        <v>85</v>
      </c>
      <c r="DG678" s="7"/>
      <c r="DH678" s="7"/>
      <c r="DI678" s="7"/>
      <c r="DJ678" s="7"/>
      <c r="DK678" s="7"/>
      <c r="DL678" s="7"/>
      <c r="DM678" s="7"/>
      <c r="DN678" s="8">
        <f t="shared" si="75"/>
        <v>100</v>
      </c>
      <c r="DO678" s="45"/>
      <c r="DP678" s="4"/>
      <c r="DR678" s="8" t="str">
        <f>VLOOKUP($DQ678,definitions_list_lookup!$N$15:$P$20,2,TRUE)</f>
        <v>fresh</v>
      </c>
      <c r="DS678" s="8">
        <f>VLOOKUP($DQ678,definitions_list_lookup!$N$15:$P$20,3,TRUE)</f>
        <v>0</v>
      </c>
      <c r="DT678" s="108"/>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8">
        <f t="shared" si="76"/>
        <v>0</v>
      </c>
      <c r="ET678" s="45"/>
      <c r="EU678" s="8">
        <f t="shared" si="70"/>
        <v>100</v>
      </c>
      <c r="EV678" s="8" t="str">
        <f>VLOOKUP($EU678,definitions_list_lookup!$N$15:$P$20,2,TRUE)</f>
        <v>complete</v>
      </c>
      <c r="EW678" s="8">
        <f>VLOOKUP($EU678,definitions_list_lookup!$N$15:$P$20,3,TRUE)</f>
        <v>5</v>
      </c>
    </row>
    <row r="679" spans="1:153" s="5" customFormat="1" ht="112">
      <c r="A679" s="5" t="s">
        <v>2959</v>
      </c>
      <c r="B679" s="5" t="s">
        <v>2845</v>
      </c>
      <c r="C679" s="5" t="s">
        <v>1497</v>
      </c>
      <c r="D679" s="5" t="s">
        <v>1497</v>
      </c>
      <c r="E679" s="5">
        <v>147</v>
      </c>
      <c r="F679" s="5">
        <v>2</v>
      </c>
      <c r="G679" s="6" t="str">
        <f t="shared" si="71"/>
        <v>147-2</v>
      </c>
      <c r="H679" s="2">
        <v>71</v>
      </c>
      <c r="I679" s="2">
        <v>81</v>
      </c>
      <c r="J679" s="81" t="str">
        <f>IF(((VLOOKUP($G679,Depth_Lookup!$A$3:$J$561,9,FALSE))-(I679/100))&gt;=0,"Good","Too Long")</f>
        <v>Good</v>
      </c>
      <c r="K679" s="82">
        <f>(VLOOKUP($G679,Depth_Lookup!$A$3:$J$561,10,FALSE))+(H679/100)</f>
        <v>324.72499999999997</v>
      </c>
      <c r="L679" s="82">
        <f>(VLOOKUP($G679,Depth_Lookup!$A$3:$J$561,10,FALSE))+(I679/100)</f>
        <v>324.82499999999999</v>
      </c>
      <c r="M679" s="174" t="s">
        <v>2931</v>
      </c>
      <c r="N679" s="174" t="s">
        <v>13</v>
      </c>
      <c r="O679" s="59" t="s">
        <v>3002</v>
      </c>
      <c r="P679" s="59" t="s">
        <v>2500</v>
      </c>
      <c r="Q679" s="45"/>
      <c r="R679" s="42">
        <v>100</v>
      </c>
      <c r="V679" s="8">
        <f t="shared" si="72"/>
        <v>100</v>
      </c>
      <c r="W679" s="4" t="s">
        <v>2039</v>
      </c>
      <c r="X679" s="5" t="s">
        <v>1764</v>
      </c>
      <c r="Y679" s="38">
        <v>90</v>
      </c>
      <c r="Z679" s="8" t="str">
        <f>VLOOKUP($Y679,definitions_list_lookup!$N$15:$P$20,2,TRUE)</f>
        <v>very high</v>
      </c>
      <c r="AA679" s="8">
        <f>VLOOKUP($Y679,definitions_list_lookup!$N$15:$P$20,3,TRUE)</f>
        <v>4</v>
      </c>
      <c r="AB679" s="4"/>
      <c r="AC679" s="7">
        <v>10</v>
      </c>
      <c r="AD679" s="7"/>
      <c r="AE679" s="7"/>
      <c r="AF679" s="7"/>
      <c r="AG679" s="7"/>
      <c r="AH679" s="7"/>
      <c r="AI679" s="7"/>
      <c r="AJ679" s="7"/>
      <c r="AK679" s="7"/>
      <c r="AL679" s="7"/>
      <c r="AM679" s="7"/>
      <c r="AN679" s="7"/>
      <c r="AO679" s="7"/>
      <c r="AP679" s="7">
        <v>5</v>
      </c>
      <c r="AQ679" s="7"/>
      <c r="AR679" s="7"/>
      <c r="AS679" s="7">
        <v>85</v>
      </c>
      <c r="AT679" s="7"/>
      <c r="AU679" s="7"/>
      <c r="AV679" s="7"/>
      <c r="AW679" s="7"/>
      <c r="AX679" s="7"/>
      <c r="AY679" s="7"/>
      <c r="AZ679" s="7"/>
      <c r="BA679" s="8">
        <f t="shared" si="73"/>
        <v>100</v>
      </c>
      <c r="BB679" s="45"/>
      <c r="BC679" s="4"/>
      <c r="BD679" s="4"/>
      <c r="BE679" s="4"/>
      <c r="BG679" s="8" t="str">
        <f>VLOOKUP($BF679,definitions_list_lookup!$N$15:$P$20,2,TRUE)</f>
        <v>fresh</v>
      </c>
      <c r="BH679" s="8">
        <f>VLOOKUP($BF679,definitions_list_lookup!$N$15:$P$20,3,TRUE)</f>
        <v>0</v>
      </c>
      <c r="BI679" s="4"/>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8">
        <f t="shared" si="74"/>
        <v>0</v>
      </c>
      <c r="CI679" s="45"/>
      <c r="CJ679" s="7"/>
      <c r="CK679" s="130"/>
      <c r="CM679" s="8" t="str">
        <f>VLOOKUP($CL679,definitions_list_lookup!$N$15:$P$20,2,TRUE)</f>
        <v>fresh</v>
      </c>
      <c r="CN679" s="8">
        <f>VLOOKUP($CL679,definitions_list_lookup!$N$15:$P$20,3,TRUE)</f>
        <v>0</v>
      </c>
      <c r="CO679" s="108"/>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8">
        <f t="shared" si="75"/>
        <v>0</v>
      </c>
      <c r="DO679" s="45"/>
      <c r="DP679" s="4"/>
      <c r="DR679" s="8" t="str">
        <f>VLOOKUP($DQ679,definitions_list_lookup!$N$15:$P$20,2,TRUE)</f>
        <v>fresh</v>
      </c>
      <c r="DS679" s="8">
        <f>VLOOKUP($DQ679,definitions_list_lookup!$N$15:$P$20,3,TRUE)</f>
        <v>0</v>
      </c>
      <c r="DT679" s="108"/>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8">
        <f t="shared" si="76"/>
        <v>0</v>
      </c>
      <c r="ET679" s="45"/>
      <c r="EU679" s="8">
        <f t="shared" si="70"/>
        <v>90</v>
      </c>
      <c r="EV679" s="8" t="str">
        <f>VLOOKUP($EU679,definitions_list_lookup!$N$15:$P$20,2,TRUE)</f>
        <v>very high</v>
      </c>
      <c r="EW679" s="8">
        <f>VLOOKUP($EU679,definitions_list_lookup!$N$15:$P$20,3,TRUE)</f>
        <v>4</v>
      </c>
    </row>
    <row r="680" spans="1:153" s="5" customFormat="1" ht="112">
      <c r="A680" s="5" t="s">
        <v>2959</v>
      </c>
      <c r="B680" s="5" t="s">
        <v>2845</v>
      </c>
      <c r="C680" s="5" t="s">
        <v>1497</v>
      </c>
      <c r="D680" s="5" t="s">
        <v>1497</v>
      </c>
      <c r="E680" s="5">
        <v>147</v>
      </c>
      <c r="F680" s="5">
        <v>3</v>
      </c>
      <c r="G680" s="6" t="str">
        <f t="shared" si="71"/>
        <v>147-3</v>
      </c>
      <c r="H680" s="2">
        <v>0</v>
      </c>
      <c r="I680" s="2">
        <v>16</v>
      </c>
      <c r="J680" s="81" t="str">
        <f>IF(((VLOOKUP($G680,Depth_Lookup!$A$3:$J$561,9,FALSE))-(I680/100))&gt;=0,"Good","Too Long")</f>
        <v>Good</v>
      </c>
      <c r="K680" s="82">
        <f>(VLOOKUP($G680,Depth_Lookup!$A$3:$J$561,10,FALSE))+(H680/100)</f>
        <v>324.82499999999999</v>
      </c>
      <c r="L680" s="82">
        <f>(VLOOKUP($G680,Depth_Lookup!$A$3:$J$561,10,FALSE))+(I680/100)</f>
        <v>324.98500000000001</v>
      </c>
      <c r="M680" s="174" t="s">
        <v>2931</v>
      </c>
      <c r="N680" s="174" t="s">
        <v>13</v>
      </c>
      <c r="O680" s="59" t="s">
        <v>3002</v>
      </c>
      <c r="P680" s="59" t="s">
        <v>2500</v>
      </c>
      <c r="Q680" s="45"/>
      <c r="R680" s="42">
        <v>100</v>
      </c>
      <c r="V680" s="8">
        <f t="shared" si="72"/>
        <v>100</v>
      </c>
      <c r="W680" s="4" t="s">
        <v>2039</v>
      </c>
      <c r="X680" s="5" t="s">
        <v>1764</v>
      </c>
      <c r="Y680" s="38">
        <v>90</v>
      </c>
      <c r="Z680" s="8" t="str">
        <f>VLOOKUP($Y680,definitions_list_lookup!$N$15:$P$20,2,TRUE)</f>
        <v>very high</v>
      </c>
      <c r="AA680" s="8">
        <f>VLOOKUP($Y680,definitions_list_lookup!$N$15:$P$20,3,TRUE)</f>
        <v>4</v>
      </c>
      <c r="AB680" s="4"/>
      <c r="AC680" s="7">
        <v>10</v>
      </c>
      <c r="AD680" s="7"/>
      <c r="AE680" s="7"/>
      <c r="AF680" s="7"/>
      <c r="AG680" s="7"/>
      <c r="AH680" s="7"/>
      <c r="AI680" s="7"/>
      <c r="AJ680" s="7"/>
      <c r="AK680" s="7"/>
      <c r="AL680" s="7"/>
      <c r="AM680" s="7"/>
      <c r="AN680" s="7"/>
      <c r="AO680" s="7"/>
      <c r="AP680" s="7">
        <v>5</v>
      </c>
      <c r="AQ680" s="7"/>
      <c r="AR680" s="7"/>
      <c r="AS680" s="7">
        <v>85</v>
      </c>
      <c r="AT680" s="7"/>
      <c r="AU680" s="7"/>
      <c r="AV680" s="7"/>
      <c r="AW680" s="7"/>
      <c r="AX680" s="7"/>
      <c r="AY680" s="7"/>
      <c r="AZ680" s="7"/>
      <c r="BA680" s="8">
        <f t="shared" si="73"/>
        <v>100</v>
      </c>
      <c r="BB680" s="45"/>
      <c r="BC680" s="4"/>
      <c r="BD680" s="4"/>
      <c r="BE680" s="4"/>
      <c r="BG680" s="8" t="str">
        <f>VLOOKUP($BF680,definitions_list_lookup!$N$15:$P$20,2,TRUE)</f>
        <v>fresh</v>
      </c>
      <c r="BH680" s="8">
        <f>VLOOKUP($BF680,definitions_list_lookup!$N$15:$P$20,3,TRUE)</f>
        <v>0</v>
      </c>
      <c r="BI680" s="4"/>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8">
        <f t="shared" si="74"/>
        <v>0</v>
      </c>
      <c r="CI680" s="45"/>
      <c r="CJ680" s="7"/>
      <c r="CK680" s="130"/>
      <c r="CM680" s="8" t="str">
        <f>VLOOKUP($CL680,definitions_list_lookup!$N$15:$P$20,2,TRUE)</f>
        <v>fresh</v>
      </c>
      <c r="CN680" s="8">
        <f>VLOOKUP($CL680,definitions_list_lookup!$N$15:$P$20,3,TRUE)</f>
        <v>0</v>
      </c>
      <c r="CO680" s="108"/>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8">
        <f t="shared" si="75"/>
        <v>0</v>
      </c>
      <c r="DO680" s="45"/>
      <c r="DP680" s="4"/>
      <c r="DR680" s="8" t="str">
        <f>VLOOKUP($DQ680,definitions_list_lookup!$N$15:$P$20,2,TRUE)</f>
        <v>fresh</v>
      </c>
      <c r="DS680" s="8">
        <f>VLOOKUP($DQ680,definitions_list_lookup!$N$15:$P$20,3,TRUE)</f>
        <v>0</v>
      </c>
      <c r="DT680" s="108"/>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8">
        <f t="shared" si="76"/>
        <v>0</v>
      </c>
      <c r="ET680" s="45"/>
      <c r="EU680" s="8">
        <f t="shared" si="70"/>
        <v>90</v>
      </c>
      <c r="EV680" s="8" t="str">
        <f>VLOOKUP($EU680,definitions_list_lookup!$N$15:$P$20,2,TRUE)</f>
        <v>very high</v>
      </c>
      <c r="EW680" s="8">
        <f>VLOOKUP($EU680,definitions_list_lookup!$N$15:$P$20,3,TRUE)</f>
        <v>4</v>
      </c>
    </row>
    <row r="681" spans="1:153" s="5" customFormat="1" ht="112">
      <c r="A681" s="140" t="s">
        <v>2959</v>
      </c>
      <c r="B681" s="5" t="s">
        <v>2845</v>
      </c>
      <c r="C681" s="5" t="s">
        <v>1497</v>
      </c>
      <c r="D681" s="5" t="s">
        <v>1497</v>
      </c>
      <c r="E681" s="5">
        <v>147</v>
      </c>
      <c r="F681" s="5">
        <v>3</v>
      </c>
      <c r="G681" s="6" t="str">
        <f t="shared" si="71"/>
        <v>147-3</v>
      </c>
      <c r="H681" s="2">
        <v>16</v>
      </c>
      <c r="I681" s="2">
        <v>19</v>
      </c>
      <c r="J681" s="81" t="str">
        <f>IF(((VLOOKUP($G681,Depth_Lookup!$A$3:$J$561,9,FALSE))-(I681/100))&gt;=0,"Good","Too Long")</f>
        <v>Good</v>
      </c>
      <c r="K681" s="82">
        <f>(VLOOKUP($G681,Depth_Lookup!$A$3:$J$561,10,FALSE))+(H681/100)</f>
        <v>324.98500000000001</v>
      </c>
      <c r="L681" s="82">
        <f>(VLOOKUP($G681,Depth_Lookup!$A$3:$J$561,10,FALSE))+(I681/100)</f>
        <v>325.01499999999999</v>
      </c>
      <c r="M681" s="174" t="s">
        <v>2932</v>
      </c>
      <c r="N681" s="174" t="s">
        <v>6</v>
      </c>
      <c r="O681" s="59" t="s">
        <v>3084</v>
      </c>
      <c r="P681" s="59" t="s">
        <v>2500</v>
      </c>
      <c r="Q681" s="45"/>
      <c r="R681" s="42">
        <v>100</v>
      </c>
      <c r="V681" s="8">
        <f t="shared" si="72"/>
        <v>100</v>
      </c>
      <c r="W681" s="4" t="s">
        <v>1739</v>
      </c>
      <c r="X681" s="5" t="s">
        <v>1764</v>
      </c>
      <c r="Y681" s="38">
        <v>100</v>
      </c>
      <c r="Z681" s="8" t="str">
        <f>VLOOKUP($Y681,definitions_list_lookup!$N$15:$P$20,2,TRUE)</f>
        <v>complete</v>
      </c>
      <c r="AA681" s="8">
        <f>VLOOKUP($Y681,definitions_list_lookup!$N$15:$P$20,3,TRUE)</f>
        <v>5</v>
      </c>
      <c r="AB681" s="4" t="s">
        <v>3085</v>
      </c>
      <c r="AC681" s="7">
        <v>30</v>
      </c>
      <c r="AD681" s="7">
        <v>40</v>
      </c>
      <c r="AE681" s="7">
        <v>20</v>
      </c>
      <c r="AF681" s="7"/>
      <c r="AG681" s="7"/>
      <c r="AH681" s="7"/>
      <c r="AI681" s="7"/>
      <c r="AJ681" s="7"/>
      <c r="AK681" s="7"/>
      <c r="AL681" s="7"/>
      <c r="AM681" s="7"/>
      <c r="AN681" s="7"/>
      <c r="AO681" s="7"/>
      <c r="AP681" s="7"/>
      <c r="AQ681" s="7"/>
      <c r="AR681" s="7"/>
      <c r="AS681" s="7"/>
      <c r="AT681" s="7"/>
      <c r="AU681" s="7"/>
      <c r="AV681" s="7"/>
      <c r="AW681" s="7"/>
      <c r="AX681" s="7"/>
      <c r="AY681" s="7"/>
      <c r="AZ681" s="7">
        <v>10</v>
      </c>
      <c r="BA681" s="8">
        <f t="shared" si="73"/>
        <v>100</v>
      </c>
      <c r="BB681" s="45"/>
      <c r="BC681" s="4"/>
      <c r="BD681" s="4"/>
      <c r="BE681" s="4"/>
      <c r="BG681" s="8" t="str">
        <f>VLOOKUP($BF681,definitions_list_lookup!$N$15:$P$20,2,TRUE)</f>
        <v>fresh</v>
      </c>
      <c r="BH681" s="8">
        <f>VLOOKUP($BF681,definitions_list_lookup!$N$15:$P$20,3,TRUE)</f>
        <v>0</v>
      </c>
      <c r="BI681" s="4"/>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8">
        <f t="shared" si="74"/>
        <v>0</v>
      </c>
      <c r="CI681" s="45"/>
      <c r="CJ681" s="7"/>
      <c r="CK681" s="130"/>
      <c r="CM681" s="8" t="str">
        <f>VLOOKUP($CL681,definitions_list_lookup!$N$15:$P$20,2,TRUE)</f>
        <v>fresh</v>
      </c>
      <c r="CN681" s="8">
        <f>VLOOKUP($CL681,definitions_list_lookup!$N$15:$P$20,3,TRUE)</f>
        <v>0</v>
      </c>
      <c r="CO681" s="108"/>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8">
        <f t="shared" si="75"/>
        <v>0</v>
      </c>
      <c r="DO681" s="45"/>
      <c r="DP681" s="4"/>
      <c r="DR681" s="8" t="str">
        <f>VLOOKUP($DQ681,definitions_list_lookup!$N$15:$P$20,2,TRUE)</f>
        <v>fresh</v>
      </c>
      <c r="DS681" s="8">
        <f>VLOOKUP($DQ681,definitions_list_lookup!$N$15:$P$20,3,TRUE)</f>
        <v>0</v>
      </c>
      <c r="DT681" s="108"/>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8">
        <f t="shared" si="76"/>
        <v>0</v>
      </c>
      <c r="ET681" s="45"/>
      <c r="EU681" s="8">
        <f t="shared" si="70"/>
        <v>100</v>
      </c>
      <c r="EV681" s="8" t="str">
        <f>VLOOKUP($EU681,definitions_list_lookup!$N$15:$P$20,2,TRUE)</f>
        <v>complete</v>
      </c>
      <c r="EW681" s="8">
        <f>VLOOKUP($EU681,definitions_list_lookup!$N$15:$P$20,3,TRUE)</f>
        <v>5</v>
      </c>
    </row>
    <row r="682" spans="1:153" s="5" customFormat="1" ht="126">
      <c r="A682" s="5" t="s">
        <v>2959</v>
      </c>
      <c r="B682" s="5" t="s">
        <v>2845</v>
      </c>
      <c r="C682" s="5" t="s">
        <v>1497</v>
      </c>
      <c r="D682" s="5" t="s">
        <v>1497</v>
      </c>
      <c r="E682" s="5">
        <v>147</v>
      </c>
      <c r="F682" s="5">
        <v>3</v>
      </c>
      <c r="G682" s="6" t="str">
        <f t="shared" si="71"/>
        <v>147-3</v>
      </c>
      <c r="H682" s="2">
        <v>19</v>
      </c>
      <c r="I682" s="2">
        <v>74.5</v>
      </c>
      <c r="J682" s="81" t="str">
        <f>IF(((VLOOKUP($G682,Depth_Lookup!$A$3:$J$561,9,FALSE))-(I682/100))&gt;=0,"Good","Too Long")</f>
        <v>Good</v>
      </c>
      <c r="K682" s="82">
        <f>(VLOOKUP($G682,Depth_Lookup!$A$3:$J$561,10,FALSE))+(H682/100)</f>
        <v>325.01499999999999</v>
      </c>
      <c r="L682" s="82">
        <f>(VLOOKUP($G682,Depth_Lookup!$A$3:$J$561,10,FALSE))+(I682/100)</f>
        <v>325.57</v>
      </c>
      <c r="M682" s="174" t="s">
        <v>2933</v>
      </c>
      <c r="N682" s="174" t="s">
        <v>13</v>
      </c>
      <c r="O682" s="59" t="s">
        <v>3004</v>
      </c>
      <c r="P682" s="59" t="s">
        <v>2500</v>
      </c>
      <c r="Q682" s="45"/>
      <c r="R682" s="42">
        <v>70</v>
      </c>
      <c r="S682" s="5">
        <v>30</v>
      </c>
      <c r="V682" s="8">
        <f t="shared" si="72"/>
        <v>100</v>
      </c>
      <c r="W682" s="4" t="s">
        <v>2039</v>
      </c>
      <c r="X682" s="5" t="s">
        <v>1764</v>
      </c>
      <c r="Y682" s="38">
        <v>90</v>
      </c>
      <c r="Z682" s="8" t="str">
        <f>VLOOKUP($Y682,definitions_list_lookup!$N$15:$P$20,2,TRUE)</f>
        <v>very high</v>
      </c>
      <c r="AA682" s="8">
        <f>VLOOKUP($Y682,definitions_list_lookup!$N$15:$P$20,3,TRUE)</f>
        <v>4</v>
      </c>
      <c r="AB682" s="4" t="s">
        <v>3003</v>
      </c>
      <c r="AC682" s="7">
        <v>5</v>
      </c>
      <c r="AD682" s="7"/>
      <c r="AE682" s="7"/>
      <c r="AF682" s="7"/>
      <c r="AG682" s="7"/>
      <c r="AH682" s="7"/>
      <c r="AI682" s="7"/>
      <c r="AJ682" s="7"/>
      <c r="AK682" s="7"/>
      <c r="AL682" s="7"/>
      <c r="AM682" s="7"/>
      <c r="AN682" s="7"/>
      <c r="AO682" s="7"/>
      <c r="AP682" s="7">
        <v>5</v>
      </c>
      <c r="AQ682" s="7"/>
      <c r="AR682" s="7"/>
      <c r="AS682" s="7">
        <v>88</v>
      </c>
      <c r="AT682" s="7"/>
      <c r="AU682" s="7"/>
      <c r="AV682" s="7"/>
      <c r="AW682" s="7"/>
      <c r="AX682" s="7"/>
      <c r="AY682" s="7">
        <v>2</v>
      </c>
      <c r="AZ682" s="7"/>
      <c r="BA682" s="8">
        <f t="shared" si="73"/>
        <v>100</v>
      </c>
      <c r="BB682" s="45"/>
      <c r="BC682" s="4" t="s">
        <v>1747</v>
      </c>
      <c r="BD682" s="4" t="s">
        <v>3088</v>
      </c>
      <c r="BE682" s="4" t="s">
        <v>3087</v>
      </c>
      <c r="BF682" s="5">
        <v>100</v>
      </c>
      <c r="BG682" s="8" t="str">
        <f>VLOOKUP($BF682,definitions_list_lookup!$N$15:$P$20,2,TRUE)</f>
        <v>complete</v>
      </c>
      <c r="BH682" s="8">
        <f>VLOOKUP($BF682,definitions_list_lookup!$N$15:$P$20,3,TRUE)</f>
        <v>5</v>
      </c>
      <c r="BI682" s="4"/>
      <c r="BJ682" s="7">
        <v>30</v>
      </c>
      <c r="BK682" s="7">
        <v>30</v>
      </c>
      <c r="BL682" s="7">
        <v>10</v>
      </c>
      <c r="BM682" s="7"/>
      <c r="BN682" s="7"/>
      <c r="BO682" s="7"/>
      <c r="BP682" s="7"/>
      <c r="BQ682" s="7"/>
      <c r="BR682" s="7"/>
      <c r="BS682" s="7"/>
      <c r="BT682" s="7"/>
      <c r="BU682" s="7"/>
      <c r="BV682" s="7"/>
      <c r="BW682" s="7">
        <v>2</v>
      </c>
      <c r="BX682" s="7"/>
      <c r="BY682" s="7"/>
      <c r="BZ682" s="7">
        <v>28</v>
      </c>
      <c r="CA682" s="7"/>
      <c r="CB682" s="7"/>
      <c r="CC682" s="7"/>
      <c r="CD682" s="7"/>
      <c r="CE682" s="7"/>
      <c r="CF682" s="7"/>
      <c r="CG682" s="7"/>
      <c r="CH682" s="8">
        <f t="shared" si="74"/>
        <v>100</v>
      </c>
      <c r="CI682" s="45"/>
      <c r="CJ682" s="7"/>
      <c r="CK682" s="130"/>
      <c r="CM682" s="8" t="str">
        <f>VLOOKUP($CL682,definitions_list_lookup!$N$15:$P$20,2,TRUE)</f>
        <v>fresh</v>
      </c>
      <c r="CN682" s="8">
        <f>VLOOKUP($CL682,definitions_list_lookup!$N$15:$P$20,3,TRUE)</f>
        <v>0</v>
      </c>
      <c r="CO682" s="108"/>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8">
        <f t="shared" si="75"/>
        <v>0</v>
      </c>
      <c r="DO682" s="45"/>
      <c r="DP682" s="4"/>
      <c r="DR682" s="8" t="str">
        <f>VLOOKUP($DQ682,definitions_list_lookup!$N$15:$P$20,2,TRUE)</f>
        <v>fresh</v>
      </c>
      <c r="DS682" s="8">
        <f>VLOOKUP($DQ682,definitions_list_lookup!$N$15:$P$20,3,TRUE)</f>
        <v>0</v>
      </c>
      <c r="DT682" s="108"/>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8">
        <f t="shared" si="76"/>
        <v>0</v>
      </c>
      <c r="ET682" s="45"/>
      <c r="EU682" s="8">
        <f t="shared" si="70"/>
        <v>93</v>
      </c>
      <c r="EV682" s="8" t="str">
        <f>VLOOKUP($EU682,definitions_list_lookup!$N$15:$P$20,2,TRUE)</f>
        <v>complete</v>
      </c>
      <c r="EW682" s="8">
        <f>VLOOKUP($EU682,definitions_list_lookup!$N$15:$P$20,3,TRUE)</f>
        <v>5</v>
      </c>
    </row>
    <row r="683" spans="1:153" s="5" customFormat="1" ht="126">
      <c r="A683" s="5" t="s">
        <v>2959</v>
      </c>
      <c r="B683" s="5" t="s">
        <v>2845</v>
      </c>
      <c r="C683" s="5" t="s">
        <v>1497</v>
      </c>
      <c r="D683" s="5" t="s">
        <v>1497</v>
      </c>
      <c r="E683" s="5">
        <v>147</v>
      </c>
      <c r="F683" s="5">
        <v>4</v>
      </c>
      <c r="G683" s="6" t="str">
        <f t="shared" si="71"/>
        <v>147-4</v>
      </c>
      <c r="H683" s="2">
        <v>0</v>
      </c>
      <c r="I683" s="2">
        <v>61.5</v>
      </c>
      <c r="J683" s="81" t="str">
        <f>IF(((VLOOKUP($G683,Depth_Lookup!$A$3:$J$561,9,FALSE))-(I683/100))&gt;=0,"Good","Too Long")</f>
        <v>Good</v>
      </c>
      <c r="K683" s="82">
        <f>(VLOOKUP($G683,Depth_Lookup!$A$3:$J$561,10,FALSE))+(H683/100)</f>
        <v>325.57</v>
      </c>
      <c r="L683" s="82">
        <f>(VLOOKUP($G683,Depth_Lookup!$A$3:$J$561,10,FALSE))+(I683/100)</f>
        <v>326.185</v>
      </c>
      <c r="M683" s="174" t="s">
        <v>2933</v>
      </c>
      <c r="N683" s="174" t="s">
        <v>13</v>
      </c>
      <c r="O683" s="59" t="s">
        <v>3004</v>
      </c>
      <c r="P683" s="59" t="s">
        <v>2500</v>
      </c>
      <c r="Q683" s="45"/>
      <c r="R683" s="42">
        <v>85</v>
      </c>
      <c r="S683" s="5">
        <v>15</v>
      </c>
      <c r="V683" s="8">
        <f t="shared" si="72"/>
        <v>100</v>
      </c>
      <c r="W683" s="4" t="s">
        <v>2039</v>
      </c>
      <c r="X683" s="5" t="s">
        <v>1764</v>
      </c>
      <c r="Y683" s="38">
        <v>90</v>
      </c>
      <c r="Z683" s="8" t="str">
        <f>VLOOKUP($Y683,definitions_list_lookup!$N$15:$P$20,2,TRUE)</f>
        <v>very high</v>
      </c>
      <c r="AA683" s="8">
        <f>VLOOKUP($Y683,definitions_list_lookup!$N$15:$P$20,3,TRUE)</f>
        <v>4</v>
      </c>
      <c r="AB683" s="4" t="s">
        <v>3005</v>
      </c>
      <c r="AC683" s="7">
        <v>5</v>
      </c>
      <c r="AD683" s="7"/>
      <c r="AE683" s="7"/>
      <c r="AF683" s="7"/>
      <c r="AG683" s="7"/>
      <c r="AH683" s="7"/>
      <c r="AI683" s="7"/>
      <c r="AJ683" s="7"/>
      <c r="AK683" s="7"/>
      <c r="AL683" s="7"/>
      <c r="AM683" s="7"/>
      <c r="AN683" s="7"/>
      <c r="AO683" s="7"/>
      <c r="AP683" s="7">
        <v>5</v>
      </c>
      <c r="AQ683" s="7"/>
      <c r="AR683" s="7"/>
      <c r="AS683" s="7">
        <v>87</v>
      </c>
      <c r="AT683" s="7"/>
      <c r="AU683" s="7"/>
      <c r="AV683" s="7"/>
      <c r="AW683" s="7"/>
      <c r="AX683" s="7"/>
      <c r="AY683" s="7">
        <v>3</v>
      </c>
      <c r="AZ683" s="7"/>
      <c r="BA683" s="8">
        <f t="shared" si="73"/>
        <v>100</v>
      </c>
      <c r="BB683" s="45"/>
      <c r="BC683" s="4" t="s">
        <v>1747</v>
      </c>
      <c r="BD683" s="4" t="s">
        <v>3089</v>
      </c>
      <c r="BE683" s="4" t="s">
        <v>3090</v>
      </c>
      <c r="BF683" s="5">
        <v>100</v>
      </c>
      <c r="BG683" s="8" t="str">
        <f>VLOOKUP($BF683,definitions_list_lookup!$N$15:$P$20,2,TRUE)</f>
        <v>complete</v>
      </c>
      <c r="BH683" s="8">
        <f>VLOOKUP($BF683,definitions_list_lookup!$N$15:$P$20,3,TRUE)</f>
        <v>5</v>
      </c>
      <c r="BI683" s="4"/>
      <c r="BJ683" s="7">
        <v>40</v>
      </c>
      <c r="BK683" s="7">
        <v>40</v>
      </c>
      <c r="BL683" s="7">
        <v>20</v>
      </c>
      <c r="BM683" s="7"/>
      <c r="BN683" s="7"/>
      <c r="BO683" s="7"/>
      <c r="BP683" s="7"/>
      <c r="BQ683" s="7"/>
      <c r="BR683" s="7"/>
      <c r="BS683" s="7"/>
      <c r="BT683" s="7"/>
      <c r="BU683" s="7"/>
      <c r="BV683" s="7"/>
      <c r="BW683" s="7"/>
      <c r="BX683" s="7"/>
      <c r="BY683" s="7"/>
      <c r="BZ683" s="7"/>
      <c r="CA683" s="7"/>
      <c r="CB683" s="7"/>
      <c r="CC683" s="7"/>
      <c r="CD683" s="7"/>
      <c r="CE683" s="7"/>
      <c r="CF683" s="7"/>
      <c r="CG683" s="7"/>
      <c r="CH683" s="8">
        <f t="shared" si="74"/>
        <v>100</v>
      </c>
      <c r="CI683" s="45"/>
      <c r="CJ683" s="7"/>
      <c r="CK683" s="130"/>
      <c r="CM683" s="8" t="str">
        <f>VLOOKUP($CL683,definitions_list_lookup!$N$15:$P$20,2,TRUE)</f>
        <v>fresh</v>
      </c>
      <c r="CN683" s="8">
        <f>VLOOKUP($CL683,definitions_list_lookup!$N$15:$P$20,3,TRUE)</f>
        <v>0</v>
      </c>
      <c r="CO683" s="108"/>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8">
        <f t="shared" si="75"/>
        <v>0</v>
      </c>
      <c r="DO683" s="45"/>
      <c r="DP683" s="4"/>
      <c r="DR683" s="8" t="str">
        <f>VLOOKUP($DQ683,definitions_list_lookup!$N$15:$P$20,2,TRUE)</f>
        <v>fresh</v>
      </c>
      <c r="DS683" s="8">
        <f>VLOOKUP($DQ683,definitions_list_lookup!$N$15:$P$20,3,TRUE)</f>
        <v>0</v>
      </c>
      <c r="DT683" s="108"/>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8">
        <f t="shared" si="76"/>
        <v>0</v>
      </c>
      <c r="ET683" s="45"/>
      <c r="EU683" s="8">
        <f t="shared" si="70"/>
        <v>91.5</v>
      </c>
      <c r="EV683" s="8" t="str">
        <f>VLOOKUP($EU683,definitions_list_lookup!$N$15:$P$20,2,TRUE)</f>
        <v>complete</v>
      </c>
      <c r="EW683" s="8">
        <f>VLOOKUP($EU683,definitions_list_lookup!$N$15:$P$20,3,TRUE)</f>
        <v>5</v>
      </c>
    </row>
    <row r="684" spans="1:153" s="5" customFormat="1" ht="112">
      <c r="A684" s="5" t="s">
        <v>2959</v>
      </c>
      <c r="B684" s="5" t="s">
        <v>2845</v>
      </c>
      <c r="C684" s="5" t="s">
        <v>1497</v>
      </c>
      <c r="D684" s="5" t="s">
        <v>1497</v>
      </c>
      <c r="E684" s="5">
        <v>148</v>
      </c>
      <c r="F684" s="5">
        <v>1</v>
      </c>
      <c r="G684" s="6" t="str">
        <f t="shared" si="71"/>
        <v>148-1</v>
      </c>
      <c r="H684" s="2">
        <v>0</v>
      </c>
      <c r="I684" s="2">
        <v>10</v>
      </c>
      <c r="J684" s="81" t="str">
        <f>IF(((VLOOKUP($G684,Depth_Lookup!$A$3:$J$561,9,FALSE))-(I684/100))&gt;=0,"Good","Too Long")</f>
        <v>Good</v>
      </c>
      <c r="K684" s="82">
        <f>(VLOOKUP($G684,Depth_Lookup!$A$3:$J$561,10,FALSE))+(H684/100)</f>
        <v>326.14999999999998</v>
      </c>
      <c r="L684" s="82">
        <f>(VLOOKUP($G684,Depth_Lookup!$A$3:$J$561,10,FALSE))+(I684/100)</f>
        <v>326.25</v>
      </c>
      <c r="M684" s="174" t="s">
        <v>2933</v>
      </c>
      <c r="N684" s="174" t="s">
        <v>13</v>
      </c>
      <c r="O684" s="59" t="s">
        <v>3007</v>
      </c>
      <c r="P684" s="59" t="s">
        <v>2499</v>
      </c>
      <c r="Q684" s="45"/>
      <c r="R684" s="42">
        <v>100</v>
      </c>
      <c r="V684" s="8">
        <f t="shared" si="72"/>
        <v>100</v>
      </c>
      <c r="W684" s="4" t="s">
        <v>2039</v>
      </c>
      <c r="X684" s="5" t="s">
        <v>1764</v>
      </c>
      <c r="Y684" s="38">
        <v>90</v>
      </c>
      <c r="Z684" s="8" t="str">
        <f>VLOOKUP($Y684,definitions_list_lookup!$N$15:$P$20,2,TRUE)</f>
        <v>very high</v>
      </c>
      <c r="AA684" s="8">
        <f>VLOOKUP($Y684,definitions_list_lookup!$N$15:$P$20,3,TRUE)</f>
        <v>4</v>
      </c>
      <c r="AB684" s="4" t="s">
        <v>3005</v>
      </c>
      <c r="AC684" s="7">
        <v>5</v>
      </c>
      <c r="AD684" s="7"/>
      <c r="AE684" s="7"/>
      <c r="AF684" s="7"/>
      <c r="AG684" s="7"/>
      <c r="AH684" s="7"/>
      <c r="AI684" s="7"/>
      <c r="AJ684" s="7"/>
      <c r="AK684" s="7"/>
      <c r="AL684" s="7"/>
      <c r="AM684" s="7"/>
      <c r="AN684" s="7"/>
      <c r="AO684" s="7"/>
      <c r="AP684" s="7">
        <v>5</v>
      </c>
      <c r="AQ684" s="7"/>
      <c r="AR684" s="7"/>
      <c r="AS684" s="7">
        <v>90</v>
      </c>
      <c r="AT684" s="7"/>
      <c r="AU684" s="7"/>
      <c r="AV684" s="7"/>
      <c r="AW684" s="7"/>
      <c r="AX684" s="7"/>
      <c r="AY684" s="7"/>
      <c r="AZ684" s="7"/>
      <c r="BA684" s="8">
        <f t="shared" si="73"/>
        <v>100</v>
      </c>
      <c r="BB684" s="45"/>
      <c r="BC684" s="4"/>
      <c r="BD684" s="4"/>
      <c r="BE684" s="4"/>
      <c r="BG684" s="8" t="str">
        <f>VLOOKUP($BF684,definitions_list_lookup!$N$15:$P$20,2,TRUE)</f>
        <v>fresh</v>
      </c>
      <c r="BH684" s="8">
        <f>VLOOKUP($BF684,definitions_list_lookup!$N$15:$P$20,3,TRUE)</f>
        <v>0</v>
      </c>
      <c r="BI684" s="4"/>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8">
        <f t="shared" si="74"/>
        <v>0</v>
      </c>
      <c r="CI684" s="45"/>
      <c r="CJ684" s="7"/>
      <c r="CK684" s="130"/>
      <c r="CM684" s="8" t="str">
        <f>VLOOKUP($CL684,definitions_list_lookup!$N$15:$P$20,2,TRUE)</f>
        <v>fresh</v>
      </c>
      <c r="CN684" s="8">
        <f>VLOOKUP($CL684,definitions_list_lookup!$N$15:$P$20,3,TRUE)</f>
        <v>0</v>
      </c>
      <c r="CO684" s="108"/>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8">
        <f t="shared" si="75"/>
        <v>0</v>
      </c>
      <c r="DO684" s="45"/>
      <c r="DP684" s="4"/>
      <c r="DR684" s="8" t="str">
        <f>VLOOKUP($DQ684,definitions_list_lookup!$N$15:$P$20,2,TRUE)</f>
        <v>fresh</v>
      </c>
      <c r="DS684" s="8">
        <f>VLOOKUP($DQ684,definitions_list_lookup!$N$15:$P$20,3,TRUE)</f>
        <v>0</v>
      </c>
      <c r="DT684" s="108"/>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8">
        <f t="shared" si="76"/>
        <v>0</v>
      </c>
      <c r="ET684" s="45"/>
      <c r="EU684" s="8">
        <f t="shared" si="70"/>
        <v>90</v>
      </c>
      <c r="EV684" s="8" t="str">
        <f>VLOOKUP($EU684,definitions_list_lookup!$N$15:$P$20,2,TRUE)</f>
        <v>very high</v>
      </c>
      <c r="EW684" s="8">
        <f>VLOOKUP($EU684,definitions_list_lookup!$N$15:$P$20,3,TRUE)</f>
        <v>4</v>
      </c>
    </row>
    <row r="685" spans="1:153" s="5" customFormat="1" ht="112">
      <c r="A685" s="5" t="s">
        <v>2959</v>
      </c>
      <c r="B685" s="5" t="s">
        <v>2845</v>
      </c>
      <c r="C685" s="5" t="s">
        <v>1497</v>
      </c>
      <c r="D685" s="5" t="s">
        <v>1497</v>
      </c>
      <c r="E685" s="5">
        <v>148</v>
      </c>
      <c r="F685" s="5">
        <v>1</v>
      </c>
      <c r="G685" s="6" t="str">
        <f t="shared" si="71"/>
        <v>148-1</v>
      </c>
      <c r="H685" s="2">
        <v>10</v>
      </c>
      <c r="I685" s="2">
        <v>73</v>
      </c>
      <c r="J685" s="81" t="str">
        <f>IF(((VLOOKUP($G685,Depth_Lookup!$A$3:$J$561,9,FALSE))-(I685/100))&gt;=0,"Good","Too Long")</f>
        <v>Good</v>
      </c>
      <c r="K685" s="82">
        <f>(VLOOKUP($G685,Depth_Lookup!$A$3:$J$561,10,FALSE))+(H685/100)</f>
        <v>326.25</v>
      </c>
      <c r="L685" s="82">
        <f>(VLOOKUP($G685,Depth_Lookup!$A$3:$J$561,10,FALSE))+(I685/100)</f>
        <v>326.88</v>
      </c>
      <c r="M685" s="174" t="s">
        <v>2935</v>
      </c>
      <c r="N685" s="174" t="s">
        <v>2630</v>
      </c>
      <c r="O685" s="59" t="s">
        <v>3008</v>
      </c>
      <c r="P685" s="59" t="s">
        <v>2500</v>
      </c>
      <c r="Q685" s="45"/>
      <c r="R685" s="42">
        <v>95</v>
      </c>
      <c r="S685" s="5">
        <v>5</v>
      </c>
      <c r="V685" s="8">
        <f t="shared" si="72"/>
        <v>100</v>
      </c>
      <c r="W685" s="4" t="s">
        <v>2039</v>
      </c>
      <c r="X685" s="5" t="s">
        <v>1764</v>
      </c>
      <c r="Y685" s="38">
        <v>90</v>
      </c>
      <c r="Z685" s="8" t="str">
        <f>VLOOKUP($Y685,definitions_list_lookup!$N$15:$P$20,2,TRUE)</f>
        <v>very high</v>
      </c>
      <c r="AA685" s="8">
        <f>VLOOKUP($Y685,definitions_list_lookup!$N$15:$P$20,3,TRUE)</f>
        <v>4</v>
      </c>
      <c r="AB685" s="4" t="s">
        <v>3010</v>
      </c>
      <c r="AC685" s="7"/>
      <c r="AD685" s="7"/>
      <c r="AE685" s="7"/>
      <c r="AF685" s="7"/>
      <c r="AG685" s="7"/>
      <c r="AH685" s="7"/>
      <c r="AI685" s="7"/>
      <c r="AJ685" s="7"/>
      <c r="AK685" s="7"/>
      <c r="AL685" s="7"/>
      <c r="AM685" s="7"/>
      <c r="AN685" s="7"/>
      <c r="AO685" s="7"/>
      <c r="AP685" s="7">
        <v>5</v>
      </c>
      <c r="AQ685" s="7"/>
      <c r="AR685" s="7"/>
      <c r="AS685" s="7">
        <v>95</v>
      </c>
      <c r="AT685" s="7"/>
      <c r="AU685" s="7"/>
      <c r="AV685" s="7"/>
      <c r="AW685" s="7"/>
      <c r="AX685" s="7"/>
      <c r="AY685" s="7"/>
      <c r="AZ685" s="7"/>
      <c r="BA685" s="8">
        <f t="shared" si="73"/>
        <v>100</v>
      </c>
      <c r="BB685" s="45"/>
      <c r="BC685" s="4" t="s">
        <v>1747</v>
      </c>
      <c r="BD685" s="4" t="s">
        <v>3091</v>
      </c>
      <c r="BE685" s="4" t="s">
        <v>3092</v>
      </c>
      <c r="BF685" s="5">
        <v>100</v>
      </c>
      <c r="BG685" s="8" t="str">
        <f>VLOOKUP($BF685,definitions_list_lookup!$N$15:$P$20,2,TRUE)</f>
        <v>complete</v>
      </c>
      <c r="BH685" s="8">
        <f>VLOOKUP($BF685,definitions_list_lookup!$N$15:$P$20,3,TRUE)</f>
        <v>5</v>
      </c>
      <c r="BI685" s="4"/>
      <c r="BJ685" s="7">
        <v>30</v>
      </c>
      <c r="BK685" s="7">
        <v>40</v>
      </c>
      <c r="BL685" s="7">
        <v>30</v>
      </c>
      <c r="BM685" s="7"/>
      <c r="BN685" s="7"/>
      <c r="BO685" s="7"/>
      <c r="BP685" s="7"/>
      <c r="BQ685" s="7"/>
      <c r="BR685" s="7"/>
      <c r="BS685" s="7"/>
      <c r="BT685" s="7"/>
      <c r="BU685" s="7"/>
      <c r="BV685" s="7"/>
      <c r="BW685" s="7"/>
      <c r="BX685" s="7"/>
      <c r="BY685" s="7"/>
      <c r="BZ685" s="7"/>
      <c r="CA685" s="7"/>
      <c r="CB685" s="7"/>
      <c r="CC685" s="7"/>
      <c r="CD685" s="7"/>
      <c r="CE685" s="7"/>
      <c r="CF685" s="7"/>
      <c r="CG685" s="7"/>
      <c r="CH685" s="8">
        <f t="shared" si="74"/>
        <v>100</v>
      </c>
      <c r="CI685" s="45"/>
      <c r="CJ685" s="7"/>
      <c r="CK685" s="130"/>
      <c r="CM685" s="8" t="str">
        <f>VLOOKUP($CL685,definitions_list_lookup!$N$15:$P$20,2,TRUE)</f>
        <v>fresh</v>
      </c>
      <c r="CN685" s="8">
        <f>VLOOKUP($CL685,definitions_list_lookup!$N$15:$P$20,3,TRUE)</f>
        <v>0</v>
      </c>
      <c r="CO685" s="108"/>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8">
        <f t="shared" si="75"/>
        <v>0</v>
      </c>
      <c r="DO685" s="45"/>
      <c r="DP685" s="4"/>
      <c r="DR685" s="8" t="str">
        <f>VLOOKUP($DQ685,definitions_list_lookup!$N$15:$P$20,2,TRUE)</f>
        <v>fresh</v>
      </c>
      <c r="DS685" s="8">
        <f>VLOOKUP($DQ685,definitions_list_lookup!$N$15:$P$20,3,TRUE)</f>
        <v>0</v>
      </c>
      <c r="DT685" s="108"/>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8">
        <f t="shared" si="76"/>
        <v>0</v>
      </c>
      <c r="ET685" s="45"/>
      <c r="EU685" s="8">
        <f t="shared" si="70"/>
        <v>90.5</v>
      </c>
      <c r="EV685" s="8" t="str">
        <f>VLOOKUP($EU685,definitions_list_lookup!$N$15:$P$20,2,TRUE)</f>
        <v>very high</v>
      </c>
      <c r="EW685" s="8">
        <f>VLOOKUP($EU685,definitions_list_lookup!$N$15:$P$20,3,TRUE)</f>
        <v>4</v>
      </c>
    </row>
    <row r="686" spans="1:153" s="5" customFormat="1" ht="42">
      <c r="A686" s="5" t="s">
        <v>2959</v>
      </c>
      <c r="B686" s="5" t="s">
        <v>2845</v>
      </c>
      <c r="C686" s="5" t="s">
        <v>1497</v>
      </c>
      <c r="D686" s="5" t="s">
        <v>1497</v>
      </c>
      <c r="E686" s="5">
        <v>148</v>
      </c>
      <c r="F686" s="5">
        <v>1</v>
      </c>
      <c r="G686" s="6" t="str">
        <f t="shared" si="71"/>
        <v>148-1</v>
      </c>
      <c r="H686" s="2">
        <v>73</v>
      </c>
      <c r="I686" s="2">
        <v>87</v>
      </c>
      <c r="J686" s="81" t="str">
        <f>IF(((VLOOKUP($G686,Depth_Lookup!$A$3:$J$561,9,FALSE))-(I686/100))&gt;=0,"Good","Too Long")</f>
        <v>Good</v>
      </c>
      <c r="K686" s="82">
        <f>(VLOOKUP($G686,Depth_Lookup!$A$3:$J$561,10,FALSE))+(H686/100)</f>
        <v>326.88</v>
      </c>
      <c r="L686" s="82">
        <f>(VLOOKUP($G686,Depth_Lookup!$A$3:$J$561,10,FALSE))+(I686/100)</f>
        <v>327.02</v>
      </c>
      <c r="M686" s="174" t="s">
        <v>2936</v>
      </c>
      <c r="N686" s="174" t="s">
        <v>2217</v>
      </c>
      <c r="O686" s="59" t="s">
        <v>2037</v>
      </c>
      <c r="P686" s="59" t="s">
        <v>3056</v>
      </c>
      <c r="Q686" s="45"/>
      <c r="R686" s="42">
        <v>55</v>
      </c>
      <c r="S686" s="5">
        <v>45</v>
      </c>
      <c r="V686" s="8">
        <f t="shared" si="72"/>
        <v>100</v>
      </c>
      <c r="W686" s="4" t="s">
        <v>1733</v>
      </c>
      <c r="X686" s="5" t="s">
        <v>1764</v>
      </c>
      <c r="Y686" s="38">
        <v>100</v>
      </c>
      <c r="Z686" s="8" t="str">
        <f>VLOOKUP($Y686,definitions_list_lookup!$N$15:$P$20,2,TRUE)</f>
        <v>complete</v>
      </c>
      <c r="AA686" s="8">
        <f>VLOOKUP($Y686,definitions_list_lookup!$N$15:$P$20,3,TRUE)</f>
        <v>5</v>
      </c>
      <c r="AB686" s="4" t="s">
        <v>3009</v>
      </c>
      <c r="AC686" s="7">
        <v>80</v>
      </c>
      <c r="AD686" s="7"/>
      <c r="AE686" s="7"/>
      <c r="AF686" s="7"/>
      <c r="AG686" s="7"/>
      <c r="AH686" s="7"/>
      <c r="AI686" s="7"/>
      <c r="AJ686" s="7"/>
      <c r="AK686" s="7"/>
      <c r="AL686" s="7"/>
      <c r="AM686" s="7"/>
      <c r="AN686" s="7"/>
      <c r="AO686" s="7"/>
      <c r="AP686" s="7"/>
      <c r="AQ686" s="7"/>
      <c r="AR686" s="7"/>
      <c r="AS686" s="7"/>
      <c r="AT686" s="7"/>
      <c r="AU686" s="7"/>
      <c r="AV686" s="7"/>
      <c r="AW686" s="7"/>
      <c r="AX686" s="7"/>
      <c r="AY686" s="7"/>
      <c r="AZ686" s="7">
        <v>20</v>
      </c>
      <c r="BA686" s="8">
        <f t="shared" si="73"/>
        <v>100</v>
      </c>
      <c r="BB686" s="45"/>
      <c r="BC686" s="4" t="s">
        <v>1747</v>
      </c>
      <c r="BD686" s="4" t="s">
        <v>1777</v>
      </c>
      <c r="BE686" s="4" t="s">
        <v>3093</v>
      </c>
      <c r="BF686" s="5">
        <v>100</v>
      </c>
      <c r="BG686" s="8" t="str">
        <f>VLOOKUP($BF686,definitions_list_lookup!$N$15:$P$20,2,TRUE)</f>
        <v>complete</v>
      </c>
      <c r="BH686" s="8">
        <f>VLOOKUP($BF686,definitions_list_lookup!$N$15:$P$20,3,TRUE)</f>
        <v>5</v>
      </c>
      <c r="BI686" s="4"/>
      <c r="BJ686" s="7">
        <v>30</v>
      </c>
      <c r="BK686" s="7">
        <v>40</v>
      </c>
      <c r="BL686" s="7">
        <v>30</v>
      </c>
      <c r="BM686" s="7"/>
      <c r="BN686" s="7"/>
      <c r="BO686" s="7"/>
      <c r="BP686" s="7"/>
      <c r="BQ686" s="7"/>
      <c r="BR686" s="7"/>
      <c r="BS686" s="7"/>
      <c r="BT686" s="7"/>
      <c r="BU686" s="7"/>
      <c r="BV686" s="7"/>
      <c r="BW686" s="7"/>
      <c r="BX686" s="7"/>
      <c r="BY686" s="7"/>
      <c r="BZ686" s="7"/>
      <c r="CA686" s="7"/>
      <c r="CB686" s="7"/>
      <c r="CC686" s="7"/>
      <c r="CD686" s="7"/>
      <c r="CE686" s="7"/>
      <c r="CF686" s="7"/>
      <c r="CG686" s="7"/>
      <c r="CH686" s="8">
        <f t="shared" si="74"/>
        <v>100</v>
      </c>
      <c r="CI686" s="45"/>
      <c r="CJ686" s="7"/>
      <c r="CK686" s="130"/>
      <c r="CM686" s="8" t="str">
        <f>VLOOKUP($CL686,definitions_list_lookup!$N$15:$P$20,2,TRUE)</f>
        <v>fresh</v>
      </c>
      <c r="CN686" s="8">
        <f>VLOOKUP($CL686,definitions_list_lookup!$N$15:$P$20,3,TRUE)</f>
        <v>0</v>
      </c>
      <c r="CO686" s="108"/>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8">
        <f t="shared" si="75"/>
        <v>0</v>
      </c>
      <c r="DO686" s="45"/>
      <c r="DP686" s="4"/>
      <c r="DR686" s="8" t="str">
        <f>VLOOKUP($DQ686,definitions_list_lookup!$N$15:$P$20,2,TRUE)</f>
        <v>fresh</v>
      </c>
      <c r="DS686" s="8">
        <f>VLOOKUP($DQ686,definitions_list_lookup!$N$15:$P$20,3,TRUE)</f>
        <v>0</v>
      </c>
      <c r="DT686" s="108"/>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8">
        <f t="shared" si="76"/>
        <v>0</v>
      </c>
      <c r="ET686" s="45"/>
      <c r="EU686" s="8">
        <f t="shared" si="70"/>
        <v>100</v>
      </c>
      <c r="EV686" s="8" t="str">
        <f>VLOOKUP($EU686,definitions_list_lookup!$N$15:$P$20,2,TRUE)</f>
        <v>complete</v>
      </c>
      <c r="EW686" s="8">
        <f>VLOOKUP($EU686,definitions_list_lookup!$N$15:$P$20,3,TRUE)</f>
        <v>5</v>
      </c>
    </row>
    <row r="687" spans="1:153" s="5" customFormat="1" ht="112">
      <c r="A687" s="5" t="s">
        <v>2959</v>
      </c>
      <c r="B687" s="5" t="s">
        <v>2845</v>
      </c>
      <c r="C687" s="5" t="s">
        <v>1497</v>
      </c>
      <c r="D687" s="5" t="s">
        <v>1497</v>
      </c>
      <c r="E687" s="5">
        <v>148</v>
      </c>
      <c r="F687" s="5">
        <v>1</v>
      </c>
      <c r="G687" s="6" t="str">
        <f t="shared" si="71"/>
        <v>148-1</v>
      </c>
      <c r="H687" s="2">
        <v>87</v>
      </c>
      <c r="I687" s="2">
        <v>98</v>
      </c>
      <c r="J687" s="81" t="str">
        <f>IF(((VLOOKUP($G687,Depth_Lookup!$A$3:$J$561,9,FALSE))-(I687/100))&gt;=0,"Good","Too Long")</f>
        <v>Good</v>
      </c>
      <c r="K687" s="82">
        <f>(VLOOKUP($G687,Depth_Lookup!$A$3:$J$561,10,FALSE))+(H687/100)</f>
        <v>327.02</v>
      </c>
      <c r="L687" s="82">
        <f>(VLOOKUP($G687,Depth_Lookup!$A$3:$J$561,10,FALSE))+(I687/100)</f>
        <v>327.13</v>
      </c>
      <c r="M687" s="174" t="s">
        <v>2937</v>
      </c>
      <c r="N687" s="174" t="s">
        <v>2630</v>
      </c>
      <c r="O687" s="59" t="s">
        <v>3013</v>
      </c>
      <c r="P687" s="59" t="s">
        <v>2500</v>
      </c>
      <c r="Q687" s="45"/>
      <c r="R687" s="42">
        <v>100</v>
      </c>
      <c r="V687" s="8">
        <f t="shared" si="72"/>
        <v>100</v>
      </c>
      <c r="W687" s="4" t="s">
        <v>1737</v>
      </c>
      <c r="X687" s="5" t="s">
        <v>1764</v>
      </c>
      <c r="Y687" s="38">
        <v>90</v>
      </c>
      <c r="Z687" s="8" t="str">
        <f>VLOOKUP($Y687,definitions_list_lookup!$N$15:$P$20,2,TRUE)</f>
        <v>very high</v>
      </c>
      <c r="AA687" s="8">
        <f>VLOOKUP($Y687,definitions_list_lookup!$N$15:$P$20,3,TRUE)</f>
        <v>4</v>
      </c>
      <c r="AB687" s="4" t="s">
        <v>3011</v>
      </c>
      <c r="AC687" s="7"/>
      <c r="AD687" s="7"/>
      <c r="AE687" s="7"/>
      <c r="AF687" s="7"/>
      <c r="AG687" s="7"/>
      <c r="AH687" s="7"/>
      <c r="AI687" s="7"/>
      <c r="AJ687" s="7"/>
      <c r="AK687" s="7"/>
      <c r="AL687" s="7"/>
      <c r="AM687" s="7"/>
      <c r="AN687" s="7"/>
      <c r="AO687" s="7"/>
      <c r="AP687" s="7">
        <v>5</v>
      </c>
      <c r="AQ687" s="7"/>
      <c r="AR687" s="7"/>
      <c r="AS687" s="7">
        <v>94.5</v>
      </c>
      <c r="AT687" s="7"/>
      <c r="AU687" s="7"/>
      <c r="AV687" s="7"/>
      <c r="AW687" s="7"/>
      <c r="AX687" s="7"/>
      <c r="AY687" s="7"/>
      <c r="AZ687" s="7">
        <v>0.5</v>
      </c>
      <c r="BA687" s="8">
        <f t="shared" si="73"/>
        <v>100</v>
      </c>
      <c r="BB687" s="45"/>
      <c r="BC687" s="4"/>
      <c r="BD687" s="4"/>
      <c r="BE687" s="4"/>
      <c r="BG687" s="8" t="str">
        <f>VLOOKUP($BF687,definitions_list_lookup!$N$15:$P$20,2,TRUE)</f>
        <v>fresh</v>
      </c>
      <c r="BH687" s="8">
        <f>VLOOKUP($BF687,definitions_list_lookup!$N$15:$P$20,3,TRUE)</f>
        <v>0</v>
      </c>
      <c r="BI687" s="4"/>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8">
        <f t="shared" si="74"/>
        <v>0</v>
      </c>
      <c r="CI687" s="45"/>
      <c r="CJ687" s="7"/>
      <c r="CK687" s="130"/>
      <c r="CM687" s="8" t="str">
        <f>VLOOKUP($CL687,definitions_list_lookup!$N$15:$P$20,2,TRUE)</f>
        <v>fresh</v>
      </c>
      <c r="CN687" s="8">
        <f>VLOOKUP($CL687,definitions_list_lookup!$N$15:$P$20,3,TRUE)</f>
        <v>0</v>
      </c>
      <c r="CO687" s="108"/>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8">
        <f t="shared" si="75"/>
        <v>0</v>
      </c>
      <c r="DO687" s="45"/>
      <c r="DP687" s="4"/>
      <c r="DR687" s="8" t="str">
        <f>VLOOKUP($DQ687,definitions_list_lookup!$N$15:$P$20,2,TRUE)</f>
        <v>fresh</v>
      </c>
      <c r="DS687" s="8">
        <f>VLOOKUP($DQ687,definitions_list_lookup!$N$15:$P$20,3,TRUE)</f>
        <v>0</v>
      </c>
      <c r="DT687" s="108"/>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8">
        <f t="shared" si="76"/>
        <v>0</v>
      </c>
      <c r="ET687" s="45"/>
      <c r="EU687" s="8">
        <f t="shared" ref="EU687:EU750" si="77">((R687/100)*Y687)+((S687/100)*BF687)+((T687/100)*CL687)+((U687/100)*DQ687)</f>
        <v>90</v>
      </c>
      <c r="EV687" s="8" t="str">
        <f>VLOOKUP($EU687,definitions_list_lookup!$N$15:$P$20,2,TRUE)</f>
        <v>very high</v>
      </c>
      <c r="EW687" s="8">
        <f>VLOOKUP($EU687,definitions_list_lookup!$N$15:$P$20,3,TRUE)</f>
        <v>4</v>
      </c>
    </row>
    <row r="688" spans="1:153" s="5" customFormat="1" ht="112">
      <c r="A688" s="5" t="s">
        <v>2959</v>
      </c>
      <c r="B688" s="5" t="s">
        <v>2845</v>
      </c>
      <c r="C688" s="5" t="s">
        <v>1497</v>
      </c>
      <c r="D688" s="5" t="s">
        <v>1497</v>
      </c>
      <c r="E688" s="5">
        <v>148</v>
      </c>
      <c r="F688" s="5">
        <v>2</v>
      </c>
      <c r="G688" s="6" t="str">
        <f t="shared" si="71"/>
        <v>148-2</v>
      </c>
      <c r="H688" s="2">
        <v>0</v>
      </c>
      <c r="I688" s="2">
        <v>16</v>
      </c>
      <c r="J688" s="81" t="str">
        <f>IF(((VLOOKUP($G688,Depth_Lookup!$A$3:$J$561,9,FALSE))-(I688/100))&gt;=0,"Good","Too Long")</f>
        <v>Good</v>
      </c>
      <c r="K688" s="82">
        <f>(VLOOKUP($G688,Depth_Lookup!$A$3:$J$561,10,FALSE))+(H688/100)</f>
        <v>327.13</v>
      </c>
      <c r="L688" s="82">
        <f>(VLOOKUP($G688,Depth_Lookup!$A$3:$J$561,10,FALSE))+(I688/100)</f>
        <v>327.29000000000002</v>
      </c>
      <c r="M688" s="174" t="s">
        <v>2937</v>
      </c>
      <c r="N688" s="174" t="s">
        <v>2630</v>
      </c>
      <c r="O688" s="59" t="s">
        <v>3012</v>
      </c>
      <c r="P688" s="59" t="s">
        <v>2500</v>
      </c>
      <c r="Q688" s="45"/>
      <c r="R688" s="42">
        <v>100</v>
      </c>
      <c r="V688" s="8">
        <f t="shared" si="72"/>
        <v>100</v>
      </c>
      <c r="W688" s="4" t="s">
        <v>1737</v>
      </c>
      <c r="X688" s="5" t="s">
        <v>1764</v>
      </c>
      <c r="Y688" s="38">
        <v>90</v>
      </c>
      <c r="Z688" s="8" t="str">
        <f>VLOOKUP($Y688,definitions_list_lookup!$N$15:$P$20,2,TRUE)</f>
        <v>very high</v>
      </c>
      <c r="AA688" s="8">
        <f>VLOOKUP($Y688,definitions_list_lookup!$N$15:$P$20,3,TRUE)</f>
        <v>4</v>
      </c>
      <c r="AB688" s="4"/>
      <c r="AC688" s="7"/>
      <c r="AD688" s="7"/>
      <c r="AE688" s="7"/>
      <c r="AF688" s="7"/>
      <c r="AG688" s="7"/>
      <c r="AH688" s="7"/>
      <c r="AI688" s="7"/>
      <c r="AJ688" s="7"/>
      <c r="AK688" s="7"/>
      <c r="AL688" s="7"/>
      <c r="AM688" s="7"/>
      <c r="AN688" s="7"/>
      <c r="AO688" s="7"/>
      <c r="AP688" s="7">
        <v>5</v>
      </c>
      <c r="AQ688" s="7"/>
      <c r="AR688" s="7"/>
      <c r="AS688" s="7">
        <v>95</v>
      </c>
      <c r="AT688" s="7"/>
      <c r="AU688" s="7"/>
      <c r="AV688" s="7"/>
      <c r="AW688" s="7"/>
      <c r="AX688" s="7"/>
      <c r="AY688" s="7"/>
      <c r="AZ688" s="7"/>
      <c r="BA688" s="8">
        <f t="shared" si="73"/>
        <v>100</v>
      </c>
      <c r="BB688" s="45"/>
      <c r="BC688" s="4"/>
      <c r="BD688" s="4"/>
      <c r="BE688" s="4"/>
      <c r="BG688" s="8" t="str">
        <f>VLOOKUP($BF688,definitions_list_lookup!$N$15:$P$20,2,TRUE)</f>
        <v>fresh</v>
      </c>
      <c r="BH688" s="8">
        <f>VLOOKUP($BF688,definitions_list_lookup!$N$15:$P$20,3,TRUE)</f>
        <v>0</v>
      </c>
      <c r="BI688" s="4"/>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8">
        <f t="shared" si="74"/>
        <v>0</v>
      </c>
      <c r="CI688" s="45"/>
      <c r="CJ688" s="7"/>
      <c r="CK688" s="130"/>
      <c r="CM688" s="8" t="str">
        <f>VLOOKUP($CL688,definitions_list_lookup!$N$15:$P$20,2,TRUE)</f>
        <v>fresh</v>
      </c>
      <c r="CN688" s="8">
        <f>VLOOKUP($CL688,definitions_list_lookup!$N$15:$P$20,3,TRUE)</f>
        <v>0</v>
      </c>
      <c r="CO688" s="108"/>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8">
        <f t="shared" si="75"/>
        <v>0</v>
      </c>
      <c r="DO688" s="45"/>
      <c r="DP688" s="4"/>
      <c r="DR688" s="8" t="str">
        <f>VLOOKUP($DQ688,definitions_list_lookup!$N$15:$P$20,2,TRUE)</f>
        <v>fresh</v>
      </c>
      <c r="DS688" s="8">
        <f>VLOOKUP($DQ688,definitions_list_lookup!$N$15:$P$20,3,TRUE)</f>
        <v>0</v>
      </c>
      <c r="DT688" s="108"/>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8">
        <f t="shared" si="76"/>
        <v>0</v>
      </c>
      <c r="ET688" s="45"/>
      <c r="EU688" s="8">
        <f t="shared" si="77"/>
        <v>90</v>
      </c>
      <c r="EV688" s="8" t="str">
        <f>VLOOKUP($EU688,definitions_list_lookup!$N$15:$P$20,2,TRUE)</f>
        <v>very high</v>
      </c>
      <c r="EW688" s="8">
        <f>VLOOKUP($EU688,definitions_list_lookup!$N$15:$P$20,3,TRUE)</f>
        <v>4</v>
      </c>
    </row>
    <row r="689" spans="1:153" s="5" customFormat="1" ht="42">
      <c r="A689" s="5" t="s">
        <v>2959</v>
      </c>
      <c r="B689" s="5" t="s">
        <v>2845</v>
      </c>
      <c r="C689" s="5" t="s">
        <v>1497</v>
      </c>
      <c r="D689" s="5" t="s">
        <v>1497</v>
      </c>
      <c r="E689" s="5">
        <v>148</v>
      </c>
      <c r="F689" s="5">
        <v>2</v>
      </c>
      <c r="G689" s="6" t="str">
        <f t="shared" si="71"/>
        <v>148-2</v>
      </c>
      <c r="H689" s="2">
        <v>16</v>
      </c>
      <c r="I689" s="2">
        <v>23</v>
      </c>
      <c r="J689" s="81" t="str">
        <f>IF(((VLOOKUP($G689,Depth_Lookup!$A$3:$J$561,9,FALSE))-(I689/100))&gt;=0,"Good","Too Long")</f>
        <v>Good</v>
      </c>
      <c r="K689" s="82">
        <f>(VLOOKUP($G689,Depth_Lookup!$A$3:$J$561,10,FALSE))+(H689/100)</f>
        <v>327.29000000000002</v>
      </c>
      <c r="L689" s="82">
        <f>(VLOOKUP($G689,Depth_Lookup!$A$3:$J$561,10,FALSE))+(I689/100)</f>
        <v>327.36</v>
      </c>
      <c r="M689" s="174" t="s">
        <v>2938</v>
      </c>
      <c r="N689" s="174" t="s">
        <v>2217</v>
      </c>
      <c r="O689" s="59" t="s">
        <v>2037</v>
      </c>
      <c r="P689" s="59" t="s">
        <v>3057</v>
      </c>
      <c r="Q689" s="45"/>
      <c r="R689" s="42">
        <v>100</v>
      </c>
      <c r="V689" s="8">
        <f t="shared" si="72"/>
        <v>100</v>
      </c>
      <c r="W689" s="4" t="s">
        <v>1747</v>
      </c>
      <c r="X689" s="5" t="s">
        <v>1</v>
      </c>
      <c r="Y689" s="38">
        <v>100</v>
      </c>
      <c r="Z689" s="8" t="str">
        <f>VLOOKUP($Y689,definitions_list_lookup!$N$15:$P$20,2,TRUE)</f>
        <v>complete</v>
      </c>
      <c r="AA689" s="8">
        <f>VLOOKUP($Y689,definitions_list_lookup!$N$15:$P$20,3,TRUE)</f>
        <v>5</v>
      </c>
      <c r="AB689" s="4"/>
      <c r="AC689" s="7">
        <v>80</v>
      </c>
      <c r="AD689" s="7"/>
      <c r="AE689" s="7">
        <v>20</v>
      </c>
      <c r="AF689" s="7"/>
      <c r="AG689" s="7"/>
      <c r="AH689" s="7"/>
      <c r="AI689" s="7"/>
      <c r="AJ689" s="7"/>
      <c r="AK689" s="7"/>
      <c r="AL689" s="7"/>
      <c r="AM689" s="7"/>
      <c r="AN689" s="7"/>
      <c r="AO689" s="7"/>
      <c r="AP689" s="7"/>
      <c r="AQ689" s="7"/>
      <c r="AR689" s="7"/>
      <c r="AS689" s="7"/>
      <c r="AT689" s="7"/>
      <c r="AU689" s="7"/>
      <c r="AV689" s="7"/>
      <c r="AW689" s="7"/>
      <c r="AX689" s="7"/>
      <c r="AY689" s="7"/>
      <c r="AZ689" s="7"/>
      <c r="BA689" s="8">
        <f t="shared" si="73"/>
        <v>100</v>
      </c>
      <c r="BB689" s="45"/>
      <c r="BC689" s="4"/>
      <c r="BD689" s="4"/>
      <c r="BE689" s="4"/>
      <c r="BG689" s="8" t="str">
        <f>VLOOKUP($BF689,definitions_list_lookup!$N$15:$P$20,2,TRUE)</f>
        <v>fresh</v>
      </c>
      <c r="BH689" s="8">
        <f>VLOOKUP($BF689,definitions_list_lookup!$N$15:$P$20,3,TRUE)</f>
        <v>0</v>
      </c>
      <c r="BI689" s="4"/>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8">
        <f t="shared" si="74"/>
        <v>0</v>
      </c>
      <c r="CI689" s="45"/>
      <c r="CJ689" s="7"/>
      <c r="CK689" s="130"/>
      <c r="CM689" s="8" t="str">
        <f>VLOOKUP($CL689,definitions_list_lookup!$N$15:$P$20,2,TRUE)</f>
        <v>fresh</v>
      </c>
      <c r="CN689" s="8">
        <f>VLOOKUP($CL689,definitions_list_lookup!$N$15:$P$20,3,TRUE)</f>
        <v>0</v>
      </c>
      <c r="CO689" s="108"/>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8">
        <f t="shared" si="75"/>
        <v>0</v>
      </c>
      <c r="DO689" s="45"/>
      <c r="DP689" s="4"/>
      <c r="DR689" s="8" t="str">
        <f>VLOOKUP($DQ689,definitions_list_lookup!$N$15:$P$20,2,TRUE)</f>
        <v>fresh</v>
      </c>
      <c r="DS689" s="8">
        <f>VLOOKUP($DQ689,definitions_list_lookup!$N$15:$P$20,3,TRUE)</f>
        <v>0</v>
      </c>
      <c r="DT689" s="108"/>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8">
        <f t="shared" si="76"/>
        <v>0</v>
      </c>
      <c r="ET689" s="45"/>
      <c r="EU689" s="8">
        <f t="shared" si="77"/>
        <v>100</v>
      </c>
      <c r="EV689" s="8" t="str">
        <f>VLOOKUP($EU689,definitions_list_lookup!$N$15:$P$20,2,TRUE)</f>
        <v>complete</v>
      </c>
      <c r="EW689" s="8">
        <f>VLOOKUP($EU689,definitions_list_lookup!$N$15:$P$20,3,TRUE)</f>
        <v>5</v>
      </c>
    </row>
    <row r="690" spans="1:153" s="5" customFormat="1" ht="168">
      <c r="A690" s="5" t="s">
        <v>2959</v>
      </c>
      <c r="B690" s="5" t="s">
        <v>2845</v>
      </c>
      <c r="C690" s="5" t="s">
        <v>1497</v>
      </c>
      <c r="D690" s="5" t="s">
        <v>1497</v>
      </c>
      <c r="E690" s="5">
        <v>148</v>
      </c>
      <c r="F690" s="5">
        <v>2</v>
      </c>
      <c r="G690" s="6" t="str">
        <f t="shared" si="71"/>
        <v>148-2</v>
      </c>
      <c r="H690" s="2">
        <v>23</v>
      </c>
      <c r="I690" s="2">
        <v>78</v>
      </c>
      <c r="J690" s="81" t="str">
        <f>IF(((VLOOKUP($G690,Depth_Lookup!$A$3:$J$561,9,FALSE))-(I690/100))&gt;=0,"Good","Too Long")</f>
        <v>Good</v>
      </c>
      <c r="K690" s="82">
        <f>(VLOOKUP($G690,Depth_Lookup!$A$3:$J$561,10,FALSE))+(H690/100)</f>
        <v>327.36</v>
      </c>
      <c r="L690" s="82">
        <f>(VLOOKUP($G690,Depth_Lookup!$A$3:$J$561,10,FALSE))+(I690/100)</f>
        <v>327.90999999999997</v>
      </c>
      <c r="M690" s="174" t="s">
        <v>2939</v>
      </c>
      <c r="N690" s="174" t="s">
        <v>2630</v>
      </c>
      <c r="O690" s="59" t="s">
        <v>3015</v>
      </c>
      <c r="P690" s="59" t="s">
        <v>2500</v>
      </c>
      <c r="Q690" s="45"/>
      <c r="R690" s="42">
        <v>95</v>
      </c>
      <c r="S690" s="5">
        <v>5</v>
      </c>
      <c r="V690" s="8">
        <f t="shared" si="72"/>
        <v>100</v>
      </c>
      <c r="W690" s="4" t="s">
        <v>2039</v>
      </c>
      <c r="X690" s="5" t="s">
        <v>1764</v>
      </c>
      <c r="Y690" s="38">
        <v>90</v>
      </c>
      <c r="Z690" s="8" t="str">
        <f>VLOOKUP($Y690,definitions_list_lookup!$N$15:$P$20,2,TRUE)</f>
        <v>very high</v>
      </c>
      <c r="AA690" s="8">
        <f>VLOOKUP($Y690,definitions_list_lookup!$N$15:$P$20,3,TRUE)</f>
        <v>4</v>
      </c>
      <c r="AB690" s="4" t="s">
        <v>3014</v>
      </c>
      <c r="AC690" s="7">
        <v>2</v>
      </c>
      <c r="AD690" s="7"/>
      <c r="AE690" s="7"/>
      <c r="AF690" s="7"/>
      <c r="AG690" s="7"/>
      <c r="AH690" s="7"/>
      <c r="AI690" s="7"/>
      <c r="AJ690" s="7"/>
      <c r="AK690" s="7"/>
      <c r="AL690" s="7"/>
      <c r="AM690" s="7"/>
      <c r="AN690" s="7"/>
      <c r="AO690" s="7"/>
      <c r="AP690" s="7">
        <v>5</v>
      </c>
      <c r="AQ690" s="7"/>
      <c r="AR690" s="7"/>
      <c r="AS690" s="7">
        <v>93</v>
      </c>
      <c r="AT690" s="7"/>
      <c r="AU690" s="7"/>
      <c r="AV690" s="7"/>
      <c r="AW690" s="7"/>
      <c r="AX690" s="7"/>
      <c r="AY690" s="7"/>
      <c r="AZ690" s="7"/>
      <c r="BA690" s="8">
        <f t="shared" si="73"/>
        <v>100</v>
      </c>
      <c r="BB690" s="45"/>
      <c r="BC690" s="4" t="s">
        <v>3094</v>
      </c>
      <c r="BD690" s="4" t="s">
        <v>2793</v>
      </c>
      <c r="BE690" s="4" t="s">
        <v>3095</v>
      </c>
      <c r="BF690" s="5">
        <v>100</v>
      </c>
      <c r="BG690" s="8" t="str">
        <f>VLOOKUP($BF690,definitions_list_lookup!$N$15:$P$20,2,TRUE)</f>
        <v>complete</v>
      </c>
      <c r="BH690" s="8">
        <f>VLOOKUP($BF690,definitions_list_lookup!$N$15:$P$20,3,TRUE)</f>
        <v>5</v>
      </c>
      <c r="BI690" s="4"/>
      <c r="BJ690" s="7">
        <v>30</v>
      </c>
      <c r="BK690" s="7">
        <v>40</v>
      </c>
      <c r="BL690" s="7">
        <v>30</v>
      </c>
      <c r="BM690" s="7"/>
      <c r="BN690" s="7"/>
      <c r="BO690" s="7"/>
      <c r="BP690" s="7"/>
      <c r="BQ690" s="7"/>
      <c r="BR690" s="7"/>
      <c r="BS690" s="7"/>
      <c r="BT690" s="7"/>
      <c r="BU690" s="7"/>
      <c r="BV690" s="7"/>
      <c r="BW690" s="7"/>
      <c r="BX690" s="7"/>
      <c r="BY690" s="7"/>
      <c r="BZ690" s="7"/>
      <c r="CA690" s="7"/>
      <c r="CB690" s="7"/>
      <c r="CC690" s="7"/>
      <c r="CD690" s="7"/>
      <c r="CE690" s="7"/>
      <c r="CF690" s="7"/>
      <c r="CG690" s="7"/>
      <c r="CH690" s="8">
        <f t="shared" si="74"/>
        <v>100</v>
      </c>
      <c r="CI690" s="45"/>
      <c r="CJ690" s="7"/>
      <c r="CK690" s="130"/>
      <c r="CM690" s="8" t="str">
        <f>VLOOKUP($CL690,definitions_list_lookup!$N$15:$P$20,2,TRUE)</f>
        <v>fresh</v>
      </c>
      <c r="CN690" s="8">
        <f>VLOOKUP($CL690,definitions_list_lookup!$N$15:$P$20,3,TRUE)</f>
        <v>0</v>
      </c>
      <c r="CO690" s="108"/>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8">
        <f t="shared" si="75"/>
        <v>0</v>
      </c>
      <c r="DO690" s="45"/>
      <c r="DP690" s="4"/>
      <c r="DR690" s="8" t="str">
        <f>VLOOKUP($DQ690,definitions_list_lookup!$N$15:$P$20,2,TRUE)</f>
        <v>fresh</v>
      </c>
      <c r="DS690" s="8">
        <f>VLOOKUP($DQ690,definitions_list_lookup!$N$15:$P$20,3,TRUE)</f>
        <v>0</v>
      </c>
      <c r="DT690" s="108"/>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8">
        <f t="shared" si="76"/>
        <v>0</v>
      </c>
      <c r="ET690" s="45"/>
      <c r="EU690" s="8">
        <f t="shared" si="77"/>
        <v>90.5</v>
      </c>
      <c r="EV690" s="8" t="str">
        <f>VLOOKUP($EU690,definitions_list_lookup!$N$15:$P$20,2,TRUE)</f>
        <v>very high</v>
      </c>
      <c r="EW690" s="8">
        <f>VLOOKUP($EU690,definitions_list_lookup!$N$15:$P$20,3,TRUE)</f>
        <v>4</v>
      </c>
    </row>
    <row r="691" spans="1:153" s="5" customFormat="1" ht="98">
      <c r="A691" s="5" t="s">
        <v>2959</v>
      </c>
      <c r="B691" s="5" t="s">
        <v>2845</v>
      </c>
      <c r="C691" s="5" t="s">
        <v>1497</v>
      </c>
      <c r="D691" s="5" t="s">
        <v>1497</v>
      </c>
      <c r="E691" s="5">
        <v>148</v>
      </c>
      <c r="F691" s="5">
        <v>3</v>
      </c>
      <c r="G691" s="6" t="str">
        <f t="shared" si="71"/>
        <v>148-3</v>
      </c>
      <c r="H691" s="2">
        <v>0</v>
      </c>
      <c r="I691" s="2">
        <v>72</v>
      </c>
      <c r="J691" s="81" t="str">
        <f>IF(((VLOOKUP($G691,Depth_Lookup!$A$3:$J$561,9,FALSE))-(I691/100))&gt;=0,"Good","Too Long")</f>
        <v>Good</v>
      </c>
      <c r="K691" s="82">
        <f>(VLOOKUP($G691,Depth_Lookup!$A$3:$J$561,10,FALSE))+(H691/100)</f>
        <v>327.91</v>
      </c>
      <c r="L691" s="82">
        <f>(VLOOKUP($G691,Depth_Lookup!$A$3:$J$561,10,FALSE))+(I691/100)</f>
        <v>328.63000000000005</v>
      </c>
      <c r="M691" s="174" t="s">
        <v>2939</v>
      </c>
      <c r="N691" s="174" t="s">
        <v>2630</v>
      </c>
      <c r="O691" s="59" t="s">
        <v>3017</v>
      </c>
      <c r="P691" s="59" t="s">
        <v>2499</v>
      </c>
      <c r="Q691" s="45"/>
      <c r="R691" s="42">
        <v>100</v>
      </c>
      <c r="V691" s="8">
        <f t="shared" si="72"/>
        <v>100</v>
      </c>
      <c r="W691" s="4" t="s">
        <v>2039</v>
      </c>
      <c r="X691" s="5" t="s">
        <v>1764</v>
      </c>
      <c r="Y691" s="38">
        <v>90</v>
      </c>
      <c r="Z691" s="8" t="str">
        <f>VLOOKUP($Y691,definitions_list_lookup!$N$15:$P$20,2,TRUE)</f>
        <v>very high</v>
      </c>
      <c r="AA691" s="8">
        <f>VLOOKUP($Y691,definitions_list_lookup!$N$15:$P$20,3,TRUE)</f>
        <v>4</v>
      </c>
      <c r="AB691" s="4" t="s">
        <v>3016</v>
      </c>
      <c r="AC691" s="7">
        <v>1</v>
      </c>
      <c r="AD691" s="7"/>
      <c r="AE691" s="7"/>
      <c r="AF691" s="7"/>
      <c r="AG691" s="7"/>
      <c r="AH691" s="7"/>
      <c r="AI691" s="7"/>
      <c r="AJ691" s="7"/>
      <c r="AK691" s="7"/>
      <c r="AL691" s="7"/>
      <c r="AM691" s="7"/>
      <c r="AN691" s="7"/>
      <c r="AO691" s="7"/>
      <c r="AP691" s="7">
        <v>5</v>
      </c>
      <c r="AQ691" s="7"/>
      <c r="AR691" s="7"/>
      <c r="AS691" s="7">
        <v>94</v>
      </c>
      <c r="AT691" s="7"/>
      <c r="AU691" s="7"/>
      <c r="AV691" s="7"/>
      <c r="AW691" s="7"/>
      <c r="AX691" s="7"/>
      <c r="AY691" s="7"/>
      <c r="AZ691" s="7"/>
      <c r="BA691" s="8">
        <f t="shared" si="73"/>
        <v>100</v>
      </c>
      <c r="BB691" s="45"/>
      <c r="BC691" s="4"/>
      <c r="BD691" s="4"/>
      <c r="BE691" s="4"/>
      <c r="BG691" s="8" t="str">
        <f>VLOOKUP($BF691,definitions_list_lookup!$N$15:$P$20,2,TRUE)</f>
        <v>fresh</v>
      </c>
      <c r="BH691" s="8">
        <f>VLOOKUP($BF691,definitions_list_lookup!$N$15:$P$20,3,TRUE)</f>
        <v>0</v>
      </c>
      <c r="BI691" s="4"/>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8">
        <f t="shared" si="74"/>
        <v>0</v>
      </c>
      <c r="CI691" s="45"/>
      <c r="CJ691" s="7"/>
      <c r="CK691" s="130"/>
      <c r="CM691" s="8" t="str">
        <f>VLOOKUP($CL691,definitions_list_lookup!$N$15:$P$20,2,TRUE)</f>
        <v>fresh</v>
      </c>
      <c r="CN691" s="8">
        <f>VLOOKUP($CL691,definitions_list_lookup!$N$15:$P$20,3,TRUE)</f>
        <v>0</v>
      </c>
      <c r="CO691" s="108"/>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8">
        <f t="shared" si="75"/>
        <v>0</v>
      </c>
      <c r="DO691" s="45"/>
      <c r="DP691" s="4"/>
      <c r="DR691" s="8" t="str">
        <f>VLOOKUP($DQ691,definitions_list_lookup!$N$15:$P$20,2,TRUE)</f>
        <v>fresh</v>
      </c>
      <c r="DS691" s="8">
        <f>VLOOKUP($DQ691,definitions_list_lookup!$N$15:$P$20,3,TRUE)</f>
        <v>0</v>
      </c>
      <c r="DT691" s="108"/>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8">
        <f t="shared" si="76"/>
        <v>0</v>
      </c>
      <c r="ET691" s="45"/>
      <c r="EU691" s="8">
        <f t="shared" si="77"/>
        <v>90</v>
      </c>
      <c r="EV691" s="8" t="str">
        <f>VLOOKUP($EU691,definitions_list_lookup!$N$15:$P$20,2,TRUE)</f>
        <v>very high</v>
      </c>
      <c r="EW691" s="8">
        <f>VLOOKUP($EU691,definitions_list_lookup!$N$15:$P$20,3,TRUE)</f>
        <v>4</v>
      </c>
    </row>
    <row r="692" spans="1:153" s="5" customFormat="1" ht="56">
      <c r="A692" s="5" t="s">
        <v>2959</v>
      </c>
      <c r="B692" s="5" t="s">
        <v>2845</v>
      </c>
      <c r="C692" s="5" t="s">
        <v>1497</v>
      </c>
      <c r="D692" s="5" t="s">
        <v>1497</v>
      </c>
      <c r="E692" s="5">
        <v>148</v>
      </c>
      <c r="F692" s="5">
        <v>3</v>
      </c>
      <c r="G692" s="6" t="str">
        <f t="shared" si="71"/>
        <v>148-3</v>
      </c>
      <c r="H692" s="2">
        <v>72</v>
      </c>
      <c r="I692" s="2">
        <v>83</v>
      </c>
      <c r="J692" s="81" t="str">
        <f>IF(((VLOOKUP($G692,Depth_Lookup!$A$3:$J$561,9,FALSE))-(I692/100))&gt;=0,"Good","Too Long")</f>
        <v>Good</v>
      </c>
      <c r="K692" s="82">
        <f>(VLOOKUP($G692,Depth_Lookup!$A$3:$J$561,10,FALSE))+(H692/100)</f>
        <v>328.63000000000005</v>
      </c>
      <c r="L692" s="82">
        <f>(VLOOKUP($G692,Depth_Lookup!$A$3:$J$561,10,FALSE))+(I692/100)</f>
        <v>328.74</v>
      </c>
      <c r="M692" s="174" t="s">
        <v>2940</v>
      </c>
      <c r="N692" s="174" t="s">
        <v>3006</v>
      </c>
      <c r="O692" s="59" t="s">
        <v>2037</v>
      </c>
      <c r="P692" s="59" t="s">
        <v>3058</v>
      </c>
      <c r="Q692" s="45"/>
      <c r="R692" s="42">
        <v>100</v>
      </c>
      <c r="V692" s="8">
        <f t="shared" si="72"/>
        <v>100</v>
      </c>
      <c r="W692" s="4" t="s">
        <v>3018</v>
      </c>
      <c r="X692" s="5" t="s">
        <v>1764</v>
      </c>
      <c r="Y692" s="38">
        <v>98</v>
      </c>
      <c r="Z692" s="8" t="str">
        <f>VLOOKUP($Y692,definitions_list_lookup!$N$15:$P$20,2,TRUE)</f>
        <v>complete</v>
      </c>
      <c r="AA692" s="8">
        <f>VLOOKUP($Y692,definitions_list_lookup!$N$15:$P$20,3,TRUE)</f>
        <v>5</v>
      </c>
      <c r="AB692" s="4" t="s">
        <v>3019</v>
      </c>
      <c r="AC692" s="7">
        <v>20</v>
      </c>
      <c r="AD692" s="7"/>
      <c r="AE692" s="7">
        <v>10</v>
      </c>
      <c r="AF692" s="7"/>
      <c r="AG692" s="7"/>
      <c r="AH692" s="7"/>
      <c r="AI692" s="7"/>
      <c r="AJ692" s="7"/>
      <c r="AK692" s="7"/>
      <c r="AL692" s="7"/>
      <c r="AM692" s="7"/>
      <c r="AN692" s="7"/>
      <c r="AO692" s="7"/>
      <c r="AP692" s="7">
        <v>3</v>
      </c>
      <c r="AQ692" s="7"/>
      <c r="AR692" s="7"/>
      <c r="AS692" s="7">
        <v>47</v>
      </c>
      <c r="AT692" s="7"/>
      <c r="AU692" s="7"/>
      <c r="AV692" s="7"/>
      <c r="AW692" s="7"/>
      <c r="AX692" s="7"/>
      <c r="AY692" s="7"/>
      <c r="AZ692" s="7">
        <v>20</v>
      </c>
      <c r="BA692" s="8">
        <f t="shared" si="73"/>
        <v>100</v>
      </c>
      <c r="BB692" s="45"/>
      <c r="BC692" s="4"/>
      <c r="BD692" s="4"/>
      <c r="BE692" s="4"/>
      <c r="BG692" s="8" t="str">
        <f>VLOOKUP($BF692,definitions_list_lookup!$N$15:$P$20,2,TRUE)</f>
        <v>fresh</v>
      </c>
      <c r="BH692" s="8">
        <f>VLOOKUP($BF692,definitions_list_lookup!$N$15:$P$20,3,TRUE)</f>
        <v>0</v>
      </c>
      <c r="BI692" s="4"/>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8">
        <f t="shared" si="74"/>
        <v>0</v>
      </c>
      <c r="CI692" s="45"/>
      <c r="CJ692" s="7"/>
      <c r="CK692" s="130"/>
      <c r="CM692" s="8" t="str">
        <f>VLOOKUP($CL692,definitions_list_lookup!$N$15:$P$20,2,TRUE)</f>
        <v>fresh</v>
      </c>
      <c r="CN692" s="8">
        <f>VLOOKUP($CL692,definitions_list_lookup!$N$15:$P$20,3,TRUE)</f>
        <v>0</v>
      </c>
      <c r="CO692" s="108"/>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8">
        <f t="shared" si="75"/>
        <v>0</v>
      </c>
      <c r="DO692" s="45"/>
      <c r="DP692" s="4"/>
      <c r="DR692" s="8" t="str">
        <f>VLOOKUP($DQ692,definitions_list_lookup!$N$15:$P$20,2,TRUE)</f>
        <v>fresh</v>
      </c>
      <c r="DS692" s="8">
        <f>VLOOKUP($DQ692,definitions_list_lookup!$N$15:$P$20,3,TRUE)</f>
        <v>0</v>
      </c>
      <c r="DT692" s="108"/>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8">
        <f t="shared" si="76"/>
        <v>0</v>
      </c>
      <c r="ET692" s="45"/>
      <c r="EU692" s="8">
        <f t="shared" si="77"/>
        <v>98</v>
      </c>
      <c r="EV692" s="8" t="str">
        <f>VLOOKUP($EU692,definitions_list_lookup!$N$15:$P$20,2,TRUE)</f>
        <v>complete</v>
      </c>
      <c r="EW692" s="8">
        <f>VLOOKUP($EU692,definitions_list_lookup!$N$15:$P$20,3,TRUE)</f>
        <v>5</v>
      </c>
    </row>
    <row r="693" spans="1:153" s="5" customFormat="1" ht="112">
      <c r="A693" s="5" t="s">
        <v>2959</v>
      </c>
      <c r="B693" s="5" t="s">
        <v>2845</v>
      </c>
      <c r="C693" s="5" t="s">
        <v>1497</v>
      </c>
      <c r="D693" s="5" t="s">
        <v>1497</v>
      </c>
      <c r="E693" s="5">
        <v>148</v>
      </c>
      <c r="F693" s="5">
        <v>4</v>
      </c>
      <c r="G693" s="6" t="str">
        <f t="shared" si="71"/>
        <v>148-4</v>
      </c>
      <c r="H693" s="2">
        <v>0</v>
      </c>
      <c r="I693" s="2">
        <v>24</v>
      </c>
      <c r="J693" s="81" t="str">
        <f>IF(((VLOOKUP($G693,Depth_Lookup!$A$3:$J$561,9,FALSE))-(I693/100))&gt;=0,"Good","Too Long")</f>
        <v>Good</v>
      </c>
      <c r="K693" s="82">
        <f>(VLOOKUP($G693,Depth_Lookup!$A$3:$J$561,10,FALSE))+(H693/100)</f>
        <v>328.74</v>
      </c>
      <c r="L693" s="82">
        <f>(VLOOKUP($G693,Depth_Lookup!$A$3:$J$561,10,FALSE))+(I693/100)</f>
        <v>328.98</v>
      </c>
      <c r="M693" s="174" t="s">
        <v>2941</v>
      </c>
      <c r="N693" s="174" t="s">
        <v>2630</v>
      </c>
      <c r="O693" s="59" t="s">
        <v>3020</v>
      </c>
      <c r="P693" s="59" t="s">
        <v>2500</v>
      </c>
      <c r="Q693" s="45"/>
      <c r="R693" s="42">
        <v>90</v>
      </c>
      <c r="T693" s="5">
        <v>10</v>
      </c>
      <c r="V693" s="8">
        <f t="shared" si="72"/>
        <v>100</v>
      </c>
      <c r="W693" s="4" t="s">
        <v>2039</v>
      </c>
      <c r="X693" s="5" t="s">
        <v>1764</v>
      </c>
      <c r="Y693" s="38">
        <v>90</v>
      </c>
      <c r="Z693" s="8" t="str">
        <f>VLOOKUP($Y693,definitions_list_lookup!$N$15:$P$20,2,TRUE)</f>
        <v>very high</v>
      </c>
      <c r="AA693" s="8">
        <f>VLOOKUP($Y693,definitions_list_lookup!$N$15:$P$20,3,TRUE)</f>
        <v>4</v>
      </c>
      <c r="AB693" s="4"/>
      <c r="AC693" s="7"/>
      <c r="AD693" s="7"/>
      <c r="AE693" s="7"/>
      <c r="AF693" s="7"/>
      <c r="AG693" s="7"/>
      <c r="AH693" s="7"/>
      <c r="AI693" s="7"/>
      <c r="AJ693" s="7"/>
      <c r="AK693" s="7"/>
      <c r="AL693" s="7"/>
      <c r="AM693" s="7"/>
      <c r="AN693" s="7"/>
      <c r="AO693" s="7"/>
      <c r="AP693" s="7">
        <v>5</v>
      </c>
      <c r="AQ693" s="7"/>
      <c r="AR693" s="7"/>
      <c r="AS693" s="7">
        <v>95</v>
      </c>
      <c r="AT693" s="7"/>
      <c r="AU693" s="7"/>
      <c r="AV693" s="7"/>
      <c r="AW693" s="7"/>
      <c r="AX693" s="7"/>
      <c r="AY693" s="7"/>
      <c r="AZ693" s="7"/>
      <c r="BA693" s="8">
        <f t="shared" si="73"/>
        <v>100</v>
      </c>
      <c r="BB693" s="45"/>
      <c r="BC693" s="4"/>
      <c r="BD693" s="4"/>
      <c r="BE693" s="4"/>
      <c r="BG693" s="8" t="str">
        <f>VLOOKUP($BF693,definitions_list_lookup!$N$15:$P$20,2,TRUE)</f>
        <v>fresh</v>
      </c>
      <c r="BH693" s="8">
        <f>VLOOKUP($BF693,definitions_list_lookup!$N$15:$P$20,3,TRUE)</f>
        <v>0</v>
      </c>
      <c r="BI693" s="4"/>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8">
        <f t="shared" si="74"/>
        <v>0</v>
      </c>
      <c r="CI693" s="45"/>
      <c r="CJ693" s="130" t="s">
        <v>1777</v>
      </c>
      <c r="CK693" s="130" t="s">
        <v>1750</v>
      </c>
      <c r="CL693" s="5">
        <v>95</v>
      </c>
      <c r="CM693" s="8" t="str">
        <f>VLOOKUP($CL693,definitions_list_lookup!$N$15:$P$20,2,TRUE)</f>
        <v>complete</v>
      </c>
      <c r="CN693" s="8">
        <f>VLOOKUP($CL693,definitions_list_lookup!$N$15:$P$20,3,TRUE)</f>
        <v>5</v>
      </c>
      <c r="CO693" s="108"/>
      <c r="CP693" s="7">
        <v>10</v>
      </c>
      <c r="CQ693" s="7"/>
      <c r="CR693" s="7"/>
      <c r="CS693" s="7"/>
      <c r="CT693" s="7"/>
      <c r="CU693" s="7"/>
      <c r="CV693" s="7"/>
      <c r="CW693" s="7"/>
      <c r="CX693" s="7"/>
      <c r="CY693" s="7"/>
      <c r="CZ693" s="7"/>
      <c r="DA693" s="7"/>
      <c r="DB693" s="7"/>
      <c r="DC693" s="7">
        <v>5</v>
      </c>
      <c r="DD693" s="7"/>
      <c r="DE693" s="7"/>
      <c r="DF693" s="7">
        <v>85</v>
      </c>
      <c r="DG693" s="7"/>
      <c r="DH693" s="7"/>
      <c r="DI693" s="7"/>
      <c r="DJ693" s="7"/>
      <c r="DK693" s="7"/>
      <c r="DL693" s="7"/>
      <c r="DM693" s="7"/>
      <c r="DN693" s="8">
        <f t="shared" si="75"/>
        <v>100</v>
      </c>
      <c r="DO693" s="45"/>
      <c r="DP693" s="4"/>
      <c r="DR693" s="8" t="str">
        <f>VLOOKUP($DQ693,definitions_list_lookup!$N$15:$P$20,2,TRUE)</f>
        <v>fresh</v>
      </c>
      <c r="DS693" s="8">
        <f>VLOOKUP($DQ693,definitions_list_lookup!$N$15:$P$20,3,TRUE)</f>
        <v>0</v>
      </c>
      <c r="DT693" s="108"/>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8">
        <f t="shared" si="76"/>
        <v>0</v>
      </c>
      <c r="ET693" s="45"/>
      <c r="EU693" s="8">
        <f t="shared" si="77"/>
        <v>90.5</v>
      </c>
      <c r="EV693" s="8" t="str">
        <f>VLOOKUP($EU693,definitions_list_lookup!$N$15:$P$20,2,TRUE)</f>
        <v>very high</v>
      </c>
      <c r="EW693" s="8">
        <f>VLOOKUP($EU693,definitions_list_lookup!$N$15:$P$20,3,TRUE)</f>
        <v>4</v>
      </c>
    </row>
    <row r="694" spans="1:153" s="5" customFormat="1" ht="112">
      <c r="A694" s="5" t="s">
        <v>2959</v>
      </c>
      <c r="B694" s="5" t="s">
        <v>2845</v>
      </c>
      <c r="C694" s="5" t="s">
        <v>1497</v>
      </c>
      <c r="D694" s="5" t="s">
        <v>1497</v>
      </c>
      <c r="E694" s="5">
        <v>148</v>
      </c>
      <c r="F694" s="5">
        <v>4</v>
      </c>
      <c r="G694" s="6" t="str">
        <f t="shared" si="71"/>
        <v>148-4</v>
      </c>
      <c r="H694" s="2">
        <v>24</v>
      </c>
      <c r="I694" s="2">
        <v>45.5</v>
      </c>
      <c r="J694" s="81" t="str">
        <f>IF(((VLOOKUP($G694,Depth_Lookup!$A$3:$J$561,9,FALSE))-(I694/100))&gt;=0,"Good","Too Long")</f>
        <v>Good</v>
      </c>
      <c r="K694" s="82">
        <f>(VLOOKUP($G694,Depth_Lookup!$A$3:$J$561,10,FALSE))+(H694/100)</f>
        <v>328.98</v>
      </c>
      <c r="L694" s="82">
        <f>(VLOOKUP($G694,Depth_Lookup!$A$3:$J$561,10,FALSE))+(I694/100)</f>
        <v>329.19499999999999</v>
      </c>
      <c r="M694" s="174" t="s">
        <v>2942</v>
      </c>
      <c r="N694" s="174" t="s">
        <v>13</v>
      </c>
      <c r="O694" s="59" t="s">
        <v>3021</v>
      </c>
      <c r="P694" s="59" t="s">
        <v>2500</v>
      </c>
      <c r="Q694" s="45"/>
      <c r="R694" s="42">
        <v>80</v>
      </c>
      <c r="T694" s="5">
        <v>20</v>
      </c>
      <c r="V694" s="8">
        <f t="shared" si="72"/>
        <v>100</v>
      </c>
      <c r="W694" s="4" t="s">
        <v>2039</v>
      </c>
      <c r="X694" s="5" t="s">
        <v>1764</v>
      </c>
      <c r="Y694" s="38">
        <v>90</v>
      </c>
      <c r="Z694" s="8" t="str">
        <f>VLOOKUP($Y694,definitions_list_lookup!$N$15:$P$20,2,TRUE)</f>
        <v>very high</v>
      </c>
      <c r="AA694" s="8">
        <f>VLOOKUP($Y694,definitions_list_lookup!$N$15:$P$20,3,TRUE)</f>
        <v>4</v>
      </c>
      <c r="AB694" s="4"/>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8">
        <f t="shared" si="73"/>
        <v>0</v>
      </c>
      <c r="BB694" s="45"/>
      <c r="BC694" s="4"/>
      <c r="BD694" s="4"/>
      <c r="BE694" s="4"/>
      <c r="BG694" s="8" t="str">
        <f>VLOOKUP($BF694,definitions_list_lookup!$N$15:$P$20,2,TRUE)</f>
        <v>fresh</v>
      </c>
      <c r="BH694" s="8">
        <f>VLOOKUP($BF694,definitions_list_lookup!$N$15:$P$20,3,TRUE)</f>
        <v>0</v>
      </c>
      <c r="BI694" s="4"/>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8">
        <f t="shared" si="74"/>
        <v>0</v>
      </c>
      <c r="CI694" s="45"/>
      <c r="CJ694" s="130" t="s">
        <v>1777</v>
      </c>
      <c r="CK694" s="130" t="s">
        <v>1750</v>
      </c>
      <c r="CL694" s="5">
        <v>95</v>
      </c>
      <c r="CM694" s="8" t="str">
        <f>VLOOKUP($CL694,definitions_list_lookup!$N$15:$P$20,2,TRUE)</f>
        <v>complete</v>
      </c>
      <c r="CN694" s="8">
        <f>VLOOKUP($CL694,definitions_list_lookup!$N$15:$P$20,3,TRUE)</f>
        <v>5</v>
      </c>
      <c r="CO694" s="108"/>
      <c r="CP694" s="7">
        <v>15</v>
      </c>
      <c r="CQ694" s="7"/>
      <c r="CR694" s="7"/>
      <c r="CS694" s="7"/>
      <c r="CT694" s="7"/>
      <c r="CU694" s="7"/>
      <c r="CV694" s="7"/>
      <c r="CW694" s="7"/>
      <c r="CX694" s="7"/>
      <c r="CY694" s="7"/>
      <c r="CZ694" s="7"/>
      <c r="DA694" s="7"/>
      <c r="DB694" s="7"/>
      <c r="DC694" s="7">
        <v>5</v>
      </c>
      <c r="DD694" s="7"/>
      <c r="DE694" s="7"/>
      <c r="DF694" s="7">
        <v>80</v>
      </c>
      <c r="DG694" s="7"/>
      <c r="DH694" s="7"/>
      <c r="DI694" s="7"/>
      <c r="DJ694" s="7"/>
      <c r="DK694" s="7"/>
      <c r="DL694" s="7"/>
      <c r="DM694" s="7"/>
      <c r="DN694" s="8">
        <f t="shared" si="75"/>
        <v>100</v>
      </c>
      <c r="DO694" s="45"/>
      <c r="DP694" s="4"/>
      <c r="DR694" s="8" t="str">
        <f>VLOOKUP($DQ694,definitions_list_lookup!$N$15:$P$20,2,TRUE)</f>
        <v>fresh</v>
      </c>
      <c r="DS694" s="8">
        <f>VLOOKUP($DQ694,definitions_list_lookup!$N$15:$P$20,3,TRUE)</f>
        <v>0</v>
      </c>
      <c r="DT694" s="108"/>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8">
        <f t="shared" si="76"/>
        <v>0</v>
      </c>
      <c r="ET694" s="45"/>
      <c r="EU694" s="8">
        <f t="shared" si="77"/>
        <v>91</v>
      </c>
      <c r="EV694" s="8" t="str">
        <f>VLOOKUP($EU694,definitions_list_lookup!$N$15:$P$20,2,TRUE)</f>
        <v>complete</v>
      </c>
      <c r="EW694" s="8">
        <f>VLOOKUP($EU694,definitions_list_lookup!$N$15:$P$20,3,TRUE)</f>
        <v>5</v>
      </c>
    </row>
    <row r="695" spans="1:153" s="5" customFormat="1" ht="112">
      <c r="A695" s="5" t="s">
        <v>2959</v>
      </c>
      <c r="B695" s="5" t="s">
        <v>2845</v>
      </c>
      <c r="C695" s="5" t="s">
        <v>1497</v>
      </c>
      <c r="D695" s="5" t="s">
        <v>1497</v>
      </c>
      <c r="E695" s="5">
        <v>148</v>
      </c>
      <c r="F695" s="5">
        <v>4</v>
      </c>
      <c r="G695" s="6" t="str">
        <f t="shared" si="71"/>
        <v>148-4</v>
      </c>
      <c r="H695" s="2">
        <v>45.5</v>
      </c>
      <c r="I695" s="2">
        <v>76</v>
      </c>
      <c r="J695" s="81" t="str">
        <f>IF(((VLOOKUP($G695,Depth_Lookup!$A$3:$J$561,9,FALSE))-(I695/100))&gt;=0,"Good","Too Long")</f>
        <v>Good</v>
      </c>
      <c r="K695" s="82">
        <f>(VLOOKUP($G695,Depth_Lookup!$A$3:$J$561,10,FALSE))+(H695/100)</f>
        <v>329.19499999999999</v>
      </c>
      <c r="L695" s="82">
        <f>(VLOOKUP($G695,Depth_Lookup!$A$3:$J$561,10,FALSE))+(I695/100)</f>
        <v>329.5</v>
      </c>
      <c r="M695" s="174" t="s">
        <v>2943</v>
      </c>
      <c r="N695" s="174" t="s">
        <v>2630</v>
      </c>
      <c r="O695" s="59" t="s">
        <v>3022</v>
      </c>
      <c r="P695" s="59" t="s">
        <v>2500</v>
      </c>
      <c r="Q695" s="45"/>
      <c r="R695" s="42">
        <v>100</v>
      </c>
      <c r="V695" s="8">
        <f t="shared" si="72"/>
        <v>100</v>
      </c>
      <c r="W695" s="4" t="s">
        <v>2046</v>
      </c>
      <c r="X695" s="5" t="s">
        <v>1764</v>
      </c>
      <c r="Y695" s="38">
        <v>90</v>
      </c>
      <c r="Z695" s="8" t="str">
        <f>VLOOKUP($Y695,definitions_list_lookup!$N$15:$P$20,2,TRUE)</f>
        <v>very high</v>
      </c>
      <c r="AA695" s="8">
        <f>VLOOKUP($Y695,definitions_list_lookup!$N$15:$P$20,3,TRUE)</f>
        <v>4</v>
      </c>
      <c r="AB695" s="4"/>
      <c r="AC695" s="7"/>
      <c r="AD695" s="7"/>
      <c r="AE695" s="7"/>
      <c r="AF695" s="7"/>
      <c r="AG695" s="7"/>
      <c r="AH695" s="7"/>
      <c r="AI695" s="7"/>
      <c r="AJ695" s="7"/>
      <c r="AK695" s="7"/>
      <c r="AL695" s="7"/>
      <c r="AM695" s="7"/>
      <c r="AN695" s="7"/>
      <c r="AO695" s="7"/>
      <c r="AP695" s="7">
        <v>5</v>
      </c>
      <c r="AQ695" s="7"/>
      <c r="AR695" s="7"/>
      <c r="AS695" s="7">
        <v>95</v>
      </c>
      <c r="AT695" s="7"/>
      <c r="AU695" s="7"/>
      <c r="AV695" s="7"/>
      <c r="AW695" s="7"/>
      <c r="AX695" s="7"/>
      <c r="AY695" s="7"/>
      <c r="AZ695" s="7"/>
      <c r="BA695" s="8">
        <f t="shared" si="73"/>
        <v>100</v>
      </c>
      <c r="BB695" s="45"/>
      <c r="BC695" s="4"/>
      <c r="BD695" s="4"/>
      <c r="BE695" s="4"/>
      <c r="BG695" s="8" t="str">
        <f>VLOOKUP($BF695,definitions_list_lookup!$N$15:$P$20,2,TRUE)</f>
        <v>fresh</v>
      </c>
      <c r="BH695" s="8">
        <f>VLOOKUP($BF695,definitions_list_lookup!$N$15:$P$20,3,TRUE)</f>
        <v>0</v>
      </c>
      <c r="BI695" s="4"/>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8">
        <f t="shared" si="74"/>
        <v>0</v>
      </c>
      <c r="CI695" s="45"/>
      <c r="CJ695" s="7"/>
      <c r="CK695" s="130"/>
      <c r="CM695" s="8" t="str">
        <f>VLOOKUP($CL695,definitions_list_lookup!$N$15:$P$20,2,TRUE)</f>
        <v>fresh</v>
      </c>
      <c r="CN695" s="8">
        <f>VLOOKUP($CL695,definitions_list_lookup!$N$15:$P$20,3,TRUE)</f>
        <v>0</v>
      </c>
      <c r="CO695" s="108"/>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8">
        <f t="shared" si="75"/>
        <v>0</v>
      </c>
      <c r="DO695" s="45"/>
      <c r="DP695" s="4"/>
      <c r="DR695" s="8" t="str">
        <f>VLOOKUP($DQ695,definitions_list_lookup!$N$15:$P$20,2,TRUE)</f>
        <v>fresh</v>
      </c>
      <c r="DS695" s="8">
        <f>VLOOKUP($DQ695,definitions_list_lookup!$N$15:$P$20,3,TRUE)</f>
        <v>0</v>
      </c>
      <c r="DT695" s="108"/>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8">
        <f t="shared" si="76"/>
        <v>0</v>
      </c>
      <c r="ET695" s="45"/>
      <c r="EU695" s="8">
        <f t="shared" si="77"/>
        <v>90</v>
      </c>
      <c r="EV695" s="8" t="str">
        <f>VLOOKUP($EU695,definitions_list_lookup!$N$15:$P$20,2,TRUE)</f>
        <v>very high</v>
      </c>
      <c r="EW695" s="8">
        <f>VLOOKUP($EU695,definitions_list_lookup!$N$15:$P$20,3,TRUE)</f>
        <v>4</v>
      </c>
    </row>
    <row r="696" spans="1:153" s="5" customFormat="1" ht="70">
      <c r="A696" s="5" t="s">
        <v>2959</v>
      </c>
      <c r="B696" s="5" t="s">
        <v>2845</v>
      </c>
      <c r="C696" s="5" t="s">
        <v>1497</v>
      </c>
      <c r="D696" s="5" t="s">
        <v>1497</v>
      </c>
      <c r="E696" s="5">
        <v>149</v>
      </c>
      <c r="F696" s="5">
        <v>1</v>
      </c>
      <c r="G696" s="6" t="str">
        <f t="shared" si="71"/>
        <v>149-1</v>
      </c>
      <c r="H696" s="2">
        <v>0</v>
      </c>
      <c r="I696" s="2">
        <v>2</v>
      </c>
      <c r="J696" s="81" t="str">
        <f>IF(((VLOOKUP($G696,Depth_Lookup!$A$3:$J$561,9,FALSE))-(I696/100))&gt;=0,"Good","Too Long")</f>
        <v>Good</v>
      </c>
      <c r="K696" s="82">
        <f>(VLOOKUP($G696,Depth_Lookup!$A$3:$J$561,10,FALSE))+(H696/100)</f>
        <v>329.15</v>
      </c>
      <c r="L696" s="82">
        <f>(VLOOKUP($G696,Depth_Lookup!$A$3:$J$561,10,FALSE))+(I696/100)</f>
        <v>329.16999999999996</v>
      </c>
      <c r="M696" s="174" t="s">
        <v>2943</v>
      </c>
      <c r="N696" s="174" t="s">
        <v>2630</v>
      </c>
      <c r="O696" s="59" t="s">
        <v>3022</v>
      </c>
      <c r="P696" s="59" t="s">
        <v>2499</v>
      </c>
      <c r="Q696" s="45"/>
      <c r="R696" s="42">
        <v>100</v>
      </c>
      <c r="V696" s="8">
        <f t="shared" si="72"/>
        <v>100</v>
      </c>
      <c r="W696" s="4" t="s">
        <v>2046</v>
      </c>
      <c r="X696" s="5" t="s">
        <v>1764</v>
      </c>
      <c r="Y696" s="38">
        <v>90</v>
      </c>
      <c r="Z696" s="8" t="str">
        <f>VLOOKUP($Y696,definitions_list_lookup!$N$15:$P$20,2,TRUE)</f>
        <v>very high</v>
      </c>
      <c r="AA696" s="8">
        <f>VLOOKUP($Y696,definitions_list_lookup!$N$15:$P$20,3,TRUE)</f>
        <v>4</v>
      </c>
      <c r="AB696" s="4"/>
      <c r="AC696" s="7"/>
      <c r="AD696" s="7"/>
      <c r="AE696" s="7"/>
      <c r="AF696" s="7"/>
      <c r="AG696" s="7"/>
      <c r="AH696" s="7"/>
      <c r="AI696" s="7"/>
      <c r="AJ696" s="7"/>
      <c r="AK696" s="7"/>
      <c r="AL696" s="7"/>
      <c r="AM696" s="7"/>
      <c r="AN696" s="7"/>
      <c r="AO696" s="7"/>
      <c r="AP696" s="7">
        <v>5</v>
      </c>
      <c r="AQ696" s="7"/>
      <c r="AR696" s="7"/>
      <c r="AS696" s="7">
        <v>95</v>
      </c>
      <c r="AT696" s="7"/>
      <c r="AU696" s="7"/>
      <c r="AV696" s="7"/>
      <c r="AW696" s="7"/>
      <c r="AX696" s="7"/>
      <c r="AY696" s="7"/>
      <c r="AZ696" s="7"/>
      <c r="BA696" s="8">
        <f t="shared" si="73"/>
        <v>100</v>
      </c>
      <c r="BB696" s="45"/>
      <c r="BC696" s="4"/>
      <c r="BD696" s="4"/>
      <c r="BE696" s="4"/>
      <c r="BG696" s="8" t="str">
        <f>VLOOKUP($BF696,definitions_list_lookup!$N$15:$P$20,2,TRUE)</f>
        <v>fresh</v>
      </c>
      <c r="BH696" s="8">
        <f>VLOOKUP($BF696,definitions_list_lookup!$N$15:$P$20,3,TRUE)</f>
        <v>0</v>
      </c>
      <c r="BI696" s="4"/>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8">
        <f t="shared" si="74"/>
        <v>0</v>
      </c>
      <c r="CI696" s="45"/>
      <c r="CJ696" s="7"/>
      <c r="CK696" s="130"/>
      <c r="CM696" s="8" t="str">
        <f>VLOOKUP($CL696,definitions_list_lookup!$N$15:$P$20,2,TRUE)</f>
        <v>fresh</v>
      </c>
      <c r="CN696" s="8">
        <f>VLOOKUP($CL696,definitions_list_lookup!$N$15:$P$20,3,TRUE)</f>
        <v>0</v>
      </c>
      <c r="CO696" s="108"/>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8">
        <f t="shared" si="75"/>
        <v>0</v>
      </c>
      <c r="DO696" s="45"/>
      <c r="DP696" s="4"/>
      <c r="DR696" s="8" t="str">
        <f>VLOOKUP($DQ696,definitions_list_lookup!$N$15:$P$20,2,TRUE)</f>
        <v>fresh</v>
      </c>
      <c r="DS696" s="8">
        <f>VLOOKUP($DQ696,definitions_list_lookup!$N$15:$P$20,3,TRUE)</f>
        <v>0</v>
      </c>
      <c r="DT696" s="108"/>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8">
        <f t="shared" si="76"/>
        <v>0</v>
      </c>
      <c r="ET696" s="45"/>
      <c r="EU696" s="8">
        <f t="shared" si="77"/>
        <v>90</v>
      </c>
      <c r="EV696" s="8" t="str">
        <f>VLOOKUP($EU696,definitions_list_lookup!$N$15:$P$20,2,TRUE)</f>
        <v>very high</v>
      </c>
      <c r="EW696" s="8">
        <f>VLOOKUP($EU696,definitions_list_lookup!$N$15:$P$20,3,TRUE)</f>
        <v>4</v>
      </c>
    </row>
    <row r="697" spans="1:153" s="5" customFormat="1" ht="84">
      <c r="A697" s="5" t="s">
        <v>2959</v>
      </c>
      <c r="B697" s="5" t="s">
        <v>2845</v>
      </c>
      <c r="C697" s="5" t="s">
        <v>1497</v>
      </c>
      <c r="D697" s="5" t="s">
        <v>1497</v>
      </c>
      <c r="E697" s="5">
        <v>149</v>
      </c>
      <c r="F697" s="5">
        <v>1</v>
      </c>
      <c r="G697" s="6" t="str">
        <f t="shared" si="71"/>
        <v>149-1</v>
      </c>
      <c r="H697" s="2">
        <v>2</v>
      </c>
      <c r="I697" s="2">
        <v>23</v>
      </c>
      <c r="J697" s="81" t="str">
        <f>IF(((VLOOKUP($G697,Depth_Lookup!$A$3:$J$561,9,FALSE))-(I697/100))&gt;=0,"Good","Too Long")</f>
        <v>Good</v>
      </c>
      <c r="K697" s="82">
        <f>(VLOOKUP($G697,Depth_Lookup!$A$3:$J$561,10,FALSE))+(H697/100)</f>
        <v>329.16999999999996</v>
      </c>
      <c r="L697" s="82">
        <f>(VLOOKUP($G697,Depth_Lookup!$A$3:$J$561,10,FALSE))+(I697/100)</f>
        <v>329.38</v>
      </c>
      <c r="M697" s="174" t="s">
        <v>2944</v>
      </c>
      <c r="N697" s="174" t="s">
        <v>13</v>
      </c>
      <c r="O697" s="59" t="s">
        <v>3023</v>
      </c>
      <c r="P697" s="59" t="s">
        <v>2499</v>
      </c>
      <c r="Q697" s="45"/>
      <c r="R697" s="42">
        <v>90</v>
      </c>
      <c r="T697" s="5">
        <v>10</v>
      </c>
      <c r="V697" s="8">
        <f t="shared" si="72"/>
        <v>100</v>
      </c>
      <c r="W697" s="4" t="s">
        <v>2046</v>
      </c>
      <c r="X697" s="5" t="s">
        <v>1764</v>
      </c>
      <c r="Y697" s="38">
        <v>80</v>
      </c>
      <c r="Z697" s="8" t="str">
        <f>VLOOKUP($Y697,definitions_list_lookup!$N$15:$P$20,2,TRUE)</f>
        <v>very high</v>
      </c>
      <c r="AA697" s="8">
        <f>VLOOKUP($Y697,definitions_list_lookup!$N$15:$P$20,3,TRUE)</f>
        <v>4</v>
      </c>
      <c r="AB697" s="4"/>
      <c r="AC697" s="7"/>
      <c r="AD697" s="7"/>
      <c r="AE697" s="7"/>
      <c r="AF697" s="7"/>
      <c r="AG697" s="7"/>
      <c r="AH697" s="7"/>
      <c r="AI697" s="7"/>
      <c r="AJ697" s="7"/>
      <c r="AK697" s="7"/>
      <c r="AL697" s="7"/>
      <c r="AM697" s="7"/>
      <c r="AN697" s="7"/>
      <c r="AO697" s="7"/>
      <c r="AP697" s="7">
        <v>5</v>
      </c>
      <c r="AQ697" s="7"/>
      <c r="AR697" s="7"/>
      <c r="AS697" s="7">
        <v>95</v>
      </c>
      <c r="AT697" s="7"/>
      <c r="AU697" s="7"/>
      <c r="AV697" s="7"/>
      <c r="AW697" s="7"/>
      <c r="AX697" s="7"/>
      <c r="AY697" s="7"/>
      <c r="AZ697" s="7"/>
      <c r="BA697" s="8">
        <f t="shared" si="73"/>
        <v>100</v>
      </c>
      <c r="BB697" s="45"/>
      <c r="BC697" s="4"/>
      <c r="BD697" s="4"/>
      <c r="BE697" s="4"/>
      <c r="BG697" s="8" t="str">
        <f>VLOOKUP($BF697,definitions_list_lookup!$N$15:$P$20,2,TRUE)</f>
        <v>fresh</v>
      </c>
      <c r="BH697" s="8">
        <f>VLOOKUP($BF697,definitions_list_lookup!$N$15:$P$20,3,TRUE)</f>
        <v>0</v>
      </c>
      <c r="BI697" s="4"/>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8">
        <f t="shared" si="74"/>
        <v>0</v>
      </c>
      <c r="CI697" s="45"/>
      <c r="CJ697" s="130" t="s">
        <v>1777</v>
      </c>
      <c r="CK697" s="130" t="s">
        <v>2039</v>
      </c>
      <c r="CL697" s="5">
        <v>90</v>
      </c>
      <c r="CM697" s="8" t="str">
        <f>VLOOKUP($CL697,definitions_list_lookup!$N$15:$P$20,2,TRUE)</f>
        <v>very high</v>
      </c>
      <c r="CN697" s="8">
        <f>VLOOKUP($CL697,definitions_list_lookup!$N$15:$P$20,3,TRUE)</f>
        <v>4</v>
      </c>
      <c r="CO697" s="108"/>
      <c r="CP697" s="7">
        <v>10</v>
      </c>
      <c r="CQ697" s="7"/>
      <c r="CR697" s="7"/>
      <c r="CS697" s="7"/>
      <c r="CT697" s="7"/>
      <c r="CU697" s="7"/>
      <c r="CV697" s="7"/>
      <c r="CW697" s="7"/>
      <c r="CX697" s="7"/>
      <c r="CY697" s="7"/>
      <c r="CZ697" s="7"/>
      <c r="DA697" s="7"/>
      <c r="DB697" s="7"/>
      <c r="DC697" s="7">
        <v>5</v>
      </c>
      <c r="DD697" s="7"/>
      <c r="DE697" s="7"/>
      <c r="DF697" s="7">
        <v>85</v>
      </c>
      <c r="DG697" s="7"/>
      <c r="DH697" s="7"/>
      <c r="DI697" s="7"/>
      <c r="DJ697" s="7"/>
      <c r="DK697" s="7"/>
      <c r="DL697" s="7"/>
      <c r="DM697" s="7"/>
      <c r="DN697" s="8">
        <f t="shared" si="75"/>
        <v>100</v>
      </c>
      <c r="DO697" s="45"/>
      <c r="DP697" s="4"/>
      <c r="DR697" s="8" t="str">
        <f>VLOOKUP($DQ697,definitions_list_lookup!$N$15:$P$20,2,TRUE)</f>
        <v>fresh</v>
      </c>
      <c r="DS697" s="8">
        <f>VLOOKUP($DQ697,definitions_list_lookup!$N$15:$P$20,3,TRUE)</f>
        <v>0</v>
      </c>
      <c r="DT697" s="108"/>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8">
        <f t="shared" si="76"/>
        <v>0</v>
      </c>
      <c r="ET697" s="45"/>
      <c r="EU697" s="8">
        <f t="shared" si="77"/>
        <v>81</v>
      </c>
      <c r="EV697" s="8" t="str">
        <f>VLOOKUP($EU697,definitions_list_lookup!$N$15:$P$20,2,TRUE)</f>
        <v>very high</v>
      </c>
      <c r="EW697" s="8">
        <f>VLOOKUP($EU697,definitions_list_lookup!$N$15:$P$20,3,TRUE)</f>
        <v>4</v>
      </c>
    </row>
    <row r="698" spans="1:153" s="5" customFormat="1" ht="112">
      <c r="A698" s="5" t="s">
        <v>2959</v>
      </c>
      <c r="B698" s="5" t="s">
        <v>2845</v>
      </c>
      <c r="C698" s="5" t="s">
        <v>1497</v>
      </c>
      <c r="D698" s="5" t="s">
        <v>1497</v>
      </c>
      <c r="E698" s="5">
        <v>149</v>
      </c>
      <c r="F698" s="5">
        <v>1</v>
      </c>
      <c r="G698" s="6" t="str">
        <f t="shared" si="71"/>
        <v>149-1</v>
      </c>
      <c r="H698" s="2">
        <v>23</v>
      </c>
      <c r="I698" s="2">
        <v>85</v>
      </c>
      <c r="J698" s="81" t="str">
        <f>IF(((VLOOKUP($G698,Depth_Lookup!$A$3:$J$561,9,FALSE))-(I698/100))&gt;=0,"Good","Too Long")</f>
        <v>Good</v>
      </c>
      <c r="K698" s="82">
        <f>(VLOOKUP($G698,Depth_Lookup!$A$3:$J$561,10,FALSE))+(H698/100)</f>
        <v>329.38</v>
      </c>
      <c r="L698" s="82">
        <f>(VLOOKUP($G698,Depth_Lookup!$A$3:$J$561,10,FALSE))+(I698/100)</f>
        <v>330</v>
      </c>
      <c r="M698" s="174" t="s">
        <v>2945</v>
      </c>
      <c r="N698" s="174" t="s">
        <v>2630</v>
      </c>
      <c r="O698" s="59" t="s">
        <v>3023</v>
      </c>
      <c r="P698" s="59" t="s">
        <v>2500</v>
      </c>
      <c r="Q698" s="45"/>
      <c r="R698" s="42">
        <v>90</v>
      </c>
      <c r="S698" s="5">
        <v>5</v>
      </c>
      <c r="T698" s="5">
        <v>5</v>
      </c>
      <c r="V698" s="8">
        <f t="shared" si="72"/>
        <v>100</v>
      </c>
      <c r="W698" s="4" t="s">
        <v>2039</v>
      </c>
      <c r="X698" s="5" t="s">
        <v>1764</v>
      </c>
      <c r="Y698" s="38">
        <v>85</v>
      </c>
      <c r="Z698" s="8" t="str">
        <f>VLOOKUP($Y698,definitions_list_lookup!$N$15:$P$20,2,TRUE)</f>
        <v>very high</v>
      </c>
      <c r="AA698" s="8">
        <f>VLOOKUP($Y698,definitions_list_lookup!$N$15:$P$20,3,TRUE)</f>
        <v>4</v>
      </c>
      <c r="AB698" s="4" t="s">
        <v>3024</v>
      </c>
      <c r="AC698" s="7">
        <v>2</v>
      </c>
      <c r="AD698" s="7"/>
      <c r="AE698" s="7"/>
      <c r="AF698" s="7"/>
      <c r="AG698" s="7"/>
      <c r="AH698" s="7"/>
      <c r="AI698" s="7"/>
      <c r="AJ698" s="7"/>
      <c r="AK698" s="7"/>
      <c r="AL698" s="7"/>
      <c r="AM698" s="7"/>
      <c r="AN698" s="7"/>
      <c r="AO698" s="7"/>
      <c r="AP698" s="7">
        <v>5</v>
      </c>
      <c r="AQ698" s="7"/>
      <c r="AR698" s="7"/>
      <c r="AS698" s="7">
        <v>93</v>
      </c>
      <c r="AT698" s="7"/>
      <c r="AU698" s="7"/>
      <c r="AV698" s="7"/>
      <c r="AW698" s="7"/>
      <c r="AX698" s="7"/>
      <c r="AY698" s="7"/>
      <c r="AZ698" s="7"/>
      <c r="BA698" s="8">
        <f t="shared" si="73"/>
        <v>100</v>
      </c>
      <c r="BB698" s="45"/>
      <c r="BC698" s="4" t="s">
        <v>3096</v>
      </c>
      <c r="BD698" s="4" t="s">
        <v>2793</v>
      </c>
      <c r="BE698" s="4" t="s">
        <v>3097</v>
      </c>
      <c r="BF698" s="5">
        <v>100</v>
      </c>
      <c r="BG698" s="8" t="str">
        <f>VLOOKUP($BF698,definitions_list_lookup!$N$15:$P$20,2,TRUE)</f>
        <v>complete</v>
      </c>
      <c r="BH698" s="8">
        <f>VLOOKUP($BF698,definitions_list_lookup!$N$15:$P$20,3,TRUE)</f>
        <v>5</v>
      </c>
      <c r="BI698" s="4"/>
      <c r="BJ698" s="7">
        <v>30</v>
      </c>
      <c r="BK698" s="7">
        <v>40</v>
      </c>
      <c r="BL698" s="7">
        <v>30</v>
      </c>
      <c r="BM698" s="7"/>
      <c r="BN698" s="7"/>
      <c r="BO698" s="7"/>
      <c r="BP698" s="7"/>
      <c r="BQ698" s="7"/>
      <c r="BR698" s="7"/>
      <c r="BS698" s="7"/>
      <c r="BT698" s="7"/>
      <c r="BU698" s="7"/>
      <c r="BV698" s="7"/>
      <c r="BW698" s="7"/>
      <c r="BX698" s="7"/>
      <c r="BY698" s="7"/>
      <c r="BZ698" s="7"/>
      <c r="CA698" s="7"/>
      <c r="CB698" s="7"/>
      <c r="CC698" s="7"/>
      <c r="CD698" s="7"/>
      <c r="CE698" s="7"/>
      <c r="CF698" s="7"/>
      <c r="CG698" s="7"/>
      <c r="CH698" s="8">
        <f t="shared" si="74"/>
        <v>100</v>
      </c>
      <c r="CI698" s="45"/>
      <c r="CJ698" s="130" t="s">
        <v>1777</v>
      </c>
      <c r="CK698" s="130" t="s">
        <v>2039</v>
      </c>
      <c r="CL698" s="5">
        <v>90</v>
      </c>
      <c r="CM698" s="8" t="str">
        <f>VLOOKUP($CL698,definitions_list_lookup!$N$15:$P$20,2,TRUE)</f>
        <v>very high</v>
      </c>
      <c r="CN698" s="8">
        <f>VLOOKUP($CL698,definitions_list_lookup!$N$15:$P$20,3,TRUE)</f>
        <v>4</v>
      </c>
      <c r="CO698" s="108"/>
      <c r="CP698" s="7">
        <v>5</v>
      </c>
      <c r="CQ698" s="7"/>
      <c r="CR698" s="7"/>
      <c r="CS698" s="7"/>
      <c r="CT698" s="7"/>
      <c r="CU698" s="7"/>
      <c r="CV698" s="7"/>
      <c r="CW698" s="7"/>
      <c r="CX698" s="7"/>
      <c r="CY698" s="7"/>
      <c r="CZ698" s="7"/>
      <c r="DA698" s="7"/>
      <c r="DB698" s="7"/>
      <c r="DC698" s="7">
        <v>5</v>
      </c>
      <c r="DD698" s="7"/>
      <c r="DE698" s="7"/>
      <c r="DF698" s="7">
        <v>90</v>
      </c>
      <c r="DG698" s="7"/>
      <c r="DH698" s="7"/>
      <c r="DI698" s="7"/>
      <c r="DJ698" s="7"/>
      <c r="DK698" s="7"/>
      <c r="DL698" s="7"/>
      <c r="DM698" s="7"/>
      <c r="DN698" s="8">
        <f t="shared" si="75"/>
        <v>100</v>
      </c>
      <c r="DO698" s="45"/>
      <c r="DP698" s="4"/>
      <c r="DR698" s="8" t="str">
        <f>VLOOKUP($DQ698,definitions_list_lookup!$N$15:$P$20,2,TRUE)</f>
        <v>fresh</v>
      </c>
      <c r="DS698" s="8">
        <f>VLOOKUP($DQ698,definitions_list_lookup!$N$15:$P$20,3,TRUE)</f>
        <v>0</v>
      </c>
      <c r="DT698" s="108"/>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8">
        <f t="shared" si="76"/>
        <v>0</v>
      </c>
      <c r="ET698" s="45"/>
      <c r="EU698" s="8">
        <f t="shared" si="77"/>
        <v>86</v>
      </c>
      <c r="EV698" s="8" t="str">
        <f>VLOOKUP($EU698,definitions_list_lookup!$N$15:$P$20,2,TRUE)</f>
        <v>very high</v>
      </c>
      <c r="EW698" s="8">
        <f>VLOOKUP($EU698,definitions_list_lookup!$N$15:$P$20,3,TRUE)</f>
        <v>4</v>
      </c>
    </row>
    <row r="699" spans="1:153" s="5" customFormat="1" ht="112">
      <c r="A699" s="5" t="s">
        <v>2959</v>
      </c>
      <c r="B699" s="5" t="s">
        <v>2845</v>
      </c>
      <c r="C699" s="5" t="s">
        <v>1497</v>
      </c>
      <c r="D699" s="5" t="s">
        <v>1497</v>
      </c>
      <c r="E699" s="5">
        <v>149</v>
      </c>
      <c r="F699" s="5">
        <v>2</v>
      </c>
      <c r="G699" s="6" t="str">
        <f t="shared" si="71"/>
        <v>149-2</v>
      </c>
      <c r="H699" s="2">
        <v>0</v>
      </c>
      <c r="I699" s="2">
        <v>20</v>
      </c>
      <c r="J699" s="81" t="str">
        <f>IF(((VLOOKUP($G699,Depth_Lookup!$A$3:$J$561,9,FALSE))-(I699/100))&gt;=0,"Good","Too Long")</f>
        <v>Good</v>
      </c>
      <c r="K699" s="82">
        <f>(VLOOKUP($G699,Depth_Lookup!$A$3:$J$561,10,FALSE))+(H699/100)</f>
        <v>330</v>
      </c>
      <c r="L699" s="82">
        <f>(VLOOKUP($G699,Depth_Lookup!$A$3:$J$561,10,FALSE))+(I699/100)</f>
        <v>330.2</v>
      </c>
      <c r="M699" s="174" t="s">
        <v>2945</v>
      </c>
      <c r="N699" s="174" t="s">
        <v>2630</v>
      </c>
      <c r="O699" s="59" t="s">
        <v>3023</v>
      </c>
      <c r="P699" s="59" t="s">
        <v>2500</v>
      </c>
      <c r="Q699" s="45"/>
      <c r="R699" s="42">
        <v>95</v>
      </c>
      <c r="T699" s="5">
        <v>5</v>
      </c>
      <c r="V699" s="8">
        <f t="shared" si="72"/>
        <v>100</v>
      </c>
      <c r="W699" s="4" t="s">
        <v>2039</v>
      </c>
      <c r="X699" s="5" t="s">
        <v>1764</v>
      </c>
      <c r="Y699" s="38">
        <v>85</v>
      </c>
      <c r="Z699" s="8" t="str">
        <f>VLOOKUP($Y699,definitions_list_lookup!$N$15:$P$20,2,TRUE)</f>
        <v>very high</v>
      </c>
      <c r="AA699" s="8">
        <f>VLOOKUP($Y699,definitions_list_lookup!$N$15:$P$20,3,TRUE)</f>
        <v>4</v>
      </c>
      <c r="AB699" s="4" t="s">
        <v>3024</v>
      </c>
      <c r="AC699" s="7">
        <v>2</v>
      </c>
      <c r="AD699" s="7"/>
      <c r="AE699" s="7"/>
      <c r="AF699" s="7"/>
      <c r="AG699" s="7"/>
      <c r="AH699" s="7"/>
      <c r="AI699" s="7"/>
      <c r="AJ699" s="7"/>
      <c r="AK699" s="7"/>
      <c r="AL699" s="7"/>
      <c r="AM699" s="7"/>
      <c r="AN699" s="7"/>
      <c r="AO699" s="7"/>
      <c r="AP699" s="7">
        <v>5</v>
      </c>
      <c r="AQ699" s="7"/>
      <c r="AR699" s="7"/>
      <c r="AS699" s="7">
        <v>93</v>
      </c>
      <c r="AT699" s="7"/>
      <c r="AU699" s="7"/>
      <c r="AV699" s="7"/>
      <c r="AW699" s="7"/>
      <c r="AX699" s="7"/>
      <c r="AY699" s="7"/>
      <c r="AZ699" s="7"/>
      <c r="BA699" s="8">
        <f t="shared" si="73"/>
        <v>100</v>
      </c>
      <c r="BB699" s="45"/>
      <c r="BC699" s="4"/>
      <c r="BD699" s="4"/>
      <c r="BE699" s="4"/>
      <c r="BG699" s="8" t="str">
        <f>VLOOKUP($BF699,definitions_list_lookup!$N$15:$P$20,2,TRUE)</f>
        <v>fresh</v>
      </c>
      <c r="BH699" s="8">
        <f>VLOOKUP($BF699,definitions_list_lookup!$N$15:$P$20,3,TRUE)</f>
        <v>0</v>
      </c>
      <c r="BI699" s="4"/>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8">
        <f t="shared" si="74"/>
        <v>0</v>
      </c>
      <c r="CI699" s="45"/>
      <c r="CJ699" s="130" t="s">
        <v>1777</v>
      </c>
      <c r="CK699" s="130" t="s">
        <v>2039</v>
      </c>
      <c r="CL699" s="5">
        <v>90</v>
      </c>
      <c r="CM699" s="8" t="str">
        <f>VLOOKUP($CL699,definitions_list_lookup!$N$15:$P$20,2,TRUE)</f>
        <v>very high</v>
      </c>
      <c r="CN699" s="8">
        <f>VLOOKUP($CL699,definitions_list_lookup!$N$15:$P$20,3,TRUE)</f>
        <v>4</v>
      </c>
      <c r="CO699" s="108"/>
      <c r="CP699" s="7">
        <v>5</v>
      </c>
      <c r="CQ699" s="7"/>
      <c r="CR699" s="7"/>
      <c r="CS699" s="7"/>
      <c r="CT699" s="7"/>
      <c r="CU699" s="7"/>
      <c r="CV699" s="7"/>
      <c r="CW699" s="7"/>
      <c r="CX699" s="7"/>
      <c r="CY699" s="7"/>
      <c r="CZ699" s="7"/>
      <c r="DA699" s="7"/>
      <c r="DB699" s="7"/>
      <c r="DC699" s="7">
        <v>5</v>
      </c>
      <c r="DD699" s="7"/>
      <c r="DE699" s="7"/>
      <c r="DF699" s="7">
        <v>90</v>
      </c>
      <c r="DG699" s="7"/>
      <c r="DH699" s="7"/>
      <c r="DI699" s="7"/>
      <c r="DJ699" s="7"/>
      <c r="DK699" s="7"/>
      <c r="DL699" s="7"/>
      <c r="DM699" s="7"/>
      <c r="DN699" s="8">
        <f t="shared" si="75"/>
        <v>100</v>
      </c>
      <c r="DO699" s="45"/>
      <c r="DP699" s="4"/>
      <c r="DR699" s="8" t="str">
        <f>VLOOKUP($DQ699,definitions_list_lookup!$N$15:$P$20,2,TRUE)</f>
        <v>fresh</v>
      </c>
      <c r="DS699" s="8">
        <f>VLOOKUP($DQ699,definitions_list_lookup!$N$15:$P$20,3,TRUE)</f>
        <v>0</v>
      </c>
      <c r="DT699" s="108"/>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8">
        <f t="shared" si="76"/>
        <v>0</v>
      </c>
      <c r="ET699" s="45"/>
      <c r="EU699" s="8">
        <f t="shared" si="77"/>
        <v>85.25</v>
      </c>
      <c r="EV699" s="8" t="str">
        <f>VLOOKUP($EU699,definitions_list_lookup!$N$15:$P$20,2,TRUE)</f>
        <v>very high</v>
      </c>
      <c r="EW699" s="8">
        <f>VLOOKUP($EU699,definitions_list_lookup!$N$15:$P$20,3,TRUE)</f>
        <v>4</v>
      </c>
    </row>
    <row r="700" spans="1:153" s="5" customFormat="1" ht="112">
      <c r="A700" s="5" t="s">
        <v>2959</v>
      </c>
      <c r="B700" s="5" t="s">
        <v>2845</v>
      </c>
      <c r="C700" s="5" t="s">
        <v>1497</v>
      </c>
      <c r="D700" s="5" t="s">
        <v>1497</v>
      </c>
      <c r="E700" s="5">
        <v>149</v>
      </c>
      <c r="F700" s="5">
        <v>2</v>
      </c>
      <c r="G700" s="6" t="str">
        <f t="shared" si="71"/>
        <v>149-2</v>
      </c>
      <c r="H700" s="2">
        <v>20</v>
      </c>
      <c r="I700" s="2">
        <v>27.5</v>
      </c>
      <c r="J700" s="81" t="str">
        <f>IF(((VLOOKUP($G700,Depth_Lookup!$A$3:$J$561,9,FALSE))-(I700/100))&gt;=0,"Good","Too Long")</f>
        <v>Good</v>
      </c>
      <c r="K700" s="82">
        <f>(VLOOKUP($G700,Depth_Lookup!$A$3:$J$561,10,FALSE))+(H700/100)</f>
        <v>330.2</v>
      </c>
      <c r="L700" s="82">
        <f>(VLOOKUP($G700,Depth_Lookup!$A$3:$J$561,10,FALSE))+(I700/100)</f>
        <v>330.27499999999998</v>
      </c>
      <c r="M700" s="174" t="s">
        <v>2946</v>
      </c>
      <c r="N700" s="174" t="s">
        <v>13</v>
      </c>
      <c r="O700" s="59" t="s">
        <v>3025</v>
      </c>
      <c r="P700" s="59" t="s">
        <v>2500</v>
      </c>
      <c r="Q700" s="45"/>
      <c r="R700" s="42">
        <v>100</v>
      </c>
      <c r="V700" s="8">
        <f t="shared" si="72"/>
        <v>100</v>
      </c>
      <c r="W700" s="4" t="s">
        <v>2039</v>
      </c>
      <c r="X700" s="5" t="s">
        <v>1764</v>
      </c>
      <c r="Y700" s="38">
        <v>90</v>
      </c>
      <c r="Z700" s="8" t="str">
        <f>VLOOKUP($Y700,definitions_list_lookup!$N$15:$P$20,2,TRUE)</f>
        <v>very high</v>
      </c>
      <c r="AA700" s="8">
        <f>VLOOKUP($Y700,definitions_list_lookup!$N$15:$P$20,3,TRUE)</f>
        <v>4</v>
      </c>
      <c r="AB700" s="4"/>
      <c r="AC700" s="7">
        <v>1</v>
      </c>
      <c r="AD700" s="7"/>
      <c r="AE700" s="7"/>
      <c r="AF700" s="7"/>
      <c r="AG700" s="7"/>
      <c r="AH700" s="7"/>
      <c r="AI700" s="7"/>
      <c r="AJ700" s="7"/>
      <c r="AK700" s="7"/>
      <c r="AL700" s="7"/>
      <c r="AM700" s="7"/>
      <c r="AN700" s="7"/>
      <c r="AO700" s="7"/>
      <c r="AP700" s="7">
        <v>5</v>
      </c>
      <c r="AQ700" s="7"/>
      <c r="AR700" s="7"/>
      <c r="AS700" s="7">
        <v>94</v>
      </c>
      <c r="AT700" s="7"/>
      <c r="AU700" s="7"/>
      <c r="AV700" s="7"/>
      <c r="AW700" s="7"/>
      <c r="AX700" s="7"/>
      <c r="AY700" s="7"/>
      <c r="AZ700" s="7"/>
      <c r="BA700" s="8">
        <f t="shared" si="73"/>
        <v>100</v>
      </c>
      <c r="BB700" s="45"/>
      <c r="BC700" s="4"/>
      <c r="BD700" s="4"/>
      <c r="BE700" s="4"/>
      <c r="BG700" s="8" t="str">
        <f>VLOOKUP($BF700,definitions_list_lookup!$N$15:$P$20,2,TRUE)</f>
        <v>fresh</v>
      </c>
      <c r="BH700" s="8">
        <f>VLOOKUP($BF700,definitions_list_lookup!$N$15:$P$20,3,TRUE)</f>
        <v>0</v>
      </c>
      <c r="BI700" s="4"/>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8">
        <f t="shared" si="74"/>
        <v>0</v>
      </c>
      <c r="CI700" s="45"/>
      <c r="CJ700" s="7"/>
      <c r="CK700" s="130"/>
      <c r="CM700" s="8" t="str">
        <f>VLOOKUP($CL700,definitions_list_lookup!$N$15:$P$20,2,TRUE)</f>
        <v>fresh</v>
      </c>
      <c r="CN700" s="8">
        <f>VLOOKUP($CL700,definitions_list_lookup!$N$15:$P$20,3,TRUE)</f>
        <v>0</v>
      </c>
      <c r="CO700" s="108"/>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8">
        <f t="shared" si="75"/>
        <v>0</v>
      </c>
      <c r="DO700" s="45"/>
      <c r="DP700" s="4"/>
      <c r="DR700" s="8" t="str">
        <f>VLOOKUP($DQ700,definitions_list_lookup!$N$15:$P$20,2,TRUE)</f>
        <v>fresh</v>
      </c>
      <c r="DS700" s="8">
        <f>VLOOKUP($DQ700,definitions_list_lookup!$N$15:$P$20,3,TRUE)</f>
        <v>0</v>
      </c>
      <c r="DT700" s="108"/>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8">
        <f t="shared" si="76"/>
        <v>0</v>
      </c>
      <c r="ET700" s="45"/>
      <c r="EU700" s="8">
        <f t="shared" si="77"/>
        <v>90</v>
      </c>
      <c r="EV700" s="8" t="str">
        <f>VLOOKUP($EU700,definitions_list_lookup!$N$15:$P$20,2,TRUE)</f>
        <v>very high</v>
      </c>
      <c r="EW700" s="8">
        <f>VLOOKUP($EU700,definitions_list_lookup!$N$15:$P$20,3,TRUE)</f>
        <v>4</v>
      </c>
    </row>
    <row r="701" spans="1:153" s="5" customFormat="1" ht="112">
      <c r="A701" s="5" t="s">
        <v>2959</v>
      </c>
      <c r="B701" s="5" t="s">
        <v>2845</v>
      </c>
      <c r="C701" s="5" t="s">
        <v>1497</v>
      </c>
      <c r="D701" s="5" t="s">
        <v>1497</v>
      </c>
      <c r="E701" s="5">
        <v>149</v>
      </c>
      <c r="F701" s="5">
        <v>2</v>
      </c>
      <c r="G701" s="6" t="str">
        <f t="shared" si="71"/>
        <v>149-2</v>
      </c>
      <c r="H701" s="2">
        <v>27.5</v>
      </c>
      <c r="I701" s="2">
        <v>70</v>
      </c>
      <c r="J701" s="81" t="str">
        <f>IF(((VLOOKUP($G701,Depth_Lookup!$A$3:$J$561,9,FALSE))-(I701/100))&gt;=0,"Good","Too Long")</f>
        <v>Good</v>
      </c>
      <c r="K701" s="82">
        <f>(VLOOKUP($G701,Depth_Lookup!$A$3:$J$561,10,FALSE))+(H701/100)</f>
        <v>330.27499999999998</v>
      </c>
      <c r="L701" s="82">
        <f>(VLOOKUP($G701,Depth_Lookup!$A$3:$J$561,10,FALSE))+(I701/100)</f>
        <v>330.7</v>
      </c>
      <c r="M701" s="174" t="s">
        <v>2947</v>
      </c>
      <c r="N701" s="174" t="s">
        <v>12</v>
      </c>
      <c r="O701" s="59" t="s">
        <v>2397</v>
      </c>
      <c r="P701" s="59" t="s">
        <v>2500</v>
      </c>
      <c r="Q701" s="45"/>
      <c r="R701" s="42">
        <v>100</v>
      </c>
      <c r="V701" s="8">
        <f t="shared" si="72"/>
        <v>100</v>
      </c>
      <c r="W701" s="4" t="s">
        <v>2039</v>
      </c>
      <c r="X701" s="5" t="s">
        <v>1764</v>
      </c>
      <c r="Y701" s="38">
        <v>95</v>
      </c>
      <c r="Z701" s="8" t="str">
        <f>VLOOKUP($Y701,definitions_list_lookup!$N$15:$P$20,2,TRUE)</f>
        <v>complete</v>
      </c>
      <c r="AA701" s="8">
        <f>VLOOKUP($Y701,definitions_list_lookup!$N$15:$P$20,3,TRUE)</f>
        <v>5</v>
      </c>
      <c r="AB701" s="4"/>
      <c r="AC701" s="7"/>
      <c r="AD701" s="7"/>
      <c r="AE701" s="7"/>
      <c r="AF701" s="7"/>
      <c r="AG701" s="7"/>
      <c r="AH701" s="7"/>
      <c r="AI701" s="7"/>
      <c r="AJ701" s="7"/>
      <c r="AK701" s="7"/>
      <c r="AL701" s="7"/>
      <c r="AM701" s="7"/>
      <c r="AN701" s="7"/>
      <c r="AO701" s="7"/>
      <c r="AP701" s="7">
        <v>5</v>
      </c>
      <c r="AQ701" s="7"/>
      <c r="AR701" s="7"/>
      <c r="AS701" s="7">
        <v>95</v>
      </c>
      <c r="AT701" s="7"/>
      <c r="AU701" s="7"/>
      <c r="AV701" s="7"/>
      <c r="AW701" s="7"/>
      <c r="AX701" s="7"/>
      <c r="AY701" s="7"/>
      <c r="AZ701" s="7"/>
      <c r="BA701" s="8">
        <f t="shared" si="73"/>
        <v>100</v>
      </c>
      <c r="BB701" s="45"/>
      <c r="BC701" s="4"/>
      <c r="BD701" s="4"/>
      <c r="BE701" s="4"/>
      <c r="BG701" s="8" t="str">
        <f>VLOOKUP($BF701,definitions_list_lookup!$N$15:$P$20,2,TRUE)</f>
        <v>fresh</v>
      </c>
      <c r="BH701" s="8">
        <f>VLOOKUP($BF701,definitions_list_lookup!$N$15:$P$20,3,TRUE)</f>
        <v>0</v>
      </c>
      <c r="BI701" s="4"/>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8">
        <f t="shared" si="74"/>
        <v>0</v>
      </c>
      <c r="CI701" s="45"/>
      <c r="CJ701" s="7"/>
      <c r="CK701" s="130"/>
      <c r="CM701" s="8" t="str">
        <f>VLOOKUP($CL701,definitions_list_lookup!$N$15:$P$20,2,TRUE)</f>
        <v>fresh</v>
      </c>
      <c r="CN701" s="8">
        <f>VLOOKUP($CL701,definitions_list_lookup!$N$15:$P$20,3,TRUE)</f>
        <v>0</v>
      </c>
      <c r="CO701" s="108"/>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8">
        <f t="shared" si="75"/>
        <v>0</v>
      </c>
      <c r="DO701" s="45"/>
      <c r="DP701" s="4"/>
      <c r="DR701" s="8" t="str">
        <f>VLOOKUP($DQ701,definitions_list_lookup!$N$15:$P$20,2,TRUE)</f>
        <v>fresh</v>
      </c>
      <c r="DS701" s="8">
        <f>VLOOKUP($DQ701,definitions_list_lookup!$N$15:$P$20,3,TRUE)</f>
        <v>0</v>
      </c>
      <c r="DT701" s="108"/>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8">
        <f t="shared" si="76"/>
        <v>0</v>
      </c>
      <c r="ET701" s="45"/>
      <c r="EU701" s="8">
        <f t="shared" si="77"/>
        <v>95</v>
      </c>
      <c r="EV701" s="8" t="str">
        <f>VLOOKUP($EU701,definitions_list_lookup!$N$15:$P$20,2,TRUE)</f>
        <v>complete</v>
      </c>
      <c r="EW701" s="8">
        <f>VLOOKUP($EU701,definitions_list_lookup!$N$15:$P$20,3,TRUE)</f>
        <v>5</v>
      </c>
    </row>
    <row r="702" spans="1:153" s="5" customFormat="1" ht="182">
      <c r="A702" s="5" t="s">
        <v>2959</v>
      </c>
      <c r="B702" s="5" t="s">
        <v>2845</v>
      </c>
      <c r="C702" s="5" t="s">
        <v>1497</v>
      </c>
      <c r="D702" s="5" t="s">
        <v>1497</v>
      </c>
      <c r="E702" s="5">
        <v>149</v>
      </c>
      <c r="F702" s="5">
        <v>3</v>
      </c>
      <c r="G702" s="6" t="str">
        <f t="shared" si="71"/>
        <v>149-3</v>
      </c>
      <c r="H702" s="2">
        <v>0</v>
      </c>
      <c r="I702" s="2">
        <v>86.5</v>
      </c>
      <c r="J702" s="81" t="str">
        <f>IF(((VLOOKUP($G702,Depth_Lookup!$A$3:$J$561,9,FALSE))-(I702/100))&gt;=0,"Good","Too Long")</f>
        <v>Good</v>
      </c>
      <c r="K702" s="82">
        <f>(VLOOKUP($G702,Depth_Lookup!$A$3:$J$561,10,FALSE))+(H702/100)</f>
        <v>330.7</v>
      </c>
      <c r="L702" s="82">
        <f>(VLOOKUP($G702,Depth_Lookup!$A$3:$J$561,10,FALSE))+(I702/100)</f>
        <v>331.565</v>
      </c>
      <c r="M702" s="174" t="s">
        <v>2947</v>
      </c>
      <c r="N702" s="174" t="s">
        <v>12</v>
      </c>
      <c r="O702" s="59" t="s">
        <v>3028</v>
      </c>
      <c r="P702" s="59" t="s">
        <v>2500</v>
      </c>
      <c r="Q702" s="45"/>
      <c r="R702" s="42">
        <v>90</v>
      </c>
      <c r="S702" s="5">
        <v>5</v>
      </c>
      <c r="T702" s="5">
        <v>5</v>
      </c>
      <c r="V702" s="8">
        <f t="shared" si="72"/>
        <v>100</v>
      </c>
      <c r="W702" s="4" t="s">
        <v>2039</v>
      </c>
      <c r="X702" s="5" t="s">
        <v>1764</v>
      </c>
      <c r="Y702" s="38">
        <v>90</v>
      </c>
      <c r="Z702" s="8" t="str">
        <f>VLOOKUP($Y702,definitions_list_lookup!$N$15:$P$20,2,TRUE)</f>
        <v>very high</v>
      </c>
      <c r="AA702" s="8">
        <f>VLOOKUP($Y702,definitions_list_lookup!$N$15:$P$20,3,TRUE)</f>
        <v>4</v>
      </c>
      <c r="AB702" s="4" t="s">
        <v>3027</v>
      </c>
      <c r="AC702" s="7"/>
      <c r="AD702" s="7"/>
      <c r="AE702" s="7"/>
      <c r="AF702" s="7"/>
      <c r="AG702" s="7"/>
      <c r="AH702" s="7"/>
      <c r="AI702" s="7"/>
      <c r="AJ702" s="7"/>
      <c r="AK702" s="7"/>
      <c r="AL702" s="7"/>
      <c r="AM702" s="7"/>
      <c r="AN702" s="7"/>
      <c r="AO702" s="7"/>
      <c r="AP702" s="7">
        <v>5</v>
      </c>
      <c r="AQ702" s="7"/>
      <c r="AR702" s="7"/>
      <c r="AS702" s="7">
        <v>95</v>
      </c>
      <c r="AT702" s="7"/>
      <c r="AU702" s="7"/>
      <c r="AV702" s="7"/>
      <c r="AW702" s="7"/>
      <c r="AX702" s="7"/>
      <c r="AY702" s="7"/>
      <c r="AZ702" s="7"/>
      <c r="BA702" s="8">
        <f t="shared" si="73"/>
        <v>100</v>
      </c>
      <c r="BB702" s="45"/>
      <c r="BC702" s="4" t="s">
        <v>1747</v>
      </c>
      <c r="BD702" s="4" t="s">
        <v>3099</v>
      </c>
      <c r="BE702" s="4" t="s">
        <v>3100</v>
      </c>
      <c r="BF702" s="5">
        <v>100</v>
      </c>
      <c r="BG702" s="8" t="str">
        <f>VLOOKUP($BF702,definitions_list_lookup!$N$15:$P$20,2,TRUE)</f>
        <v>complete</v>
      </c>
      <c r="BH702" s="8">
        <f>VLOOKUP($BF702,definitions_list_lookup!$N$15:$P$20,3,TRUE)</f>
        <v>5</v>
      </c>
      <c r="BI702" s="4"/>
      <c r="BJ702" s="7">
        <v>30</v>
      </c>
      <c r="BK702" s="7">
        <v>40</v>
      </c>
      <c r="BL702" s="7">
        <v>30</v>
      </c>
      <c r="BM702" s="7"/>
      <c r="BN702" s="7"/>
      <c r="BO702" s="7"/>
      <c r="BP702" s="7"/>
      <c r="BQ702" s="7"/>
      <c r="BR702" s="7"/>
      <c r="BS702" s="7"/>
      <c r="BT702" s="7"/>
      <c r="BU702" s="7"/>
      <c r="BV702" s="7"/>
      <c r="BW702" s="7"/>
      <c r="BX702" s="7"/>
      <c r="BY702" s="7"/>
      <c r="BZ702" s="7"/>
      <c r="CA702" s="7"/>
      <c r="CB702" s="7"/>
      <c r="CC702" s="7"/>
      <c r="CD702" s="7"/>
      <c r="CE702" s="7"/>
      <c r="CF702" s="7"/>
      <c r="CG702" s="7"/>
      <c r="CH702" s="8">
        <f t="shared" si="74"/>
        <v>100</v>
      </c>
      <c r="CI702" s="45"/>
      <c r="CJ702" s="130" t="s">
        <v>1777</v>
      </c>
      <c r="CK702" s="130" t="s">
        <v>2039</v>
      </c>
      <c r="CL702" s="5">
        <v>95</v>
      </c>
      <c r="CM702" s="8" t="str">
        <f>VLOOKUP($CL702,definitions_list_lookup!$N$15:$P$20,2,TRUE)</f>
        <v>complete</v>
      </c>
      <c r="CN702" s="8">
        <f>VLOOKUP($CL702,definitions_list_lookup!$N$15:$P$20,3,TRUE)</f>
        <v>5</v>
      </c>
      <c r="CO702" s="108"/>
      <c r="CP702" s="7">
        <v>2</v>
      </c>
      <c r="CQ702" s="7"/>
      <c r="CR702" s="7"/>
      <c r="CS702" s="7"/>
      <c r="CT702" s="7"/>
      <c r="CU702" s="7"/>
      <c r="CV702" s="7"/>
      <c r="CW702" s="7"/>
      <c r="CX702" s="7"/>
      <c r="CY702" s="7"/>
      <c r="CZ702" s="7"/>
      <c r="DA702" s="7"/>
      <c r="DB702" s="7"/>
      <c r="DC702" s="7">
        <v>5</v>
      </c>
      <c r="DD702" s="7"/>
      <c r="DE702" s="7"/>
      <c r="DF702" s="7">
        <v>93</v>
      </c>
      <c r="DG702" s="7"/>
      <c r="DH702" s="7"/>
      <c r="DI702" s="7"/>
      <c r="DJ702" s="7"/>
      <c r="DK702" s="7"/>
      <c r="DL702" s="7"/>
      <c r="DM702" s="7"/>
      <c r="DN702" s="8">
        <f t="shared" si="75"/>
        <v>100</v>
      </c>
      <c r="DO702" s="45"/>
      <c r="DP702" s="4"/>
      <c r="DR702" s="8" t="str">
        <f>VLOOKUP($DQ702,definitions_list_lookup!$N$15:$P$20,2,TRUE)</f>
        <v>fresh</v>
      </c>
      <c r="DS702" s="8">
        <f>VLOOKUP($DQ702,definitions_list_lookup!$N$15:$P$20,3,TRUE)</f>
        <v>0</v>
      </c>
      <c r="DT702" s="108"/>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8">
        <f t="shared" si="76"/>
        <v>0</v>
      </c>
      <c r="ET702" s="45"/>
      <c r="EU702" s="8">
        <f t="shared" si="77"/>
        <v>90.75</v>
      </c>
      <c r="EV702" s="8" t="str">
        <f>VLOOKUP($EU702,definitions_list_lookup!$N$15:$P$20,2,TRUE)</f>
        <v>very high</v>
      </c>
      <c r="EW702" s="8">
        <f>VLOOKUP($EU702,definitions_list_lookup!$N$15:$P$20,3,TRUE)</f>
        <v>4</v>
      </c>
    </row>
    <row r="703" spans="1:153" s="5" customFormat="1" ht="98">
      <c r="A703" s="5" t="s">
        <v>2959</v>
      </c>
      <c r="B703" s="5" t="s">
        <v>2845</v>
      </c>
      <c r="C703" s="5" t="s">
        <v>1497</v>
      </c>
      <c r="D703" s="5" t="s">
        <v>1497</v>
      </c>
      <c r="E703" s="5">
        <v>149</v>
      </c>
      <c r="F703" s="5">
        <v>4</v>
      </c>
      <c r="G703" s="6" t="str">
        <f t="shared" si="71"/>
        <v>149-4</v>
      </c>
      <c r="H703" s="2">
        <v>0</v>
      </c>
      <c r="I703" s="2">
        <v>63</v>
      </c>
      <c r="J703" s="81" t="str">
        <f>IF(((VLOOKUP($G703,Depth_Lookup!$A$3:$J$561,9,FALSE))-(I703/100))&gt;=0,"Good","Too Long")</f>
        <v>Good</v>
      </c>
      <c r="K703" s="82">
        <f>(VLOOKUP($G703,Depth_Lookup!$A$3:$J$561,10,FALSE))+(H703/100)</f>
        <v>331.565</v>
      </c>
      <c r="L703" s="82">
        <f>(VLOOKUP($G703,Depth_Lookup!$A$3:$J$561,10,FALSE))+(I703/100)</f>
        <v>332.19499999999999</v>
      </c>
      <c r="M703" s="174" t="s">
        <v>2947</v>
      </c>
      <c r="N703" s="174" t="s">
        <v>12</v>
      </c>
      <c r="O703" s="59" t="s">
        <v>3030</v>
      </c>
      <c r="P703" s="59" t="s">
        <v>2499</v>
      </c>
      <c r="Q703" s="45"/>
      <c r="R703" s="42">
        <v>93</v>
      </c>
      <c r="S703" s="5">
        <v>2</v>
      </c>
      <c r="T703" s="5">
        <v>5</v>
      </c>
      <c r="V703" s="8">
        <f t="shared" si="72"/>
        <v>100</v>
      </c>
      <c r="W703" s="4" t="s">
        <v>2039</v>
      </c>
      <c r="X703" s="5" t="s">
        <v>1764</v>
      </c>
      <c r="Y703" s="38">
        <v>90</v>
      </c>
      <c r="Z703" s="8" t="str">
        <f>VLOOKUP($Y703,definitions_list_lookup!$N$15:$P$20,2,TRUE)</f>
        <v>very high</v>
      </c>
      <c r="AA703" s="8">
        <f>VLOOKUP($Y703,definitions_list_lookup!$N$15:$P$20,3,TRUE)</f>
        <v>4</v>
      </c>
      <c r="AB703" s="4" t="s">
        <v>3029</v>
      </c>
      <c r="AC703" s="7"/>
      <c r="AD703" s="7"/>
      <c r="AE703" s="7"/>
      <c r="AF703" s="7"/>
      <c r="AG703" s="7"/>
      <c r="AH703" s="7"/>
      <c r="AI703" s="7"/>
      <c r="AJ703" s="7"/>
      <c r="AK703" s="7"/>
      <c r="AL703" s="7"/>
      <c r="AM703" s="7"/>
      <c r="AN703" s="7"/>
      <c r="AO703" s="7"/>
      <c r="AP703" s="7">
        <v>5</v>
      </c>
      <c r="AQ703" s="7"/>
      <c r="AR703" s="7"/>
      <c r="AS703" s="7">
        <v>95</v>
      </c>
      <c r="AT703" s="7"/>
      <c r="AU703" s="7"/>
      <c r="AV703" s="7"/>
      <c r="AW703" s="7"/>
      <c r="AX703" s="7"/>
      <c r="AY703" s="7"/>
      <c r="AZ703" s="7"/>
      <c r="BA703" s="8">
        <f t="shared" si="73"/>
        <v>100</v>
      </c>
      <c r="BB703" s="45"/>
      <c r="BC703" s="4" t="s">
        <v>1747</v>
      </c>
      <c r="BD703" s="4" t="s">
        <v>3099</v>
      </c>
      <c r="BE703" s="4" t="s">
        <v>3101</v>
      </c>
      <c r="BF703" s="5">
        <v>100</v>
      </c>
      <c r="BG703" s="8" t="str">
        <f>VLOOKUP($BF703,definitions_list_lookup!$N$15:$P$20,2,TRUE)</f>
        <v>complete</v>
      </c>
      <c r="BH703" s="8">
        <f>VLOOKUP($BF703,definitions_list_lookup!$N$15:$P$20,3,TRUE)</f>
        <v>5</v>
      </c>
      <c r="BI703" s="4"/>
      <c r="BJ703" s="7">
        <v>30</v>
      </c>
      <c r="BK703" s="7">
        <v>40</v>
      </c>
      <c r="BL703" s="7">
        <v>30</v>
      </c>
      <c r="BM703" s="7"/>
      <c r="BN703" s="7"/>
      <c r="BO703" s="7"/>
      <c r="BP703" s="7"/>
      <c r="BQ703" s="7"/>
      <c r="BR703" s="7"/>
      <c r="BS703" s="7"/>
      <c r="BT703" s="7"/>
      <c r="BU703" s="7"/>
      <c r="BV703" s="7"/>
      <c r="BW703" s="7"/>
      <c r="BX703" s="7"/>
      <c r="BY703" s="7"/>
      <c r="BZ703" s="7"/>
      <c r="CA703" s="7"/>
      <c r="CB703" s="7"/>
      <c r="CC703" s="7"/>
      <c r="CD703" s="7"/>
      <c r="CE703" s="7"/>
      <c r="CF703" s="7"/>
      <c r="CG703" s="7"/>
      <c r="CH703" s="8">
        <f t="shared" si="74"/>
        <v>100</v>
      </c>
      <c r="CI703" s="45"/>
      <c r="CJ703" s="130" t="s">
        <v>1777</v>
      </c>
      <c r="CK703" s="130" t="s">
        <v>2039</v>
      </c>
      <c r="CL703" s="5">
        <v>95</v>
      </c>
      <c r="CM703" s="8" t="str">
        <f>VLOOKUP($CL703,definitions_list_lookup!$N$15:$P$20,2,TRUE)</f>
        <v>complete</v>
      </c>
      <c r="CN703" s="8">
        <f>VLOOKUP($CL703,definitions_list_lookup!$N$15:$P$20,3,TRUE)</f>
        <v>5</v>
      </c>
      <c r="CO703" s="108"/>
      <c r="CP703" s="7">
        <v>2</v>
      </c>
      <c r="CQ703" s="7"/>
      <c r="CR703" s="7"/>
      <c r="CS703" s="7"/>
      <c r="CT703" s="7"/>
      <c r="CU703" s="7"/>
      <c r="CV703" s="7"/>
      <c r="CW703" s="7"/>
      <c r="CX703" s="7"/>
      <c r="CY703" s="7"/>
      <c r="CZ703" s="7"/>
      <c r="DA703" s="7"/>
      <c r="DB703" s="7"/>
      <c r="DC703" s="7">
        <v>5</v>
      </c>
      <c r="DD703" s="7"/>
      <c r="DE703" s="7"/>
      <c r="DF703" s="7">
        <v>93</v>
      </c>
      <c r="DG703" s="7"/>
      <c r="DH703" s="7"/>
      <c r="DI703" s="7"/>
      <c r="DJ703" s="7"/>
      <c r="DK703" s="7"/>
      <c r="DL703" s="7"/>
      <c r="DM703" s="7"/>
      <c r="DN703" s="8">
        <f t="shared" si="75"/>
        <v>100</v>
      </c>
      <c r="DO703" s="45"/>
      <c r="DP703" s="4"/>
      <c r="DR703" s="8" t="str">
        <f>VLOOKUP($DQ703,definitions_list_lookup!$N$15:$P$20,2,TRUE)</f>
        <v>fresh</v>
      </c>
      <c r="DS703" s="8">
        <f>VLOOKUP($DQ703,definitions_list_lookup!$N$15:$P$20,3,TRUE)</f>
        <v>0</v>
      </c>
      <c r="DT703" s="108"/>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8">
        <f t="shared" si="76"/>
        <v>0</v>
      </c>
      <c r="ET703" s="45"/>
      <c r="EU703" s="8">
        <f t="shared" si="77"/>
        <v>90.45</v>
      </c>
      <c r="EV703" s="8" t="str">
        <f>VLOOKUP($EU703,definitions_list_lookup!$N$15:$P$20,2,TRUE)</f>
        <v>very high</v>
      </c>
      <c r="EW703" s="8">
        <f>VLOOKUP($EU703,definitions_list_lookup!$N$15:$P$20,3,TRUE)</f>
        <v>4</v>
      </c>
    </row>
    <row r="704" spans="1:153" s="5" customFormat="1" ht="126">
      <c r="A704" s="5" t="s">
        <v>2959</v>
      </c>
      <c r="B704" s="5" t="s">
        <v>2845</v>
      </c>
      <c r="C704" s="5" t="s">
        <v>1497</v>
      </c>
      <c r="D704" s="5" t="s">
        <v>1497</v>
      </c>
      <c r="E704" s="5">
        <v>150</v>
      </c>
      <c r="F704" s="5">
        <v>1</v>
      </c>
      <c r="G704" s="6" t="str">
        <f t="shared" si="71"/>
        <v>150-1</v>
      </c>
      <c r="H704" s="2">
        <v>0</v>
      </c>
      <c r="I704" s="2">
        <v>82.5</v>
      </c>
      <c r="J704" s="81" t="str">
        <f>IF(((VLOOKUP($G704,Depth_Lookup!$A$3:$J$561,9,FALSE))-(I704/100))&gt;=0,"Good","Too Long")</f>
        <v>Good</v>
      </c>
      <c r="K704" s="82">
        <f>(VLOOKUP($G704,Depth_Lookup!$A$3:$J$561,10,FALSE))+(H704/100)</f>
        <v>332.15</v>
      </c>
      <c r="L704" s="82">
        <f>(VLOOKUP($G704,Depth_Lookup!$A$3:$J$561,10,FALSE))+(I704/100)</f>
        <v>332.97499999999997</v>
      </c>
      <c r="M704" s="174" t="s">
        <v>2947</v>
      </c>
      <c r="N704" s="174" t="s">
        <v>12</v>
      </c>
      <c r="O704" s="59" t="s">
        <v>2819</v>
      </c>
      <c r="P704" s="59" t="s">
        <v>2499</v>
      </c>
      <c r="Q704" s="45"/>
      <c r="R704" s="42">
        <v>95</v>
      </c>
      <c r="S704" s="5">
        <v>5</v>
      </c>
      <c r="V704" s="8">
        <f t="shared" si="72"/>
        <v>100</v>
      </c>
      <c r="W704" s="4" t="s">
        <v>2039</v>
      </c>
      <c r="X704" s="5" t="s">
        <v>1764</v>
      </c>
      <c r="Y704" s="38">
        <v>85</v>
      </c>
      <c r="Z704" s="8" t="str">
        <f>VLOOKUP($Y704,definitions_list_lookup!$N$15:$P$20,2,TRUE)</f>
        <v>very high</v>
      </c>
      <c r="AA704" s="8">
        <f>VLOOKUP($Y704,definitions_list_lookup!$N$15:$P$20,3,TRUE)</f>
        <v>4</v>
      </c>
      <c r="AB704" s="4" t="s">
        <v>3031</v>
      </c>
      <c r="AC704" s="7">
        <v>0.3</v>
      </c>
      <c r="AD704" s="7">
        <v>0.5</v>
      </c>
      <c r="AE704" s="7">
        <v>0.2</v>
      </c>
      <c r="AF704" s="7"/>
      <c r="AG704" s="7"/>
      <c r="AH704" s="7"/>
      <c r="AI704" s="7"/>
      <c r="AJ704" s="7"/>
      <c r="AK704" s="7"/>
      <c r="AL704" s="7"/>
      <c r="AM704" s="7"/>
      <c r="AN704" s="7"/>
      <c r="AO704" s="7"/>
      <c r="AP704" s="7">
        <v>5</v>
      </c>
      <c r="AQ704" s="7"/>
      <c r="AR704" s="7"/>
      <c r="AS704" s="7">
        <v>94</v>
      </c>
      <c r="AT704" s="7"/>
      <c r="AU704" s="7"/>
      <c r="AV704" s="7"/>
      <c r="AW704" s="7"/>
      <c r="AX704" s="7"/>
      <c r="AY704" s="7"/>
      <c r="AZ704" s="7"/>
      <c r="BA704" s="8">
        <f t="shared" si="73"/>
        <v>100</v>
      </c>
      <c r="BB704" s="45"/>
      <c r="BC704" s="4" t="s">
        <v>1747</v>
      </c>
      <c r="BD704" s="4" t="s">
        <v>3102</v>
      </c>
      <c r="BE704" s="4" t="s">
        <v>3103</v>
      </c>
      <c r="BF704" s="5">
        <v>100</v>
      </c>
      <c r="BG704" s="8" t="str">
        <f>VLOOKUP($BF704,definitions_list_lookup!$N$15:$P$20,2,TRUE)</f>
        <v>complete</v>
      </c>
      <c r="BH704" s="8">
        <f>VLOOKUP($BF704,definitions_list_lookup!$N$15:$P$20,3,TRUE)</f>
        <v>5</v>
      </c>
      <c r="BI704" s="4"/>
      <c r="BJ704" s="7">
        <v>30</v>
      </c>
      <c r="BK704" s="7">
        <v>40</v>
      </c>
      <c r="BL704" s="7">
        <v>30</v>
      </c>
      <c r="BM704" s="7"/>
      <c r="BN704" s="7"/>
      <c r="BO704" s="7"/>
      <c r="BP704" s="7"/>
      <c r="BQ704" s="7"/>
      <c r="BR704" s="7"/>
      <c r="BS704" s="7"/>
      <c r="BT704" s="7"/>
      <c r="BU704" s="7"/>
      <c r="BV704" s="7"/>
      <c r="BW704" s="7"/>
      <c r="BX704" s="7"/>
      <c r="BY704" s="7"/>
      <c r="BZ704" s="7"/>
      <c r="CA704" s="7"/>
      <c r="CB704" s="7"/>
      <c r="CC704" s="7"/>
      <c r="CD704" s="7"/>
      <c r="CE704" s="7"/>
      <c r="CF704" s="7"/>
      <c r="CG704" s="7"/>
      <c r="CH704" s="8">
        <f t="shared" si="74"/>
        <v>100</v>
      </c>
      <c r="CI704" s="45"/>
      <c r="CJ704" s="7"/>
      <c r="CK704" s="130"/>
      <c r="CM704" s="8" t="str">
        <f>VLOOKUP($CL704,definitions_list_lookup!$N$15:$P$20,2,TRUE)</f>
        <v>fresh</v>
      </c>
      <c r="CN704" s="8">
        <f>VLOOKUP($CL704,definitions_list_lookup!$N$15:$P$20,3,TRUE)</f>
        <v>0</v>
      </c>
      <c r="CO704" s="108"/>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8">
        <f t="shared" si="75"/>
        <v>0</v>
      </c>
      <c r="DO704" s="45"/>
      <c r="DP704" s="4"/>
      <c r="DR704" s="8" t="str">
        <f>VLOOKUP($DQ704,definitions_list_lookup!$N$15:$P$20,2,TRUE)</f>
        <v>fresh</v>
      </c>
      <c r="DS704" s="8">
        <f>VLOOKUP($DQ704,definitions_list_lookup!$N$15:$P$20,3,TRUE)</f>
        <v>0</v>
      </c>
      <c r="DT704" s="108"/>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8">
        <f t="shared" si="76"/>
        <v>0</v>
      </c>
      <c r="ET704" s="45"/>
      <c r="EU704" s="8">
        <f t="shared" si="77"/>
        <v>85.75</v>
      </c>
      <c r="EV704" s="8" t="str">
        <f>VLOOKUP($EU704,definitions_list_lookup!$N$15:$P$20,2,TRUE)</f>
        <v>very high</v>
      </c>
      <c r="EW704" s="8">
        <f>VLOOKUP($EU704,definitions_list_lookup!$N$15:$P$20,3,TRUE)</f>
        <v>4</v>
      </c>
    </row>
    <row r="705" spans="1:153" s="5" customFormat="1" ht="112">
      <c r="A705" s="5" t="s">
        <v>2959</v>
      </c>
      <c r="B705" s="5" t="s">
        <v>2845</v>
      </c>
      <c r="C705" s="5" t="s">
        <v>1497</v>
      </c>
      <c r="D705" s="5" t="s">
        <v>1497</v>
      </c>
      <c r="E705" s="5">
        <v>150</v>
      </c>
      <c r="F705" s="5">
        <v>2</v>
      </c>
      <c r="G705" s="6" t="str">
        <f t="shared" si="71"/>
        <v>150-2</v>
      </c>
      <c r="H705" s="2">
        <v>0</v>
      </c>
      <c r="I705" s="2">
        <v>83.5</v>
      </c>
      <c r="J705" s="81" t="str">
        <f>IF(((VLOOKUP($G705,Depth_Lookup!$A$3:$J$561,9,FALSE))-(I705/100))&gt;=0,"Good","Too Long")</f>
        <v>Good</v>
      </c>
      <c r="K705" s="82">
        <f>(VLOOKUP($G705,Depth_Lookup!$A$3:$J$561,10,FALSE))+(H705/100)</f>
        <v>332.97500000000002</v>
      </c>
      <c r="L705" s="82">
        <f>(VLOOKUP($G705,Depth_Lookup!$A$3:$J$561,10,FALSE))+(I705/100)</f>
        <v>333.81</v>
      </c>
      <c r="M705" s="174" t="s">
        <v>2947</v>
      </c>
      <c r="N705" s="174" t="s">
        <v>12</v>
      </c>
      <c r="O705" s="59" t="s">
        <v>3033</v>
      </c>
      <c r="P705" s="59" t="s">
        <v>2500</v>
      </c>
      <c r="Q705" s="45"/>
      <c r="R705" s="42">
        <v>90</v>
      </c>
      <c r="S705" s="5">
        <v>5</v>
      </c>
      <c r="T705" s="5">
        <v>5</v>
      </c>
      <c r="V705" s="8">
        <f t="shared" si="72"/>
        <v>100</v>
      </c>
      <c r="W705" s="4" t="s">
        <v>2039</v>
      </c>
      <c r="X705" s="5" t="s">
        <v>1764</v>
      </c>
      <c r="Y705" s="38">
        <v>90</v>
      </c>
      <c r="Z705" s="8" t="str">
        <f>VLOOKUP($Y705,definitions_list_lookup!$N$15:$P$20,2,TRUE)</f>
        <v>very high</v>
      </c>
      <c r="AA705" s="8">
        <f>VLOOKUP($Y705,definitions_list_lookup!$N$15:$P$20,3,TRUE)</f>
        <v>4</v>
      </c>
      <c r="AB705" s="4" t="s">
        <v>3032</v>
      </c>
      <c r="AC705" s="7"/>
      <c r="AD705" s="7"/>
      <c r="AE705" s="7"/>
      <c r="AF705" s="7"/>
      <c r="AG705" s="7"/>
      <c r="AH705" s="7"/>
      <c r="AI705" s="7"/>
      <c r="AJ705" s="7"/>
      <c r="AK705" s="7"/>
      <c r="AL705" s="7"/>
      <c r="AM705" s="7"/>
      <c r="AN705" s="7"/>
      <c r="AO705" s="7"/>
      <c r="AP705" s="7">
        <v>5</v>
      </c>
      <c r="AQ705" s="7"/>
      <c r="AR705" s="7"/>
      <c r="AS705" s="7">
        <v>95</v>
      </c>
      <c r="AT705" s="7"/>
      <c r="AU705" s="7"/>
      <c r="AV705" s="7"/>
      <c r="AW705" s="7"/>
      <c r="AX705" s="7"/>
      <c r="AY705" s="7"/>
      <c r="AZ705" s="7"/>
      <c r="BA705" s="8">
        <f t="shared" si="73"/>
        <v>100</v>
      </c>
      <c r="BB705" s="45"/>
      <c r="BC705" s="4" t="s">
        <v>1747</v>
      </c>
      <c r="BD705" s="4" t="s">
        <v>2793</v>
      </c>
      <c r="BE705" s="4" t="s">
        <v>3104</v>
      </c>
      <c r="BF705" s="5">
        <v>100</v>
      </c>
      <c r="BG705" s="8" t="str">
        <f>VLOOKUP($BF705,definitions_list_lookup!$N$15:$P$20,2,TRUE)</f>
        <v>complete</v>
      </c>
      <c r="BH705" s="8">
        <f>VLOOKUP($BF705,definitions_list_lookup!$N$15:$P$20,3,TRUE)</f>
        <v>5</v>
      </c>
      <c r="BI705" s="4"/>
      <c r="BJ705" s="7">
        <v>30</v>
      </c>
      <c r="BK705" s="7">
        <v>40</v>
      </c>
      <c r="BL705" s="7">
        <v>30</v>
      </c>
      <c r="BM705" s="7"/>
      <c r="BN705" s="7"/>
      <c r="BO705" s="7"/>
      <c r="BP705" s="7"/>
      <c r="BQ705" s="7"/>
      <c r="BR705" s="7"/>
      <c r="BS705" s="7"/>
      <c r="BT705" s="7"/>
      <c r="BU705" s="7"/>
      <c r="BV705" s="7"/>
      <c r="BW705" s="7"/>
      <c r="BX705" s="7"/>
      <c r="BY705" s="7"/>
      <c r="BZ705" s="7"/>
      <c r="CA705" s="7"/>
      <c r="CB705" s="7"/>
      <c r="CC705" s="7"/>
      <c r="CD705" s="7"/>
      <c r="CE705" s="7"/>
      <c r="CF705" s="7"/>
      <c r="CG705" s="7"/>
      <c r="CH705" s="8">
        <f t="shared" si="74"/>
        <v>100</v>
      </c>
      <c r="CI705" s="45"/>
      <c r="CJ705" s="130" t="s">
        <v>1777</v>
      </c>
      <c r="CK705" s="130" t="s">
        <v>2039</v>
      </c>
      <c r="CL705" s="5">
        <v>95</v>
      </c>
      <c r="CM705" s="8" t="str">
        <f>VLOOKUP($CL705,definitions_list_lookup!$N$15:$P$20,2,TRUE)</f>
        <v>complete</v>
      </c>
      <c r="CN705" s="8">
        <f>VLOOKUP($CL705,definitions_list_lookup!$N$15:$P$20,3,TRUE)</f>
        <v>5</v>
      </c>
      <c r="CO705" s="108"/>
      <c r="CP705" s="7">
        <v>3</v>
      </c>
      <c r="CQ705" s="7"/>
      <c r="CR705" s="7"/>
      <c r="CS705" s="7"/>
      <c r="CT705" s="7"/>
      <c r="CU705" s="7"/>
      <c r="CV705" s="7"/>
      <c r="CW705" s="7"/>
      <c r="CX705" s="7"/>
      <c r="CY705" s="7"/>
      <c r="CZ705" s="7"/>
      <c r="DA705" s="7"/>
      <c r="DB705" s="7"/>
      <c r="DC705" s="7">
        <v>5</v>
      </c>
      <c r="DD705" s="7"/>
      <c r="DE705" s="7"/>
      <c r="DF705" s="7">
        <v>92</v>
      </c>
      <c r="DG705" s="7"/>
      <c r="DH705" s="7"/>
      <c r="DI705" s="7"/>
      <c r="DJ705" s="7"/>
      <c r="DK705" s="7"/>
      <c r="DL705" s="7"/>
      <c r="DM705" s="7"/>
      <c r="DN705" s="8">
        <f t="shared" si="75"/>
        <v>100</v>
      </c>
      <c r="DO705" s="45"/>
      <c r="DP705" s="4"/>
      <c r="DR705" s="8" t="str">
        <f>VLOOKUP($DQ705,definitions_list_lookup!$N$15:$P$20,2,TRUE)</f>
        <v>fresh</v>
      </c>
      <c r="DS705" s="8">
        <f>VLOOKUP($DQ705,definitions_list_lookup!$N$15:$P$20,3,TRUE)</f>
        <v>0</v>
      </c>
      <c r="DT705" s="108"/>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8">
        <f t="shared" si="76"/>
        <v>0</v>
      </c>
      <c r="ET705" s="45"/>
      <c r="EU705" s="8">
        <f t="shared" si="77"/>
        <v>90.75</v>
      </c>
      <c r="EV705" s="8" t="str">
        <f>VLOOKUP($EU705,definitions_list_lookup!$N$15:$P$20,2,TRUE)</f>
        <v>very high</v>
      </c>
      <c r="EW705" s="8">
        <f>VLOOKUP($EU705,definitions_list_lookup!$N$15:$P$20,3,TRUE)</f>
        <v>4</v>
      </c>
    </row>
    <row r="706" spans="1:153" s="5" customFormat="1" ht="112">
      <c r="A706" s="5" t="s">
        <v>2959</v>
      </c>
      <c r="B706" s="5" t="s">
        <v>2845</v>
      </c>
      <c r="C706" s="5" t="s">
        <v>1497</v>
      </c>
      <c r="D706" s="5" t="s">
        <v>1497</v>
      </c>
      <c r="E706" s="5">
        <v>150</v>
      </c>
      <c r="F706" s="5">
        <v>3</v>
      </c>
      <c r="G706" s="6" t="str">
        <f t="shared" si="71"/>
        <v>150-3</v>
      </c>
      <c r="H706" s="2">
        <v>0</v>
      </c>
      <c r="I706" s="2">
        <v>46</v>
      </c>
      <c r="J706" s="81" t="str">
        <f>IF(((VLOOKUP($G706,Depth_Lookup!$A$3:$J$561,9,FALSE))-(I706/100))&gt;=0,"Good","Too Long")</f>
        <v>Good</v>
      </c>
      <c r="K706" s="82">
        <f>(VLOOKUP($G706,Depth_Lookup!$A$3:$J$561,10,FALSE))+(H706/100)</f>
        <v>333.81</v>
      </c>
      <c r="L706" s="82">
        <f>(VLOOKUP($G706,Depth_Lookup!$A$3:$J$561,10,FALSE))+(I706/100)</f>
        <v>334.27</v>
      </c>
      <c r="M706" s="174" t="s">
        <v>2947</v>
      </c>
      <c r="N706" s="174" t="s">
        <v>12</v>
      </c>
      <c r="O706" s="59" t="s">
        <v>3033</v>
      </c>
      <c r="P706" s="59" t="s">
        <v>2500</v>
      </c>
      <c r="Q706" s="45"/>
      <c r="R706" s="42">
        <v>93</v>
      </c>
      <c r="S706" s="5">
        <v>2</v>
      </c>
      <c r="T706" s="5">
        <v>5</v>
      </c>
      <c r="V706" s="8">
        <f t="shared" si="72"/>
        <v>100</v>
      </c>
      <c r="W706" s="4" t="s">
        <v>2039</v>
      </c>
      <c r="X706" s="5" t="s">
        <v>1764</v>
      </c>
      <c r="Y706" s="38">
        <v>80</v>
      </c>
      <c r="Z706" s="8" t="str">
        <f>VLOOKUP($Y706,definitions_list_lookup!$N$15:$P$20,2,TRUE)</f>
        <v>very high</v>
      </c>
      <c r="AA706" s="8">
        <f>VLOOKUP($Y706,definitions_list_lookup!$N$15:$P$20,3,TRUE)</f>
        <v>4</v>
      </c>
      <c r="AB706" s="4" t="s">
        <v>3032</v>
      </c>
      <c r="AC706" s="7"/>
      <c r="AD706" s="7"/>
      <c r="AE706" s="7"/>
      <c r="AF706" s="7"/>
      <c r="AG706" s="7"/>
      <c r="AH706" s="7"/>
      <c r="AI706" s="7"/>
      <c r="AJ706" s="7"/>
      <c r="AK706" s="7"/>
      <c r="AL706" s="7"/>
      <c r="AM706" s="7"/>
      <c r="AN706" s="7"/>
      <c r="AO706" s="7"/>
      <c r="AP706" s="7">
        <v>5</v>
      </c>
      <c r="AQ706" s="7"/>
      <c r="AR706" s="7"/>
      <c r="AS706" s="7">
        <v>95</v>
      </c>
      <c r="AT706" s="7"/>
      <c r="AU706" s="7"/>
      <c r="AV706" s="7"/>
      <c r="AW706" s="7"/>
      <c r="AX706" s="7"/>
      <c r="AY706" s="7"/>
      <c r="AZ706" s="7"/>
      <c r="BA706" s="8">
        <f t="shared" si="73"/>
        <v>100</v>
      </c>
      <c r="BB706" s="45"/>
      <c r="BC706" s="4" t="s">
        <v>1747</v>
      </c>
      <c r="BD706" s="4" t="s">
        <v>2793</v>
      </c>
      <c r="BE706" s="4" t="s">
        <v>3308</v>
      </c>
      <c r="BF706" s="5">
        <v>100</v>
      </c>
      <c r="BG706" s="8" t="str">
        <f>VLOOKUP($BF706,definitions_list_lookup!$N$15:$P$20,2,TRUE)</f>
        <v>complete</v>
      </c>
      <c r="BH706" s="8">
        <f>VLOOKUP($BF706,definitions_list_lookup!$N$15:$P$20,3,TRUE)</f>
        <v>5</v>
      </c>
      <c r="BI706" s="4"/>
      <c r="BJ706" s="7">
        <v>30</v>
      </c>
      <c r="BK706" s="7">
        <v>50</v>
      </c>
      <c r="BL706" s="7">
        <v>20</v>
      </c>
      <c r="BM706" s="7"/>
      <c r="BN706" s="7"/>
      <c r="BO706" s="7"/>
      <c r="BP706" s="7"/>
      <c r="BQ706" s="7"/>
      <c r="BR706" s="7"/>
      <c r="BS706" s="7"/>
      <c r="BT706" s="7"/>
      <c r="BU706" s="7"/>
      <c r="BV706" s="7"/>
      <c r="BW706" s="7"/>
      <c r="BX706" s="7"/>
      <c r="BY706" s="7"/>
      <c r="BZ706" s="7"/>
      <c r="CA706" s="7"/>
      <c r="CB706" s="7"/>
      <c r="CC706" s="7"/>
      <c r="CD706" s="7"/>
      <c r="CE706" s="7"/>
      <c r="CF706" s="7"/>
      <c r="CG706" s="7"/>
      <c r="CH706" s="8">
        <f t="shared" si="74"/>
        <v>100</v>
      </c>
      <c r="CI706" s="45"/>
      <c r="CJ706" s="130" t="s">
        <v>1777</v>
      </c>
      <c r="CK706" s="130" t="s">
        <v>2039</v>
      </c>
      <c r="CL706" s="5">
        <v>95</v>
      </c>
      <c r="CM706" s="8" t="str">
        <f>VLOOKUP($CL706,definitions_list_lookup!$N$15:$P$20,2,TRUE)</f>
        <v>complete</v>
      </c>
      <c r="CN706" s="8">
        <f>VLOOKUP($CL706,definitions_list_lookup!$N$15:$P$20,3,TRUE)</f>
        <v>5</v>
      </c>
      <c r="CO706" s="108"/>
      <c r="CP706" s="7">
        <v>3</v>
      </c>
      <c r="CQ706" s="7"/>
      <c r="CR706" s="7"/>
      <c r="CS706" s="7"/>
      <c r="CT706" s="7"/>
      <c r="CU706" s="7"/>
      <c r="CV706" s="7"/>
      <c r="CW706" s="7"/>
      <c r="CX706" s="7"/>
      <c r="CY706" s="7"/>
      <c r="CZ706" s="7"/>
      <c r="DA706" s="7"/>
      <c r="DB706" s="7"/>
      <c r="DC706" s="7">
        <v>5</v>
      </c>
      <c r="DD706" s="7"/>
      <c r="DE706" s="7"/>
      <c r="DF706" s="7">
        <v>92</v>
      </c>
      <c r="DG706" s="7"/>
      <c r="DH706" s="7"/>
      <c r="DI706" s="7"/>
      <c r="DJ706" s="7"/>
      <c r="DK706" s="7"/>
      <c r="DL706" s="7"/>
      <c r="DM706" s="7"/>
      <c r="DN706" s="8">
        <f t="shared" si="75"/>
        <v>100</v>
      </c>
      <c r="DO706" s="45"/>
      <c r="DP706" s="4"/>
      <c r="DR706" s="8" t="str">
        <f>VLOOKUP($DQ706,definitions_list_lookup!$N$15:$P$20,2,TRUE)</f>
        <v>fresh</v>
      </c>
      <c r="DS706" s="8">
        <f>VLOOKUP($DQ706,definitions_list_lookup!$N$15:$P$20,3,TRUE)</f>
        <v>0</v>
      </c>
      <c r="DT706" s="108"/>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8">
        <f t="shared" si="76"/>
        <v>0</v>
      </c>
      <c r="ET706" s="45"/>
      <c r="EU706" s="8">
        <f t="shared" si="77"/>
        <v>81.150000000000006</v>
      </c>
      <c r="EV706" s="8" t="str">
        <f>VLOOKUP($EU706,definitions_list_lookup!$N$15:$P$20,2,TRUE)</f>
        <v>very high</v>
      </c>
      <c r="EW706" s="8">
        <f>VLOOKUP($EU706,definitions_list_lookup!$N$15:$P$20,3,TRUE)</f>
        <v>4</v>
      </c>
    </row>
    <row r="707" spans="1:153" s="5" customFormat="1" ht="84">
      <c r="A707" s="5" t="s">
        <v>2959</v>
      </c>
      <c r="B707" s="5" t="s">
        <v>2845</v>
      </c>
      <c r="C707" s="5" t="s">
        <v>1497</v>
      </c>
      <c r="D707" s="5" t="s">
        <v>1497</v>
      </c>
      <c r="E707" s="5">
        <v>150</v>
      </c>
      <c r="F707" s="5">
        <v>4</v>
      </c>
      <c r="G707" s="6" t="str">
        <f t="shared" si="71"/>
        <v>150-4</v>
      </c>
      <c r="H707" s="2">
        <v>0</v>
      </c>
      <c r="I707" s="2">
        <v>13</v>
      </c>
      <c r="J707" s="81" t="str">
        <f>IF(((VLOOKUP($G707,Depth_Lookup!$A$3:$J$561,9,FALSE))-(I707/100))&gt;=0,"Good","Too Long")</f>
        <v>Good</v>
      </c>
      <c r="K707" s="82">
        <f>(VLOOKUP($G707,Depth_Lookup!$A$3:$J$561,10,FALSE))+(H707/100)</f>
        <v>334.27</v>
      </c>
      <c r="L707" s="82">
        <f>(VLOOKUP($G707,Depth_Lookup!$A$3:$J$561,10,FALSE))+(I707/100)</f>
        <v>334.4</v>
      </c>
      <c r="M707" s="174" t="s">
        <v>2947</v>
      </c>
      <c r="N707" s="174" t="s">
        <v>12</v>
      </c>
      <c r="O707" s="59" t="s">
        <v>3034</v>
      </c>
      <c r="P707" s="59" t="s">
        <v>2857</v>
      </c>
      <c r="Q707" s="45"/>
      <c r="R707" s="42">
        <v>100</v>
      </c>
      <c r="V707" s="8">
        <f t="shared" si="72"/>
        <v>100</v>
      </c>
      <c r="W707" s="4" t="s">
        <v>2039</v>
      </c>
      <c r="X707" s="5" t="s">
        <v>3026</v>
      </c>
      <c r="Y707" s="38">
        <v>70</v>
      </c>
      <c r="Z707" s="8" t="str">
        <f>VLOOKUP($Y707,definitions_list_lookup!$N$15:$P$20,2,TRUE)</f>
        <v>very high</v>
      </c>
      <c r="AA707" s="8">
        <f>VLOOKUP($Y707,definitions_list_lookup!$N$15:$P$20,3,TRUE)</f>
        <v>4</v>
      </c>
      <c r="AB707" s="4"/>
      <c r="AC707" s="7"/>
      <c r="AD707" s="7"/>
      <c r="AE707" s="7"/>
      <c r="AF707" s="7"/>
      <c r="AG707" s="7"/>
      <c r="AH707" s="7"/>
      <c r="AI707" s="7"/>
      <c r="AJ707" s="7"/>
      <c r="AK707" s="7"/>
      <c r="AL707" s="7"/>
      <c r="AM707" s="7"/>
      <c r="AN707" s="7"/>
      <c r="AO707" s="7"/>
      <c r="AP707" s="7">
        <v>5</v>
      </c>
      <c r="AQ707" s="7"/>
      <c r="AR707" s="7"/>
      <c r="AS707" s="7">
        <v>95</v>
      </c>
      <c r="AT707" s="7"/>
      <c r="AU707" s="7"/>
      <c r="AV707" s="7"/>
      <c r="AW707" s="7"/>
      <c r="AX707" s="7"/>
      <c r="AY707" s="7"/>
      <c r="AZ707" s="7"/>
      <c r="BA707" s="8">
        <f t="shared" si="73"/>
        <v>100</v>
      </c>
      <c r="BB707" s="45"/>
      <c r="BC707" s="4"/>
      <c r="BD707" s="4"/>
      <c r="BE707" s="4"/>
      <c r="BG707" s="8" t="str">
        <f>VLOOKUP($BF707,definitions_list_lookup!$N$15:$P$20,2,TRUE)</f>
        <v>fresh</v>
      </c>
      <c r="BH707" s="8">
        <f>VLOOKUP($BF707,definitions_list_lookup!$N$15:$P$20,3,TRUE)</f>
        <v>0</v>
      </c>
      <c r="BI707" s="4"/>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8">
        <f t="shared" si="74"/>
        <v>0</v>
      </c>
      <c r="CI707" s="45"/>
      <c r="CJ707" s="7"/>
      <c r="CK707" s="130"/>
      <c r="CM707" s="8" t="str">
        <f>VLOOKUP($CL707,definitions_list_lookup!$N$15:$P$20,2,TRUE)</f>
        <v>fresh</v>
      </c>
      <c r="CN707" s="8">
        <f>VLOOKUP($CL707,definitions_list_lookup!$N$15:$P$20,3,TRUE)</f>
        <v>0</v>
      </c>
      <c r="CO707" s="108"/>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8">
        <f t="shared" si="75"/>
        <v>0</v>
      </c>
      <c r="DO707" s="45"/>
      <c r="DP707" s="4"/>
      <c r="DR707" s="8" t="str">
        <f>VLOOKUP($DQ707,definitions_list_lookup!$N$15:$P$20,2,TRUE)</f>
        <v>fresh</v>
      </c>
      <c r="DS707" s="8">
        <f>VLOOKUP($DQ707,definitions_list_lookup!$N$15:$P$20,3,TRUE)</f>
        <v>0</v>
      </c>
      <c r="DT707" s="108"/>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8">
        <f t="shared" si="76"/>
        <v>0</v>
      </c>
      <c r="ET707" s="45"/>
      <c r="EU707" s="8">
        <f t="shared" si="77"/>
        <v>70</v>
      </c>
      <c r="EV707" s="8" t="str">
        <f>VLOOKUP($EU707,definitions_list_lookup!$N$15:$P$20,2,TRUE)</f>
        <v>very high</v>
      </c>
      <c r="EW707" s="8">
        <f>VLOOKUP($EU707,definitions_list_lookup!$N$15:$P$20,3,TRUE)</f>
        <v>4</v>
      </c>
    </row>
    <row r="708" spans="1:153" s="5" customFormat="1" ht="84">
      <c r="A708" s="5" t="s">
        <v>2959</v>
      </c>
      <c r="B708" s="5" t="s">
        <v>2845</v>
      </c>
      <c r="C708" s="5" t="s">
        <v>1497</v>
      </c>
      <c r="D708" s="5" t="s">
        <v>1497</v>
      </c>
      <c r="E708" s="5">
        <v>150</v>
      </c>
      <c r="F708" s="5">
        <v>4</v>
      </c>
      <c r="G708" s="6" t="str">
        <f t="shared" si="71"/>
        <v>150-4</v>
      </c>
      <c r="H708" s="2">
        <v>13</v>
      </c>
      <c r="I708" s="2">
        <v>34</v>
      </c>
      <c r="J708" s="81" t="str">
        <f>IF(((VLOOKUP($G708,Depth_Lookup!$A$3:$J$561,9,FALSE))-(I708/100))&gt;=0,"Good","Too Long")</f>
        <v>Good</v>
      </c>
      <c r="K708" s="82">
        <f>(VLOOKUP($G708,Depth_Lookup!$A$3:$J$561,10,FALSE))+(H708/100)</f>
        <v>334.4</v>
      </c>
      <c r="L708" s="82">
        <f>(VLOOKUP($G708,Depth_Lookup!$A$3:$J$561,10,FALSE))+(I708/100)</f>
        <v>334.60999999999996</v>
      </c>
      <c r="M708" s="174" t="s">
        <v>2948</v>
      </c>
      <c r="N708" s="174" t="s">
        <v>13</v>
      </c>
      <c r="O708" s="59" t="s">
        <v>3035</v>
      </c>
      <c r="P708" s="59" t="s">
        <v>2857</v>
      </c>
      <c r="Q708" s="45"/>
      <c r="R708" s="42">
        <v>100</v>
      </c>
      <c r="V708" s="8">
        <f t="shared" si="72"/>
        <v>100</v>
      </c>
      <c r="W708" s="4" t="s">
        <v>2104</v>
      </c>
      <c r="X708" s="5" t="s">
        <v>1764</v>
      </c>
      <c r="Y708" s="38">
        <v>70</v>
      </c>
      <c r="Z708" s="8" t="str">
        <f>VLOOKUP($Y708,definitions_list_lookup!$N$15:$P$20,2,TRUE)</f>
        <v>very high</v>
      </c>
      <c r="AA708" s="8">
        <f>VLOOKUP($Y708,definitions_list_lookup!$N$15:$P$20,3,TRUE)</f>
        <v>4</v>
      </c>
      <c r="AB708" s="4"/>
      <c r="AC708" s="7"/>
      <c r="AD708" s="7"/>
      <c r="AE708" s="7"/>
      <c r="AF708" s="7"/>
      <c r="AG708" s="7"/>
      <c r="AH708" s="7"/>
      <c r="AI708" s="7"/>
      <c r="AJ708" s="7"/>
      <c r="AK708" s="7"/>
      <c r="AL708" s="7"/>
      <c r="AM708" s="7"/>
      <c r="AN708" s="7"/>
      <c r="AO708" s="7"/>
      <c r="AP708" s="7">
        <v>5</v>
      </c>
      <c r="AQ708" s="7"/>
      <c r="AR708" s="7"/>
      <c r="AS708" s="7">
        <v>95</v>
      </c>
      <c r="AT708" s="7"/>
      <c r="AU708" s="7"/>
      <c r="AV708" s="7"/>
      <c r="AW708" s="7"/>
      <c r="AX708" s="7"/>
      <c r="AY708" s="7"/>
      <c r="AZ708" s="7"/>
      <c r="BA708" s="8">
        <f t="shared" si="73"/>
        <v>100</v>
      </c>
      <c r="BB708" s="45"/>
      <c r="BC708" s="4"/>
      <c r="BD708" s="4"/>
      <c r="BE708" s="4"/>
      <c r="BG708" s="8" t="str">
        <f>VLOOKUP($BF708,definitions_list_lookup!$N$15:$P$20,2,TRUE)</f>
        <v>fresh</v>
      </c>
      <c r="BH708" s="8">
        <f>VLOOKUP($BF708,definitions_list_lookup!$N$15:$P$20,3,TRUE)</f>
        <v>0</v>
      </c>
      <c r="BI708" s="4"/>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8">
        <f t="shared" si="74"/>
        <v>0</v>
      </c>
      <c r="CI708" s="45"/>
      <c r="CJ708" s="7"/>
      <c r="CK708" s="130"/>
      <c r="CM708" s="8" t="str">
        <f>VLOOKUP($CL708,definitions_list_lookup!$N$15:$P$20,2,TRUE)</f>
        <v>fresh</v>
      </c>
      <c r="CN708" s="8">
        <f>VLOOKUP($CL708,definitions_list_lookup!$N$15:$P$20,3,TRUE)</f>
        <v>0</v>
      </c>
      <c r="CO708" s="108"/>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8">
        <f t="shared" si="75"/>
        <v>0</v>
      </c>
      <c r="DO708" s="45"/>
      <c r="DP708" s="4"/>
      <c r="DR708" s="8" t="str">
        <f>VLOOKUP($DQ708,definitions_list_lookup!$N$15:$P$20,2,TRUE)</f>
        <v>fresh</v>
      </c>
      <c r="DS708" s="8">
        <f>VLOOKUP($DQ708,definitions_list_lookup!$N$15:$P$20,3,TRUE)</f>
        <v>0</v>
      </c>
      <c r="DT708" s="108"/>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8">
        <f t="shared" si="76"/>
        <v>0</v>
      </c>
      <c r="ET708" s="45"/>
      <c r="EU708" s="8">
        <f t="shared" si="77"/>
        <v>70</v>
      </c>
      <c r="EV708" s="8" t="str">
        <f>VLOOKUP($EU708,definitions_list_lookup!$N$15:$P$20,2,TRUE)</f>
        <v>very high</v>
      </c>
      <c r="EW708" s="8">
        <f>VLOOKUP($EU708,definitions_list_lookup!$N$15:$P$20,3,TRUE)</f>
        <v>4</v>
      </c>
    </row>
    <row r="709" spans="1:153" s="5" customFormat="1" ht="126">
      <c r="A709" s="5" t="s">
        <v>2959</v>
      </c>
      <c r="B709" s="5" t="s">
        <v>2845</v>
      </c>
      <c r="C709" s="5" t="s">
        <v>1497</v>
      </c>
      <c r="D709" s="5" t="s">
        <v>1497</v>
      </c>
      <c r="E709" s="5">
        <v>150</v>
      </c>
      <c r="F709" s="5">
        <v>4</v>
      </c>
      <c r="G709" s="6" t="str">
        <f t="shared" si="71"/>
        <v>150-4</v>
      </c>
      <c r="H709" s="2">
        <v>34</v>
      </c>
      <c r="I709" s="2">
        <v>91</v>
      </c>
      <c r="J709" s="81" t="str">
        <f>IF(((VLOOKUP($G709,Depth_Lookup!$A$3:$J$561,9,FALSE))-(I709/100))&gt;=0,"Good","Too Long")</f>
        <v>Good</v>
      </c>
      <c r="K709" s="82">
        <f>(VLOOKUP($G709,Depth_Lookup!$A$3:$J$561,10,FALSE))+(H709/100)</f>
        <v>334.60999999999996</v>
      </c>
      <c r="L709" s="82">
        <f>(VLOOKUP($G709,Depth_Lookup!$A$3:$J$561,10,FALSE))+(I709/100)</f>
        <v>335.18</v>
      </c>
      <c r="M709" s="174" t="s">
        <v>2949</v>
      </c>
      <c r="N709" s="174" t="s">
        <v>2630</v>
      </c>
      <c r="O709" s="59" t="s">
        <v>3050</v>
      </c>
      <c r="P709" s="59" t="s">
        <v>2500</v>
      </c>
      <c r="Q709" s="45"/>
      <c r="R709" s="42">
        <v>95</v>
      </c>
      <c r="S709" s="5">
        <v>5</v>
      </c>
      <c r="V709" s="8">
        <f t="shared" si="72"/>
        <v>100</v>
      </c>
      <c r="W709" s="4" t="s">
        <v>2039</v>
      </c>
      <c r="X709" s="5" t="s">
        <v>1764</v>
      </c>
      <c r="Y709" s="38">
        <v>80</v>
      </c>
      <c r="Z709" s="8" t="str">
        <f>VLOOKUP($Y709,definitions_list_lookup!$N$15:$P$20,2,TRUE)</f>
        <v>very high</v>
      </c>
      <c r="AA709" s="8">
        <f>VLOOKUP($Y709,definitions_list_lookup!$N$15:$P$20,3,TRUE)</f>
        <v>4</v>
      </c>
      <c r="AB709" s="4" t="s">
        <v>3036</v>
      </c>
      <c r="AC709" s="7"/>
      <c r="AD709" s="7"/>
      <c r="AE709" s="7"/>
      <c r="AF709" s="7"/>
      <c r="AG709" s="7"/>
      <c r="AH709" s="7"/>
      <c r="AI709" s="7"/>
      <c r="AJ709" s="7"/>
      <c r="AK709" s="7"/>
      <c r="AL709" s="7"/>
      <c r="AM709" s="7"/>
      <c r="AN709" s="7"/>
      <c r="AO709" s="7"/>
      <c r="AP709" s="7">
        <v>5</v>
      </c>
      <c r="AQ709" s="7"/>
      <c r="AR709" s="7"/>
      <c r="AS709" s="7">
        <v>95</v>
      </c>
      <c r="AT709" s="7"/>
      <c r="AU709" s="7"/>
      <c r="AV709" s="7"/>
      <c r="AW709" s="7"/>
      <c r="AX709" s="7"/>
      <c r="AY709" s="7"/>
      <c r="AZ709" s="7"/>
      <c r="BA709" s="8">
        <f t="shared" si="73"/>
        <v>100</v>
      </c>
      <c r="BB709" s="45"/>
      <c r="BC709" s="4" t="s">
        <v>1747</v>
      </c>
      <c r="BD709" s="4" t="s">
        <v>3088</v>
      </c>
      <c r="BE709" s="4" t="s">
        <v>3093</v>
      </c>
      <c r="BF709" s="5">
        <v>100</v>
      </c>
      <c r="BG709" s="8" t="str">
        <f>VLOOKUP($BF709,definitions_list_lookup!$N$15:$P$20,2,TRUE)</f>
        <v>complete</v>
      </c>
      <c r="BH709" s="8">
        <f>VLOOKUP($BF709,definitions_list_lookup!$N$15:$P$20,3,TRUE)</f>
        <v>5</v>
      </c>
      <c r="BI709" s="4" t="s">
        <v>3098</v>
      </c>
      <c r="BJ709" s="7">
        <v>30</v>
      </c>
      <c r="BK709" s="7">
        <v>20</v>
      </c>
      <c r="BL709" s="7">
        <v>30</v>
      </c>
      <c r="BM709" s="7"/>
      <c r="BN709" s="7"/>
      <c r="BO709" s="7"/>
      <c r="BP709" s="7"/>
      <c r="BQ709" s="7"/>
      <c r="BR709" s="7"/>
      <c r="BS709" s="7"/>
      <c r="BT709" s="7"/>
      <c r="BU709" s="7"/>
      <c r="BV709" s="7"/>
      <c r="BW709" s="7"/>
      <c r="BX709" s="7"/>
      <c r="BY709" s="7"/>
      <c r="BZ709" s="7"/>
      <c r="CA709" s="7"/>
      <c r="CB709" s="7"/>
      <c r="CC709" s="7"/>
      <c r="CD709" s="7"/>
      <c r="CE709" s="7"/>
      <c r="CF709" s="7"/>
      <c r="CG709" s="7">
        <v>20</v>
      </c>
      <c r="CH709" s="8">
        <f t="shared" si="74"/>
        <v>100</v>
      </c>
      <c r="CI709" s="45"/>
      <c r="CJ709" s="7"/>
      <c r="CK709" s="130"/>
      <c r="CM709" s="8" t="str">
        <f>VLOOKUP($CL709,definitions_list_lookup!$N$15:$P$20,2,TRUE)</f>
        <v>fresh</v>
      </c>
      <c r="CN709" s="8">
        <f>VLOOKUP($CL709,definitions_list_lookup!$N$15:$P$20,3,TRUE)</f>
        <v>0</v>
      </c>
      <c r="CO709" s="108"/>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8">
        <f t="shared" si="75"/>
        <v>0</v>
      </c>
      <c r="DO709" s="45"/>
      <c r="DP709" s="4"/>
      <c r="DR709" s="8" t="str">
        <f>VLOOKUP($DQ709,definitions_list_lookup!$N$15:$P$20,2,TRUE)</f>
        <v>fresh</v>
      </c>
      <c r="DS709" s="8">
        <f>VLOOKUP($DQ709,definitions_list_lookup!$N$15:$P$20,3,TRUE)</f>
        <v>0</v>
      </c>
      <c r="DT709" s="108"/>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8">
        <f t="shared" si="76"/>
        <v>0</v>
      </c>
      <c r="ET709" s="45"/>
      <c r="EU709" s="8">
        <f t="shared" si="77"/>
        <v>81</v>
      </c>
      <c r="EV709" s="8" t="str">
        <f>VLOOKUP($EU709,definitions_list_lookup!$N$15:$P$20,2,TRUE)</f>
        <v>very high</v>
      </c>
      <c r="EW709" s="8">
        <f>VLOOKUP($EU709,definitions_list_lookup!$N$15:$P$20,3,TRUE)</f>
        <v>4</v>
      </c>
    </row>
    <row r="710" spans="1:153" s="5" customFormat="1" ht="112">
      <c r="A710" s="5" t="s">
        <v>2959</v>
      </c>
      <c r="B710" s="5" t="s">
        <v>2845</v>
      </c>
      <c r="C710" s="5" t="s">
        <v>1497</v>
      </c>
      <c r="D710" s="5" t="s">
        <v>1497</v>
      </c>
      <c r="E710" s="5">
        <v>151</v>
      </c>
      <c r="F710" s="5">
        <v>1</v>
      </c>
      <c r="G710" s="6" t="str">
        <f t="shared" si="71"/>
        <v>151-1</v>
      </c>
      <c r="H710" s="2">
        <v>0</v>
      </c>
      <c r="I710" s="2">
        <v>98.5</v>
      </c>
      <c r="J710" s="81" t="str">
        <f>IF(((VLOOKUP($G710,Depth_Lookup!$A$3:$J$561,9,FALSE))-(I710/100))&gt;=0,"Good","Too Long")</f>
        <v>Good</v>
      </c>
      <c r="K710" s="82">
        <f>(VLOOKUP($G710,Depth_Lookup!$A$3:$J$561,10,FALSE))+(H710/100)</f>
        <v>335.15</v>
      </c>
      <c r="L710" s="82">
        <f>(VLOOKUP($G710,Depth_Lookup!$A$3:$J$561,10,FALSE))+(I710/100)</f>
        <v>336.13499999999999</v>
      </c>
      <c r="M710" s="174" t="s">
        <v>2949</v>
      </c>
      <c r="N710" s="174" t="s">
        <v>2630</v>
      </c>
      <c r="O710" s="59" t="s">
        <v>3126</v>
      </c>
      <c r="P710" s="59" t="s">
        <v>2500</v>
      </c>
      <c r="Q710" s="45"/>
      <c r="R710" s="42">
        <v>93</v>
      </c>
      <c r="S710" s="5">
        <v>2</v>
      </c>
      <c r="T710" s="5">
        <v>5</v>
      </c>
      <c r="V710" s="8">
        <f t="shared" si="72"/>
        <v>100</v>
      </c>
      <c r="W710" s="4" t="s">
        <v>2039</v>
      </c>
      <c r="X710" s="5" t="s">
        <v>3051</v>
      </c>
      <c r="Y710" s="38">
        <v>85</v>
      </c>
      <c r="Z710" s="8" t="str">
        <f>VLOOKUP($Y710,definitions_list_lookup!$N$15:$P$20,2,TRUE)</f>
        <v>very high</v>
      </c>
      <c r="AA710" s="8">
        <f>VLOOKUP($Y710,definitions_list_lookup!$N$15:$P$20,3,TRUE)</f>
        <v>4</v>
      </c>
      <c r="AB710" s="4"/>
      <c r="AC710" s="7"/>
      <c r="AD710" s="7"/>
      <c r="AE710" s="7"/>
      <c r="AF710" s="7"/>
      <c r="AG710" s="7"/>
      <c r="AH710" s="7"/>
      <c r="AI710" s="7"/>
      <c r="AJ710" s="7"/>
      <c r="AK710" s="7"/>
      <c r="AL710" s="7"/>
      <c r="AM710" s="7"/>
      <c r="AN710" s="7"/>
      <c r="AO710" s="7"/>
      <c r="AP710" s="7">
        <v>5</v>
      </c>
      <c r="AQ710" s="7"/>
      <c r="AR710" s="7"/>
      <c r="AS710" s="7">
        <v>95</v>
      </c>
      <c r="AT710" s="7"/>
      <c r="AU710" s="7"/>
      <c r="AV710" s="7"/>
      <c r="AW710" s="7"/>
      <c r="AX710" s="7"/>
      <c r="AY710" s="7"/>
      <c r="AZ710" s="7"/>
      <c r="BA710" s="8">
        <f t="shared" si="73"/>
        <v>100</v>
      </c>
      <c r="BB710" s="45"/>
      <c r="BC710" s="4" t="s">
        <v>3105</v>
      </c>
      <c r="BD710" s="4" t="s">
        <v>3102</v>
      </c>
      <c r="BE710" s="4" t="s">
        <v>3106</v>
      </c>
      <c r="BF710" s="5">
        <v>100</v>
      </c>
      <c r="BG710" s="8" t="str">
        <f>VLOOKUP($BF710,definitions_list_lookup!$N$15:$P$20,2,TRUE)</f>
        <v>complete</v>
      </c>
      <c r="BH710" s="8">
        <f>VLOOKUP($BF710,definitions_list_lookup!$N$15:$P$20,3,TRUE)</f>
        <v>5</v>
      </c>
      <c r="BI710" s="4"/>
      <c r="BJ710" s="7">
        <v>30</v>
      </c>
      <c r="BK710" s="7">
        <v>40</v>
      </c>
      <c r="BL710" s="7">
        <v>30</v>
      </c>
      <c r="BM710" s="7"/>
      <c r="BN710" s="7"/>
      <c r="BO710" s="7"/>
      <c r="BP710" s="7"/>
      <c r="BQ710" s="7"/>
      <c r="BR710" s="7"/>
      <c r="BS710" s="7"/>
      <c r="BT710" s="7"/>
      <c r="BU710" s="7"/>
      <c r="BV710" s="7"/>
      <c r="BW710" s="7"/>
      <c r="BX710" s="7"/>
      <c r="BY710" s="7"/>
      <c r="BZ710" s="7"/>
      <c r="CA710" s="7"/>
      <c r="CB710" s="7"/>
      <c r="CC710" s="7"/>
      <c r="CD710" s="7"/>
      <c r="CE710" s="7"/>
      <c r="CF710" s="7"/>
      <c r="CG710" s="7"/>
      <c r="CH710" s="8">
        <f t="shared" si="74"/>
        <v>100</v>
      </c>
      <c r="CI710" s="45"/>
      <c r="CJ710" s="130" t="s">
        <v>1777</v>
      </c>
      <c r="CK710" s="130" t="s">
        <v>1750</v>
      </c>
      <c r="CL710" s="5">
        <v>95</v>
      </c>
      <c r="CM710" s="8" t="str">
        <f>VLOOKUP($CL710,definitions_list_lookup!$N$15:$P$20,2,TRUE)</f>
        <v>complete</v>
      </c>
      <c r="CN710" s="8">
        <f>VLOOKUP($CL710,definitions_list_lookup!$N$15:$P$20,3,TRUE)</f>
        <v>5</v>
      </c>
      <c r="CO710" s="108"/>
      <c r="CP710" s="7">
        <v>5</v>
      </c>
      <c r="CQ710" s="7"/>
      <c r="CR710" s="7"/>
      <c r="CS710" s="7"/>
      <c r="CT710" s="7"/>
      <c r="CU710" s="7"/>
      <c r="CV710" s="7"/>
      <c r="CW710" s="7"/>
      <c r="CX710" s="7"/>
      <c r="CY710" s="7"/>
      <c r="CZ710" s="7"/>
      <c r="DA710" s="7"/>
      <c r="DB710" s="7"/>
      <c r="DC710" s="7">
        <v>5</v>
      </c>
      <c r="DD710" s="7"/>
      <c r="DE710" s="7"/>
      <c r="DF710" s="7">
        <v>90</v>
      </c>
      <c r="DG710" s="7"/>
      <c r="DH710" s="7"/>
      <c r="DI710" s="7"/>
      <c r="DJ710" s="7"/>
      <c r="DK710" s="7"/>
      <c r="DL710" s="7"/>
      <c r="DM710" s="7"/>
      <c r="DN710" s="8">
        <f t="shared" si="75"/>
        <v>100</v>
      </c>
      <c r="DO710" s="45"/>
      <c r="DP710" s="4"/>
      <c r="DR710" s="8" t="str">
        <f>VLOOKUP($DQ710,definitions_list_lookup!$N$15:$P$20,2,TRUE)</f>
        <v>fresh</v>
      </c>
      <c r="DS710" s="8">
        <f>VLOOKUP($DQ710,definitions_list_lookup!$N$15:$P$20,3,TRUE)</f>
        <v>0</v>
      </c>
      <c r="DT710" s="108"/>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8">
        <f t="shared" si="76"/>
        <v>0</v>
      </c>
      <c r="ET710" s="45"/>
      <c r="EU710" s="8">
        <f t="shared" si="77"/>
        <v>85.8</v>
      </c>
      <c r="EV710" s="8" t="str">
        <f>VLOOKUP($EU710,definitions_list_lookup!$N$15:$P$20,2,TRUE)</f>
        <v>very high</v>
      </c>
      <c r="EW710" s="8">
        <f>VLOOKUP($EU710,definitions_list_lookup!$N$15:$P$20,3,TRUE)</f>
        <v>4</v>
      </c>
    </row>
    <row r="711" spans="1:153" s="5" customFormat="1" ht="112">
      <c r="A711" s="5" t="s">
        <v>2959</v>
      </c>
      <c r="B711" s="5" t="s">
        <v>2845</v>
      </c>
      <c r="C711" s="5" t="s">
        <v>1497</v>
      </c>
      <c r="D711" s="5" t="s">
        <v>1497</v>
      </c>
      <c r="E711" s="5">
        <v>151</v>
      </c>
      <c r="F711" s="5">
        <v>2</v>
      </c>
      <c r="G711" s="6" t="str">
        <f t="shared" ref="G711:G774" si="78">E711&amp;"-"&amp;F711</f>
        <v>151-2</v>
      </c>
      <c r="H711" s="2">
        <v>0</v>
      </c>
      <c r="I711" s="2">
        <v>94</v>
      </c>
      <c r="J711" s="81" t="str">
        <f>IF(((VLOOKUP($G711,Depth_Lookup!$A$3:$J$561,9,FALSE))-(I711/100))&gt;=0,"Good","Too Long")</f>
        <v>Good</v>
      </c>
      <c r="K711" s="82">
        <f>(VLOOKUP($G711,Depth_Lookup!$A$3:$J$561,10,FALSE))+(H711/100)</f>
        <v>336.13499999999999</v>
      </c>
      <c r="L711" s="82">
        <f>(VLOOKUP($G711,Depth_Lookup!$A$3:$J$561,10,FALSE))+(I711/100)</f>
        <v>337.07499999999999</v>
      </c>
      <c r="M711" s="174" t="s">
        <v>2949</v>
      </c>
      <c r="N711" s="174" t="s">
        <v>2630</v>
      </c>
      <c r="O711" s="59" t="s">
        <v>3126</v>
      </c>
      <c r="P711" s="59" t="s">
        <v>2500</v>
      </c>
      <c r="Q711" s="45"/>
      <c r="R711" s="42">
        <v>93</v>
      </c>
      <c r="S711" s="5">
        <v>2</v>
      </c>
      <c r="T711" s="5">
        <v>5</v>
      </c>
      <c r="V711" s="8">
        <f t="shared" ref="V711:V774" si="79">SUM(R711:U711)</f>
        <v>100</v>
      </c>
      <c r="W711" s="4" t="s">
        <v>2039</v>
      </c>
      <c r="X711" s="5" t="s">
        <v>3051</v>
      </c>
      <c r="Y711" s="38">
        <v>85</v>
      </c>
      <c r="Z711" s="8" t="str">
        <f>VLOOKUP($Y711,definitions_list_lookup!$N$15:$P$20,2,TRUE)</f>
        <v>very high</v>
      </c>
      <c r="AA711" s="8">
        <f>VLOOKUP($Y711,definitions_list_lookup!$N$15:$P$20,3,TRUE)</f>
        <v>4</v>
      </c>
      <c r="AB711" s="4"/>
      <c r="AC711" s="7"/>
      <c r="AD711" s="7"/>
      <c r="AE711" s="7"/>
      <c r="AF711" s="7"/>
      <c r="AG711" s="7"/>
      <c r="AH711" s="7"/>
      <c r="AI711" s="7"/>
      <c r="AJ711" s="7"/>
      <c r="AK711" s="7"/>
      <c r="AL711" s="7"/>
      <c r="AM711" s="7"/>
      <c r="AN711" s="7"/>
      <c r="AO711" s="7"/>
      <c r="AP711" s="7">
        <v>5</v>
      </c>
      <c r="AQ711" s="7"/>
      <c r="AR711" s="7"/>
      <c r="AS711" s="7">
        <v>95</v>
      </c>
      <c r="AT711" s="7"/>
      <c r="AU711" s="7"/>
      <c r="AV711" s="7"/>
      <c r="AW711" s="7"/>
      <c r="AX711" s="7"/>
      <c r="AY711" s="7"/>
      <c r="AZ711" s="7"/>
      <c r="BA711" s="8">
        <f t="shared" ref="BA711:BA774" si="80">SUM(AC711:AZ711)</f>
        <v>100</v>
      </c>
      <c r="BB711" s="45"/>
      <c r="BC711" s="4" t="s">
        <v>3105</v>
      </c>
      <c r="BD711" s="4" t="s">
        <v>3099</v>
      </c>
      <c r="BE711" s="4" t="s">
        <v>2786</v>
      </c>
      <c r="BF711" s="5">
        <v>100</v>
      </c>
      <c r="BG711" s="8" t="str">
        <f>VLOOKUP($BF711,definitions_list_lookup!$N$15:$P$20,2,TRUE)</f>
        <v>complete</v>
      </c>
      <c r="BH711" s="8">
        <f>VLOOKUP($BF711,definitions_list_lookup!$N$15:$P$20,3,TRUE)</f>
        <v>5</v>
      </c>
      <c r="BI711" s="4"/>
      <c r="BJ711" s="7">
        <v>30</v>
      </c>
      <c r="BK711" s="7">
        <v>40</v>
      </c>
      <c r="BL711" s="7">
        <v>30</v>
      </c>
      <c r="BM711" s="7"/>
      <c r="BN711" s="7"/>
      <c r="BO711" s="7"/>
      <c r="BP711" s="7"/>
      <c r="BQ711" s="7"/>
      <c r="BR711" s="7"/>
      <c r="BS711" s="7"/>
      <c r="BT711" s="7"/>
      <c r="BU711" s="7"/>
      <c r="BV711" s="7"/>
      <c r="BW711" s="7"/>
      <c r="BX711" s="7"/>
      <c r="BY711" s="7"/>
      <c r="BZ711" s="7"/>
      <c r="CA711" s="7"/>
      <c r="CB711" s="7"/>
      <c r="CC711" s="7"/>
      <c r="CD711" s="7"/>
      <c r="CE711" s="7"/>
      <c r="CF711" s="7"/>
      <c r="CG711" s="7"/>
      <c r="CH711" s="8">
        <f t="shared" ref="CH711:CH774" si="81">SUM(BJ711:CG711)</f>
        <v>100</v>
      </c>
      <c r="CI711" s="45"/>
      <c r="CJ711" s="130" t="s">
        <v>1777</v>
      </c>
      <c r="CK711" s="130" t="s">
        <v>1750</v>
      </c>
      <c r="CL711" s="5">
        <v>95</v>
      </c>
      <c r="CM711" s="8" t="str">
        <f>VLOOKUP($CL711,definitions_list_lookup!$N$15:$P$20,2,TRUE)</f>
        <v>complete</v>
      </c>
      <c r="CN711" s="8">
        <f>VLOOKUP($CL711,definitions_list_lookup!$N$15:$P$20,3,TRUE)</f>
        <v>5</v>
      </c>
      <c r="CO711" s="108"/>
      <c r="CP711" s="7">
        <v>5</v>
      </c>
      <c r="CQ711" s="7"/>
      <c r="CR711" s="7"/>
      <c r="CS711" s="7"/>
      <c r="CT711" s="7"/>
      <c r="CU711" s="7"/>
      <c r="CV711" s="7"/>
      <c r="CW711" s="7"/>
      <c r="CX711" s="7"/>
      <c r="CY711" s="7"/>
      <c r="CZ711" s="7"/>
      <c r="DA711" s="7"/>
      <c r="DB711" s="7"/>
      <c r="DC711" s="7">
        <v>5</v>
      </c>
      <c r="DD711" s="7"/>
      <c r="DE711" s="7"/>
      <c r="DF711" s="7">
        <v>90</v>
      </c>
      <c r="DG711" s="7"/>
      <c r="DH711" s="7"/>
      <c r="DI711" s="7"/>
      <c r="DJ711" s="7"/>
      <c r="DK711" s="7"/>
      <c r="DL711" s="7"/>
      <c r="DM711" s="7"/>
      <c r="DN711" s="8">
        <f t="shared" ref="DN711:DN774" si="82">SUM(CP711:DM711)</f>
        <v>100</v>
      </c>
      <c r="DO711" s="45"/>
      <c r="DP711" s="4"/>
      <c r="DR711" s="8" t="str">
        <f>VLOOKUP($DQ711,definitions_list_lookup!$N$15:$P$20,2,TRUE)</f>
        <v>fresh</v>
      </c>
      <c r="DS711" s="8">
        <f>VLOOKUP($DQ711,definitions_list_lookup!$N$15:$P$20,3,TRUE)</f>
        <v>0</v>
      </c>
      <c r="DT711" s="108"/>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8">
        <f t="shared" ref="ES711:ES774" si="83">SUM(DU711:ER711)</f>
        <v>0</v>
      </c>
      <c r="ET711" s="45"/>
      <c r="EU711" s="8">
        <f t="shared" si="77"/>
        <v>85.8</v>
      </c>
      <c r="EV711" s="8" t="str">
        <f>VLOOKUP($EU711,definitions_list_lookup!$N$15:$P$20,2,TRUE)</f>
        <v>very high</v>
      </c>
      <c r="EW711" s="8">
        <f>VLOOKUP($EU711,definitions_list_lookup!$N$15:$P$20,3,TRUE)</f>
        <v>4</v>
      </c>
    </row>
    <row r="712" spans="1:153" s="5" customFormat="1" ht="112">
      <c r="A712" s="5" t="s">
        <v>2959</v>
      </c>
      <c r="B712" s="5" t="s">
        <v>2845</v>
      </c>
      <c r="C712" s="5" t="s">
        <v>1497</v>
      </c>
      <c r="D712" s="5" t="s">
        <v>1497</v>
      </c>
      <c r="E712" s="5">
        <v>151</v>
      </c>
      <c r="F712" s="5">
        <v>3</v>
      </c>
      <c r="G712" s="6" t="str">
        <f t="shared" si="78"/>
        <v>151-3</v>
      </c>
      <c r="H712" s="2">
        <v>0</v>
      </c>
      <c r="I712" s="2">
        <v>70</v>
      </c>
      <c r="J712" s="81" t="str">
        <f>IF(((VLOOKUP($G712,Depth_Lookup!$A$3:$J$561,9,FALSE))-(I712/100))&gt;=0,"Good","Too Long")</f>
        <v>Good</v>
      </c>
      <c r="K712" s="82">
        <f>(VLOOKUP($G712,Depth_Lookup!$A$3:$J$561,10,FALSE))+(H712/100)</f>
        <v>337.07499999999999</v>
      </c>
      <c r="L712" s="82">
        <f>(VLOOKUP($G712,Depth_Lookup!$A$3:$J$561,10,FALSE))+(I712/100)</f>
        <v>337.77499999999998</v>
      </c>
      <c r="M712" s="174" t="s">
        <v>2949</v>
      </c>
      <c r="N712" s="174" t="s">
        <v>2630</v>
      </c>
      <c r="O712" s="59" t="s">
        <v>3111</v>
      </c>
      <c r="P712" s="59" t="s">
        <v>2500</v>
      </c>
      <c r="Q712" s="45"/>
      <c r="R712" s="42">
        <v>97</v>
      </c>
      <c r="S712" s="5">
        <v>3</v>
      </c>
      <c r="V712" s="8">
        <f t="shared" si="79"/>
        <v>100</v>
      </c>
      <c r="W712" s="4" t="s">
        <v>2039</v>
      </c>
      <c r="X712" s="5" t="s">
        <v>3047</v>
      </c>
      <c r="Y712" s="38">
        <v>90</v>
      </c>
      <c r="Z712" s="8" t="str">
        <f>VLOOKUP($Y712,definitions_list_lookup!$N$15:$P$20,2,TRUE)</f>
        <v>very high</v>
      </c>
      <c r="AA712" s="8">
        <f>VLOOKUP($Y712,definitions_list_lookup!$N$15:$P$20,3,TRUE)</f>
        <v>4</v>
      </c>
      <c r="AB712" s="4" t="s">
        <v>3046</v>
      </c>
      <c r="AC712" s="7">
        <v>5</v>
      </c>
      <c r="AD712" s="7"/>
      <c r="AE712" s="7"/>
      <c r="AF712" s="7"/>
      <c r="AG712" s="7"/>
      <c r="AH712" s="7"/>
      <c r="AI712" s="7"/>
      <c r="AJ712" s="7"/>
      <c r="AK712" s="7"/>
      <c r="AL712" s="7"/>
      <c r="AM712" s="7"/>
      <c r="AN712" s="7"/>
      <c r="AO712" s="7"/>
      <c r="AP712" s="7">
        <v>5</v>
      </c>
      <c r="AQ712" s="7"/>
      <c r="AR712" s="7"/>
      <c r="AS712" s="7">
        <v>90</v>
      </c>
      <c r="AT712" s="7"/>
      <c r="AU712" s="7"/>
      <c r="AV712" s="7"/>
      <c r="AW712" s="7"/>
      <c r="AX712" s="7"/>
      <c r="AY712" s="7"/>
      <c r="AZ712" s="7"/>
      <c r="BA712" s="8">
        <f t="shared" si="80"/>
        <v>100</v>
      </c>
      <c r="BB712" s="45"/>
      <c r="BC712" s="4" t="s">
        <v>3105</v>
      </c>
      <c r="BD712" s="4" t="s">
        <v>3099</v>
      </c>
      <c r="BE712" s="4" t="s">
        <v>2786</v>
      </c>
      <c r="BF712" s="5">
        <v>100</v>
      </c>
      <c r="BG712" s="8" t="str">
        <f>VLOOKUP($BF712,definitions_list_lookup!$N$15:$P$20,2,TRUE)</f>
        <v>complete</v>
      </c>
      <c r="BH712" s="8">
        <f>VLOOKUP($BF712,definitions_list_lookup!$N$15:$P$20,3,TRUE)</f>
        <v>5</v>
      </c>
      <c r="BI712" s="4"/>
      <c r="BJ712" s="7">
        <v>30</v>
      </c>
      <c r="BK712" s="7">
        <v>40</v>
      </c>
      <c r="BL712" s="7">
        <v>30</v>
      </c>
      <c r="BM712" s="7"/>
      <c r="BN712" s="7"/>
      <c r="BO712" s="7"/>
      <c r="BP712" s="7"/>
      <c r="BQ712" s="7"/>
      <c r="BR712" s="7"/>
      <c r="BS712" s="7"/>
      <c r="BT712" s="7"/>
      <c r="BU712" s="7"/>
      <c r="BV712" s="7"/>
      <c r="BW712" s="7"/>
      <c r="BX712" s="7"/>
      <c r="BY712" s="7"/>
      <c r="BZ712" s="7"/>
      <c r="CA712" s="7"/>
      <c r="CB712" s="7"/>
      <c r="CC712" s="7"/>
      <c r="CD712" s="7"/>
      <c r="CE712" s="7"/>
      <c r="CF712" s="7"/>
      <c r="CG712" s="7"/>
      <c r="CH712" s="8">
        <f t="shared" si="81"/>
        <v>100</v>
      </c>
      <c r="CI712" s="45"/>
      <c r="CJ712" s="7"/>
      <c r="CK712" s="130"/>
      <c r="CM712" s="8" t="str">
        <f>VLOOKUP($CL712,definitions_list_lookup!$N$15:$P$20,2,TRUE)</f>
        <v>fresh</v>
      </c>
      <c r="CN712" s="8">
        <f>VLOOKUP($CL712,definitions_list_lookup!$N$15:$P$20,3,TRUE)</f>
        <v>0</v>
      </c>
      <c r="CO712" s="108"/>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8">
        <f t="shared" si="82"/>
        <v>0</v>
      </c>
      <c r="DO712" s="45"/>
      <c r="DP712" s="4"/>
      <c r="DR712" s="8" t="str">
        <f>VLOOKUP($DQ712,definitions_list_lookup!$N$15:$P$20,2,TRUE)</f>
        <v>fresh</v>
      </c>
      <c r="DS712" s="8">
        <f>VLOOKUP($DQ712,definitions_list_lookup!$N$15:$P$20,3,TRUE)</f>
        <v>0</v>
      </c>
      <c r="DT712" s="108"/>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8">
        <f t="shared" si="83"/>
        <v>0</v>
      </c>
      <c r="ET712" s="45"/>
      <c r="EU712" s="8">
        <f t="shared" si="77"/>
        <v>90.3</v>
      </c>
      <c r="EV712" s="8" t="str">
        <f>VLOOKUP($EU712,definitions_list_lookup!$N$15:$P$20,2,TRUE)</f>
        <v>very high</v>
      </c>
      <c r="EW712" s="8">
        <f>VLOOKUP($EU712,definitions_list_lookup!$N$15:$P$20,3,TRUE)</f>
        <v>4</v>
      </c>
    </row>
    <row r="713" spans="1:153" s="5" customFormat="1" ht="112">
      <c r="A713" s="5" t="s">
        <v>2959</v>
      </c>
      <c r="B713" s="5" t="s">
        <v>2845</v>
      </c>
      <c r="C713" s="5" t="s">
        <v>1497</v>
      </c>
      <c r="D713" s="5" t="s">
        <v>1497</v>
      </c>
      <c r="E713" s="5">
        <v>151</v>
      </c>
      <c r="F713" s="5">
        <v>4</v>
      </c>
      <c r="G713" s="6" t="str">
        <f t="shared" si="78"/>
        <v>151-4</v>
      </c>
      <c r="H713" s="2">
        <v>0</v>
      </c>
      <c r="I713" s="2">
        <v>43</v>
      </c>
      <c r="J713" s="81" t="str">
        <f>IF(((VLOOKUP($G713,Depth_Lookup!$A$3:$J$561,9,FALSE))-(I713/100))&gt;=0,"Good","Too Long")</f>
        <v>Good</v>
      </c>
      <c r="K713" s="82">
        <f>(VLOOKUP($G713,Depth_Lookup!$A$3:$J$561,10,FALSE))+(H713/100)</f>
        <v>337.77499999999998</v>
      </c>
      <c r="L713" s="82">
        <f>(VLOOKUP($G713,Depth_Lookup!$A$3:$J$561,10,FALSE))+(I713/100)</f>
        <v>338.20499999999998</v>
      </c>
      <c r="M713" s="174" t="s">
        <v>2949</v>
      </c>
      <c r="N713" s="174" t="s">
        <v>2630</v>
      </c>
      <c r="O713" s="59" t="s">
        <v>3049</v>
      </c>
      <c r="P713" s="59" t="s">
        <v>2499</v>
      </c>
      <c r="Q713" s="45"/>
      <c r="R713" s="42">
        <v>100</v>
      </c>
      <c r="V713" s="8">
        <f t="shared" si="79"/>
        <v>100</v>
      </c>
      <c r="W713" s="4" t="s">
        <v>2039</v>
      </c>
      <c r="X713" s="5" t="s">
        <v>1764</v>
      </c>
      <c r="Y713" s="38">
        <v>80</v>
      </c>
      <c r="Z713" s="8" t="str">
        <f>VLOOKUP($Y713,definitions_list_lookup!$N$15:$P$20,2,TRUE)</f>
        <v>very high</v>
      </c>
      <c r="AA713" s="8">
        <f>VLOOKUP($Y713,definitions_list_lookup!$N$15:$P$20,3,TRUE)</f>
        <v>4</v>
      </c>
      <c r="AB713" s="4" t="s">
        <v>3048</v>
      </c>
      <c r="AC713" s="7"/>
      <c r="AD713" s="7"/>
      <c r="AE713" s="7"/>
      <c r="AF713" s="7"/>
      <c r="AG713" s="7"/>
      <c r="AH713" s="7"/>
      <c r="AI713" s="7"/>
      <c r="AJ713" s="7"/>
      <c r="AK713" s="7"/>
      <c r="AL713" s="7"/>
      <c r="AM713" s="7"/>
      <c r="AN713" s="7"/>
      <c r="AO713" s="7"/>
      <c r="AP713" s="7">
        <v>5</v>
      </c>
      <c r="AQ713" s="7"/>
      <c r="AR713" s="7"/>
      <c r="AS713" s="7">
        <v>95</v>
      </c>
      <c r="AT713" s="7"/>
      <c r="AU713" s="7"/>
      <c r="AV713" s="7"/>
      <c r="AW713" s="7"/>
      <c r="AX713" s="7"/>
      <c r="AY713" s="7"/>
      <c r="AZ713" s="7"/>
      <c r="BA713" s="8">
        <f t="shared" si="80"/>
        <v>100</v>
      </c>
      <c r="BB713" s="45"/>
      <c r="BC713" s="4"/>
      <c r="BD713" s="4"/>
      <c r="BE713" s="4"/>
      <c r="BG713" s="8" t="str">
        <f>VLOOKUP($BF713,definitions_list_lookup!$N$15:$P$20,2,TRUE)</f>
        <v>fresh</v>
      </c>
      <c r="BH713" s="8">
        <f>VLOOKUP($BF713,definitions_list_lookup!$N$15:$P$20,3,TRUE)</f>
        <v>0</v>
      </c>
      <c r="BI713" s="4"/>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8">
        <f t="shared" si="81"/>
        <v>0</v>
      </c>
      <c r="CI713" s="45"/>
      <c r="CJ713" s="7"/>
      <c r="CK713" s="130"/>
      <c r="CM713" s="8" t="str">
        <f>VLOOKUP($CL713,definitions_list_lookup!$N$15:$P$20,2,TRUE)</f>
        <v>fresh</v>
      </c>
      <c r="CN713" s="8">
        <f>VLOOKUP($CL713,definitions_list_lookup!$N$15:$P$20,3,TRUE)</f>
        <v>0</v>
      </c>
      <c r="CO713" s="108"/>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8">
        <f t="shared" si="82"/>
        <v>0</v>
      </c>
      <c r="DO713" s="45"/>
      <c r="DP713" s="4"/>
      <c r="DR713" s="8" t="str">
        <f>VLOOKUP($DQ713,definitions_list_lookup!$N$15:$P$20,2,TRUE)</f>
        <v>fresh</v>
      </c>
      <c r="DS713" s="8">
        <f>VLOOKUP($DQ713,definitions_list_lookup!$N$15:$P$20,3,TRUE)</f>
        <v>0</v>
      </c>
      <c r="DT713" s="108"/>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8">
        <f t="shared" si="83"/>
        <v>0</v>
      </c>
      <c r="ET713" s="45"/>
      <c r="EU713" s="8">
        <f t="shared" si="77"/>
        <v>80</v>
      </c>
      <c r="EV713" s="8" t="str">
        <f>VLOOKUP($EU713,definitions_list_lookup!$N$15:$P$20,2,TRUE)</f>
        <v>very high</v>
      </c>
      <c r="EW713" s="8">
        <f>VLOOKUP($EU713,definitions_list_lookup!$N$15:$P$20,3,TRUE)</f>
        <v>4</v>
      </c>
    </row>
    <row r="714" spans="1:153" s="5" customFormat="1" ht="112">
      <c r="A714" s="5" t="s">
        <v>2959</v>
      </c>
      <c r="B714" s="5" t="s">
        <v>2845</v>
      </c>
      <c r="C714" s="5" t="s">
        <v>1497</v>
      </c>
      <c r="D714" s="5" t="s">
        <v>1497</v>
      </c>
      <c r="E714" s="5">
        <v>152</v>
      </c>
      <c r="F714" s="5">
        <v>1</v>
      </c>
      <c r="G714" s="6" t="str">
        <f t="shared" si="78"/>
        <v>152-1</v>
      </c>
      <c r="H714" s="2">
        <v>0</v>
      </c>
      <c r="I714" s="2">
        <v>66.5</v>
      </c>
      <c r="J714" s="81" t="str">
        <f>IF(((VLOOKUP($G714,Depth_Lookup!$A$3:$J$561,9,FALSE))-(I714/100))&gt;=0,"Good","Too Long")</f>
        <v>Good</v>
      </c>
      <c r="K714" s="82">
        <f>(VLOOKUP($G714,Depth_Lookup!$A$3:$J$561,10,FALSE))+(H714/100)</f>
        <v>338.15</v>
      </c>
      <c r="L714" s="82">
        <f>(VLOOKUP($G714,Depth_Lookup!$A$3:$J$561,10,FALSE))+(I714/100)</f>
        <v>338.815</v>
      </c>
      <c r="M714" s="174" t="s">
        <v>2949</v>
      </c>
      <c r="N714" s="174" t="s">
        <v>2630</v>
      </c>
      <c r="O714" s="59" t="s">
        <v>3108</v>
      </c>
      <c r="P714" s="59" t="s">
        <v>2500</v>
      </c>
      <c r="Q714" s="45"/>
      <c r="R714" s="42">
        <v>92</v>
      </c>
      <c r="S714" s="5">
        <v>3</v>
      </c>
      <c r="T714" s="5">
        <v>5</v>
      </c>
      <c r="V714" s="8">
        <f t="shared" si="79"/>
        <v>100</v>
      </c>
      <c r="W714" s="4" t="s">
        <v>2039</v>
      </c>
      <c r="X714" s="5" t="s">
        <v>3047</v>
      </c>
      <c r="Y714" s="38">
        <v>90</v>
      </c>
      <c r="Z714" s="8" t="str">
        <f>VLOOKUP($Y714,definitions_list_lookup!$N$15:$P$20,2,TRUE)</f>
        <v>very high</v>
      </c>
      <c r="AA714" s="8">
        <f>VLOOKUP($Y714,definitions_list_lookup!$N$15:$P$20,3,TRUE)</f>
        <v>4</v>
      </c>
      <c r="AB714" s="4"/>
      <c r="AC714" s="7">
        <v>5</v>
      </c>
      <c r="AD714" s="7"/>
      <c r="AE714" s="7"/>
      <c r="AF714" s="7"/>
      <c r="AG714" s="7"/>
      <c r="AH714" s="7"/>
      <c r="AI714" s="7"/>
      <c r="AJ714" s="7"/>
      <c r="AK714" s="7"/>
      <c r="AL714" s="7"/>
      <c r="AM714" s="7"/>
      <c r="AN714" s="7"/>
      <c r="AO714" s="7"/>
      <c r="AP714" s="7">
        <v>5</v>
      </c>
      <c r="AQ714" s="7"/>
      <c r="AR714" s="7"/>
      <c r="AS714" s="7">
        <v>90</v>
      </c>
      <c r="AT714" s="7"/>
      <c r="AU714" s="7"/>
      <c r="AV714" s="7"/>
      <c r="AW714" s="7"/>
      <c r="AX714" s="7"/>
      <c r="AY714" s="7"/>
      <c r="AZ714" s="7"/>
      <c r="BA714" s="8">
        <f t="shared" si="80"/>
        <v>100</v>
      </c>
      <c r="BB714" s="45"/>
      <c r="BC714" s="4" t="s">
        <v>1747</v>
      </c>
      <c r="BD714" s="4" t="s">
        <v>3099</v>
      </c>
      <c r="BE714" s="4" t="s">
        <v>2786</v>
      </c>
      <c r="BF714" s="5">
        <v>100</v>
      </c>
      <c r="BG714" s="8" t="str">
        <f>VLOOKUP($BF714,definitions_list_lookup!$N$15:$P$20,2,TRUE)</f>
        <v>complete</v>
      </c>
      <c r="BH714" s="8">
        <f>VLOOKUP($BF714,definitions_list_lookup!$N$15:$P$20,3,TRUE)</f>
        <v>5</v>
      </c>
      <c r="BI714" s="4" t="s">
        <v>3107</v>
      </c>
      <c r="BJ714" s="7">
        <v>50</v>
      </c>
      <c r="BK714" s="7">
        <v>10</v>
      </c>
      <c r="BL714" s="7">
        <v>10</v>
      </c>
      <c r="BM714" s="7"/>
      <c r="BN714" s="7"/>
      <c r="BO714" s="7"/>
      <c r="BP714" s="7"/>
      <c r="BQ714" s="7"/>
      <c r="BR714" s="7"/>
      <c r="BS714" s="7"/>
      <c r="BT714" s="7"/>
      <c r="BU714" s="7"/>
      <c r="BV714" s="7"/>
      <c r="BW714" s="7"/>
      <c r="BX714" s="7"/>
      <c r="BY714" s="7"/>
      <c r="BZ714" s="7"/>
      <c r="CA714" s="7"/>
      <c r="CB714" s="7"/>
      <c r="CC714" s="7"/>
      <c r="CD714" s="7"/>
      <c r="CE714" s="7"/>
      <c r="CF714" s="7"/>
      <c r="CG714" s="7">
        <v>30</v>
      </c>
      <c r="CH714" s="8">
        <f t="shared" si="81"/>
        <v>100</v>
      </c>
      <c r="CI714" s="45"/>
      <c r="CJ714" s="130" t="s">
        <v>1777</v>
      </c>
      <c r="CK714" s="130" t="s">
        <v>1750</v>
      </c>
      <c r="CL714" s="5">
        <v>95</v>
      </c>
      <c r="CM714" s="8" t="str">
        <f>VLOOKUP($CL714,definitions_list_lookup!$N$15:$P$20,2,TRUE)</f>
        <v>complete</v>
      </c>
      <c r="CN714" s="8">
        <f>VLOOKUP($CL714,definitions_list_lookup!$N$15:$P$20,3,TRUE)</f>
        <v>5</v>
      </c>
      <c r="CO714" s="108"/>
      <c r="CP714" s="7">
        <v>10</v>
      </c>
      <c r="CQ714" s="7"/>
      <c r="CR714" s="7"/>
      <c r="CS714" s="7"/>
      <c r="CT714" s="7"/>
      <c r="CU714" s="7"/>
      <c r="CV714" s="7"/>
      <c r="CW714" s="7"/>
      <c r="CX714" s="7"/>
      <c r="CY714" s="7"/>
      <c r="CZ714" s="7"/>
      <c r="DA714" s="7"/>
      <c r="DB714" s="7"/>
      <c r="DC714" s="7">
        <v>5</v>
      </c>
      <c r="DD714" s="7"/>
      <c r="DE714" s="7"/>
      <c r="DF714" s="7">
        <v>85</v>
      </c>
      <c r="DG714" s="7"/>
      <c r="DH714" s="7"/>
      <c r="DI714" s="7"/>
      <c r="DJ714" s="7"/>
      <c r="DK714" s="7"/>
      <c r="DL714" s="7"/>
      <c r="DM714" s="7"/>
      <c r="DN714" s="8">
        <f t="shared" si="82"/>
        <v>100</v>
      </c>
      <c r="DO714" s="45"/>
      <c r="DP714" s="4"/>
      <c r="DR714" s="8" t="str">
        <f>VLOOKUP($DQ714,definitions_list_lookup!$N$15:$P$20,2,TRUE)</f>
        <v>fresh</v>
      </c>
      <c r="DS714" s="8">
        <f>VLOOKUP($DQ714,definitions_list_lookup!$N$15:$P$20,3,TRUE)</f>
        <v>0</v>
      </c>
      <c r="DT714" s="108"/>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8">
        <f t="shared" si="83"/>
        <v>0</v>
      </c>
      <c r="ET714" s="45"/>
      <c r="EU714" s="8">
        <f t="shared" si="77"/>
        <v>90.55</v>
      </c>
      <c r="EV714" s="8" t="str">
        <f>VLOOKUP($EU714,definitions_list_lookup!$N$15:$P$20,2,TRUE)</f>
        <v>very high</v>
      </c>
      <c r="EW714" s="8">
        <f>VLOOKUP($EU714,definitions_list_lookup!$N$15:$P$20,3,TRUE)</f>
        <v>4</v>
      </c>
    </row>
    <row r="715" spans="1:153" s="5" customFormat="1" ht="98">
      <c r="A715" s="5" t="s">
        <v>2959</v>
      </c>
      <c r="B715" s="5" t="s">
        <v>2845</v>
      </c>
      <c r="C715" s="5" t="s">
        <v>1497</v>
      </c>
      <c r="D715" s="5" t="s">
        <v>1497</v>
      </c>
      <c r="E715" s="5">
        <v>152</v>
      </c>
      <c r="F715" s="5">
        <v>2</v>
      </c>
      <c r="G715" s="6" t="str">
        <f t="shared" si="78"/>
        <v>152-2</v>
      </c>
      <c r="H715" s="2">
        <v>0</v>
      </c>
      <c r="I715" s="2">
        <v>86</v>
      </c>
      <c r="J715" s="81" t="str">
        <f>IF(((VLOOKUP($G715,Depth_Lookup!$A$3:$J$561,9,FALSE))-(I715/100))&gt;=0,"Good","Too Long")</f>
        <v>Good</v>
      </c>
      <c r="K715" s="82">
        <f>(VLOOKUP($G715,Depth_Lookup!$A$3:$J$561,10,FALSE))+(H715/100)</f>
        <v>338.815</v>
      </c>
      <c r="L715" s="82">
        <f>(VLOOKUP($G715,Depth_Lookup!$A$3:$J$561,10,FALSE))+(I715/100)</f>
        <v>339.67500000000001</v>
      </c>
      <c r="M715" s="174" t="s">
        <v>2949</v>
      </c>
      <c r="N715" s="174" t="s">
        <v>2630</v>
      </c>
      <c r="O715" s="59" t="s">
        <v>3109</v>
      </c>
      <c r="P715" s="59" t="s">
        <v>2499</v>
      </c>
      <c r="Q715" s="45"/>
      <c r="R715" s="42">
        <v>95</v>
      </c>
      <c r="S715" s="5">
        <v>5</v>
      </c>
      <c r="V715" s="8">
        <f t="shared" si="79"/>
        <v>100</v>
      </c>
      <c r="W715" s="4" t="s">
        <v>2039</v>
      </c>
      <c r="X715" s="5" t="s">
        <v>3047</v>
      </c>
      <c r="Y715" s="38">
        <v>90</v>
      </c>
      <c r="Z715" s="8" t="str">
        <f>VLOOKUP($Y715,definitions_list_lookup!$N$15:$P$20,2,TRUE)</f>
        <v>very high</v>
      </c>
      <c r="AA715" s="8">
        <f>VLOOKUP($Y715,definitions_list_lookup!$N$15:$P$20,3,TRUE)</f>
        <v>4</v>
      </c>
      <c r="AB715" s="4" t="s">
        <v>3046</v>
      </c>
      <c r="AC715" s="7">
        <v>5</v>
      </c>
      <c r="AD715" s="7"/>
      <c r="AE715" s="7"/>
      <c r="AF715" s="7"/>
      <c r="AG715" s="7"/>
      <c r="AH715" s="7"/>
      <c r="AI715" s="7"/>
      <c r="AJ715" s="7"/>
      <c r="AK715" s="7"/>
      <c r="AL715" s="7"/>
      <c r="AM715" s="7"/>
      <c r="AN715" s="7"/>
      <c r="AO715" s="7"/>
      <c r="AP715" s="7">
        <v>5</v>
      </c>
      <c r="AQ715" s="7"/>
      <c r="AR715" s="7"/>
      <c r="AS715" s="7">
        <v>90</v>
      </c>
      <c r="AT715" s="7"/>
      <c r="AU715" s="7"/>
      <c r="AV715" s="7"/>
      <c r="AW715" s="7"/>
      <c r="AX715" s="7"/>
      <c r="AY715" s="7"/>
      <c r="AZ715" s="7"/>
      <c r="BA715" s="8">
        <f t="shared" si="80"/>
        <v>100</v>
      </c>
      <c r="BB715" s="45"/>
      <c r="BC715" s="4" t="s">
        <v>1747</v>
      </c>
      <c r="BD715" s="4" t="s">
        <v>3099</v>
      </c>
      <c r="BE715" s="4" t="s">
        <v>2786</v>
      </c>
      <c r="BF715" s="5">
        <v>100</v>
      </c>
      <c r="BG715" s="8" t="str">
        <f>VLOOKUP($BF715,definitions_list_lookup!$N$15:$P$20,2,TRUE)</f>
        <v>complete</v>
      </c>
      <c r="BH715" s="8">
        <f>VLOOKUP($BF715,definitions_list_lookup!$N$15:$P$20,3,TRUE)</f>
        <v>5</v>
      </c>
      <c r="BI715" s="4" t="s">
        <v>3107</v>
      </c>
      <c r="BJ715" s="7">
        <v>50</v>
      </c>
      <c r="BK715" s="7">
        <v>10</v>
      </c>
      <c r="BL715" s="7">
        <v>10</v>
      </c>
      <c r="BM715" s="7"/>
      <c r="BN715" s="7"/>
      <c r="BO715" s="7"/>
      <c r="BP715" s="7"/>
      <c r="BQ715" s="7"/>
      <c r="BR715" s="7"/>
      <c r="BS715" s="7"/>
      <c r="BT715" s="7"/>
      <c r="BU715" s="7"/>
      <c r="BV715" s="7"/>
      <c r="BW715" s="7"/>
      <c r="BX715" s="7"/>
      <c r="BY715" s="7"/>
      <c r="BZ715" s="7"/>
      <c r="CA715" s="7"/>
      <c r="CB715" s="7"/>
      <c r="CC715" s="7"/>
      <c r="CD715" s="7"/>
      <c r="CE715" s="7"/>
      <c r="CF715" s="7"/>
      <c r="CG715" s="7">
        <v>30</v>
      </c>
      <c r="CH715" s="8">
        <f t="shared" si="81"/>
        <v>100</v>
      </c>
      <c r="CI715" s="45"/>
      <c r="CJ715" s="7"/>
      <c r="CK715" s="130"/>
      <c r="CM715" s="8" t="str">
        <f>VLOOKUP($CL715,definitions_list_lookup!$N$15:$P$20,2,TRUE)</f>
        <v>fresh</v>
      </c>
      <c r="CN715" s="8">
        <f>VLOOKUP($CL715,definitions_list_lookup!$N$15:$P$20,3,TRUE)</f>
        <v>0</v>
      </c>
      <c r="CO715" s="108"/>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8">
        <f t="shared" si="82"/>
        <v>0</v>
      </c>
      <c r="DO715" s="45"/>
      <c r="DP715" s="4"/>
      <c r="DR715" s="8" t="str">
        <f>VLOOKUP($DQ715,definitions_list_lookup!$N$15:$P$20,2,TRUE)</f>
        <v>fresh</v>
      </c>
      <c r="DS715" s="8">
        <f>VLOOKUP($DQ715,definitions_list_lookup!$N$15:$P$20,3,TRUE)</f>
        <v>0</v>
      </c>
      <c r="DT715" s="108"/>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8">
        <f t="shared" si="83"/>
        <v>0</v>
      </c>
      <c r="ET715" s="45"/>
      <c r="EU715" s="8">
        <f t="shared" si="77"/>
        <v>90.5</v>
      </c>
      <c r="EV715" s="8" t="str">
        <f>VLOOKUP($EU715,definitions_list_lookup!$N$15:$P$20,2,TRUE)</f>
        <v>very high</v>
      </c>
      <c r="EW715" s="8">
        <f>VLOOKUP($EU715,definitions_list_lookup!$N$15:$P$20,3,TRUE)</f>
        <v>4</v>
      </c>
    </row>
    <row r="716" spans="1:153" s="5" customFormat="1" ht="112">
      <c r="A716" s="5" t="s">
        <v>2959</v>
      </c>
      <c r="B716" s="5" t="s">
        <v>2845</v>
      </c>
      <c r="C716" s="5" t="s">
        <v>1497</v>
      </c>
      <c r="D716" s="5" t="s">
        <v>1497</v>
      </c>
      <c r="E716" s="5">
        <v>152</v>
      </c>
      <c r="F716" s="5">
        <v>3</v>
      </c>
      <c r="G716" s="6" t="str">
        <f t="shared" si="78"/>
        <v>152-3</v>
      </c>
      <c r="H716" s="2">
        <v>0</v>
      </c>
      <c r="I716" s="2">
        <v>90.5</v>
      </c>
      <c r="J716" s="81" t="str">
        <f>IF(((VLOOKUP($G716,Depth_Lookup!$A$3:$J$561,9,FALSE))-(I716/100))&gt;=0,"Good","Too Long")</f>
        <v>Good</v>
      </c>
      <c r="K716" s="82">
        <f>(VLOOKUP($G716,Depth_Lookup!$A$3:$J$561,10,FALSE))+(H716/100)</f>
        <v>339.67500000000001</v>
      </c>
      <c r="L716" s="82">
        <f>(VLOOKUP($G716,Depth_Lookup!$A$3:$J$561,10,FALSE))+(I716/100)</f>
        <v>340.58</v>
      </c>
      <c r="M716" s="174" t="s">
        <v>2949</v>
      </c>
      <c r="N716" s="174" t="s">
        <v>2630</v>
      </c>
      <c r="O716" s="59" t="s">
        <v>3110</v>
      </c>
      <c r="P716" s="59" t="s">
        <v>2500</v>
      </c>
      <c r="Q716" s="45"/>
      <c r="R716" s="42">
        <v>99</v>
      </c>
      <c r="S716" s="5">
        <v>1</v>
      </c>
      <c r="V716" s="8">
        <f t="shared" si="79"/>
        <v>100</v>
      </c>
      <c r="W716" s="4" t="s">
        <v>2039</v>
      </c>
      <c r="X716" s="5" t="s">
        <v>1764</v>
      </c>
      <c r="Y716" s="38">
        <v>80</v>
      </c>
      <c r="Z716" s="8" t="str">
        <f>VLOOKUP($Y716,definitions_list_lookup!$N$15:$P$20,2,TRUE)</f>
        <v>very high</v>
      </c>
      <c r="AA716" s="8">
        <f>VLOOKUP($Y716,definitions_list_lookup!$N$15:$P$20,3,TRUE)</f>
        <v>4</v>
      </c>
      <c r="AB716" s="4" t="s">
        <v>3044</v>
      </c>
      <c r="AC716" s="7">
        <v>1</v>
      </c>
      <c r="AD716" s="7"/>
      <c r="AE716" s="7"/>
      <c r="AF716" s="7"/>
      <c r="AG716" s="7"/>
      <c r="AH716" s="7"/>
      <c r="AI716" s="7"/>
      <c r="AJ716" s="7"/>
      <c r="AK716" s="7"/>
      <c r="AL716" s="7"/>
      <c r="AM716" s="7"/>
      <c r="AN716" s="7"/>
      <c r="AO716" s="7"/>
      <c r="AP716" s="7">
        <v>5</v>
      </c>
      <c r="AQ716" s="7"/>
      <c r="AR716" s="7"/>
      <c r="AS716" s="7">
        <v>94</v>
      </c>
      <c r="AT716" s="7"/>
      <c r="AU716" s="7"/>
      <c r="AV716" s="7"/>
      <c r="AW716" s="7"/>
      <c r="AX716" s="7"/>
      <c r="AY716" s="7"/>
      <c r="AZ716" s="7"/>
      <c r="BA716" s="8">
        <f t="shared" si="80"/>
        <v>100</v>
      </c>
      <c r="BB716" s="45"/>
      <c r="BC716" s="4" t="s">
        <v>1747</v>
      </c>
      <c r="BD716" s="4" t="s">
        <v>3099</v>
      </c>
      <c r="BE716" s="4" t="s">
        <v>3112</v>
      </c>
      <c r="BF716" s="5">
        <v>100</v>
      </c>
      <c r="BG716" s="8" t="str">
        <f>VLOOKUP($BF716,definitions_list_lookup!$N$15:$P$20,2,TRUE)</f>
        <v>complete</v>
      </c>
      <c r="BH716" s="8">
        <f>VLOOKUP($BF716,definitions_list_lookup!$N$15:$P$20,3,TRUE)</f>
        <v>5</v>
      </c>
      <c r="BI716" s="4" t="s">
        <v>3107</v>
      </c>
      <c r="BJ716" s="7">
        <v>50</v>
      </c>
      <c r="BK716" s="7">
        <v>10</v>
      </c>
      <c r="BL716" s="7">
        <v>10</v>
      </c>
      <c r="BM716" s="7"/>
      <c r="BN716" s="7"/>
      <c r="BO716" s="7"/>
      <c r="BP716" s="7"/>
      <c r="BQ716" s="7"/>
      <c r="BR716" s="7"/>
      <c r="BS716" s="7"/>
      <c r="BT716" s="7"/>
      <c r="BU716" s="7"/>
      <c r="BV716" s="7"/>
      <c r="BW716" s="7"/>
      <c r="BX716" s="7"/>
      <c r="BY716" s="7"/>
      <c r="BZ716" s="7"/>
      <c r="CA716" s="7"/>
      <c r="CB716" s="7"/>
      <c r="CC716" s="7"/>
      <c r="CD716" s="7"/>
      <c r="CE716" s="7"/>
      <c r="CF716" s="7"/>
      <c r="CG716" s="7">
        <v>30</v>
      </c>
      <c r="CH716" s="8">
        <f t="shared" si="81"/>
        <v>100</v>
      </c>
      <c r="CI716" s="45"/>
      <c r="CJ716" s="7"/>
      <c r="CK716" s="130"/>
      <c r="CM716" s="8" t="str">
        <f>VLOOKUP($CL716,definitions_list_lookup!$N$15:$P$20,2,TRUE)</f>
        <v>fresh</v>
      </c>
      <c r="CN716" s="8">
        <f>VLOOKUP($CL716,definitions_list_lookup!$N$15:$P$20,3,TRUE)</f>
        <v>0</v>
      </c>
      <c r="CO716" s="108"/>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8">
        <f t="shared" si="82"/>
        <v>0</v>
      </c>
      <c r="DO716" s="45"/>
      <c r="DP716" s="4"/>
      <c r="DR716" s="8" t="str">
        <f>VLOOKUP($DQ716,definitions_list_lookup!$N$15:$P$20,2,TRUE)</f>
        <v>fresh</v>
      </c>
      <c r="DS716" s="8">
        <f>VLOOKUP($DQ716,definitions_list_lookup!$N$15:$P$20,3,TRUE)</f>
        <v>0</v>
      </c>
      <c r="DT716" s="108"/>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8">
        <f t="shared" si="83"/>
        <v>0</v>
      </c>
      <c r="ET716" s="45"/>
      <c r="EU716" s="8">
        <f t="shared" si="77"/>
        <v>80.2</v>
      </c>
      <c r="EV716" s="8" t="str">
        <f>VLOOKUP($EU716,definitions_list_lookup!$N$15:$P$20,2,TRUE)</f>
        <v>very high</v>
      </c>
      <c r="EW716" s="8">
        <f>VLOOKUP($EU716,definitions_list_lookup!$N$15:$P$20,3,TRUE)</f>
        <v>4</v>
      </c>
    </row>
    <row r="717" spans="1:153" s="5" customFormat="1" ht="98">
      <c r="A717" s="5" t="s">
        <v>2959</v>
      </c>
      <c r="B717" s="5" t="s">
        <v>2845</v>
      </c>
      <c r="C717" s="5" t="s">
        <v>1497</v>
      </c>
      <c r="D717" s="5" t="s">
        <v>1497</v>
      </c>
      <c r="E717" s="5">
        <v>152</v>
      </c>
      <c r="F717" s="5">
        <v>4</v>
      </c>
      <c r="G717" s="6" t="str">
        <f t="shared" si="78"/>
        <v>152-4</v>
      </c>
      <c r="H717" s="2">
        <v>0</v>
      </c>
      <c r="I717" s="2">
        <v>61</v>
      </c>
      <c r="J717" s="81" t="str">
        <f>IF(((VLOOKUP($G717,Depth_Lookup!$A$3:$J$561,9,FALSE))-(I717/100))&gt;=0,"Good","Too Long")</f>
        <v>Good</v>
      </c>
      <c r="K717" s="82">
        <f>(VLOOKUP($G717,Depth_Lookup!$A$3:$J$561,10,FALSE))+(H717/100)</f>
        <v>340.58</v>
      </c>
      <c r="L717" s="82">
        <f>(VLOOKUP($G717,Depth_Lookup!$A$3:$J$561,10,FALSE))+(I717/100)</f>
        <v>341.19</v>
      </c>
      <c r="M717" s="174" t="s">
        <v>2949</v>
      </c>
      <c r="N717" s="174" t="s">
        <v>2630</v>
      </c>
      <c r="O717" s="59" t="s">
        <v>3110</v>
      </c>
      <c r="P717" s="59" t="s">
        <v>2499</v>
      </c>
      <c r="Q717" s="45"/>
      <c r="R717" s="42">
        <v>93</v>
      </c>
      <c r="S717" s="5">
        <v>5</v>
      </c>
      <c r="T717" s="5">
        <v>2</v>
      </c>
      <c r="V717" s="8">
        <f t="shared" si="79"/>
        <v>100</v>
      </c>
      <c r="W717" s="4" t="s">
        <v>2039</v>
      </c>
      <c r="X717" s="5" t="s">
        <v>3274</v>
      </c>
      <c r="Y717" s="38">
        <v>80</v>
      </c>
      <c r="Z717" s="8" t="str">
        <f>VLOOKUP($Y717,definitions_list_lookup!$N$15:$P$20,2,TRUE)</f>
        <v>very high</v>
      </c>
      <c r="AA717" s="8">
        <f>VLOOKUP($Y717,definitions_list_lookup!$N$15:$P$20,3,TRUE)</f>
        <v>4</v>
      </c>
      <c r="AB717" s="4" t="s">
        <v>3044</v>
      </c>
      <c r="AC717" s="7">
        <v>1</v>
      </c>
      <c r="AD717" s="7"/>
      <c r="AE717" s="7"/>
      <c r="AF717" s="7"/>
      <c r="AG717" s="7"/>
      <c r="AH717" s="7"/>
      <c r="AI717" s="7"/>
      <c r="AJ717" s="7"/>
      <c r="AK717" s="7"/>
      <c r="AL717" s="7"/>
      <c r="AM717" s="7"/>
      <c r="AN717" s="7"/>
      <c r="AO717" s="7"/>
      <c r="AP717" s="7">
        <v>5</v>
      </c>
      <c r="AQ717" s="7"/>
      <c r="AR717" s="7"/>
      <c r="AS717" s="7">
        <v>94</v>
      </c>
      <c r="AT717" s="7"/>
      <c r="AU717" s="7"/>
      <c r="AV717" s="7"/>
      <c r="AW717" s="7"/>
      <c r="AX717" s="7"/>
      <c r="AY717" s="7"/>
      <c r="AZ717" s="7"/>
      <c r="BA717" s="8">
        <f t="shared" si="80"/>
        <v>100</v>
      </c>
      <c r="BB717" s="45"/>
      <c r="BC717" s="4" t="s">
        <v>1747</v>
      </c>
      <c r="BD717" s="4" t="s">
        <v>3113</v>
      </c>
      <c r="BE717" s="4" t="s">
        <v>3114</v>
      </c>
      <c r="BF717" s="5">
        <v>100</v>
      </c>
      <c r="BG717" s="8" t="str">
        <f>VLOOKUP($BF717,definitions_list_lookup!$N$15:$P$20,2,TRUE)</f>
        <v>complete</v>
      </c>
      <c r="BH717" s="8">
        <f>VLOOKUP($BF717,definitions_list_lookup!$N$15:$P$20,3,TRUE)</f>
        <v>5</v>
      </c>
      <c r="BI717" s="4" t="s">
        <v>3107</v>
      </c>
      <c r="BJ717" s="7">
        <v>50</v>
      </c>
      <c r="BK717" s="7">
        <v>10</v>
      </c>
      <c r="BL717" s="7">
        <v>10</v>
      </c>
      <c r="BM717" s="7"/>
      <c r="BN717" s="7"/>
      <c r="BO717" s="7"/>
      <c r="BP717" s="7"/>
      <c r="BQ717" s="7"/>
      <c r="BR717" s="7"/>
      <c r="BS717" s="7"/>
      <c r="BT717" s="7"/>
      <c r="BU717" s="7"/>
      <c r="BV717" s="7"/>
      <c r="BW717" s="7"/>
      <c r="BX717" s="7"/>
      <c r="BY717" s="7"/>
      <c r="BZ717" s="7"/>
      <c r="CA717" s="7"/>
      <c r="CB717" s="7"/>
      <c r="CC717" s="7"/>
      <c r="CD717" s="7"/>
      <c r="CE717" s="7"/>
      <c r="CF717" s="7"/>
      <c r="CG717" s="7">
        <v>30</v>
      </c>
      <c r="CH717" s="8">
        <f t="shared" si="81"/>
        <v>100</v>
      </c>
      <c r="CI717" s="45"/>
      <c r="CJ717" s="130" t="s">
        <v>1777</v>
      </c>
      <c r="CK717" s="130" t="s">
        <v>1750</v>
      </c>
      <c r="CL717" s="5">
        <v>90</v>
      </c>
      <c r="CM717" s="8" t="str">
        <f>VLOOKUP($CL717,definitions_list_lookup!$N$15:$P$20,2,TRUE)</f>
        <v>very high</v>
      </c>
      <c r="CN717" s="8">
        <f>VLOOKUP($CL717,definitions_list_lookup!$N$15:$P$20,3,TRUE)</f>
        <v>4</v>
      </c>
      <c r="CO717" s="108"/>
      <c r="CP717" s="7">
        <v>10</v>
      </c>
      <c r="CQ717" s="7"/>
      <c r="CR717" s="7"/>
      <c r="CS717" s="7"/>
      <c r="CT717" s="7"/>
      <c r="CU717" s="7"/>
      <c r="CV717" s="7"/>
      <c r="CW717" s="7"/>
      <c r="CX717" s="7"/>
      <c r="CY717" s="7"/>
      <c r="CZ717" s="7"/>
      <c r="DA717" s="7"/>
      <c r="DB717" s="7"/>
      <c r="DC717" s="7">
        <v>5</v>
      </c>
      <c r="DD717" s="7"/>
      <c r="DE717" s="7"/>
      <c r="DF717" s="7">
        <v>85</v>
      </c>
      <c r="DG717" s="7"/>
      <c r="DH717" s="7"/>
      <c r="DI717" s="7"/>
      <c r="DJ717" s="7"/>
      <c r="DK717" s="7"/>
      <c r="DL717" s="7"/>
      <c r="DM717" s="7"/>
      <c r="DN717" s="8">
        <f t="shared" si="82"/>
        <v>100</v>
      </c>
      <c r="DO717" s="45"/>
      <c r="DP717" s="4"/>
      <c r="DR717" s="8" t="str">
        <f>VLOOKUP($DQ717,definitions_list_lookup!$N$15:$P$20,2,TRUE)</f>
        <v>fresh</v>
      </c>
      <c r="DS717" s="8">
        <f>VLOOKUP($DQ717,definitions_list_lookup!$N$15:$P$20,3,TRUE)</f>
        <v>0</v>
      </c>
      <c r="DT717" s="108"/>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8">
        <f t="shared" si="83"/>
        <v>0</v>
      </c>
      <c r="ET717" s="45"/>
      <c r="EU717" s="8">
        <f t="shared" si="77"/>
        <v>81.2</v>
      </c>
      <c r="EV717" s="8" t="str">
        <f>VLOOKUP($EU717,definitions_list_lookup!$N$15:$P$20,2,TRUE)</f>
        <v>very high</v>
      </c>
      <c r="EW717" s="8">
        <f>VLOOKUP($EU717,definitions_list_lookup!$N$15:$P$20,3,TRUE)</f>
        <v>4</v>
      </c>
    </row>
    <row r="718" spans="1:153" s="5" customFormat="1" ht="98">
      <c r="A718" s="5" t="s">
        <v>2959</v>
      </c>
      <c r="B718" s="5" t="s">
        <v>2845</v>
      </c>
      <c r="C718" s="5" t="s">
        <v>1497</v>
      </c>
      <c r="D718" s="5" t="s">
        <v>1497</v>
      </c>
      <c r="E718" s="5">
        <v>153</v>
      </c>
      <c r="F718" s="5">
        <v>1</v>
      </c>
      <c r="G718" s="6" t="str">
        <f t="shared" si="78"/>
        <v>153-1</v>
      </c>
      <c r="H718" s="2">
        <v>0</v>
      </c>
      <c r="I718" s="2">
        <v>89</v>
      </c>
      <c r="J718" s="81" t="str">
        <f>IF(((VLOOKUP($G718,Depth_Lookup!$A$3:$J$561,9,FALSE))-(I718/100))&gt;=0,"Good","Too Long")</f>
        <v>Good</v>
      </c>
      <c r="K718" s="82">
        <f>(VLOOKUP($G718,Depth_Lookup!$A$3:$J$561,10,FALSE))+(H718/100)</f>
        <v>341.15</v>
      </c>
      <c r="L718" s="82">
        <f>(VLOOKUP($G718,Depth_Lookup!$A$3:$J$561,10,FALSE))+(I718/100)</f>
        <v>342.03999999999996</v>
      </c>
      <c r="M718" s="174" t="s">
        <v>2949</v>
      </c>
      <c r="N718" s="174" t="s">
        <v>2630</v>
      </c>
      <c r="O718" s="59" t="s">
        <v>3115</v>
      </c>
      <c r="P718" s="59" t="s">
        <v>2499</v>
      </c>
      <c r="Q718" s="45"/>
      <c r="R718" s="42">
        <v>83</v>
      </c>
      <c r="S718" s="5">
        <v>2</v>
      </c>
      <c r="T718" s="5">
        <v>15</v>
      </c>
      <c r="V718" s="8">
        <f t="shared" si="79"/>
        <v>100</v>
      </c>
      <c r="W718" s="4" t="s">
        <v>2039</v>
      </c>
      <c r="X718" s="5" t="s">
        <v>1764</v>
      </c>
      <c r="Y718" s="38">
        <v>85</v>
      </c>
      <c r="Z718" s="8" t="str">
        <f>VLOOKUP($Y718,definitions_list_lookup!$N$15:$P$20,2,TRUE)</f>
        <v>very high</v>
      </c>
      <c r="AA718" s="8">
        <f>VLOOKUP($Y718,definitions_list_lookup!$N$15:$P$20,3,TRUE)</f>
        <v>4</v>
      </c>
      <c r="AB718" s="4" t="s">
        <v>3045</v>
      </c>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8">
        <f t="shared" si="80"/>
        <v>0</v>
      </c>
      <c r="BB718" s="45"/>
      <c r="BC718" s="4" t="s">
        <v>1747</v>
      </c>
      <c r="BD718" s="4" t="s">
        <v>3116</v>
      </c>
      <c r="BE718" s="4" t="s">
        <v>3117</v>
      </c>
      <c r="BF718" s="5">
        <v>100</v>
      </c>
      <c r="BG718" s="8" t="str">
        <f>VLOOKUP($BF718,definitions_list_lookup!$N$15:$P$20,2,TRUE)</f>
        <v>complete</v>
      </c>
      <c r="BH718" s="8">
        <f>VLOOKUP($BF718,definitions_list_lookup!$N$15:$P$20,3,TRUE)</f>
        <v>5</v>
      </c>
      <c r="BI718" s="4"/>
      <c r="BJ718" s="7">
        <v>50</v>
      </c>
      <c r="BK718" s="7">
        <v>30</v>
      </c>
      <c r="BL718" s="7">
        <v>20</v>
      </c>
      <c r="BM718" s="7"/>
      <c r="BN718" s="7"/>
      <c r="BO718" s="7"/>
      <c r="BP718" s="7"/>
      <c r="BQ718" s="7"/>
      <c r="BR718" s="7"/>
      <c r="BS718" s="7"/>
      <c r="BT718" s="7"/>
      <c r="BU718" s="7"/>
      <c r="BV718" s="7"/>
      <c r="BW718" s="7"/>
      <c r="BX718" s="7"/>
      <c r="BY718" s="7"/>
      <c r="BZ718" s="7"/>
      <c r="CA718" s="7"/>
      <c r="CB718" s="7"/>
      <c r="CC718" s="7"/>
      <c r="CD718" s="7"/>
      <c r="CE718" s="7"/>
      <c r="CF718" s="7"/>
      <c r="CG718" s="7"/>
      <c r="CH718" s="8">
        <f t="shared" si="81"/>
        <v>100</v>
      </c>
      <c r="CI718" s="45"/>
      <c r="CJ718" s="130" t="s">
        <v>1777</v>
      </c>
      <c r="CK718" s="130" t="s">
        <v>1750</v>
      </c>
      <c r="CL718" s="5">
        <v>90</v>
      </c>
      <c r="CM718" s="8" t="str">
        <f>VLOOKUP($CL718,definitions_list_lookup!$N$15:$P$20,2,TRUE)</f>
        <v>very high</v>
      </c>
      <c r="CN718" s="8">
        <f>VLOOKUP($CL718,definitions_list_lookup!$N$15:$P$20,3,TRUE)</f>
        <v>4</v>
      </c>
      <c r="CO718" s="108"/>
      <c r="CP718" s="7">
        <v>10</v>
      </c>
      <c r="CQ718" s="7"/>
      <c r="CR718" s="7"/>
      <c r="CS718" s="7"/>
      <c r="CT718" s="7"/>
      <c r="CU718" s="7"/>
      <c r="CV718" s="7"/>
      <c r="CW718" s="7"/>
      <c r="CX718" s="7"/>
      <c r="CY718" s="7"/>
      <c r="CZ718" s="7"/>
      <c r="DA718" s="7"/>
      <c r="DB718" s="7"/>
      <c r="DC718" s="7">
        <v>5</v>
      </c>
      <c r="DD718" s="7"/>
      <c r="DE718" s="7"/>
      <c r="DF718" s="7">
        <v>85</v>
      </c>
      <c r="DG718" s="7"/>
      <c r="DH718" s="7"/>
      <c r="DI718" s="7"/>
      <c r="DJ718" s="7"/>
      <c r="DK718" s="7"/>
      <c r="DL718" s="7"/>
      <c r="DM718" s="7"/>
      <c r="DN718" s="8">
        <f t="shared" si="82"/>
        <v>100</v>
      </c>
      <c r="DO718" s="45"/>
      <c r="DP718" s="4"/>
      <c r="DR718" s="8" t="str">
        <f>VLOOKUP($DQ718,definitions_list_lookup!$N$15:$P$20,2,TRUE)</f>
        <v>fresh</v>
      </c>
      <c r="DS718" s="8">
        <f>VLOOKUP($DQ718,definitions_list_lookup!$N$15:$P$20,3,TRUE)</f>
        <v>0</v>
      </c>
      <c r="DT718" s="108"/>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8">
        <f t="shared" si="83"/>
        <v>0</v>
      </c>
      <c r="ET718" s="45"/>
      <c r="EU718" s="8">
        <f t="shared" si="77"/>
        <v>86.05</v>
      </c>
      <c r="EV718" s="8" t="str">
        <f>VLOOKUP($EU718,definitions_list_lookup!$N$15:$P$20,2,TRUE)</f>
        <v>very high</v>
      </c>
      <c r="EW718" s="8">
        <f>VLOOKUP($EU718,definitions_list_lookup!$N$15:$P$20,3,TRUE)</f>
        <v>4</v>
      </c>
    </row>
    <row r="719" spans="1:153" s="5" customFormat="1" ht="112">
      <c r="A719" s="5" t="s">
        <v>2959</v>
      </c>
      <c r="B719" s="5" t="s">
        <v>2845</v>
      </c>
      <c r="C719" s="5" t="s">
        <v>1497</v>
      </c>
      <c r="D719" s="5" t="s">
        <v>1497</v>
      </c>
      <c r="E719" s="5">
        <v>153</v>
      </c>
      <c r="F719" s="5">
        <v>2</v>
      </c>
      <c r="G719" s="6" t="str">
        <f t="shared" si="78"/>
        <v>153-2</v>
      </c>
      <c r="H719" s="2">
        <v>0</v>
      </c>
      <c r="I719" s="2">
        <v>82.5</v>
      </c>
      <c r="J719" s="81" t="str">
        <f>IF(((VLOOKUP($G719,Depth_Lookup!$A$3:$J$561,9,FALSE))-(I719/100))&gt;=0,"Good","Too Long")</f>
        <v>Good</v>
      </c>
      <c r="K719" s="82">
        <f>(VLOOKUP($G719,Depth_Lookup!$A$3:$J$561,10,FALSE))+(H719/100)</f>
        <v>342.04</v>
      </c>
      <c r="L719" s="82">
        <f>(VLOOKUP($G719,Depth_Lookup!$A$3:$J$561,10,FALSE))+(I719/100)</f>
        <v>342.86500000000001</v>
      </c>
      <c r="M719" s="174" t="s">
        <v>2949</v>
      </c>
      <c r="N719" s="174" t="s">
        <v>2630</v>
      </c>
      <c r="O719" s="59" t="s">
        <v>3115</v>
      </c>
      <c r="P719" s="59" t="s">
        <v>2500</v>
      </c>
      <c r="Q719" s="45"/>
      <c r="R719" s="42">
        <v>97</v>
      </c>
      <c r="S719" s="5">
        <v>1</v>
      </c>
      <c r="T719" s="5">
        <v>2</v>
      </c>
      <c r="V719" s="8">
        <f t="shared" si="79"/>
        <v>100</v>
      </c>
      <c r="W719" s="4" t="s">
        <v>2039</v>
      </c>
      <c r="X719" s="5" t="s">
        <v>3274</v>
      </c>
      <c r="Y719" s="38">
        <v>80</v>
      </c>
      <c r="Z719" s="8" t="str">
        <f>VLOOKUP($Y719,definitions_list_lookup!$N$15:$P$20,2,TRUE)</f>
        <v>very high</v>
      </c>
      <c r="AA719" s="8">
        <f>VLOOKUP($Y719,definitions_list_lookup!$N$15:$P$20,3,TRUE)</f>
        <v>4</v>
      </c>
      <c r="AB719" s="4" t="s">
        <v>3044</v>
      </c>
      <c r="AC719" s="7">
        <v>1</v>
      </c>
      <c r="AD719" s="7"/>
      <c r="AE719" s="7"/>
      <c r="AF719" s="7"/>
      <c r="AG719" s="7"/>
      <c r="AH719" s="7"/>
      <c r="AI719" s="7"/>
      <c r="AJ719" s="7"/>
      <c r="AK719" s="7"/>
      <c r="AL719" s="7"/>
      <c r="AM719" s="7"/>
      <c r="AN719" s="7"/>
      <c r="AO719" s="7"/>
      <c r="AP719" s="7">
        <v>5</v>
      </c>
      <c r="AQ719" s="7"/>
      <c r="AR719" s="7"/>
      <c r="AS719" s="7">
        <v>94</v>
      </c>
      <c r="AT719" s="7"/>
      <c r="AU719" s="7"/>
      <c r="AV719" s="7"/>
      <c r="AW719" s="7"/>
      <c r="AX719" s="7"/>
      <c r="AY719" s="7"/>
      <c r="AZ719" s="7"/>
      <c r="BA719" s="8">
        <f t="shared" si="80"/>
        <v>100</v>
      </c>
      <c r="BB719" s="45"/>
      <c r="BC719" s="4" t="s">
        <v>1747</v>
      </c>
      <c r="BD719" s="4" t="s">
        <v>2793</v>
      </c>
      <c r="BE719" s="4" t="s">
        <v>3118</v>
      </c>
      <c r="BF719" s="5">
        <v>100</v>
      </c>
      <c r="BG719" s="8" t="str">
        <f>VLOOKUP($BF719,definitions_list_lookup!$N$15:$P$20,2,TRUE)</f>
        <v>complete</v>
      </c>
      <c r="BH719" s="8">
        <f>VLOOKUP($BF719,definitions_list_lookup!$N$15:$P$20,3,TRUE)</f>
        <v>5</v>
      </c>
      <c r="BI719" s="4" t="s">
        <v>3107</v>
      </c>
      <c r="BJ719" s="7">
        <v>50</v>
      </c>
      <c r="BK719" s="7">
        <v>20</v>
      </c>
      <c r="BL719" s="7"/>
      <c r="BM719" s="7"/>
      <c r="BN719" s="7"/>
      <c r="BO719" s="7"/>
      <c r="BP719" s="7"/>
      <c r="BQ719" s="7"/>
      <c r="BR719" s="7"/>
      <c r="BS719" s="7"/>
      <c r="BT719" s="7"/>
      <c r="BU719" s="7"/>
      <c r="BV719" s="7"/>
      <c r="BW719" s="7"/>
      <c r="BX719" s="7"/>
      <c r="BY719" s="7"/>
      <c r="BZ719" s="7"/>
      <c r="CA719" s="7"/>
      <c r="CB719" s="7"/>
      <c r="CC719" s="7"/>
      <c r="CD719" s="7"/>
      <c r="CE719" s="7"/>
      <c r="CF719" s="7"/>
      <c r="CG719" s="7">
        <v>30</v>
      </c>
      <c r="CH719" s="8">
        <f t="shared" si="81"/>
        <v>100</v>
      </c>
      <c r="CI719" s="45"/>
      <c r="CJ719" s="130" t="s">
        <v>1777</v>
      </c>
      <c r="CK719" s="130" t="s">
        <v>1750</v>
      </c>
      <c r="CL719" s="5">
        <v>90</v>
      </c>
      <c r="CM719" s="8" t="str">
        <f>VLOOKUP($CL719,definitions_list_lookup!$N$15:$P$20,2,TRUE)</f>
        <v>very high</v>
      </c>
      <c r="CN719" s="8">
        <f>VLOOKUP($CL719,definitions_list_lookup!$N$15:$P$20,3,TRUE)</f>
        <v>4</v>
      </c>
      <c r="CO719" s="108"/>
      <c r="CP719" s="7">
        <v>10</v>
      </c>
      <c r="CQ719" s="7"/>
      <c r="CR719" s="7"/>
      <c r="CS719" s="7"/>
      <c r="CT719" s="7"/>
      <c r="CU719" s="7"/>
      <c r="CV719" s="7"/>
      <c r="CW719" s="7"/>
      <c r="CX719" s="7"/>
      <c r="CY719" s="7"/>
      <c r="CZ719" s="7"/>
      <c r="DA719" s="7"/>
      <c r="DB719" s="7"/>
      <c r="DC719" s="7">
        <v>5</v>
      </c>
      <c r="DD719" s="7"/>
      <c r="DE719" s="7"/>
      <c r="DF719" s="7">
        <v>85</v>
      </c>
      <c r="DG719" s="7"/>
      <c r="DH719" s="7"/>
      <c r="DI719" s="7"/>
      <c r="DJ719" s="7"/>
      <c r="DK719" s="7"/>
      <c r="DL719" s="7"/>
      <c r="DM719" s="7"/>
      <c r="DN719" s="8">
        <f t="shared" si="82"/>
        <v>100</v>
      </c>
      <c r="DO719" s="45"/>
      <c r="DP719" s="4"/>
      <c r="DR719" s="8" t="str">
        <f>VLOOKUP($DQ719,definitions_list_lookup!$N$15:$P$20,2,TRUE)</f>
        <v>fresh</v>
      </c>
      <c r="DS719" s="8">
        <f>VLOOKUP($DQ719,definitions_list_lookup!$N$15:$P$20,3,TRUE)</f>
        <v>0</v>
      </c>
      <c r="DT719" s="108"/>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8">
        <f t="shared" si="83"/>
        <v>0</v>
      </c>
      <c r="ET719" s="45"/>
      <c r="EU719" s="8">
        <f t="shared" si="77"/>
        <v>80.399999999999991</v>
      </c>
      <c r="EV719" s="8" t="str">
        <f>VLOOKUP($EU719,definitions_list_lookup!$N$15:$P$20,2,TRUE)</f>
        <v>very high</v>
      </c>
      <c r="EW719" s="8">
        <f>VLOOKUP($EU719,definitions_list_lookup!$N$15:$P$20,3,TRUE)</f>
        <v>4</v>
      </c>
    </row>
    <row r="720" spans="1:153" s="5" customFormat="1" ht="154">
      <c r="A720" s="5" t="s">
        <v>2959</v>
      </c>
      <c r="B720" s="5" t="s">
        <v>2845</v>
      </c>
      <c r="C720" s="5" t="s">
        <v>1497</v>
      </c>
      <c r="D720" s="5" t="s">
        <v>1497</v>
      </c>
      <c r="E720" s="5">
        <v>153</v>
      </c>
      <c r="F720" s="5">
        <v>3</v>
      </c>
      <c r="G720" s="6" t="str">
        <f t="shared" si="78"/>
        <v>153-3</v>
      </c>
      <c r="H720" s="2">
        <v>0</v>
      </c>
      <c r="I720" s="2">
        <v>87</v>
      </c>
      <c r="J720" s="81" t="str">
        <f>IF(((VLOOKUP($G720,Depth_Lookup!$A$3:$J$561,9,FALSE))-(I720/100))&gt;=0,"Good","Too Long")</f>
        <v>Good</v>
      </c>
      <c r="K720" s="82">
        <f>(VLOOKUP($G720,Depth_Lookup!$A$3:$J$561,10,FALSE))+(H720/100)</f>
        <v>342.86500000000001</v>
      </c>
      <c r="L720" s="82">
        <f>(VLOOKUP($G720,Depth_Lookup!$A$3:$J$561,10,FALSE))+(I720/100)</f>
        <v>343.73500000000001</v>
      </c>
      <c r="M720" s="174" t="s">
        <v>2949</v>
      </c>
      <c r="N720" s="174" t="s">
        <v>2630</v>
      </c>
      <c r="O720" s="59" t="s">
        <v>3043</v>
      </c>
      <c r="P720" s="59" t="s">
        <v>2500</v>
      </c>
      <c r="Q720" s="45"/>
      <c r="R720" s="42">
        <v>95</v>
      </c>
      <c r="T720" s="5">
        <v>5</v>
      </c>
      <c r="V720" s="8">
        <f t="shared" si="79"/>
        <v>100</v>
      </c>
      <c r="W720" s="4" t="s">
        <v>2039</v>
      </c>
      <c r="X720" s="5" t="s">
        <v>1764</v>
      </c>
      <c r="Y720" s="38">
        <v>85</v>
      </c>
      <c r="Z720" s="8" t="str">
        <f>VLOOKUP($Y720,definitions_list_lookup!$N$15:$P$20,2,TRUE)</f>
        <v>very high</v>
      </c>
      <c r="AA720" s="8">
        <f>VLOOKUP($Y720,definitions_list_lookup!$N$15:$P$20,3,TRUE)</f>
        <v>4</v>
      </c>
      <c r="AB720" s="4" t="s">
        <v>3039</v>
      </c>
      <c r="AC720" s="7">
        <v>5</v>
      </c>
      <c r="AD720" s="7"/>
      <c r="AE720" s="7"/>
      <c r="AF720" s="7"/>
      <c r="AG720" s="7"/>
      <c r="AH720" s="7"/>
      <c r="AI720" s="7"/>
      <c r="AJ720" s="7"/>
      <c r="AK720" s="7"/>
      <c r="AL720" s="7"/>
      <c r="AM720" s="7"/>
      <c r="AN720" s="7"/>
      <c r="AO720" s="7"/>
      <c r="AP720" s="7">
        <v>5</v>
      </c>
      <c r="AQ720" s="7"/>
      <c r="AR720" s="7"/>
      <c r="AS720" s="7">
        <v>90</v>
      </c>
      <c r="AT720" s="7"/>
      <c r="AU720" s="7"/>
      <c r="AV720" s="7"/>
      <c r="AW720" s="7"/>
      <c r="AX720" s="7"/>
      <c r="AY720" s="7"/>
      <c r="AZ720" s="7"/>
      <c r="BA720" s="8">
        <f t="shared" si="80"/>
        <v>100</v>
      </c>
      <c r="BB720" s="45"/>
      <c r="BC720" s="4"/>
      <c r="BD720" s="4"/>
      <c r="BE720" s="4"/>
      <c r="BG720" s="8" t="str">
        <f>VLOOKUP($BF720,definitions_list_lookup!$N$15:$P$20,2,TRUE)</f>
        <v>fresh</v>
      </c>
      <c r="BH720" s="8">
        <f>VLOOKUP($BF720,definitions_list_lookup!$N$15:$P$20,3,TRUE)</f>
        <v>0</v>
      </c>
      <c r="BI720" s="4"/>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8">
        <f t="shared" si="81"/>
        <v>0</v>
      </c>
      <c r="CI720" s="45"/>
      <c r="CJ720" s="130" t="s">
        <v>1777</v>
      </c>
      <c r="CK720" s="130" t="s">
        <v>2039</v>
      </c>
      <c r="CL720" s="5">
        <v>95</v>
      </c>
      <c r="CM720" s="8" t="str">
        <f>VLOOKUP($CL720,definitions_list_lookup!$N$15:$P$20,2,TRUE)</f>
        <v>complete</v>
      </c>
      <c r="CN720" s="8">
        <f>VLOOKUP($CL720,definitions_list_lookup!$N$15:$P$20,3,TRUE)</f>
        <v>5</v>
      </c>
      <c r="CO720" s="108"/>
      <c r="CP720" s="7">
        <v>10</v>
      </c>
      <c r="CQ720" s="7"/>
      <c r="CR720" s="7"/>
      <c r="CS720" s="7"/>
      <c r="CT720" s="7"/>
      <c r="CU720" s="7"/>
      <c r="CV720" s="7"/>
      <c r="CW720" s="7"/>
      <c r="CX720" s="7"/>
      <c r="CY720" s="7"/>
      <c r="CZ720" s="7"/>
      <c r="DA720" s="7"/>
      <c r="DB720" s="7"/>
      <c r="DC720" s="7">
        <v>5</v>
      </c>
      <c r="DD720" s="7"/>
      <c r="DE720" s="7"/>
      <c r="DF720" s="7">
        <v>85</v>
      </c>
      <c r="DG720" s="7"/>
      <c r="DH720" s="7"/>
      <c r="DI720" s="7"/>
      <c r="DJ720" s="7"/>
      <c r="DK720" s="7"/>
      <c r="DL720" s="7"/>
      <c r="DM720" s="7"/>
      <c r="DN720" s="8">
        <f t="shared" si="82"/>
        <v>100</v>
      </c>
      <c r="DO720" s="45"/>
      <c r="DP720" s="4"/>
      <c r="DR720" s="8" t="str">
        <f>VLOOKUP($DQ720,definitions_list_lookup!$N$15:$P$20,2,TRUE)</f>
        <v>fresh</v>
      </c>
      <c r="DS720" s="8">
        <f>VLOOKUP($DQ720,definitions_list_lookup!$N$15:$P$20,3,TRUE)</f>
        <v>0</v>
      </c>
      <c r="DT720" s="108"/>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8">
        <f t="shared" si="83"/>
        <v>0</v>
      </c>
      <c r="ET720" s="45"/>
      <c r="EU720" s="8">
        <f t="shared" si="77"/>
        <v>85.5</v>
      </c>
      <c r="EV720" s="8" t="str">
        <f>VLOOKUP($EU720,definitions_list_lookup!$N$15:$P$20,2,TRUE)</f>
        <v>very high</v>
      </c>
      <c r="EW720" s="8">
        <f>VLOOKUP($EU720,definitions_list_lookup!$N$15:$P$20,3,TRUE)</f>
        <v>4</v>
      </c>
    </row>
    <row r="721" spans="1:153" s="5" customFormat="1" ht="112">
      <c r="A721" s="5" t="s">
        <v>2959</v>
      </c>
      <c r="B721" s="5" t="s">
        <v>2845</v>
      </c>
      <c r="C721" s="5" t="s">
        <v>1497</v>
      </c>
      <c r="D721" s="5" t="s">
        <v>1497</v>
      </c>
      <c r="E721" s="5">
        <v>153</v>
      </c>
      <c r="F721" s="5">
        <v>4</v>
      </c>
      <c r="G721" s="6" t="str">
        <f t="shared" si="78"/>
        <v>153-4</v>
      </c>
      <c r="H721" s="2">
        <v>0</v>
      </c>
      <c r="I721" s="2">
        <v>37.5</v>
      </c>
      <c r="J721" s="81" t="str">
        <f>IF(((VLOOKUP($G721,Depth_Lookup!$A$3:$J$561,9,FALSE))-(I721/100))&gt;=0,"Good","Too Long")</f>
        <v>Good</v>
      </c>
      <c r="K721" s="82">
        <f>(VLOOKUP($G721,Depth_Lookup!$A$3:$J$561,10,FALSE))+(H721/100)</f>
        <v>343.73500000000001</v>
      </c>
      <c r="L721" s="82">
        <f>(VLOOKUP($G721,Depth_Lookup!$A$3:$J$561,10,FALSE))+(I721/100)</f>
        <v>344.11</v>
      </c>
      <c r="M721" s="174" t="s">
        <v>2949</v>
      </c>
      <c r="N721" s="174" t="s">
        <v>2630</v>
      </c>
      <c r="O721" s="59" t="s">
        <v>2819</v>
      </c>
      <c r="P721" s="59" t="s">
        <v>2500</v>
      </c>
      <c r="Q721" s="45"/>
      <c r="R721" s="42">
        <v>100</v>
      </c>
      <c r="V721" s="8">
        <f t="shared" si="79"/>
        <v>100</v>
      </c>
      <c r="W721" s="4" t="s">
        <v>2039</v>
      </c>
      <c r="X721" s="5" t="s">
        <v>1764</v>
      </c>
      <c r="Y721" s="38">
        <v>85</v>
      </c>
      <c r="Z721" s="8" t="str">
        <f>VLOOKUP($Y721,definitions_list_lookup!$N$15:$P$20,2,TRUE)</f>
        <v>very high</v>
      </c>
      <c r="AA721" s="8">
        <f>VLOOKUP($Y721,definitions_list_lookup!$N$15:$P$20,3,TRUE)</f>
        <v>4</v>
      </c>
      <c r="AB721" s="4"/>
      <c r="AC721" s="7"/>
      <c r="AD721" s="7"/>
      <c r="AE721" s="7"/>
      <c r="AF721" s="7"/>
      <c r="AG721" s="7"/>
      <c r="AH721" s="7"/>
      <c r="AI721" s="7"/>
      <c r="AJ721" s="7"/>
      <c r="AK721" s="7"/>
      <c r="AL721" s="7"/>
      <c r="AM721" s="7"/>
      <c r="AN721" s="7"/>
      <c r="AO721" s="7"/>
      <c r="AP721" s="7">
        <v>5</v>
      </c>
      <c r="AQ721" s="7"/>
      <c r="AR721" s="7"/>
      <c r="AS721" s="7">
        <v>95</v>
      </c>
      <c r="AT721" s="7"/>
      <c r="AU721" s="7"/>
      <c r="AV721" s="7"/>
      <c r="AW721" s="7"/>
      <c r="AX721" s="7"/>
      <c r="AY721" s="7"/>
      <c r="AZ721" s="7"/>
      <c r="BA721" s="8">
        <f t="shared" si="80"/>
        <v>100</v>
      </c>
      <c r="BB721" s="45"/>
      <c r="BC721" s="4"/>
      <c r="BD721" s="4"/>
      <c r="BE721" s="4"/>
      <c r="BG721" s="8" t="str">
        <f>VLOOKUP($BF721,definitions_list_lookup!$N$15:$P$20,2,TRUE)</f>
        <v>fresh</v>
      </c>
      <c r="BH721" s="8">
        <f>VLOOKUP($BF721,definitions_list_lookup!$N$15:$P$20,3,TRUE)</f>
        <v>0</v>
      </c>
      <c r="BI721" s="4"/>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8">
        <f t="shared" si="81"/>
        <v>0</v>
      </c>
      <c r="CI721" s="45"/>
      <c r="CJ721" s="7"/>
      <c r="CK721" s="130"/>
      <c r="CM721" s="8" t="str">
        <f>VLOOKUP($CL721,definitions_list_lookup!$N$15:$P$20,2,TRUE)</f>
        <v>fresh</v>
      </c>
      <c r="CN721" s="8">
        <f>VLOOKUP($CL721,definitions_list_lookup!$N$15:$P$20,3,TRUE)</f>
        <v>0</v>
      </c>
      <c r="CO721" s="108"/>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8">
        <f t="shared" si="82"/>
        <v>0</v>
      </c>
      <c r="DO721" s="45"/>
      <c r="DP721" s="4"/>
      <c r="DR721" s="8" t="str">
        <f>VLOOKUP($DQ721,definitions_list_lookup!$N$15:$P$20,2,TRUE)</f>
        <v>fresh</v>
      </c>
      <c r="DS721" s="8">
        <f>VLOOKUP($DQ721,definitions_list_lookup!$N$15:$P$20,3,TRUE)</f>
        <v>0</v>
      </c>
      <c r="DT721" s="108"/>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8">
        <f t="shared" si="83"/>
        <v>0</v>
      </c>
      <c r="ET721" s="45"/>
      <c r="EU721" s="8">
        <f t="shared" si="77"/>
        <v>85</v>
      </c>
      <c r="EV721" s="8" t="str">
        <f>VLOOKUP($EU721,definitions_list_lookup!$N$15:$P$20,2,TRUE)</f>
        <v>very high</v>
      </c>
      <c r="EW721" s="8">
        <f>VLOOKUP($EU721,definitions_list_lookup!$N$15:$P$20,3,TRUE)</f>
        <v>4</v>
      </c>
    </row>
    <row r="722" spans="1:153" s="5" customFormat="1" ht="70">
      <c r="A722" s="5" t="s">
        <v>2959</v>
      </c>
      <c r="B722" s="5" t="s">
        <v>2845</v>
      </c>
      <c r="C722" s="5" t="s">
        <v>1497</v>
      </c>
      <c r="D722" s="5" t="s">
        <v>1497</v>
      </c>
      <c r="E722" s="5">
        <v>153</v>
      </c>
      <c r="F722" s="5">
        <v>4</v>
      </c>
      <c r="G722" s="6" t="str">
        <f t="shared" si="78"/>
        <v>153-4</v>
      </c>
      <c r="H722" s="2">
        <v>37.5</v>
      </c>
      <c r="I722" s="2">
        <v>55.5</v>
      </c>
      <c r="J722" s="81" t="str">
        <f>IF(((VLOOKUP($G722,Depth_Lookup!$A$3:$J$561,9,FALSE))-(I722/100))&gt;=0,"Good","Too Long")</f>
        <v>Good</v>
      </c>
      <c r="K722" s="82">
        <f>(VLOOKUP($G722,Depth_Lookup!$A$3:$J$561,10,FALSE))+(H722/100)</f>
        <v>344.11</v>
      </c>
      <c r="L722" s="82">
        <f>(VLOOKUP($G722,Depth_Lookup!$A$3:$J$561,10,FALSE))+(I722/100)</f>
        <v>344.29</v>
      </c>
      <c r="M722" s="174" t="s">
        <v>2950</v>
      </c>
      <c r="N722" s="174" t="s">
        <v>13</v>
      </c>
      <c r="O722" s="59" t="s">
        <v>3042</v>
      </c>
      <c r="P722" s="59" t="s">
        <v>2499</v>
      </c>
      <c r="Q722" s="45"/>
      <c r="R722" s="42">
        <v>100</v>
      </c>
      <c r="V722" s="8">
        <f t="shared" si="79"/>
        <v>100</v>
      </c>
      <c r="W722" s="4" t="s">
        <v>2039</v>
      </c>
      <c r="X722" s="5" t="s">
        <v>1764</v>
      </c>
      <c r="Y722" s="38">
        <v>80</v>
      </c>
      <c r="Z722" s="8" t="str">
        <f>VLOOKUP($Y722,definitions_list_lookup!$N$15:$P$20,2,TRUE)</f>
        <v>very high</v>
      </c>
      <c r="AA722" s="8">
        <f>VLOOKUP($Y722,definitions_list_lookup!$N$15:$P$20,3,TRUE)</f>
        <v>4</v>
      </c>
      <c r="AB722" s="4"/>
      <c r="AC722" s="7">
        <v>2</v>
      </c>
      <c r="AD722" s="7"/>
      <c r="AE722" s="7"/>
      <c r="AF722" s="7"/>
      <c r="AG722" s="7"/>
      <c r="AH722" s="7"/>
      <c r="AI722" s="7"/>
      <c r="AJ722" s="7"/>
      <c r="AK722" s="7"/>
      <c r="AL722" s="7"/>
      <c r="AM722" s="7"/>
      <c r="AN722" s="7"/>
      <c r="AO722" s="7"/>
      <c r="AP722" s="7">
        <v>5</v>
      </c>
      <c r="AQ722" s="7"/>
      <c r="AR722" s="7"/>
      <c r="AS722" s="7">
        <v>93</v>
      </c>
      <c r="AT722" s="7"/>
      <c r="AU722" s="7"/>
      <c r="AV722" s="7"/>
      <c r="AW722" s="7"/>
      <c r="AX722" s="7"/>
      <c r="AY722" s="7"/>
      <c r="AZ722" s="7"/>
      <c r="BA722" s="8">
        <f t="shared" si="80"/>
        <v>100</v>
      </c>
      <c r="BB722" s="45"/>
      <c r="BC722" s="4"/>
      <c r="BD722" s="4"/>
      <c r="BE722" s="4"/>
      <c r="BG722" s="8" t="str">
        <f>VLOOKUP($BF722,definitions_list_lookup!$N$15:$P$20,2,TRUE)</f>
        <v>fresh</v>
      </c>
      <c r="BH722" s="8">
        <f>VLOOKUP($BF722,definitions_list_lookup!$N$15:$P$20,3,TRUE)</f>
        <v>0</v>
      </c>
      <c r="BI722" s="4"/>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8">
        <f t="shared" si="81"/>
        <v>0</v>
      </c>
      <c r="CI722" s="45"/>
      <c r="CJ722" s="7"/>
      <c r="CK722" s="130"/>
      <c r="CM722" s="8" t="str">
        <f>VLOOKUP($CL722,definitions_list_lookup!$N$15:$P$20,2,TRUE)</f>
        <v>fresh</v>
      </c>
      <c r="CN722" s="8">
        <f>VLOOKUP($CL722,definitions_list_lookup!$N$15:$P$20,3,TRUE)</f>
        <v>0</v>
      </c>
      <c r="CO722" s="108"/>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8">
        <f t="shared" si="82"/>
        <v>0</v>
      </c>
      <c r="DO722" s="45"/>
      <c r="DP722" s="4"/>
      <c r="DR722" s="8" t="str">
        <f>VLOOKUP($DQ722,definitions_list_lookup!$N$15:$P$20,2,TRUE)</f>
        <v>fresh</v>
      </c>
      <c r="DS722" s="8">
        <f>VLOOKUP($DQ722,definitions_list_lookup!$N$15:$P$20,3,TRUE)</f>
        <v>0</v>
      </c>
      <c r="DT722" s="108"/>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8">
        <f t="shared" si="83"/>
        <v>0</v>
      </c>
      <c r="ET722" s="45"/>
      <c r="EU722" s="8">
        <f t="shared" si="77"/>
        <v>80</v>
      </c>
      <c r="EV722" s="8" t="str">
        <f>VLOOKUP($EU722,definitions_list_lookup!$N$15:$P$20,2,TRUE)</f>
        <v>very high</v>
      </c>
      <c r="EW722" s="8">
        <f>VLOOKUP($EU722,definitions_list_lookup!$N$15:$P$20,3,TRUE)</f>
        <v>4</v>
      </c>
    </row>
    <row r="723" spans="1:153" s="5" customFormat="1" ht="112">
      <c r="A723" s="5" t="s">
        <v>2959</v>
      </c>
      <c r="B723" s="5" t="s">
        <v>2845</v>
      </c>
      <c r="C723" s="5" t="s">
        <v>1497</v>
      </c>
      <c r="D723" s="5" t="s">
        <v>1497</v>
      </c>
      <c r="E723" s="5">
        <v>154</v>
      </c>
      <c r="F723" s="5">
        <v>1</v>
      </c>
      <c r="G723" s="6" t="str">
        <f t="shared" si="78"/>
        <v>154-1</v>
      </c>
      <c r="H723" s="2">
        <v>0</v>
      </c>
      <c r="I723" s="2">
        <v>15</v>
      </c>
      <c r="J723" s="81" t="str">
        <f>IF(((VLOOKUP($G723,Depth_Lookup!$A$3:$J$561,9,FALSE))-(I723/100))&gt;=0,"Good","Too Long")</f>
        <v>Good</v>
      </c>
      <c r="K723" s="82">
        <f>(VLOOKUP($G723,Depth_Lookup!$A$3:$J$561,10,FALSE))+(H723/100)</f>
        <v>344.15</v>
      </c>
      <c r="L723" s="82">
        <f>(VLOOKUP($G723,Depth_Lookup!$A$3:$J$561,10,FALSE))+(I723/100)</f>
        <v>344.29999999999995</v>
      </c>
      <c r="M723" s="174" t="s">
        <v>2950</v>
      </c>
      <c r="N723" s="174" t="s">
        <v>13</v>
      </c>
      <c r="O723" s="59" t="s">
        <v>3023</v>
      </c>
      <c r="P723" s="59" t="s">
        <v>2500</v>
      </c>
      <c r="Q723" s="45"/>
      <c r="R723" s="42">
        <v>55</v>
      </c>
      <c r="T723" s="5">
        <v>45</v>
      </c>
      <c r="V723" s="8">
        <f t="shared" si="79"/>
        <v>100</v>
      </c>
      <c r="W723" s="4" t="s">
        <v>2039</v>
      </c>
      <c r="X723" s="5" t="s">
        <v>1764</v>
      </c>
      <c r="Y723" s="38">
        <v>85</v>
      </c>
      <c r="Z723" s="8" t="str">
        <f>VLOOKUP($Y723,definitions_list_lookup!$N$15:$P$20,2,TRUE)</f>
        <v>very high</v>
      </c>
      <c r="AA723" s="8">
        <f>VLOOKUP($Y723,definitions_list_lookup!$N$15:$P$20,3,TRUE)</f>
        <v>4</v>
      </c>
      <c r="AB723" s="4"/>
      <c r="AC723" s="7"/>
      <c r="AD723" s="7"/>
      <c r="AE723" s="7"/>
      <c r="AF723" s="7"/>
      <c r="AG723" s="7"/>
      <c r="AH723" s="7"/>
      <c r="AI723" s="7"/>
      <c r="AJ723" s="7"/>
      <c r="AK723" s="7"/>
      <c r="AL723" s="7"/>
      <c r="AM723" s="7"/>
      <c r="AN723" s="7"/>
      <c r="AO723" s="7"/>
      <c r="AP723" s="7">
        <v>5</v>
      </c>
      <c r="AQ723" s="7"/>
      <c r="AR723" s="7"/>
      <c r="AS723" s="7">
        <v>95</v>
      </c>
      <c r="AT723" s="7"/>
      <c r="AU723" s="7"/>
      <c r="AV723" s="7"/>
      <c r="AW723" s="7"/>
      <c r="AX723" s="7"/>
      <c r="AY723" s="7"/>
      <c r="AZ723" s="7"/>
      <c r="BA723" s="8">
        <f t="shared" si="80"/>
        <v>100</v>
      </c>
      <c r="BB723" s="45"/>
      <c r="BC723" s="4"/>
      <c r="BD723" s="4"/>
      <c r="BE723" s="4"/>
      <c r="BG723" s="8" t="str">
        <f>VLOOKUP($BF723,definitions_list_lookup!$N$15:$P$20,2,TRUE)</f>
        <v>fresh</v>
      </c>
      <c r="BH723" s="8">
        <f>VLOOKUP($BF723,definitions_list_lookup!$N$15:$P$20,3,TRUE)</f>
        <v>0</v>
      </c>
      <c r="BI723" s="4"/>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8">
        <f t="shared" si="81"/>
        <v>0</v>
      </c>
      <c r="CI723" s="45"/>
      <c r="CJ723" s="130" t="s">
        <v>1777</v>
      </c>
      <c r="CK723" s="130" t="s">
        <v>2039</v>
      </c>
      <c r="CL723" s="5">
        <v>95</v>
      </c>
      <c r="CM723" s="8" t="str">
        <f>VLOOKUP($CL723,definitions_list_lookup!$N$15:$P$20,2,TRUE)</f>
        <v>complete</v>
      </c>
      <c r="CN723" s="8">
        <f>VLOOKUP($CL723,definitions_list_lookup!$N$15:$P$20,3,TRUE)</f>
        <v>5</v>
      </c>
      <c r="CO723" s="108"/>
      <c r="CP723" s="7">
        <v>10</v>
      </c>
      <c r="CQ723" s="7"/>
      <c r="CR723" s="7"/>
      <c r="CS723" s="7"/>
      <c r="CT723" s="7"/>
      <c r="CU723" s="7"/>
      <c r="CV723" s="7"/>
      <c r="CW723" s="7"/>
      <c r="CX723" s="7"/>
      <c r="CY723" s="7"/>
      <c r="CZ723" s="7"/>
      <c r="DA723" s="7"/>
      <c r="DB723" s="7"/>
      <c r="DC723" s="7">
        <v>5</v>
      </c>
      <c r="DD723" s="7"/>
      <c r="DE723" s="7"/>
      <c r="DF723" s="7">
        <v>85</v>
      </c>
      <c r="DG723" s="7"/>
      <c r="DH723" s="7"/>
      <c r="DI723" s="7"/>
      <c r="DJ723" s="7"/>
      <c r="DK723" s="7"/>
      <c r="DL723" s="7"/>
      <c r="DM723" s="7"/>
      <c r="DN723" s="8">
        <f t="shared" si="82"/>
        <v>100</v>
      </c>
      <c r="DO723" s="45"/>
      <c r="DP723" s="4"/>
      <c r="DR723" s="8" t="str">
        <f>VLOOKUP($DQ723,definitions_list_lookup!$N$15:$P$20,2,TRUE)</f>
        <v>fresh</v>
      </c>
      <c r="DS723" s="8">
        <f>VLOOKUP($DQ723,definitions_list_lookup!$N$15:$P$20,3,TRUE)</f>
        <v>0</v>
      </c>
      <c r="DT723" s="108"/>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8">
        <f t="shared" si="83"/>
        <v>0</v>
      </c>
      <c r="ET723" s="45"/>
      <c r="EU723" s="8">
        <f t="shared" si="77"/>
        <v>89.5</v>
      </c>
      <c r="EV723" s="8" t="str">
        <f>VLOOKUP($EU723,definitions_list_lookup!$N$15:$P$20,2,TRUE)</f>
        <v>very high</v>
      </c>
      <c r="EW723" s="8">
        <f>VLOOKUP($EU723,definitions_list_lookup!$N$15:$P$20,3,TRUE)</f>
        <v>4</v>
      </c>
    </row>
    <row r="724" spans="1:153" s="5" customFormat="1" ht="112">
      <c r="A724" s="5" t="s">
        <v>2959</v>
      </c>
      <c r="B724" s="5" t="s">
        <v>2845</v>
      </c>
      <c r="C724" s="5" t="s">
        <v>1497</v>
      </c>
      <c r="D724" s="5" t="s">
        <v>1497</v>
      </c>
      <c r="E724" s="5">
        <v>154</v>
      </c>
      <c r="F724" s="5">
        <v>1</v>
      </c>
      <c r="G724" s="6" t="str">
        <f t="shared" si="78"/>
        <v>154-1</v>
      </c>
      <c r="H724" s="2">
        <v>15</v>
      </c>
      <c r="I724" s="2">
        <v>48</v>
      </c>
      <c r="J724" s="81" t="str">
        <f>IF(((VLOOKUP($G724,Depth_Lookup!$A$3:$J$561,9,FALSE))-(I724/100))&gt;=0,"Good","Too Long")</f>
        <v>Good</v>
      </c>
      <c r="K724" s="82">
        <f>(VLOOKUP($G724,Depth_Lookup!$A$3:$J$561,10,FALSE))+(H724/100)</f>
        <v>344.29999999999995</v>
      </c>
      <c r="L724" s="82">
        <f>(VLOOKUP($G724,Depth_Lookup!$A$3:$J$561,10,FALSE))+(I724/100)</f>
        <v>344.63</v>
      </c>
      <c r="M724" s="174" t="s">
        <v>2951</v>
      </c>
      <c r="N724" s="174" t="s">
        <v>2630</v>
      </c>
      <c r="O724" s="59" t="s">
        <v>3119</v>
      </c>
      <c r="P724" s="59" t="s">
        <v>2500</v>
      </c>
      <c r="Q724" s="45"/>
      <c r="R724" s="42">
        <v>100</v>
      </c>
      <c r="V724" s="8">
        <f t="shared" si="79"/>
        <v>100</v>
      </c>
      <c r="W724" s="4" t="s">
        <v>2039</v>
      </c>
      <c r="X724" s="5" t="s">
        <v>1764</v>
      </c>
      <c r="Y724" s="38">
        <v>85</v>
      </c>
      <c r="Z724" s="8" t="str">
        <f>VLOOKUP($Y724,definitions_list_lookup!$N$15:$P$20,2,TRUE)</f>
        <v>very high</v>
      </c>
      <c r="AA724" s="8">
        <f>VLOOKUP($Y724,definitions_list_lookup!$N$15:$P$20,3,TRUE)</f>
        <v>4</v>
      </c>
      <c r="AB724" s="4"/>
      <c r="AC724" s="7"/>
      <c r="AD724" s="7"/>
      <c r="AE724" s="7"/>
      <c r="AF724" s="7"/>
      <c r="AG724" s="7"/>
      <c r="AH724" s="7"/>
      <c r="AI724" s="7"/>
      <c r="AJ724" s="7"/>
      <c r="AK724" s="7"/>
      <c r="AL724" s="7"/>
      <c r="AM724" s="7"/>
      <c r="AN724" s="7"/>
      <c r="AO724" s="7"/>
      <c r="AP724" s="7">
        <v>5</v>
      </c>
      <c r="AQ724" s="7"/>
      <c r="AR724" s="7"/>
      <c r="AS724" s="7">
        <v>95</v>
      </c>
      <c r="AT724" s="7"/>
      <c r="AU724" s="7"/>
      <c r="AV724" s="7"/>
      <c r="AW724" s="7"/>
      <c r="AX724" s="7"/>
      <c r="AY724" s="7"/>
      <c r="AZ724" s="7"/>
      <c r="BA724" s="8">
        <f t="shared" si="80"/>
        <v>100</v>
      </c>
      <c r="BB724" s="45"/>
      <c r="BC724" s="4"/>
      <c r="BD724" s="4"/>
      <c r="BE724" s="4"/>
      <c r="BG724" s="8" t="str">
        <f>VLOOKUP($BF724,definitions_list_lookup!$N$15:$P$20,2,TRUE)</f>
        <v>fresh</v>
      </c>
      <c r="BH724" s="8">
        <f>VLOOKUP($BF724,definitions_list_lookup!$N$15:$P$20,3,TRUE)</f>
        <v>0</v>
      </c>
      <c r="BI724" s="4"/>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8">
        <f t="shared" si="81"/>
        <v>0</v>
      </c>
      <c r="CI724" s="45"/>
      <c r="CJ724" s="7"/>
      <c r="CK724" s="130"/>
      <c r="CM724" s="8" t="str">
        <f>VLOOKUP($CL724,definitions_list_lookup!$N$15:$P$20,2,TRUE)</f>
        <v>fresh</v>
      </c>
      <c r="CN724" s="8">
        <f>VLOOKUP($CL724,definitions_list_lookup!$N$15:$P$20,3,TRUE)</f>
        <v>0</v>
      </c>
      <c r="CO724" s="108"/>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8">
        <f t="shared" si="82"/>
        <v>0</v>
      </c>
      <c r="DO724" s="45"/>
      <c r="DP724" s="4"/>
      <c r="DR724" s="8" t="str">
        <f>VLOOKUP($DQ724,definitions_list_lookup!$N$15:$P$20,2,TRUE)</f>
        <v>fresh</v>
      </c>
      <c r="DS724" s="8">
        <f>VLOOKUP($DQ724,definitions_list_lookup!$N$15:$P$20,3,TRUE)</f>
        <v>0</v>
      </c>
      <c r="DT724" s="108"/>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8">
        <f t="shared" si="83"/>
        <v>0</v>
      </c>
      <c r="ET724" s="45"/>
      <c r="EU724" s="8">
        <f t="shared" si="77"/>
        <v>85</v>
      </c>
      <c r="EV724" s="8" t="str">
        <f>VLOOKUP($EU724,definitions_list_lookup!$N$15:$P$20,2,TRUE)</f>
        <v>very high</v>
      </c>
      <c r="EW724" s="8">
        <f>VLOOKUP($EU724,definitions_list_lookup!$N$15:$P$20,3,TRUE)</f>
        <v>4</v>
      </c>
    </row>
    <row r="725" spans="1:153" s="5" customFormat="1" ht="112">
      <c r="A725" s="5" t="s">
        <v>2959</v>
      </c>
      <c r="B725" s="5" t="s">
        <v>2845</v>
      </c>
      <c r="C725" s="5" t="s">
        <v>1497</v>
      </c>
      <c r="D725" s="5" t="s">
        <v>1497</v>
      </c>
      <c r="E725" s="5">
        <v>154</v>
      </c>
      <c r="F725" s="5">
        <v>1</v>
      </c>
      <c r="G725" s="6" t="str">
        <f t="shared" si="78"/>
        <v>154-1</v>
      </c>
      <c r="H725" s="2">
        <v>48</v>
      </c>
      <c r="I725" s="2">
        <v>56.5</v>
      </c>
      <c r="J725" s="81" t="str">
        <f>IF(((VLOOKUP($G725,Depth_Lookup!$A$3:$J$561,9,FALSE))-(I725/100))&gt;=0,"Good","Too Long")</f>
        <v>Good</v>
      </c>
      <c r="K725" s="82">
        <f>(VLOOKUP($G725,Depth_Lookup!$A$3:$J$561,10,FALSE))+(H725/100)</f>
        <v>344.63</v>
      </c>
      <c r="L725" s="82">
        <f>(VLOOKUP($G725,Depth_Lookup!$A$3:$J$561,10,FALSE))+(I725/100)</f>
        <v>344.71499999999997</v>
      </c>
      <c r="M725" s="174" t="s">
        <v>2952</v>
      </c>
      <c r="N725" s="174" t="s">
        <v>13</v>
      </c>
      <c r="O725" s="59" t="s">
        <v>3025</v>
      </c>
      <c r="P725" s="59" t="s">
        <v>2500</v>
      </c>
      <c r="Q725" s="45"/>
      <c r="R725" s="42">
        <v>100</v>
      </c>
      <c r="V725" s="8">
        <f t="shared" si="79"/>
        <v>100</v>
      </c>
      <c r="W725" s="4" t="s">
        <v>2046</v>
      </c>
      <c r="X725" s="5" t="s">
        <v>1764</v>
      </c>
      <c r="Y725" s="38">
        <v>90</v>
      </c>
      <c r="Z725" s="8" t="str">
        <f>VLOOKUP($Y725,definitions_list_lookup!$N$15:$P$20,2,TRUE)</f>
        <v>very high</v>
      </c>
      <c r="AA725" s="8">
        <f>VLOOKUP($Y725,definitions_list_lookup!$N$15:$P$20,3,TRUE)</f>
        <v>4</v>
      </c>
      <c r="AB725" s="4"/>
      <c r="AC725" s="7">
        <v>5</v>
      </c>
      <c r="AD725" s="7"/>
      <c r="AE725" s="7"/>
      <c r="AF725" s="7"/>
      <c r="AG725" s="7"/>
      <c r="AH725" s="7"/>
      <c r="AI725" s="7"/>
      <c r="AJ725" s="7"/>
      <c r="AK725" s="7"/>
      <c r="AL725" s="7"/>
      <c r="AM725" s="7"/>
      <c r="AN725" s="7"/>
      <c r="AO725" s="7"/>
      <c r="AP725" s="7">
        <v>5</v>
      </c>
      <c r="AQ725" s="7"/>
      <c r="AR725" s="7"/>
      <c r="AS725" s="7">
        <v>90</v>
      </c>
      <c r="AT725" s="7"/>
      <c r="AU725" s="7"/>
      <c r="AV725" s="7"/>
      <c r="AW725" s="7"/>
      <c r="AX725" s="7"/>
      <c r="AY725" s="7"/>
      <c r="AZ725" s="7"/>
      <c r="BA725" s="8">
        <f t="shared" si="80"/>
        <v>100</v>
      </c>
      <c r="BB725" s="45"/>
      <c r="BC725" s="4"/>
      <c r="BD725" s="4"/>
      <c r="BE725" s="4"/>
      <c r="BG725" s="8" t="str">
        <f>VLOOKUP($BF725,definitions_list_lookup!$N$15:$P$20,2,TRUE)</f>
        <v>fresh</v>
      </c>
      <c r="BH725" s="8">
        <f>VLOOKUP($BF725,definitions_list_lookup!$N$15:$P$20,3,TRUE)</f>
        <v>0</v>
      </c>
      <c r="BI725" s="4"/>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8">
        <f t="shared" si="81"/>
        <v>0</v>
      </c>
      <c r="CI725" s="45"/>
      <c r="CJ725" s="7"/>
      <c r="CK725" s="130"/>
      <c r="CM725" s="8" t="str">
        <f>VLOOKUP($CL725,definitions_list_lookup!$N$15:$P$20,2,TRUE)</f>
        <v>fresh</v>
      </c>
      <c r="CN725" s="8">
        <f>VLOOKUP($CL725,definitions_list_lookup!$N$15:$P$20,3,TRUE)</f>
        <v>0</v>
      </c>
      <c r="CO725" s="108"/>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8">
        <f t="shared" si="82"/>
        <v>0</v>
      </c>
      <c r="DO725" s="45"/>
      <c r="DP725" s="4"/>
      <c r="DR725" s="8" t="str">
        <f>VLOOKUP($DQ725,definitions_list_lookup!$N$15:$P$20,2,TRUE)</f>
        <v>fresh</v>
      </c>
      <c r="DS725" s="8">
        <f>VLOOKUP($DQ725,definitions_list_lookup!$N$15:$P$20,3,TRUE)</f>
        <v>0</v>
      </c>
      <c r="DT725" s="108"/>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8">
        <f t="shared" si="83"/>
        <v>0</v>
      </c>
      <c r="ET725" s="45"/>
      <c r="EU725" s="8">
        <f t="shared" si="77"/>
        <v>90</v>
      </c>
      <c r="EV725" s="8" t="str">
        <f>VLOOKUP($EU725,definitions_list_lookup!$N$15:$P$20,2,TRUE)</f>
        <v>very high</v>
      </c>
      <c r="EW725" s="8">
        <f>VLOOKUP($EU725,definitions_list_lookup!$N$15:$P$20,3,TRUE)</f>
        <v>4</v>
      </c>
    </row>
    <row r="726" spans="1:153" s="5" customFormat="1" ht="140">
      <c r="A726" s="5" t="s">
        <v>2959</v>
      </c>
      <c r="B726" s="5" t="s">
        <v>2845</v>
      </c>
      <c r="C726" s="5" t="s">
        <v>1497</v>
      </c>
      <c r="D726" s="5" t="s">
        <v>1497</v>
      </c>
      <c r="E726" s="5">
        <v>154</v>
      </c>
      <c r="F726" s="5">
        <v>1</v>
      </c>
      <c r="G726" s="6" t="str">
        <f t="shared" si="78"/>
        <v>154-1</v>
      </c>
      <c r="H726" s="2">
        <v>56.5</v>
      </c>
      <c r="I726" s="2">
        <v>91.5</v>
      </c>
      <c r="J726" s="81" t="str">
        <f>IF(((VLOOKUP($G726,Depth_Lookup!$A$3:$J$561,9,FALSE))-(I726/100))&gt;=0,"Good","Too Long")</f>
        <v>Good</v>
      </c>
      <c r="K726" s="82">
        <f>(VLOOKUP($G726,Depth_Lookup!$A$3:$J$561,10,FALSE))+(H726/100)</f>
        <v>344.71499999999997</v>
      </c>
      <c r="L726" s="82">
        <f>(VLOOKUP($G726,Depth_Lookup!$A$3:$J$561,10,FALSE))+(I726/100)</f>
        <v>345.065</v>
      </c>
      <c r="M726" s="174" t="s">
        <v>2953</v>
      </c>
      <c r="N726" s="174" t="s">
        <v>2630</v>
      </c>
      <c r="O726" s="59" t="s">
        <v>3121</v>
      </c>
      <c r="P726" s="59" t="s">
        <v>2499</v>
      </c>
      <c r="Q726" s="45"/>
      <c r="R726" s="42">
        <v>100</v>
      </c>
      <c r="T726" s="5">
        <v>0</v>
      </c>
      <c r="V726" s="8">
        <f t="shared" si="79"/>
        <v>100</v>
      </c>
      <c r="W726" s="4" t="s">
        <v>2039</v>
      </c>
      <c r="X726" s="5" t="s">
        <v>1764</v>
      </c>
      <c r="Y726" s="38">
        <v>85</v>
      </c>
      <c r="Z726" s="8" t="str">
        <f>VLOOKUP($Y726,definitions_list_lookup!$N$15:$P$20,2,TRUE)</f>
        <v>very high</v>
      </c>
      <c r="AA726" s="8">
        <f>VLOOKUP($Y726,definitions_list_lookup!$N$15:$P$20,3,TRUE)</f>
        <v>4</v>
      </c>
      <c r="AB726" s="4" t="s">
        <v>3039</v>
      </c>
      <c r="AC726" s="7">
        <v>5</v>
      </c>
      <c r="AD726" s="7"/>
      <c r="AE726" s="7"/>
      <c r="AF726" s="7"/>
      <c r="AG726" s="7"/>
      <c r="AH726" s="7"/>
      <c r="AI726" s="7"/>
      <c r="AJ726" s="7"/>
      <c r="AK726" s="7"/>
      <c r="AL726" s="7"/>
      <c r="AM726" s="7"/>
      <c r="AN726" s="7"/>
      <c r="AO726" s="7"/>
      <c r="AP726" s="7">
        <v>5</v>
      </c>
      <c r="AQ726" s="7"/>
      <c r="AR726" s="7"/>
      <c r="AS726" s="7">
        <v>90</v>
      </c>
      <c r="AT726" s="7"/>
      <c r="AU726" s="7"/>
      <c r="AV726" s="7"/>
      <c r="AW726" s="7"/>
      <c r="AX726" s="7"/>
      <c r="AY726" s="7"/>
      <c r="AZ726" s="7"/>
      <c r="BA726" s="8">
        <f t="shared" si="80"/>
        <v>100</v>
      </c>
      <c r="BB726" s="45"/>
      <c r="BC726" s="4"/>
      <c r="BD726" s="4"/>
      <c r="BE726" s="4"/>
      <c r="BG726" s="8" t="str">
        <f>VLOOKUP($BF726,definitions_list_lookup!$N$15:$P$20,2,TRUE)</f>
        <v>fresh</v>
      </c>
      <c r="BH726" s="8">
        <f>VLOOKUP($BF726,definitions_list_lookup!$N$15:$P$20,3,TRUE)</f>
        <v>0</v>
      </c>
      <c r="BI726" s="4"/>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8">
        <f t="shared" si="81"/>
        <v>0</v>
      </c>
      <c r="CI726" s="45"/>
      <c r="CJ726" s="7"/>
      <c r="CK726" s="130"/>
      <c r="CM726" s="8" t="str">
        <f>VLOOKUP($CL726,definitions_list_lookup!$N$15:$P$20,2,TRUE)</f>
        <v>fresh</v>
      </c>
      <c r="CN726" s="8">
        <f>VLOOKUP($CL726,definitions_list_lookup!$N$15:$P$20,3,TRUE)</f>
        <v>0</v>
      </c>
      <c r="CO726" s="108"/>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8">
        <f t="shared" si="82"/>
        <v>0</v>
      </c>
      <c r="DO726" s="45"/>
      <c r="DP726" s="4"/>
      <c r="DR726" s="8" t="str">
        <f>VLOOKUP($DQ726,definitions_list_lookup!$N$15:$P$20,2,TRUE)</f>
        <v>fresh</v>
      </c>
      <c r="DS726" s="8">
        <f>VLOOKUP($DQ726,definitions_list_lookup!$N$15:$P$20,3,TRUE)</f>
        <v>0</v>
      </c>
      <c r="DT726" s="108"/>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8">
        <f t="shared" si="83"/>
        <v>0</v>
      </c>
      <c r="ET726" s="45"/>
      <c r="EU726" s="8">
        <f t="shared" si="77"/>
        <v>85</v>
      </c>
      <c r="EV726" s="8" t="str">
        <f>VLOOKUP($EU726,definitions_list_lookup!$N$15:$P$20,2,TRUE)</f>
        <v>very high</v>
      </c>
      <c r="EW726" s="8">
        <f>VLOOKUP($EU726,definitions_list_lookup!$N$15:$P$20,3,TRUE)</f>
        <v>4</v>
      </c>
    </row>
    <row r="727" spans="1:153" s="5" customFormat="1" ht="140">
      <c r="A727" s="5" t="s">
        <v>2959</v>
      </c>
      <c r="B727" s="5" t="s">
        <v>2845</v>
      </c>
      <c r="C727" s="5" t="s">
        <v>1497</v>
      </c>
      <c r="D727" s="5" t="s">
        <v>1497</v>
      </c>
      <c r="E727" s="5">
        <v>154</v>
      </c>
      <c r="F727" s="5">
        <v>2</v>
      </c>
      <c r="G727" s="6" t="str">
        <f t="shared" si="78"/>
        <v>154-2</v>
      </c>
      <c r="H727" s="2">
        <v>0</v>
      </c>
      <c r="I727" s="2">
        <v>42.5</v>
      </c>
      <c r="J727" s="81" t="str">
        <f>IF(((VLOOKUP($G727,Depth_Lookup!$A$3:$J$561,9,FALSE))-(I727/100))&gt;=0,"Good","Too Long")</f>
        <v>Good</v>
      </c>
      <c r="K727" s="82">
        <f>(VLOOKUP($G727,Depth_Lookup!$A$3:$J$561,10,FALSE))+(H727/100)</f>
        <v>345.065</v>
      </c>
      <c r="L727" s="82">
        <f>(VLOOKUP($G727,Depth_Lookup!$A$3:$J$561,10,FALSE))+(I727/100)</f>
        <v>345.49</v>
      </c>
      <c r="M727" s="174" t="s">
        <v>2953</v>
      </c>
      <c r="N727" s="174" t="s">
        <v>2630</v>
      </c>
      <c r="O727" s="59" t="s">
        <v>3121</v>
      </c>
      <c r="P727" s="59" t="s">
        <v>2499</v>
      </c>
      <c r="Q727" s="45"/>
      <c r="R727" s="42">
        <v>90</v>
      </c>
      <c r="S727" s="5">
        <v>5</v>
      </c>
      <c r="T727" s="5">
        <v>5</v>
      </c>
      <c r="V727" s="8">
        <f t="shared" si="79"/>
        <v>100</v>
      </c>
      <c r="W727" s="4" t="s">
        <v>2039</v>
      </c>
      <c r="X727" s="5" t="s">
        <v>1764</v>
      </c>
      <c r="Y727" s="38">
        <v>85</v>
      </c>
      <c r="Z727" s="8" t="str">
        <f>VLOOKUP($Y727,definitions_list_lookup!$N$15:$P$20,2,TRUE)</f>
        <v>very high</v>
      </c>
      <c r="AA727" s="8">
        <f>VLOOKUP($Y727,definitions_list_lookup!$N$15:$P$20,3,TRUE)</f>
        <v>4</v>
      </c>
      <c r="AB727" s="4" t="s">
        <v>3039</v>
      </c>
      <c r="AC727" s="7">
        <v>5</v>
      </c>
      <c r="AD727" s="7"/>
      <c r="AE727" s="7"/>
      <c r="AF727" s="7"/>
      <c r="AG727" s="7"/>
      <c r="AH727" s="7"/>
      <c r="AI727" s="7"/>
      <c r="AJ727" s="7"/>
      <c r="AK727" s="7"/>
      <c r="AL727" s="7"/>
      <c r="AM727" s="7"/>
      <c r="AN727" s="7"/>
      <c r="AO727" s="7"/>
      <c r="AP727" s="7">
        <v>5</v>
      </c>
      <c r="AQ727" s="7"/>
      <c r="AR727" s="7"/>
      <c r="AS727" s="7">
        <v>90</v>
      </c>
      <c r="AT727" s="7"/>
      <c r="AU727" s="7"/>
      <c r="AV727" s="7"/>
      <c r="AW727" s="7"/>
      <c r="AX727" s="7"/>
      <c r="AY727" s="7"/>
      <c r="AZ727" s="7"/>
      <c r="BA727" s="8">
        <f t="shared" si="80"/>
        <v>100</v>
      </c>
      <c r="BB727" s="45"/>
      <c r="BC727" s="4" t="s">
        <v>1747</v>
      </c>
      <c r="BD727" s="4" t="s">
        <v>1777</v>
      </c>
      <c r="BE727" s="4" t="s">
        <v>3120</v>
      </c>
      <c r="BF727" s="5">
        <v>100</v>
      </c>
      <c r="BG727" s="8" t="str">
        <f>VLOOKUP($BF727,definitions_list_lookup!$N$15:$P$20,2,TRUE)</f>
        <v>complete</v>
      </c>
      <c r="BH727" s="8">
        <f>VLOOKUP($BF727,definitions_list_lookup!$N$15:$P$20,3,TRUE)</f>
        <v>5</v>
      </c>
      <c r="BI727" s="4"/>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8">
        <f t="shared" si="81"/>
        <v>0</v>
      </c>
      <c r="CI727" s="45"/>
      <c r="CJ727" s="130" t="s">
        <v>1777</v>
      </c>
      <c r="CK727" s="130" t="s">
        <v>2039</v>
      </c>
      <c r="CL727" s="5">
        <v>95</v>
      </c>
      <c r="CM727" s="8" t="str">
        <f>VLOOKUP($CL727,definitions_list_lookup!$N$15:$P$20,2,TRUE)</f>
        <v>complete</v>
      </c>
      <c r="CN727" s="8">
        <f>VLOOKUP($CL727,definitions_list_lookup!$N$15:$P$20,3,TRUE)</f>
        <v>5</v>
      </c>
      <c r="CO727" s="108"/>
      <c r="CP727" s="7">
        <v>10</v>
      </c>
      <c r="CQ727" s="7"/>
      <c r="CR727" s="7"/>
      <c r="CS727" s="7"/>
      <c r="CT727" s="7"/>
      <c r="CU727" s="7"/>
      <c r="CV727" s="7"/>
      <c r="CW727" s="7"/>
      <c r="CX727" s="7"/>
      <c r="CY727" s="7"/>
      <c r="CZ727" s="7"/>
      <c r="DA727" s="7"/>
      <c r="DB727" s="7"/>
      <c r="DC727" s="7">
        <v>5</v>
      </c>
      <c r="DD727" s="7"/>
      <c r="DE727" s="7"/>
      <c r="DF727" s="7">
        <v>85</v>
      </c>
      <c r="DG727" s="7"/>
      <c r="DH727" s="7"/>
      <c r="DI727" s="7"/>
      <c r="DJ727" s="7"/>
      <c r="DK727" s="7"/>
      <c r="DL727" s="7"/>
      <c r="DM727" s="7"/>
      <c r="DN727" s="8">
        <f t="shared" si="82"/>
        <v>100</v>
      </c>
      <c r="DO727" s="45"/>
      <c r="DP727" s="4"/>
      <c r="DR727" s="8" t="str">
        <f>VLOOKUP($DQ727,definitions_list_lookup!$N$15:$P$20,2,TRUE)</f>
        <v>fresh</v>
      </c>
      <c r="DS727" s="8">
        <f>VLOOKUP($DQ727,definitions_list_lookup!$N$15:$P$20,3,TRUE)</f>
        <v>0</v>
      </c>
      <c r="DT727" s="108"/>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8">
        <f t="shared" si="83"/>
        <v>0</v>
      </c>
      <c r="ET727" s="45"/>
      <c r="EU727" s="8">
        <f t="shared" si="77"/>
        <v>86.25</v>
      </c>
      <c r="EV727" s="8" t="str">
        <f>VLOOKUP($EU727,definitions_list_lookup!$N$15:$P$20,2,TRUE)</f>
        <v>very high</v>
      </c>
      <c r="EW727" s="8">
        <f>VLOOKUP($EU727,definitions_list_lookup!$N$15:$P$20,3,TRUE)</f>
        <v>4</v>
      </c>
    </row>
    <row r="728" spans="1:153" s="5" customFormat="1" ht="84">
      <c r="A728" s="5" t="s">
        <v>2959</v>
      </c>
      <c r="B728" s="5" t="s">
        <v>2845</v>
      </c>
      <c r="C728" s="5" t="s">
        <v>1497</v>
      </c>
      <c r="D728" s="5" t="s">
        <v>1497</v>
      </c>
      <c r="E728" s="5">
        <v>154</v>
      </c>
      <c r="F728" s="5">
        <v>2</v>
      </c>
      <c r="G728" s="6" t="str">
        <f t="shared" si="78"/>
        <v>154-2</v>
      </c>
      <c r="H728" s="2">
        <v>42.5</v>
      </c>
      <c r="I728" s="2">
        <v>48.5</v>
      </c>
      <c r="J728" s="81" t="str">
        <f>IF(((VLOOKUP($G728,Depth_Lookup!$A$3:$J$561,9,FALSE))-(I728/100))&gt;=0,"Good","Too Long")</f>
        <v>Good</v>
      </c>
      <c r="K728" s="82">
        <f>(VLOOKUP($G728,Depth_Lookup!$A$3:$J$561,10,FALSE))+(H728/100)</f>
        <v>345.49</v>
      </c>
      <c r="L728" s="82">
        <f>(VLOOKUP($G728,Depth_Lookup!$A$3:$J$561,10,FALSE))+(I728/100)</f>
        <v>345.55</v>
      </c>
      <c r="M728" s="174" t="s">
        <v>2954</v>
      </c>
      <c r="N728" s="174" t="s">
        <v>13</v>
      </c>
      <c r="O728" s="59" t="s">
        <v>3041</v>
      </c>
      <c r="P728" s="59" t="s">
        <v>2857</v>
      </c>
      <c r="Q728" s="45"/>
      <c r="R728" s="42">
        <v>100</v>
      </c>
      <c r="V728" s="8">
        <f t="shared" si="79"/>
        <v>100</v>
      </c>
      <c r="W728" s="4" t="s">
        <v>2039</v>
      </c>
      <c r="X728" s="5" t="s">
        <v>1764</v>
      </c>
      <c r="Y728" s="38">
        <v>80</v>
      </c>
      <c r="Z728" s="8" t="str">
        <f>VLOOKUP($Y728,definitions_list_lookup!$N$15:$P$20,2,TRUE)</f>
        <v>very high</v>
      </c>
      <c r="AA728" s="8">
        <f>VLOOKUP($Y728,definitions_list_lookup!$N$15:$P$20,3,TRUE)</f>
        <v>4</v>
      </c>
      <c r="AB728" s="4"/>
      <c r="AC728" s="7">
        <v>7</v>
      </c>
      <c r="AD728" s="7"/>
      <c r="AE728" s="7">
        <v>3</v>
      </c>
      <c r="AF728" s="7"/>
      <c r="AG728" s="7"/>
      <c r="AH728" s="7"/>
      <c r="AI728" s="7"/>
      <c r="AJ728" s="7"/>
      <c r="AK728" s="7"/>
      <c r="AL728" s="7"/>
      <c r="AM728" s="7"/>
      <c r="AN728" s="7"/>
      <c r="AO728" s="7"/>
      <c r="AP728" s="7">
        <v>5</v>
      </c>
      <c r="AQ728" s="7"/>
      <c r="AR728" s="7"/>
      <c r="AS728" s="7">
        <v>85</v>
      </c>
      <c r="AT728" s="7"/>
      <c r="AU728" s="7"/>
      <c r="AV728" s="7"/>
      <c r="AW728" s="7"/>
      <c r="AX728" s="7"/>
      <c r="AY728" s="7"/>
      <c r="AZ728" s="7"/>
      <c r="BA728" s="8">
        <f t="shared" si="80"/>
        <v>100</v>
      </c>
      <c r="BB728" s="45"/>
      <c r="BC728" s="4"/>
      <c r="BD728" s="4"/>
      <c r="BE728" s="4"/>
      <c r="BG728" s="8" t="str">
        <f>VLOOKUP($BF728,definitions_list_lookup!$N$15:$P$20,2,TRUE)</f>
        <v>fresh</v>
      </c>
      <c r="BH728" s="8">
        <f>VLOOKUP($BF728,definitions_list_lookup!$N$15:$P$20,3,TRUE)</f>
        <v>0</v>
      </c>
      <c r="BI728" s="4"/>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8">
        <f t="shared" si="81"/>
        <v>0</v>
      </c>
      <c r="CI728" s="45"/>
      <c r="CJ728" s="7"/>
      <c r="CK728" s="130"/>
      <c r="CM728" s="8" t="str">
        <f>VLOOKUP($CL728,definitions_list_lookup!$N$15:$P$20,2,TRUE)</f>
        <v>fresh</v>
      </c>
      <c r="CN728" s="8">
        <f>VLOOKUP($CL728,definitions_list_lookup!$N$15:$P$20,3,TRUE)</f>
        <v>0</v>
      </c>
      <c r="CO728" s="108"/>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8">
        <f t="shared" si="82"/>
        <v>0</v>
      </c>
      <c r="DO728" s="45"/>
      <c r="DP728" s="4"/>
      <c r="DR728" s="8" t="str">
        <f>VLOOKUP($DQ728,definitions_list_lookup!$N$15:$P$20,2,TRUE)</f>
        <v>fresh</v>
      </c>
      <c r="DS728" s="8">
        <f>VLOOKUP($DQ728,definitions_list_lookup!$N$15:$P$20,3,TRUE)</f>
        <v>0</v>
      </c>
      <c r="DT728" s="108"/>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8">
        <f t="shared" si="83"/>
        <v>0</v>
      </c>
      <c r="ET728" s="45"/>
      <c r="EU728" s="8">
        <f t="shared" si="77"/>
        <v>80</v>
      </c>
      <c r="EV728" s="8" t="str">
        <f>VLOOKUP($EU728,definitions_list_lookup!$N$15:$P$20,2,TRUE)</f>
        <v>very high</v>
      </c>
      <c r="EW728" s="8">
        <f>VLOOKUP($EU728,definitions_list_lookup!$N$15:$P$20,3,TRUE)</f>
        <v>4</v>
      </c>
    </row>
    <row r="729" spans="1:153" s="5" customFormat="1" ht="112">
      <c r="A729" s="5" t="s">
        <v>2959</v>
      </c>
      <c r="B729" s="5" t="s">
        <v>2845</v>
      </c>
      <c r="C729" s="5" t="s">
        <v>1497</v>
      </c>
      <c r="D729" s="5" t="s">
        <v>1497</v>
      </c>
      <c r="E729" s="5">
        <v>154</v>
      </c>
      <c r="F729" s="5">
        <v>2</v>
      </c>
      <c r="G729" s="6" t="str">
        <f t="shared" si="78"/>
        <v>154-2</v>
      </c>
      <c r="H729" s="2">
        <v>48.5</v>
      </c>
      <c r="I729" s="2">
        <v>65.5</v>
      </c>
      <c r="J729" s="81" t="str">
        <f>IF(((VLOOKUP($G729,Depth_Lookup!$A$3:$J$561,9,FALSE))-(I729/100))&gt;=0,"Good","Too Long")</f>
        <v>Good</v>
      </c>
      <c r="K729" s="82">
        <f>(VLOOKUP($G729,Depth_Lookup!$A$3:$J$561,10,FALSE))+(H729/100)</f>
        <v>345.55</v>
      </c>
      <c r="L729" s="82">
        <f>(VLOOKUP($G729,Depth_Lookup!$A$3:$J$561,10,FALSE))+(I729/100)</f>
        <v>345.71999999999997</v>
      </c>
      <c r="M729" s="174" t="s">
        <v>2955</v>
      </c>
      <c r="N729" s="174" t="s">
        <v>2630</v>
      </c>
      <c r="O729" s="59" t="s">
        <v>3040</v>
      </c>
      <c r="P729" s="59" t="s">
        <v>2500</v>
      </c>
      <c r="Q729" s="45"/>
      <c r="R729" s="42">
        <v>100</v>
      </c>
      <c r="V729" s="8">
        <f t="shared" si="79"/>
        <v>100</v>
      </c>
      <c r="W729" s="4" t="s">
        <v>2039</v>
      </c>
      <c r="X729" s="5" t="s">
        <v>1764</v>
      </c>
      <c r="Y729" s="38">
        <v>85</v>
      </c>
      <c r="Z729" s="8" t="str">
        <f>VLOOKUP($Y729,definitions_list_lookup!$N$15:$P$20,2,TRUE)</f>
        <v>very high</v>
      </c>
      <c r="AA729" s="8">
        <f>VLOOKUP($Y729,definitions_list_lookup!$N$15:$P$20,3,TRUE)</f>
        <v>4</v>
      </c>
      <c r="AB729" s="4" t="s">
        <v>3039</v>
      </c>
      <c r="AC729" s="7">
        <v>5</v>
      </c>
      <c r="AD729" s="7"/>
      <c r="AE729" s="7"/>
      <c r="AF729" s="7"/>
      <c r="AG729" s="7"/>
      <c r="AH729" s="7"/>
      <c r="AI729" s="7"/>
      <c r="AJ729" s="7"/>
      <c r="AK729" s="7"/>
      <c r="AL729" s="7"/>
      <c r="AM729" s="7"/>
      <c r="AN729" s="7"/>
      <c r="AO729" s="7"/>
      <c r="AP729" s="7">
        <v>5</v>
      </c>
      <c r="AQ729" s="7"/>
      <c r="AR729" s="7"/>
      <c r="AS729" s="7">
        <v>90</v>
      </c>
      <c r="AT729" s="7"/>
      <c r="AU729" s="7"/>
      <c r="AV729" s="7"/>
      <c r="AW729" s="7"/>
      <c r="AX729" s="7"/>
      <c r="AY729" s="7"/>
      <c r="AZ729" s="7"/>
      <c r="BA729" s="8">
        <f t="shared" si="80"/>
        <v>100</v>
      </c>
      <c r="BB729" s="45"/>
      <c r="BC729" s="4"/>
      <c r="BD729" s="4"/>
      <c r="BE729" s="4"/>
      <c r="BG729" s="8" t="str">
        <f>VLOOKUP($BF729,definitions_list_lookup!$N$15:$P$20,2,TRUE)</f>
        <v>fresh</v>
      </c>
      <c r="BH729" s="8">
        <f>VLOOKUP($BF729,definitions_list_lookup!$N$15:$P$20,3,TRUE)</f>
        <v>0</v>
      </c>
      <c r="BI729" s="4"/>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8">
        <f t="shared" si="81"/>
        <v>0</v>
      </c>
      <c r="CI729" s="45"/>
      <c r="CJ729" s="7"/>
      <c r="CK729" s="130"/>
      <c r="CM729" s="8" t="str">
        <f>VLOOKUP($CL729,definitions_list_lookup!$N$15:$P$20,2,TRUE)</f>
        <v>fresh</v>
      </c>
      <c r="CN729" s="8">
        <f>VLOOKUP($CL729,definitions_list_lookup!$N$15:$P$20,3,TRUE)</f>
        <v>0</v>
      </c>
      <c r="CO729" s="108"/>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8">
        <f t="shared" si="82"/>
        <v>0</v>
      </c>
      <c r="DO729" s="45"/>
      <c r="DP729" s="4"/>
      <c r="DR729" s="8" t="str">
        <f>VLOOKUP($DQ729,definitions_list_lookup!$N$15:$P$20,2,TRUE)</f>
        <v>fresh</v>
      </c>
      <c r="DS729" s="8">
        <f>VLOOKUP($DQ729,definitions_list_lookup!$N$15:$P$20,3,TRUE)</f>
        <v>0</v>
      </c>
      <c r="DT729" s="108"/>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8">
        <f t="shared" si="83"/>
        <v>0</v>
      </c>
      <c r="ET729" s="45"/>
      <c r="EU729" s="8">
        <f t="shared" si="77"/>
        <v>85</v>
      </c>
      <c r="EV729" s="8" t="str">
        <f>VLOOKUP($EU729,definitions_list_lookup!$N$15:$P$20,2,TRUE)</f>
        <v>very high</v>
      </c>
      <c r="EW729" s="8">
        <f>VLOOKUP($EU729,definitions_list_lookup!$N$15:$P$20,3,TRUE)</f>
        <v>4</v>
      </c>
    </row>
    <row r="730" spans="1:153" s="5" customFormat="1" ht="140">
      <c r="A730" s="5" t="s">
        <v>2959</v>
      </c>
      <c r="B730" s="5" t="s">
        <v>2845</v>
      </c>
      <c r="C730" s="5" t="s">
        <v>1497</v>
      </c>
      <c r="D730" s="5" t="s">
        <v>1497</v>
      </c>
      <c r="E730" s="5">
        <v>154</v>
      </c>
      <c r="F730" s="5">
        <v>3</v>
      </c>
      <c r="G730" s="6" t="str">
        <f t="shared" si="78"/>
        <v>154-3</v>
      </c>
      <c r="H730" s="2">
        <v>0</v>
      </c>
      <c r="I730" s="2">
        <v>78.5</v>
      </c>
      <c r="J730" s="81" t="str">
        <f>IF(((VLOOKUP($G730,Depth_Lookup!$A$3:$J$561,9,FALSE))-(I730/100))&gt;=0,"Good","Too Long")</f>
        <v>Good</v>
      </c>
      <c r="K730" s="82">
        <f>(VLOOKUP($G730,Depth_Lookup!$A$3:$J$561,10,FALSE))+(H730/100)</f>
        <v>345.72</v>
      </c>
      <c r="L730" s="82">
        <f>(VLOOKUP($G730,Depth_Lookup!$A$3:$J$561,10,FALSE))+(I730/100)</f>
        <v>346.50500000000005</v>
      </c>
      <c r="M730" s="174" t="s">
        <v>2955</v>
      </c>
      <c r="N730" s="174" t="s">
        <v>2630</v>
      </c>
      <c r="O730" s="59" t="s">
        <v>3122</v>
      </c>
      <c r="P730" s="59" t="s">
        <v>2500</v>
      </c>
      <c r="Q730" s="45"/>
      <c r="R730" s="42">
        <v>94</v>
      </c>
      <c r="S730" s="5">
        <v>1</v>
      </c>
      <c r="T730" s="5">
        <v>5</v>
      </c>
      <c r="V730" s="8">
        <f t="shared" si="79"/>
        <v>100</v>
      </c>
      <c r="W730" s="4" t="s">
        <v>2039</v>
      </c>
      <c r="X730" s="5" t="s">
        <v>1764</v>
      </c>
      <c r="Y730" s="38">
        <v>85</v>
      </c>
      <c r="Z730" s="8" t="str">
        <f>VLOOKUP($Y730,definitions_list_lookup!$N$15:$P$20,2,TRUE)</f>
        <v>very high</v>
      </c>
      <c r="AA730" s="8">
        <f>VLOOKUP($Y730,definitions_list_lookup!$N$15:$P$20,3,TRUE)</f>
        <v>4</v>
      </c>
      <c r="AB730" s="4" t="s">
        <v>3039</v>
      </c>
      <c r="AC730" s="7">
        <v>5</v>
      </c>
      <c r="AD730" s="7"/>
      <c r="AE730" s="7"/>
      <c r="AF730" s="7"/>
      <c r="AG730" s="7"/>
      <c r="AH730" s="7"/>
      <c r="AI730" s="7"/>
      <c r="AJ730" s="7"/>
      <c r="AK730" s="7"/>
      <c r="AL730" s="7"/>
      <c r="AM730" s="7"/>
      <c r="AN730" s="7"/>
      <c r="AO730" s="7"/>
      <c r="AP730" s="7">
        <v>5</v>
      </c>
      <c r="AQ730" s="7"/>
      <c r="AR730" s="7"/>
      <c r="AS730" s="7">
        <v>90</v>
      </c>
      <c r="AT730" s="7"/>
      <c r="AU730" s="7"/>
      <c r="AV730" s="7"/>
      <c r="AW730" s="7"/>
      <c r="AX730" s="7"/>
      <c r="AY730" s="7"/>
      <c r="AZ730" s="7"/>
      <c r="BA730" s="8">
        <f t="shared" si="80"/>
        <v>100</v>
      </c>
      <c r="BB730" s="45"/>
      <c r="BC730" s="4" t="s">
        <v>1747</v>
      </c>
      <c r="BD730" s="4" t="s">
        <v>2793</v>
      </c>
      <c r="BE730" s="4" t="s">
        <v>3123</v>
      </c>
      <c r="BF730" s="5">
        <v>100</v>
      </c>
      <c r="BG730" s="8" t="str">
        <f>VLOOKUP($BF730,definitions_list_lookup!$N$15:$P$20,2,TRUE)</f>
        <v>complete</v>
      </c>
      <c r="BH730" s="8">
        <f>VLOOKUP($BF730,definitions_list_lookup!$N$15:$P$20,3,TRUE)</f>
        <v>5</v>
      </c>
      <c r="BI730" s="4"/>
      <c r="BJ730" s="7">
        <v>40</v>
      </c>
      <c r="BK730" s="7">
        <v>20</v>
      </c>
      <c r="BL730" s="7">
        <v>40</v>
      </c>
      <c r="BM730" s="7"/>
      <c r="BN730" s="7"/>
      <c r="BO730" s="7"/>
      <c r="BP730" s="7"/>
      <c r="BQ730" s="7"/>
      <c r="BR730" s="7"/>
      <c r="BS730" s="7"/>
      <c r="BT730" s="7"/>
      <c r="BU730" s="7"/>
      <c r="BV730" s="7"/>
      <c r="BW730" s="7"/>
      <c r="BX730" s="7"/>
      <c r="BY730" s="7"/>
      <c r="BZ730" s="7"/>
      <c r="CA730" s="7"/>
      <c r="CB730" s="7"/>
      <c r="CC730" s="7"/>
      <c r="CD730" s="7"/>
      <c r="CE730" s="7"/>
      <c r="CF730" s="7"/>
      <c r="CG730" s="7"/>
      <c r="CH730" s="8">
        <f t="shared" si="81"/>
        <v>100</v>
      </c>
      <c r="CI730" s="45"/>
      <c r="CJ730" s="130" t="s">
        <v>1777</v>
      </c>
      <c r="CK730" s="130" t="s">
        <v>2039</v>
      </c>
      <c r="CL730" s="5">
        <v>95</v>
      </c>
      <c r="CM730" s="8" t="str">
        <f>VLOOKUP($CL730,definitions_list_lookup!$N$15:$P$20,2,TRUE)</f>
        <v>complete</v>
      </c>
      <c r="CN730" s="8">
        <f>VLOOKUP($CL730,definitions_list_lookup!$N$15:$P$20,3,TRUE)</f>
        <v>5</v>
      </c>
      <c r="CO730" s="108"/>
      <c r="CP730" s="7">
        <v>10</v>
      </c>
      <c r="CQ730" s="7"/>
      <c r="CR730" s="7"/>
      <c r="CS730" s="7"/>
      <c r="CT730" s="7"/>
      <c r="CU730" s="7"/>
      <c r="CV730" s="7"/>
      <c r="CW730" s="7"/>
      <c r="CX730" s="7"/>
      <c r="CY730" s="7"/>
      <c r="CZ730" s="7"/>
      <c r="DA730" s="7"/>
      <c r="DB730" s="7"/>
      <c r="DC730" s="7">
        <v>5</v>
      </c>
      <c r="DD730" s="7"/>
      <c r="DE730" s="7"/>
      <c r="DF730" s="7">
        <v>85</v>
      </c>
      <c r="DG730" s="7"/>
      <c r="DH730" s="7"/>
      <c r="DI730" s="7"/>
      <c r="DJ730" s="7"/>
      <c r="DK730" s="7"/>
      <c r="DL730" s="7"/>
      <c r="DM730" s="7"/>
      <c r="DN730" s="8">
        <f t="shared" si="82"/>
        <v>100</v>
      </c>
      <c r="DO730" s="45"/>
      <c r="DP730" s="4"/>
      <c r="DR730" s="8" t="str">
        <f>VLOOKUP($DQ730,definitions_list_lookup!$N$15:$P$20,2,TRUE)</f>
        <v>fresh</v>
      </c>
      <c r="DS730" s="8">
        <f>VLOOKUP($DQ730,definitions_list_lookup!$N$15:$P$20,3,TRUE)</f>
        <v>0</v>
      </c>
      <c r="DT730" s="108"/>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8">
        <f t="shared" si="83"/>
        <v>0</v>
      </c>
      <c r="ET730" s="45"/>
      <c r="EU730" s="8">
        <f t="shared" si="77"/>
        <v>85.649999999999991</v>
      </c>
      <c r="EV730" s="8" t="str">
        <f>VLOOKUP($EU730,definitions_list_lookup!$N$15:$P$20,2,TRUE)</f>
        <v>very high</v>
      </c>
      <c r="EW730" s="8">
        <f>VLOOKUP($EU730,definitions_list_lookup!$N$15:$P$20,3,TRUE)</f>
        <v>4</v>
      </c>
    </row>
    <row r="731" spans="1:153" s="5" customFormat="1" ht="70">
      <c r="A731" s="5" t="s">
        <v>2959</v>
      </c>
      <c r="B731" s="5" t="s">
        <v>2845</v>
      </c>
      <c r="C731" s="5" t="s">
        <v>1497</v>
      </c>
      <c r="D731" s="5" t="s">
        <v>1497</v>
      </c>
      <c r="E731" s="5">
        <v>154</v>
      </c>
      <c r="F731" s="5">
        <v>3</v>
      </c>
      <c r="G731" s="6" t="str">
        <f t="shared" si="78"/>
        <v>154-3</v>
      </c>
      <c r="H731" s="2">
        <v>78.5</v>
      </c>
      <c r="I731" s="2">
        <v>80.5</v>
      </c>
      <c r="J731" s="81" t="str">
        <f>IF(((VLOOKUP($G731,Depth_Lookup!$A$3:$J$561,9,FALSE))-(I731/100))&gt;=0,"Good","Too Long")</f>
        <v>Good</v>
      </c>
      <c r="K731" s="82">
        <f>(VLOOKUP($G731,Depth_Lookup!$A$3:$J$561,10,FALSE))+(H731/100)</f>
        <v>346.50500000000005</v>
      </c>
      <c r="L731" s="82">
        <f>(VLOOKUP($G731,Depth_Lookup!$A$3:$J$561,10,FALSE))+(I731/100)</f>
        <v>346.52500000000003</v>
      </c>
      <c r="M731" s="174" t="s">
        <v>2956</v>
      </c>
      <c r="N731" s="174" t="s">
        <v>1516</v>
      </c>
      <c r="O731" s="59" t="s">
        <v>3038</v>
      </c>
      <c r="P731" s="59" t="s">
        <v>3057</v>
      </c>
      <c r="Q731" s="45"/>
      <c r="R731" s="42">
        <v>100</v>
      </c>
      <c r="V731" s="8">
        <f t="shared" si="79"/>
        <v>100</v>
      </c>
      <c r="W731" s="4" t="s">
        <v>1756</v>
      </c>
      <c r="X731" s="5" t="s">
        <v>1764</v>
      </c>
      <c r="Y731" s="38">
        <v>100</v>
      </c>
      <c r="Z731" s="8" t="str">
        <f>VLOOKUP($Y731,definitions_list_lookup!$N$15:$P$20,2,TRUE)</f>
        <v>complete</v>
      </c>
      <c r="AA731" s="8">
        <f>VLOOKUP($Y731,definitions_list_lookup!$N$15:$P$20,3,TRUE)</f>
        <v>5</v>
      </c>
      <c r="AB731" s="4" t="s">
        <v>3037</v>
      </c>
      <c r="AC731" s="7">
        <v>20</v>
      </c>
      <c r="AD731" s="7"/>
      <c r="AE731" s="7"/>
      <c r="AF731" s="7"/>
      <c r="AG731" s="7"/>
      <c r="AH731" s="7"/>
      <c r="AI731" s="7"/>
      <c r="AJ731" s="7"/>
      <c r="AK731" s="7"/>
      <c r="AL731" s="7"/>
      <c r="AM731" s="7"/>
      <c r="AN731" s="7"/>
      <c r="AO731" s="7"/>
      <c r="AP731" s="7"/>
      <c r="AQ731" s="7"/>
      <c r="AR731" s="7"/>
      <c r="AS731" s="7"/>
      <c r="AT731" s="7"/>
      <c r="AU731" s="7"/>
      <c r="AV731" s="7"/>
      <c r="AW731" s="7"/>
      <c r="AX731" s="7"/>
      <c r="AY731" s="7"/>
      <c r="AZ731" s="7">
        <v>80</v>
      </c>
      <c r="BA731" s="8">
        <f t="shared" si="80"/>
        <v>100</v>
      </c>
      <c r="BB731" s="45"/>
      <c r="BC731" s="4"/>
      <c r="BD731" s="4"/>
      <c r="BE731" s="4"/>
      <c r="BG731" s="8" t="str">
        <f>VLOOKUP($BF731,definitions_list_lookup!$N$15:$P$20,2,TRUE)</f>
        <v>fresh</v>
      </c>
      <c r="BH731" s="8">
        <f>VLOOKUP($BF731,definitions_list_lookup!$N$15:$P$20,3,TRUE)</f>
        <v>0</v>
      </c>
      <c r="BI731" s="4"/>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8">
        <f t="shared" si="81"/>
        <v>0</v>
      </c>
      <c r="CI731" s="45"/>
      <c r="CJ731" s="7"/>
      <c r="CK731" s="130"/>
      <c r="CM731" s="8" t="str">
        <f>VLOOKUP($CL731,definitions_list_lookup!$N$15:$P$20,2,TRUE)</f>
        <v>fresh</v>
      </c>
      <c r="CN731" s="8">
        <f>VLOOKUP($CL731,definitions_list_lookup!$N$15:$P$20,3,TRUE)</f>
        <v>0</v>
      </c>
      <c r="CO731" s="108"/>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8">
        <f t="shared" si="82"/>
        <v>0</v>
      </c>
      <c r="DO731" s="45"/>
      <c r="DP731" s="4"/>
      <c r="DR731" s="8" t="str">
        <f>VLOOKUP($DQ731,definitions_list_lookup!$N$15:$P$20,2,TRUE)</f>
        <v>fresh</v>
      </c>
      <c r="DS731" s="8">
        <f>VLOOKUP($DQ731,definitions_list_lookup!$N$15:$P$20,3,TRUE)</f>
        <v>0</v>
      </c>
      <c r="DT731" s="108"/>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8">
        <f t="shared" si="83"/>
        <v>0</v>
      </c>
      <c r="ET731" s="45"/>
      <c r="EU731" s="8">
        <f t="shared" si="77"/>
        <v>100</v>
      </c>
      <c r="EV731" s="8" t="str">
        <f>VLOOKUP($EU731,definitions_list_lookup!$N$15:$P$20,2,TRUE)</f>
        <v>complete</v>
      </c>
      <c r="EW731" s="8">
        <f>VLOOKUP($EU731,definitions_list_lookup!$N$15:$P$20,3,TRUE)</f>
        <v>5</v>
      </c>
    </row>
    <row r="732" spans="1:153" s="5" customFormat="1" ht="84">
      <c r="A732" s="5" t="s">
        <v>2959</v>
      </c>
      <c r="B732" s="5" t="s">
        <v>2845</v>
      </c>
      <c r="C732" s="5" t="s">
        <v>1497</v>
      </c>
      <c r="D732" s="5" t="s">
        <v>1497</v>
      </c>
      <c r="E732" s="5">
        <v>154</v>
      </c>
      <c r="F732" s="5">
        <v>3</v>
      </c>
      <c r="G732" s="6" t="str">
        <f t="shared" si="78"/>
        <v>154-3</v>
      </c>
      <c r="H732" s="2">
        <v>80.5</v>
      </c>
      <c r="I732" s="2">
        <v>93.5</v>
      </c>
      <c r="J732" s="81" t="str">
        <f>IF(((VLOOKUP($G732,Depth_Lookup!$A$3:$J$561,9,FALSE))-(I732/100))&gt;=0,"Good","Too Long")</f>
        <v>Good</v>
      </c>
      <c r="K732" s="82">
        <f>(VLOOKUP($G732,Depth_Lookup!$A$3:$J$561,10,FALSE))+(H732/100)</f>
        <v>346.52500000000003</v>
      </c>
      <c r="L732" s="82">
        <f>(VLOOKUP($G732,Depth_Lookup!$A$3:$J$561,10,FALSE))+(I732/100)</f>
        <v>346.65500000000003</v>
      </c>
      <c r="M732" s="174" t="s">
        <v>2957</v>
      </c>
      <c r="N732" s="174" t="s">
        <v>2630</v>
      </c>
      <c r="O732" s="59" t="s">
        <v>3040</v>
      </c>
      <c r="P732" s="59" t="s">
        <v>2857</v>
      </c>
      <c r="Q732" s="45"/>
      <c r="R732" s="42">
        <v>100</v>
      </c>
      <c r="V732" s="8">
        <f t="shared" si="79"/>
        <v>100</v>
      </c>
      <c r="W732" s="4" t="s">
        <v>2039</v>
      </c>
      <c r="X732" s="5" t="s">
        <v>1764</v>
      </c>
      <c r="Y732" s="38">
        <v>85</v>
      </c>
      <c r="Z732" s="8" t="str">
        <f>VLOOKUP($Y732,definitions_list_lookup!$N$15:$P$20,2,TRUE)</f>
        <v>very high</v>
      </c>
      <c r="AA732" s="8">
        <f>VLOOKUP($Y732,definitions_list_lookup!$N$15:$P$20,3,TRUE)</f>
        <v>4</v>
      </c>
      <c r="AB732" s="4"/>
      <c r="AC732" s="7">
        <v>5</v>
      </c>
      <c r="AD732" s="7"/>
      <c r="AE732" s="7"/>
      <c r="AF732" s="7"/>
      <c r="AG732" s="7"/>
      <c r="AH732" s="7"/>
      <c r="AI732" s="7"/>
      <c r="AJ732" s="7"/>
      <c r="AK732" s="7"/>
      <c r="AL732" s="7"/>
      <c r="AM732" s="7"/>
      <c r="AN732" s="7"/>
      <c r="AO732" s="7"/>
      <c r="AP732" s="7">
        <v>5</v>
      </c>
      <c r="AQ732" s="7"/>
      <c r="AR732" s="7"/>
      <c r="AS732" s="7">
        <v>90</v>
      </c>
      <c r="AT732" s="7"/>
      <c r="AU732" s="7"/>
      <c r="AV732" s="7"/>
      <c r="AW732" s="7"/>
      <c r="AX732" s="7"/>
      <c r="AY732" s="7"/>
      <c r="AZ732" s="7"/>
      <c r="BA732" s="8">
        <f t="shared" si="80"/>
        <v>100</v>
      </c>
      <c r="BB732" s="45"/>
      <c r="BC732" s="4"/>
      <c r="BD732" s="4"/>
      <c r="BE732" s="4"/>
      <c r="BG732" s="8" t="str">
        <f>VLOOKUP($BF732,definitions_list_lookup!$N$15:$P$20,2,TRUE)</f>
        <v>fresh</v>
      </c>
      <c r="BH732" s="8">
        <f>VLOOKUP($BF732,definitions_list_lookup!$N$15:$P$20,3,TRUE)</f>
        <v>0</v>
      </c>
      <c r="BI732" s="4"/>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8">
        <f t="shared" si="81"/>
        <v>0</v>
      </c>
      <c r="CI732" s="45"/>
      <c r="CJ732" s="7"/>
      <c r="CK732" s="130"/>
      <c r="CM732" s="8" t="str">
        <f>VLOOKUP($CL732,definitions_list_lookup!$N$15:$P$20,2,TRUE)</f>
        <v>fresh</v>
      </c>
      <c r="CN732" s="8">
        <f>VLOOKUP($CL732,definitions_list_lookup!$N$15:$P$20,3,TRUE)</f>
        <v>0</v>
      </c>
      <c r="CO732" s="108"/>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8">
        <f t="shared" si="82"/>
        <v>0</v>
      </c>
      <c r="DO732" s="45"/>
      <c r="DP732" s="4"/>
      <c r="DR732" s="8" t="str">
        <f>VLOOKUP($DQ732,definitions_list_lookup!$N$15:$P$20,2,TRUE)</f>
        <v>fresh</v>
      </c>
      <c r="DS732" s="8">
        <f>VLOOKUP($DQ732,definitions_list_lookup!$N$15:$P$20,3,TRUE)</f>
        <v>0</v>
      </c>
      <c r="DT732" s="108"/>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8">
        <f t="shared" si="83"/>
        <v>0</v>
      </c>
      <c r="ET732" s="45"/>
      <c r="EU732" s="8">
        <f t="shared" si="77"/>
        <v>85</v>
      </c>
      <c r="EV732" s="8" t="str">
        <f>VLOOKUP($EU732,definitions_list_lookup!$N$15:$P$20,2,TRUE)</f>
        <v>very high</v>
      </c>
      <c r="EW732" s="8">
        <f>VLOOKUP($EU732,definitions_list_lookup!$N$15:$P$20,3,TRUE)</f>
        <v>4</v>
      </c>
    </row>
    <row r="733" spans="1:153" s="5" customFormat="1" ht="84">
      <c r="A733" s="5" t="s">
        <v>2959</v>
      </c>
      <c r="B733" s="5" t="s">
        <v>2845</v>
      </c>
      <c r="C733" s="5" t="s">
        <v>1497</v>
      </c>
      <c r="D733" s="5" t="s">
        <v>1497</v>
      </c>
      <c r="E733" s="5">
        <v>154</v>
      </c>
      <c r="F733" s="5">
        <v>4</v>
      </c>
      <c r="G733" s="6" t="str">
        <f t="shared" si="78"/>
        <v>154-4</v>
      </c>
      <c r="H733" s="2">
        <v>0</v>
      </c>
      <c r="I733" s="2">
        <v>46.5</v>
      </c>
      <c r="J733" s="81" t="str">
        <f>IF(((VLOOKUP($G733,Depth_Lookup!$A$3:$J$561,9,FALSE))-(I733/100))&gt;=0,"Good","Too Long")</f>
        <v>Good</v>
      </c>
      <c r="K733" s="82">
        <f>(VLOOKUP($G733,Depth_Lookup!$A$3:$J$561,10,FALSE))+(H733/100)</f>
        <v>346.65499999999997</v>
      </c>
      <c r="L733" s="82">
        <f>(VLOOKUP($G733,Depth_Lookup!$A$3:$J$561,10,FALSE))+(I733/100)</f>
        <v>347.11999999999995</v>
      </c>
      <c r="M733" s="174" t="s">
        <v>2957</v>
      </c>
      <c r="N733" s="174" t="s">
        <v>2630</v>
      </c>
      <c r="O733" s="59" t="s">
        <v>3124</v>
      </c>
      <c r="P733" s="59" t="s">
        <v>2502</v>
      </c>
      <c r="Q733" s="45"/>
      <c r="R733" s="42">
        <v>97</v>
      </c>
      <c r="S733" s="5">
        <v>3</v>
      </c>
      <c r="V733" s="8">
        <f t="shared" si="79"/>
        <v>100</v>
      </c>
      <c r="W733" s="4" t="s">
        <v>2039</v>
      </c>
      <c r="X733" s="5" t="s">
        <v>1764</v>
      </c>
      <c r="Y733" s="38">
        <v>85</v>
      </c>
      <c r="Z733" s="8" t="str">
        <f>VLOOKUP($Y733,definitions_list_lookup!$N$15:$P$20,2,TRUE)</f>
        <v>very high</v>
      </c>
      <c r="AA733" s="8">
        <f>VLOOKUP($Y733,definitions_list_lookup!$N$15:$P$20,3,TRUE)</f>
        <v>4</v>
      </c>
      <c r="AB733" s="4"/>
      <c r="AC733" s="7">
        <v>5</v>
      </c>
      <c r="AD733" s="7"/>
      <c r="AE733" s="7"/>
      <c r="AF733" s="7"/>
      <c r="AG733" s="7"/>
      <c r="AH733" s="7"/>
      <c r="AI733" s="7"/>
      <c r="AJ733" s="7"/>
      <c r="AK733" s="7"/>
      <c r="AL733" s="7"/>
      <c r="AM733" s="7"/>
      <c r="AN733" s="7"/>
      <c r="AO733" s="7"/>
      <c r="AP733" s="7">
        <v>5</v>
      </c>
      <c r="AQ733" s="7"/>
      <c r="AR733" s="7"/>
      <c r="AS733" s="7">
        <v>90</v>
      </c>
      <c r="AT733" s="7"/>
      <c r="AU733" s="7"/>
      <c r="AV733" s="7"/>
      <c r="AW733" s="7"/>
      <c r="AX733" s="7"/>
      <c r="AY733" s="7"/>
      <c r="AZ733" s="7"/>
      <c r="BA733" s="8">
        <f t="shared" si="80"/>
        <v>100</v>
      </c>
      <c r="BB733" s="45"/>
      <c r="BC733" s="4" t="s">
        <v>1747</v>
      </c>
      <c r="BD733" s="4" t="s">
        <v>1777</v>
      </c>
      <c r="BE733" s="4" t="s">
        <v>3125</v>
      </c>
      <c r="BF733" s="5">
        <v>100</v>
      </c>
      <c r="BG733" s="8" t="str">
        <f>VLOOKUP($BF733,definitions_list_lookup!$N$15:$P$20,2,TRUE)</f>
        <v>complete</v>
      </c>
      <c r="BH733" s="8">
        <f>VLOOKUP($BF733,definitions_list_lookup!$N$15:$P$20,3,TRUE)</f>
        <v>5</v>
      </c>
      <c r="BI733" s="4"/>
      <c r="BJ733" s="7">
        <v>40</v>
      </c>
      <c r="BK733" s="7">
        <v>20</v>
      </c>
      <c r="BL733" s="7">
        <v>40</v>
      </c>
      <c r="BM733" s="7"/>
      <c r="BN733" s="7"/>
      <c r="BO733" s="7"/>
      <c r="BP733" s="7"/>
      <c r="BQ733" s="7"/>
      <c r="BR733" s="7"/>
      <c r="BS733" s="7"/>
      <c r="BT733" s="7"/>
      <c r="BU733" s="7"/>
      <c r="BV733" s="7"/>
      <c r="BW733" s="7"/>
      <c r="BX733" s="7"/>
      <c r="BY733" s="7"/>
      <c r="BZ733" s="7"/>
      <c r="CA733" s="7"/>
      <c r="CB733" s="7"/>
      <c r="CC733" s="7"/>
      <c r="CD733" s="7"/>
      <c r="CE733" s="7"/>
      <c r="CF733" s="7"/>
      <c r="CG733" s="7"/>
      <c r="CH733" s="8">
        <f t="shared" si="81"/>
        <v>100</v>
      </c>
      <c r="CI733" s="45"/>
      <c r="CJ733" s="7"/>
      <c r="CK733" s="130"/>
      <c r="CM733" s="8" t="str">
        <f>VLOOKUP($CL733,definitions_list_lookup!$N$15:$P$20,2,TRUE)</f>
        <v>fresh</v>
      </c>
      <c r="CN733" s="8">
        <f>VLOOKUP($CL733,definitions_list_lookup!$N$15:$P$20,3,TRUE)</f>
        <v>0</v>
      </c>
      <c r="CO733" s="108"/>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8">
        <f t="shared" si="82"/>
        <v>0</v>
      </c>
      <c r="DO733" s="45"/>
      <c r="DP733" s="4"/>
      <c r="DR733" s="8" t="str">
        <f>VLOOKUP($DQ733,definitions_list_lookup!$N$15:$P$20,2,TRUE)</f>
        <v>fresh</v>
      </c>
      <c r="DS733" s="8">
        <f>VLOOKUP($DQ733,definitions_list_lookup!$N$15:$P$20,3,TRUE)</f>
        <v>0</v>
      </c>
      <c r="DT733" s="108"/>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8">
        <f t="shared" si="83"/>
        <v>0</v>
      </c>
      <c r="ET733" s="45"/>
      <c r="EU733" s="8">
        <f t="shared" si="77"/>
        <v>85.45</v>
      </c>
      <c r="EV733" s="8" t="str">
        <f>VLOOKUP($EU733,definitions_list_lookup!$N$15:$P$20,2,TRUE)</f>
        <v>very high</v>
      </c>
      <c r="EW733" s="8">
        <f>VLOOKUP($EU733,definitions_list_lookup!$N$15:$P$20,3,TRUE)</f>
        <v>4</v>
      </c>
    </row>
    <row r="734" spans="1:153" s="100" customFormat="1" ht="70">
      <c r="A734" s="100" t="s">
        <v>2959</v>
      </c>
      <c r="B734" s="100" t="s">
        <v>2845</v>
      </c>
      <c r="C734" s="100" t="s">
        <v>1497</v>
      </c>
      <c r="D734" s="100" t="s">
        <v>1497</v>
      </c>
      <c r="E734" s="100">
        <v>154</v>
      </c>
      <c r="F734" s="100">
        <v>4</v>
      </c>
      <c r="G734" s="101" t="str">
        <f t="shared" si="78"/>
        <v>154-4</v>
      </c>
      <c r="H734" s="102">
        <v>46.5</v>
      </c>
      <c r="I734" s="102">
        <v>53</v>
      </c>
      <c r="J734" s="81" t="str">
        <f>IF(((VLOOKUP($G734,Depth_Lookup!$A$3:$J$561,9,FALSE))-(I734/100))&gt;=0,"Good","Too Long")</f>
        <v>Good</v>
      </c>
      <c r="K734" s="82">
        <f>(VLOOKUP($G734,Depth_Lookup!$A$3:$J$561,10,FALSE))+(H734/100)</f>
        <v>347.11999999999995</v>
      </c>
      <c r="L734" s="82">
        <f>(VLOOKUP($G734,Depth_Lookup!$A$3:$J$561,10,FALSE))+(I734/100)</f>
        <v>347.18499999999995</v>
      </c>
      <c r="M734" s="175" t="s">
        <v>2958</v>
      </c>
      <c r="N734" s="175" t="s">
        <v>12</v>
      </c>
      <c r="O734" s="136" t="s">
        <v>3038</v>
      </c>
      <c r="P734" s="136" t="s">
        <v>3054</v>
      </c>
      <c r="Q734" s="137"/>
      <c r="R734" s="124">
        <v>100</v>
      </c>
      <c r="V734" s="177">
        <f t="shared" si="79"/>
        <v>100</v>
      </c>
      <c r="W734" s="125" t="s">
        <v>1756</v>
      </c>
      <c r="X734" s="100" t="s">
        <v>1764</v>
      </c>
      <c r="Y734" s="126">
        <v>100</v>
      </c>
      <c r="Z734" s="177" t="str">
        <f>VLOOKUP($Y734,definitions_list_lookup!$N$15:$P$20,2,TRUE)</f>
        <v>complete</v>
      </c>
      <c r="AA734" s="177">
        <f>VLOOKUP($Y734,definitions_list_lookup!$N$15:$P$20,3,TRUE)</f>
        <v>5</v>
      </c>
      <c r="AB734" s="125" t="s">
        <v>3128</v>
      </c>
      <c r="AC734" s="106">
        <v>40</v>
      </c>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v>60</v>
      </c>
      <c r="BA734" s="177">
        <f t="shared" si="80"/>
        <v>100</v>
      </c>
      <c r="BB734" s="137"/>
      <c r="BC734" s="125"/>
      <c r="BD734" s="125"/>
      <c r="BE734" s="125"/>
      <c r="BG734" s="177" t="str">
        <f>VLOOKUP($BF734,definitions_list_lookup!$N$15:$P$20,2,TRUE)</f>
        <v>fresh</v>
      </c>
      <c r="BH734" s="177">
        <f>VLOOKUP($BF734,definitions_list_lookup!$N$15:$P$20,3,TRUE)</f>
        <v>0</v>
      </c>
      <c r="BI734" s="125"/>
      <c r="BJ734" s="106"/>
      <c r="BK734" s="106"/>
      <c r="BL734" s="106"/>
      <c r="BM734" s="106"/>
      <c r="BN734" s="106"/>
      <c r="BO734" s="106"/>
      <c r="BP734" s="106"/>
      <c r="BQ734" s="106"/>
      <c r="BR734" s="106"/>
      <c r="BS734" s="106"/>
      <c r="BT734" s="106"/>
      <c r="BU734" s="106"/>
      <c r="BV734" s="106"/>
      <c r="BW734" s="106"/>
      <c r="BX734" s="106"/>
      <c r="BY734" s="106"/>
      <c r="BZ734" s="106"/>
      <c r="CA734" s="106"/>
      <c r="CB734" s="106"/>
      <c r="CC734" s="106"/>
      <c r="CD734" s="106"/>
      <c r="CE734" s="106"/>
      <c r="CF734" s="106"/>
      <c r="CG734" s="106"/>
      <c r="CH734" s="177">
        <f t="shared" si="81"/>
        <v>0</v>
      </c>
      <c r="CI734" s="137"/>
      <c r="CJ734" s="106"/>
      <c r="CK734" s="138"/>
      <c r="CM734" s="177" t="str">
        <f>VLOOKUP($CL734,definitions_list_lookup!$N$15:$P$20,2,TRUE)</f>
        <v>fresh</v>
      </c>
      <c r="CN734" s="177">
        <f>VLOOKUP($CL734,definitions_list_lookup!$N$15:$P$20,3,TRUE)</f>
        <v>0</v>
      </c>
      <c r="CO734" s="109"/>
      <c r="CP734" s="106"/>
      <c r="CQ734" s="106"/>
      <c r="CR734" s="106"/>
      <c r="CS734" s="106"/>
      <c r="CT734" s="106"/>
      <c r="CU734" s="106"/>
      <c r="CV734" s="106"/>
      <c r="CW734" s="106"/>
      <c r="CX734" s="106"/>
      <c r="CY734" s="106"/>
      <c r="CZ734" s="106"/>
      <c r="DA734" s="106"/>
      <c r="DB734" s="106"/>
      <c r="DC734" s="106"/>
      <c r="DD734" s="106"/>
      <c r="DE734" s="106"/>
      <c r="DF734" s="106"/>
      <c r="DG734" s="106"/>
      <c r="DH734" s="106"/>
      <c r="DI734" s="106"/>
      <c r="DJ734" s="106"/>
      <c r="DK734" s="106"/>
      <c r="DL734" s="106"/>
      <c r="DM734" s="106"/>
      <c r="DN734" s="177">
        <f t="shared" si="82"/>
        <v>0</v>
      </c>
      <c r="DO734" s="137"/>
      <c r="DP734" s="125"/>
      <c r="DR734" s="177" t="str">
        <f>VLOOKUP($DQ734,definitions_list_lookup!$N$15:$P$20,2,TRUE)</f>
        <v>fresh</v>
      </c>
      <c r="DS734" s="177">
        <f>VLOOKUP($DQ734,definitions_list_lookup!$N$15:$P$20,3,TRUE)</f>
        <v>0</v>
      </c>
      <c r="DT734" s="109"/>
      <c r="DU734" s="106"/>
      <c r="DV734" s="106"/>
      <c r="DW734" s="106"/>
      <c r="DX734" s="106"/>
      <c r="DY734" s="106"/>
      <c r="DZ734" s="106"/>
      <c r="EA734" s="106"/>
      <c r="EB734" s="106"/>
      <c r="EC734" s="106"/>
      <c r="ED734" s="106"/>
      <c r="EE734" s="106"/>
      <c r="EF734" s="106"/>
      <c r="EG734" s="106"/>
      <c r="EH734" s="106"/>
      <c r="EI734" s="106"/>
      <c r="EJ734" s="106"/>
      <c r="EK734" s="106"/>
      <c r="EL734" s="106"/>
      <c r="EM734" s="106"/>
      <c r="EN734" s="106"/>
      <c r="EO734" s="106"/>
      <c r="EP734" s="106"/>
      <c r="EQ734" s="106"/>
      <c r="ER734" s="106"/>
      <c r="ES734" s="177">
        <f t="shared" si="83"/>
        <v>0</v>
      </c>
      <c r="ET734" s="137"/>
      <c r="EU734" s="177">
        <f t="shared" si="77"/>
        <v>100</v>
      </c>
      <c r="EV734" s="177" t="str">
        <f>VLOOKUP($EU734,definitions_list_lookup!$N$15:$P$20,2,TRUE)</f>
        <v>complete</v>
      </c>
      <c r="EW734" s="177">
        <f>VLOOKUP($EU734,definitions_list_lookup!$N$15:$P$20,3,TRUE)</f>
        <v>5</v>
      </c>
    </row>
    <row r="735" spans="1:153" s="5" customFormat="1" ht="84">
      <c r="A735" s="5" t="s">
        <v>3127</v>
      </c>
      <c r="B735" s="5" t="s">
        <v>2845</v>
      </c>
      <c r="C735" s="5" t="s">
        <v>1497</v>
      </c>
      <c r="D735" s="5" t="s">
        <v>1497</v>
      </c>
      <c r="E735" s="5">
        <v>155</v>
      </c>
      <c r="F735" s="5">
        <v>1</v>
      </c>
      <c r="G735" s="6" t="str">
        <f t="shared" si="78"/>
        <v>155-1</v>
      </c>
      <c r="H735" s="2">
        <v>0</v>
      </c>
      <c r="I735" s="2">
        <v>48</v>
      </c>
      <c r="J735" s="81" t="str">
        <f>IF(((VLOOKUP($G735,Depth_Lookup!$A$3:$J$561,9,FALSE))-(I735/100))&gt;=0,"Good","Too Long")</f>
        <v>Good</v>
      </c>
      <c r="K735" s="82">
        <f>(VLOOKUP($G735,Depth_Lookup!$A$3:$J$561,10,FALSE))+(H735/100)</f>
        <v>347.15</v>
      </c>
      <c r="L735" s="82">
        <f>(VLOOKUP($G735,Depth_Lookup!$A$3:$J$561,10,FALSE))+(I735/100)</f>
        <v>347.63</v>
      </c>
      <c r="M735" s="174" t="s">
        <v>2958</v>
      </c>
      <c r="N735" s="174" t="s">
        <v>12</v>
      </c>
      <c r="O735" s="59" t="s">
        <v>3131</v>
      </c>
      <c r="P735" s="59" t="s">
        <v>2502</v>
      </c>
      <c r="Q735" s="45"/>
      <c r="R735" s="42">
        <v>75</v>
      </c>
      <c r="S735" s="5">
        <v>25</v>
      </c>
      <c r="V735" s="8">
        <f t="shared" si="79"/>
        <v>100</v>
      </c>
      <c r="W735" s="4" t="s">
        <v>2039</v>
      </c>
      <c r="X735" s="5" t="s">
        <v>1764</v>
      </c>
      <c r="Y735" s="38">
        <v>90</v>
      </c>
      <c r="Z735" s="8" t="str">
        <f>VLOOKUP($Y735,definitions_list_lookup!$N$15:$P$20,2,TRUE)</f>
        <v>very high</v>
      </c>
      <c r="AA735" s="8">
        <f>VLOOKUP($Y735,definitions_list_lookup!$N$15:$P$20,3,TRUE)</f>
        <v>4</v>
      </c>
      <c r="AB735" s="4"/>
      <c r="AC735" s="7">
        <v>2</v>
      </c>
      <c r="AD735" s="7"/>
      <c r="AE735" s="7"/>
      <c r="AF735" s="7"/>
      <c r="AG735" s="7"/>
      <c r="AH735" s="7"/>
      <c r="AI735" s="7"/>
      <c r="AJ735" s="7"/>
      <c r="AK735" s="7"/>
      <c r="AL735" s="7"/>
      <c r="AM735" s="7"/>
      <c r="AN735" s="7"/>
      <c r="AO735" s="7"/>
      <c r="AP735" s="7">
        <v>5</v>
      </c>
      <c r="AQ735" s="7"/>
      <c r="AR735" s="7"/>
      <c r="AS735" s="7">
        <v>93</v>
      </c>
      <c r="AT735" s="7"/>
      <c r="AU735" s="7"/>
      <c r="AV735" s="7"/>
      <c r="AW735" s="7"/>
      <c r="AX735" s="7"/>
      <c r="AY735" s="7"/>
      <c r="AZ735" s="7"/>
      <c r="BA735" s="8">
        <f t="shared" si="80"/>
        <v>100</v>
      </c>
      <c r="BB735" s="45"/>
      <c r="BC735" s="4" t="s">
        <v>1747</v>
      </c>
      <c r="BD735" s="4" t="s">
        <v>3099</v>
      </c>
      <c r="BE735" s="4" t="s">
        <v>3129</v>
      </c>
      <c r="BF735" s="5">
        <v>100</v>
      </c>
      <c r="BG735" s="8" t="str">
        <f>VLOOKUP($BF735,definitions_list_lookup!$N$15:$P$20,2,TRUE)</f>
        <v>complete</v>
      </c>
      <c r="BH735" s="8">
        <f>VLOOKUP($BF735,definitions_list_lookup!$N$15:$P$20,3,TRUE)</f>
        <v>5</v>
      </c>
      <c r="BI735" s="4" t="s">
        <v>3130</v>
      </c>
      <c r="BJ735" s="7">
        <v>60</v>
      </c>
      <c r="BK735" s="7">
        <v>20</v>
      </c>
      <c r="BL735" s="7">
        <v>20</v>
      </c>
      <c r="BM735" s="7"/>
      <c r="BN735" s="7"/>
      <c r="BO735" s="7"/>
      <c r="BP735" s="7"/>
      <c r="BQ735" s="7"/>
      <c r="BR735" s="7"/>
      <c r="BS735" s="7"/>
      <c r="BT735" s="7"/>
      <c r="BU735" s="7"/>
      <c r="BV735" s="7"/>
      <c r="BW735" s="7"/>
      <c r="BX735" s="7"/>
      <c r="BY735" s="7"/>
      <c r="BZ735" s="7"/>
      <c r="CA735" s="7"/>
      <c r="CB735" s="7"/>
      <c r="CC735" s="7"/>
      <c r="CD735" s="7"/>
      <c r="CE735" s="7"/>
      <c r="CF735" s="7"/>
      <c r="CG735" s="7"/>
      <c r="CH735" s="8">
        <f t="shared" si="81"/>
        <v>100</v>
      </c>
      <c r="CI735" s="45"/>
      <c r="CJ735" s="7"/>
      <c r="CK735" s="130"/>
      <c r="CM735" s="8" t="str">
        <f>VLOOKUP($CL735,definitions_list_lookup!$N$15:$P$20,2,TRUE)</f>
        <v>fresh</v>
      </c>
      <c r="CN735" s="8">
        <f>VLOOKUP($CL735,definitions_list_lookup!$N$15:$P$20,3,TRUE)</f>
        <v>0</v>
      </c>
      <c r="CO735" s="108"/>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8">
        <f t="shared" si="82"/>
        <v>0</v>
      </c>
      <c r="DO735" s="45"/>
      <c r="DP735" s="4"/>
      <c r="DR735" s="8" t="str">
        <f>VLOOKUP($DQ735,definitions_list_lookup!$N$15:$P$20,2,TRUE)</f>
        <v>fresh</v>
      </c>
      <c r="DS735" s="8">
        <f>VLOOKUP($DQ735,definitions_list_lookup!$N$15:$P$20,3,TRUE)</f>
        <v>0</v>
      </c>
      <c r="DT735" s="108"/>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8">
        <f t="shared" si="83"/>
        <v>0</v>
      </c>
      <c r="ET735" s="45"/>
      <c r="EU735" s="8">
        <f t="shared" si="77"/>
        <v>92.5</v>
      </c>
      <c r="EV735" s="8" t="str">
        <f>VLOOKUP($EU735,definitions_list_lookup!$N$15:$P$20,2,TRUE)</f>
        <v>complete</v>
      </c>
      <c r="EW735" s="8">
        <f>VLOOKUP($EU735,definitions_list_lookup!$N$15:$P$20,3,TRUE)</f>
        <v>5</v>
      </c>
    </row>
    <row r="736" spans="1:153" s="5" customFormat="1" ht="84">
      <c r="A736" s="5" t="s">
        <v>3127</v>
      </c>
      <c r="B736" s="5" t="s">
        <v>2845</v>
      </c>
      <c r="C736" s="5" t="s">
        <v>1497</v>
      </c>
      <c r="D736" s="5" t="s">
        <v>1497</v>
      </c>
      <c r="E736" s="5">
        <v>155</v>
      </c>
      <c r="F736" s="5">
        <v>1</v>
      </c>
      <c r="G736" s="6" t="str">
        <f t="shared" si="78"/>
        <v>155-1</v>
      </c>
      <c r="H736" s="2">
        <v>48</v>
      </c>
      <c r="I736" s="2">
        <v>58</v>
      </c>
      <c r="J736" s="81" t="str">
        <f>IF(((VLOOKUP($G736,Depth_Lookup!$A$3:$J$561,9,FALSE))-(I736/100))&gt;=0,"Good","Too Long")</f>
        <v>Good</v>
      </c>
      <c r="K736" s="82">
        <f>(VLOOKUP($G736,Depth_Lookup!$A$3:$J$561,10,FALSE))+(H736/100)</f>
        <v>347.63</v>
      </c>
      <c r="L736" s="82">
        <f>(VLOOKUP($G736,Depth_Lookup!$A$3:$J$561,10,FALSE))+(I736/100)</f>
        <v>347.72999999999996</v>
      </c>
      <c r="M736" s="174" t="s">
        <v>3060</v>
      </c>
      <c r="N736" s="174" t="s">
        <v>2541</v>
      </c>
      <c r="O736" s="59" t="s">
        <v>3133</v>
      </c>
      <c r="P736" s="59" t="s">
        <v>3215</v>
      </c>
      <c r="Q736" s="45"/>
      <c r="R736" s="42">
        <v>100</v>
      </c>
      <c r="V736" s="8">
        <f t="shared" si="79"/>
        <v>100</v>
      </c>
      <c r="W736" s="4" t="s">
        <v>1754</v>
      </c>
      <c r="X736" s="5" t="s">
        <v>1764</v>
      </c>
      <c r="Y736" s="38">
        <v>15</v>
      </c>
      <c r="Z736" s="8" t="str">
        <f>VLOOKUP($Y736,definitions_list_lookup!$N$15:$P$20,2,TRUE)</f>
        <v>moderate</v>
      </c>
      <c r="AA736" s="8">
        <f>VLOOKUP($Y736,definitions_list_lookup!$N$15:$P$20,3,TRUE)</f>
        <v>2</v>
      </c>
      <c r="AB736" s="4" t="s">
        <v>3132</v>
      </c>
      <c r="AC736" s="7">
        <v>20</v>
      </c>
      <c r="AD736" s="7"/>
      <c r="AE736" s="7">
        <v>78</v>
      </c>
      <c r="AF736" s="7"/>
      <c r="AG736" s="7"/>
      <c r="AH736" s="7"/>
      <c r="AI736" s="7"/>
      <c r="AJ736" s="7"/>
      <c r="AK736" s="7"/>
      <c r="AL736" s="7"/>
      <c r="AM736" s="7"/>
      <c r="AN736" s="7"/>
      <c r="AO736" s="7"/>
      <c r="AP736" s="7"/>
      <c r="AQ736" s="7"/>
      <c r="AR736" s="7"/>
      <c r="AS736" s="7"/>
      <c r="AT736" s="7"/>
      <c r="AU736" s="7"/>
      <c r="AV736" s="7"/>
      <c r="AW736" s="7"/>
      <c r="AX736" s="7"/>
      <c r="AY736" s="7">
        <v>2</v>
      </c>
      <c r="AZ736" s="7"/>
      <c r="BA736" s="8">
        <f t="shared" si="80"/>
        <v>100</v>
      </c>
      <c r="BB736" s="45"/>
      <c r="BC736" s="4"/>
      <c r="BD736" s="4"/>
      <c r="BE736" s="4"/>
      <c r="BG736" s="8" t="str">
        <f>VLOOKUP($BF736,definitions_list_lookup!$N$15:$P$20,2,TRUE)</f>
        <v>fresh</v>
      </c>
      <c r="BH736" s="8">
        <f>VLOOKUP($BF736,definitions_list_lookup!$N$15:$P$20,3,TRUE)</f>
        <v>0</v>
      </c>
      <c r="BI736" s="4"/>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8">
        <f t="shared" si="81"/>
        <v>0</v>
      </c>
      <c r="CI736" s="45"/>
      <c r="CJ736" s="7"/>
      <c r="CK736" s="130"/>
      <c r="CM736" s="8" t="str">
        <f>VLOOKUP($CL736,definitions_list_lookup!$N$15:$P$20,2,TRUE)</f>
        <v>fresh</v>
      </c>
      <c r="CN736" s="8">
        <f>VLOOKUP($CL736,definitions_list_lookup!$N$15:$P$20,3,TRUE)</f>
        <v>0</v>
      </c>
      <c r="CO736" s="108"/>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8">
        <f t="shared" si="82"/>
        <v>0</v>
      </c>
      <c r="DO736" s="45"/>
      <c r="DP736" s="4"/>
      <c r="DR736" s="8" t="str">
        <f>VLOOKUP($DQ736,definitions_list_lookup!$N$15:$P$20,2,TRUE)</f>
        <v>fresh</v>
      </c>
      <c r="DS736" s="8">
        <f>VLOOKUP($DQ736,definitions_list_lookup!$N$15:$P$20,3,TRUE)</f>
        <v>0</v>
      </c>
      <c r="DT736" s="108"/>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8">
        <f t="shared" si="83"/>
        <v>0</v>
      </c>
      <c r="ET736" s="45"/>
      <c r="EU736" s="8">
        <f t="shared" si="77"/>
        <v>15</v>
      </c>
      <c r="EV736" s="8" t="str">
        <f>VLOOKUP($EU736,definitions_list_lookup!$N$15:$P$20,2,TRUE)</f>
        <v>moderate</v>
      </c>
      <c r="EW736" s="8">
        <f>VLOOKUP($EU736,definitions_list_lookup!$N$15:$P$20,3,TRUE)</f>
        <v>2</v>
      </c>
    </row>
    <row r="737" spans="1:153" s="5" customFormat="1" ht="98">
      <c r="A737" s="5" t="s">
        <v>3127</v>
      </c>
      <c r="B737" s="5" t="s">
        <v>2845</v>
      </c>
      <c r="C737" s="5" t="s">
        <v>1497</v>
      </c>
      <c r="D737" s="5" t="s">
        <v>1497</v>
      </c>
      <c r="E737" s="5">
        <v>155</v>
      </c>
      <c r="F737" s="5">
        <v>1</v>
      </c>
      <c r="G737" s="6" t="str">
        <f t="shared" si="78"/>
        <v>155-1</v>
      </c>
      <c r="H737" s="2">
        <v>58</v>
      </c>
      <c r="I737" s="2">
        <v>90.5</v>
      </c>
      <c r="J737" s="81" t="str">
        <f>IF(((VLOOKUP($G737,Depth_Lookup!$A$3:$J$561,9,FALSE))-(I737/100))&gt;=0,"Good","Too Long")</f>
        <v>Good</v>
      </c>
      <c r="K737" s="82">
        <f>(VLOOKUP($G737,Depth_Lookup!$A$3:$J$561,10,FALSE))+(H737/100)</f>
        <v>347.72999999999996</v>
      </c>
      <c r="L737" s="82">
        <f>(VLOOKUP($G737,Depth_Lookup!$A$3:$J$561,10,FALSE))+(I737/100)</f>
        <v>348.05499999999995</v>
      </c>
      <c r="M737" s="174" t="s">
        <v>3062</v>
      </c>
      <c r="N737" s="174" t="s">
        <v>2630</v>
      </c>
      <c r="O737" s="59" t="s">
        <v>3135</v>
      </c>
      <c r="P737" s="59" t="s">
        <v>2502</v>
      </c>
      <c r="Q737" s="45"/>
      <c r="R737" s="42">
        <v>95</v>
      </c>
      <c r="S737" s="5">
        <v>3</v>
      </c>
      <c r="T737" s="5">
        <v>2</v>
      </c>
      <c r="V737" s="8">
        <f t="shared" si="79"/>
        <v>100</v>
      </c>
      <c r="W737" s="4" t="s">
        <v>2039</v>
      </c>
      <c r="X737" s="5" t="s">
        <v>1764</v>
      </c>
      <c r="Y737" s="38">
        <v>90</v>
      </c>
      <c r="Z737" s="8" t="str">
        <f>VLOOKUP($Y737,definitions_list_lookup!$N$15:$P$20,2,TRUE)</f>
        <v>very high</v>
      </c>
      <c r="AA737" s="8">
        <f>VLOOKUP($Y737,definitions_list_lookup!$N$15:$P$20,3,TRUE)</f>
        <v>4</v>
      </c>
      <c r="AB737" s="4"/>
      <c r="AC737" s="7">
        <v>1</v>
      </c>
      <c r="AD737" s="7"/>
      <c r="AE737" s="7"/>
      <c r="AF737" s="7"/>
      <c r="AG737" s="7"/>
      <c r="AH737" s="7"/>
      <c r="AI737" s="7"/>
      <c r="AJ737" s="7"/>
      <c r="AK737" s="7"/>
      <c r="AL737" s="7"/>
      <c r="AM737" s="7"/>
      <c r="AN737" s="7"/>
      <c r="AO737" s="7"/>
      <c r="AP737" s="7">
        <v>5</v>
      </c>
      <c r="AQ737" s="7"/>
      <c r="AR737" s="7"/>
      <c r="AS737" s="7">
        <v>94</v>
      </c>
      <c r="AT737" s="7"/>
      <c r="AU737" s="7"/>
      <c r="AV737" s="7"/>
      <c r="AW737" s="7"/>
      <c r="AX737" s="7"/>
      <c r="AY737" s="7"/>
      <c r="AZ737" s="7"/>
      <c r="BA737" s="8">
        <f t="shared" si="80"/>
        <v>100</v>
      </c>
      <c r="BB737" s="45"/>
      <c r="BC737" s="4" t="s">
        <v>1747</v>
      </c>
      <c r="BD737" s="4" t="s">
        <v>3099</v>
      </c>
      <c r="BE737" s="4" t="s">
        <v>3123</v>
      </c>
      <c r="BF737" s="5">
        <v>100</v>
      </c>
      <c r="BG737" s="8" t="str">
        <f>VLOOKUP($BF737,definitions_list_lookup!$N$15:$P$20,2,TRUE)</f>
        <v>complete</v>
      </c>
      <c r="BH737" s="8">
        <f>VLOOKUP($BF737,definitions_list_lookup!$N$15:$P$20,3,TRUE)</f>
        <v>5</v>
      </c>
      <c r="BI737" s="4"/>
      <c r="BJ737" s="7">
        <v>60</v>
      </c>
      <c r="BK737" s="7">
        <v>20</v>
      </c>
      <c r="BL737" s="7">
        <v>20</v>
      </c>
      <c r="BM737" s="7"/>
      <c r="BN737" s="7"/>
      <c r="BO737" s="7"/>
      <c r="BP737" s="7"/>
      <c r="BQ737" s="7"/>
      <c r="BR737" s="7"/>
      <c r="BS737" s="7"/>
      <c r="BT737" s="7"/>
      <c r="BU737" s="7"/>
      <c r="BV737" s="7"/>
      <c r="BW737" s="7"/>
      <c r="BX737" s="7"/>
      <c r="BY737" s="7"/>
      <c r="BZ737" s="7"/>
      <c r="CA737" s="7"/>
      <c r="CB737" s="7"/>
      <c r="CC737" s="7"/>
      <c r="CD737" s="7"/>
      <c r="CE737" s="7"/>
      <c r="CF737" s="7"/>
      <c r="CG737" s="7"/>
      <c r="CH737" s="8">
        <f t="shared" si="81"/>
        <v>100</v>
      </c>
      <c r="CI737" s="45"/>
      <c r="CJ737" s="130" t="s">
        <v>1777</v>
      </c>
      <c r="CK737" s="130" t="s">
        <v>1750</v>
      </c>
      <c r="CL737" s="5">
        <v>95</v>
      </c>
      <c r="CM737" s="8" t="str">
        <f>VLOOKUP($CL737,definitions_list_lookup!$N$15:$P$20,2,TRUE)</f>
        <v>complete</v>
      </c>
      <c r="CN737" s="8">
        <f>VLOOKUP($CL737,definitions_list_lookup!$N$15:$P$20,3,TRUE)</f>
        <v>5</v>
      </c>
      <c r="CO737" s="108"/>
      <c r="CP737" s="7">
        <v>5</v>
      </c>
      <c r="CQ737" s="7"/>
      <c r="CR737" s="7"/>
      <c r="CS737" s="7"/>
      <c r="CT737" s="7"/>
      <c r="CU737" s="7"/>
      <c r="CV737" s="7"/>
      <c r="CW737" s="7"/>
      <c r="CX737" s="7"/>
      <c r="CY737" s="7"/>
      <c r="CZ737" s="7"/>
      <c r="DA737" s="7"/>
      <c r="DB737" s="7"/>
      <c r="DC737" s="7">
        <v>5</v>
      </c>
      <c r="DD737" s="7"/>
      <c r="DE737" s="7"/>
      <c r="DF737" s="7">
        <v>90</v>
      </c>
      <c r="DG737" s="7"/>
      <c r="DH737" s="7"/>
      <c r="DI737" s="7"/>
      <c r="DJ737" s="7"/>
      <c r="DK737" s="7"/>
      <c r="DL737" s="7"/>
      <c r="DM737" s="7"/>
      <c r="DN737" s="8">
        <f t="shared" si="82"/>
        <v>100</v>
      </c>
      <c r="DO737" s="45"/>
      <c r="DP737" s="4"/>
      <c r="DR737" s="8" t="str">
        <f>VLOOKUP($DQ737,definitions_list_lookup!$N$15:$P$20,2,TRUE)</f>
        <v>fresh</v>
      </c>
      <c r="DS737" s="8">
        <f>VLOOKUP($DQ737,definitions_list_lookup!$N$15:$P$20,3,TRUE)</f>
        <v>0</v>
      </c>
      <c r="DT737" s="108"/>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8">
        <f t="shared" si="83"/>
        <v>0</v>
      </c>
      <c r="ET737" s="45"/>
      <c r="EU737" s="8">
        <f t="shared" si="77"/>
        <v>90.4</v>
      </c>
      <c r="EV737" s="8" t="str">
        <f>VLOOKUP($EU737,definitions_list_lookup!$N$15:$P$20,2,TRUE)</f>
        <v>very high</v>
      </c>
      <c r="EW737" s="8">
        <f>VLOOKUP($EU737,definitions_list_lookup!$N$15:$P$20,3,TRUE)</f>
        <v>4</v>
      </c>
    </row>
    <row r="738" spans="1:153" s="5" customFormat="1" ht="70">
      <c r="A738" s="5" t="s">
        <v>3127</v>
      </c>
      <c r="B738" s="5" t="s">
        <v>2845</v>
      </c>
      <c r="C738" s="5" t="s">
        <v>1497</v>
      </c>
      <c r="D738" s="5" t="s">
        <v>1497</v>
      </c>
      <c r="E738" s="5">
        <v>155</v>
      </c>
      <c r="F738" s="5">
        <v>2</v>
      </c>
      <c r="G738" s="6" t="str">
        <f t="shared" si="78"/>
        <v>155-2</v>
      </c>
      <c r="H738" s="2">
        <v>0</v>
      </c>
      <c r="I738" s="2">
        <v>85</v>
      </c>
      <c r="J738" s="81" t="str">
        <f>IF(((VLOOKUP($G738,Depth_Lookup!$A$3:$J$561,9,FALSE))-(I738/100))&gt;=0,"Good","Too Long")</f>
        <v>Good</v>
      </c>
      <c r="K738" s="82">
        <f>(VLOOKUP($G738,Depth_Lookup!$A$3:$J$561,10,FALSE))+(H738/100)</f>
        <v>348.05500000000001</v>
      </c>
      <c r="L738" s="82">
        <f>(VLOOKUP($G738,Depth_Lookup!$A$3:$J$561,10,FALSE))+(I738/100)</f>
        <v>348.90500000000003</v>
      </c>
      <c r="M738" s="174" t="s">
        <v>3062</v>
      </c>
      <c r="N738" s="174" t="s">
        <v>2630</v>
      </c>
      <c r="O738" s="59" t="s">
        <v>3136</v>
      </c>
      <c r="P738" s="59" t="s">
        <v>2502</v>
      </c>
      <c r="Q738" s="45"/>
      <c r="R738" s="42">
        <v>99</v>
      </c>
      <c r="S738" s="5">
        <v>1</v>
      </c>
      <c r="V738" s="8">
        <f t="shared" si="79"/>
        <v>100</v>
      </c>
      <c r="W738" s="4" t="s">
        <v>2039</v>
      </c>
      <c r="X738" s="5" t="s">
        <v>1764</v>
      </c>
      <c r="Y738" s="38">
        <v>90</v>
      </c>
      <c r="Z738" s="8" t="str">
        <f>VLOOKUP($Y738,definitions_list_lookup!$N$15:$P$20,2,TRUE)</f>
        <v>very high</v>
      </c>
      <c r="AA738" s="8">
        <f>VLOOKUP($Y738,definitions_list_lookup!$N$15:$P$20,3,TRUE)</f>
        <v>4</v>
      </c>
      <c r="AB738" s="4"/>
      <c r="AC738" s="7">
        <v>1</v>
      </c>
      <c r="AD738" s="7"/>
      <c r="AE738" s="7"/>
      <c r="AF738" s="7"/>
      <c r="AG738" s="7"/>
      <c r="AH738" s="7"/>
      <c r="AI738" s="7"/>
      <c r="AJ738" s="7"/>
      <c r="AK738" s="7"/>
      <c r="AL738" s="7"/>
      <c r="AM738" s="7"/>
      <c r="AN738" s="7"/>
      <c r="AO738" s="7"/>
      <c r="AP738" s="7">
        <v>5</v>
      </c>
      <c r="AQ738" s="7"/>
      <c r="AR738" s="7"/>
      <c r="AS738" s="7">
        <v>94</v>
      </c>
      <c r="AT738" s="7"/>
      <c r="AU738" s="7"/>
      <c r="AV738" s="7"/>
      <c r="AW738" s="7"/>
      <c r="AX738" s="7"/>
      <c r="AY738" s="7"/>
      <c r="AZ738" s="7"/>
      <c r="BA738" s="8">
        <f t="shared" si="80"/>
        <v>100</v>
      </c>
      <c r="BB738" s="45"/>
      <c r="BC738" s="4" t="s">
        <v>1742</v>
      </c>
      <c r="BD738" s="4" t="s">
        <v>2793</v>
      </c>
      <c r="BE738" s="4" t="s">
        <v>3123</v>
      </c>
      <c r="BF738" s="5">
        <v>100</v>
      </c>
      <c r="BG738" s="8" t="str">
        <f>VLOOKUP($BF738,definitions_list_lookup!$N$15:$P$20,2,TRUE)</f>
        <v>complete</v>
      </c>
      <c r="BH738" s="8">
        <f>VLOOKUP($BF738,definitions_list_lookup!$N$15:$P$20,3,TRUE)</f>
        <v>5</v>
      </c>
      <c r="BI738" s="4"/>
      <c r="BJ738" s="7">
        <v>40</v>
      </c>
      <c r="BK738" s="7">
        <v>20</v>
      </c>
      <c r="BL738" s="7">
        <v>40</v>
      </c>
      <c r="BM738" s="7"/>
      <c r="BN738" s="7"/>
      <c r="BO738" s="7"/>
      <c r="BP738" s="7"/>
      <c r="BQ738" s="7"/>
      <c r="BR738" s="7"/>
      <c r="BS738" s="7"/>
      <c r="BT738" s="7"/>
      <c r="BU738" s="7"/>
      <c r="BV738" s="7"/>
      <c r="BW738" s="7"/>
      <c r="BX738" s="7"/>
      <c r="BY738" s="7"/>
      <c r="BZ738" s="7"/>
      <c r="CA738" s="7"/>
      <c r="CB738" s="7"/>
      <c r="CC738" s="7"/>
      <c r="CD738" s="7"/>
      <c r="CE738" s="7"/>
      <c r="CF738" s="7"/>
      <c r="CG738" s="7"/>
      <c r="CH738" s="8">
        <f t="shared" si="81"/>
        <v>100</v>
      </c>
      <c r="CI738" s="45"/>
      <c r="CK738" s="130"/>
      <c r="CM738" s="8" t="str">
        <f>VLOOKUP($CL738,definitions_list_lookup!$N$15:$P$20,2,TRUE)</f>
        <v>fresh</v>
      </c>
      <c r="CN738" s="8">
        <f>VLOOKUP($CL738,definitions_list_lookup!$N$15:$P$20,3,TRUE)</f>
        <v>0</v>
      </c>
      <c r="CO738" s="108"/>
      <c r="CP738" s="7"/>
      <c r="CQ738" s="7"/>
      <c r="CR738" s="7"/>
      <c r="CS738" s="7"/>
      <c r="CT738" s="7"/>
      <c r="CU738" s="7"/>
      <c r="CV738" s="7"/>
      <c r="CW738" s="7"/>
      <c r="CX738" s="7"/>
      <c r="CY738" s="7"/>
      <c r="CZ738" s="7"/>
      <c r="DA738" s="7"/>
      <c r="DB738" s="7"/>
      <c r="DC738" s="7" t="s">
        <v>3134</v>
      </c>
      <c r="DD738" s="7"/>
      <c r="DE738" s="7"/>
      <c r="DF738" s="7"/>
      <c r="DG738" s="7"/>
      <c r="DH738" s="7"/>
      <c r="DI738" s="7"/>
      <c r="DJ738" s="7"/>
      <c r="DK738" s="7"/>
      <c r="DL738" s="7"/>
      <c r="DM738" s="7"/>
      <c r="DN738" s="8">
        <f t="shared" si="82"/>
        <v>0</v>
      </c>
      <c r="DO738" s="45"/>
      <c r="DP738" s="4"/>
      <c r="DR738" s="8" t="str">
        <f>VLOOKUP($DQ738,definitions_list_lookup!$N$15:$P$20,2,TRUE)</f>
        <v>fresh</v>
      </c>
      <c r="DS738" s="8">
        <f>VLOOKUP($DQ738,definitions_list_lookup!$N$15:$P$20,3,TRUE)</f>
        <v>0</v>
      </c>
      <c r="DT738" s="108"/>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8">
        <f t="shared" si="83"/>
        <v>0</v>
      </c>
      <c r="ET738" s="45"/>
      <c r="EU738" s="8">
        <f t="shared" si="77"/>
        <v>90.1</v>
      </c>
      <c r="EV738" s="8" t="str">
        <f>VLOOKUP($EU738,definitions_list_lookup!$N$15:$P$20,2,TRUE)</f>
        <v>very high</v>
      </c>
      <c r="EW738" s="8">
        <f>VLOOKUP($EU738,definitions_list_lookup!$N$15:$P$20,3,TRUE)</f>
        <v>4</v>
      </c>
    </row>
    <row r="739" spans="1:153" s="5" customFormat="1" ht="112">
      <c r="A739" s="5" t="s">
        <v>3127</v>
      </c>
      <c r="B739" s="5" t="s">
        <v>2845</v>
      </c>
      <c r="C739" s="5" t="s">
        <v>1497</v>
      </c>
      <c r="D739" s="5" t="s">
        <v>1497</v>
      </c>
      <c r="E739" s="5">
        <v>155</v>
      </c>
      <c r="F739" s="5">
        <v>3</v>
      </c>
      <c r="G739" s="6" t="str">
        <f t="shared" si="78"/>
        <v>155-3</v>
      </c>
      <c r="H739" s="2">
        <v>0</v>
      </c>
      <c r="I739" s="2">
        <v>62</v>
      </c>
      <c r="J739" s="81" t="str">
        <f>IF(((VLOOKUP($G739,Depth_Lookup!$A$3:$J$561,9,FALSE))-(I739/100))&gt;=0,"Good","Too Long")</f>
        <v>Good</v>
      </c>
      <c r="K739" s="82">
        <f>(VLOOKUP($G739,Depth_Lookup!$A$3:$J$561,10,FALSE))+(H739/100)</f>
        <v>348.90499999999997</v>
      </c>
      <c r="L739" s="82">
        <f>(VLOOKUP($G739,Depth_Lookup!$A$3:$J$561,10,FALSE))+(I739/100)</f>
        <v>349.52499999999998</v>
      </c>
      <c r="M739" s="174" t="s">
        <v>3062</v>
      </c>
      <c r="N739" s="174" t="s">
        <v>2630</v>
      </c>
      <c r="O739" s="59" t="s">
        <v>3137</v>
      </c>
      <c r="P739" s="59" t="s">
        <v>2502</v>
      </c>
      <c r="Q739" s="45"/>
      <c r="R739" s="42">
        <v>95</v>
      </c>
      <c r="S739" s="5">
        <v>3</v>
      </c>
      <c r="T739" s="5">
        <v>2</v>
      </c>
      <c r="V739" s="8">
        <f t="shared" si="79"/>
        <v>100</v>
      </c>
      <c r="W739" s="4" t="s">
        <v>2039</v>
      </c>
      <c r="X739" s="5" t="s">
        <v>1</v>
      </c>
      <c r="Y739" s="38">
        <v>85</v>
      </c>
      <c r="Z739" s="8" t="str">
        <f>VLOOKUP($Y739,definitions_list_lookup!$N$15:$P$20,2,TRUE)</f>
        <v>very high</v>
      </c>
      <c r="AA739" s="8">
        <f>VLOOKUP($Y739,definitions_list_lookup!$N$15:$P$20,3,TRUE)</f>
        <v>4</v>
      </c>
      <c r="AB739" s="4"/>
      <c r="AC739" s="7">
        <v>2</v>
      </c>
      <c r="AD739" s="7"/>
      <c r="AE739" s="7"/>
      <c r="AF739" s="7"/>
      <c r="AG739" s="7"/>
      <c r="AH739" s="7"/>
      <c r="AI739" s="7"/>
      <c r="AJ739" s="7"/>
      <c r="AK739" s="7"/>
      <c r="AL739" s="7"/>
      <c r="AM739" s="7"/>
      <c r="AN739" s="7"/>
      <c r="AO739" s="7"/>
      <c r="AP739" s="7">
        <v>5</v>
      </c>
      <c r="AQ739" s="7"/>
      <c r="AR739" s="7"/>
      <c r="AS739" s="7">
        <v>93</v>
      </c>
      <c r="AT739" s="7"/>
      <c r="AU739" s="7"/>
      <c r="AV739" s="7"/>
      <c r="AW739" s="7"/>
      <c r="AX739" s="7"/>
      <c r="AY739" s="7"/>
      <c r="AZ739" s="7"/>
      <c r="BA739" s="8">
        <f t="shared" si="80"/>
        <v>100</v>
      </c>
      <c r="BB739" s="45"/>
      <c r="BC739" s="4" t="s">
        <v>1739</v>
      </c>
      <c r="BD739" s="4" t="s">
        <v>2793</v>
      </c>
      <c r="BE739" s="4" t="s">
        <v>3097</v>
      </c>
      <c r="BF739" s="5">
        <v>100</v>
      </c>
      <c r="BG739" s="8" t="str">
        <f>VLOOKUP($BF739,definitions_list_lookup!$N$15:$P$20,2,TRUE)</f>
        <v>complete</v>
      </c>
      <c r="BH739" s="8">
        <f>VLOOKUP($BF739,definitions_list_lookup!$N$15:$P$20,3,TRUE)</f>
        <v>5</v>
      </c>
      <c r="BI739" s="4"/>
      <c r="BJ739" s="7">
        <v>40</v>
      </c>
      <c r="BK739" s="7">
        <v>20</v>
      </c>
      <c r="BL739" s="7">
        <v>40</v>
      </c>
      <c r="BM739" s="7"/>
      <c r="BN739" s="7"/>
      <c r="BO739" s="7"/>
      <c r="BP739" s="7"/>
      <c r="BQ739" s="7"/>
      <c r="BR739" s="7"/>
      <c r="BS739" s="7"/>
      <c r="BT739" s="7"/>
      <c r="BU739" s="7"/>
      <c r="BV739" s="7"/>
      <c r="BW739" s="7"/>
      <c r="BX739" s="7"/>
      <c r="BY739" s="7"/>
      <c r="BZ739" s="7"/>
      <c r="CA739" s="7"/>
      <c r="CB739" s="7"/>
      <c r="CC739" s="7"/>
      <c r="CD739" s="7"/>
      <c r="CE739" s="7"/>
      <c r="CF739" s="7"/>
      <c r="CG739" s="7"/>
      <c r="CH739" s="8">
        <f t="shared" si="81"/>
        <v>100</v>
      </c>
      <c r="CI739" s="45"/>
      <c r="CJ739" s="5" t="s">
        <v>1777</v>
      </c>
      <c r="CK739" s="130" t="s">
        <v>1742</v>
      </c>
      <c r="CL739" s="5">
        <v>90</v>
      </c>
      <c r="CM739" s="8" t="str">
        <f>VLOOKUP($CL739,definitions_list_lookup!$N$15:$P$20,2,TRUE)</f>
        <v>very high</v>
      </c>
      <c r="CN739" s="8">
        <f>VLOOKUP($CL739,definitions_list_lookup!$N$15:$P$20,3,TRUE)</f>
        <v>4</v>
      </c>
      <c r="CO739" s="108"/>
      <c r="CP739" s="7">
        <v>10</v>
      </c>
      <c r="CQ739" s="7"/>
      <c r="CR739" s="7"/>
      <c r="CS739" s="7"/>
      <c r="CT739" s="7"/>
      <c r="CU739" s="7"/>
      <c r="CV739" s="7"/>
      <c r="CW739" s="7"/>
      <c r="CX739" s="7"/>
      <c r="CY739" s="7"/>
      <c r="CZ739" s="7"/>
      <c r="DA739" s="7"/>
      <c r="DB739" s="7"/>
      <c r="DC739" s="7">
        <v>5</v>
      </c>
      <c r="DD739" s="7"/>
      <c r="DE739" s="7"/>
      <c r="DF739" s="7">
        <v>85</v>
      </c>
      <c r="DG739" s="7"/>
      <c r="DH739" s="7"/>
      <c r="DI739" s="7"/>
      <c r="DJ739" s="7"/>
      <c r="DK739" s="7"/>
      <c r="DL739" s="7"/>
      <c r="DM739" s="7"/>
      <c r="DN739" s="8">
        <f t="shared" si="82"/>
        <v>100</v>
      </c>
      <c r="DO739" s="45"/>
      <c r="DP739" s="4"/>
      <c r="DR739" s="8" t="str">
        <f>VLOOKUP($DQ739,definitions_list_lookup!$N$15:$P$20,2,TRUE)</f>
        <v>fresh</v>
      </c>
      <c r="DS739" s="8">
        <f>VLOOKUP($DQ739,definitions_list_lookup!$N$15:$P$20,3,TRUE)</f>
        <v>0</v>
      </c>
      <c r="DT739" s="108"/>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8">
        <f t="shared" si="83"/>
        <v>0</v>
      </c>
      <c r="ET739" s="45"/>
      <c r="EU739" s="8">
        <f t="shared" si="77"/>
        <v>85.55</v>
      </c>
      <c r="EV739" s="8" t="str">
        <f>VLOOKUP($EU739,definitions_list_lookup!$N$15:$P$20,2,TRUE)</f>
        <v>very high</v>
      </c>
      <c r="EW739" s="8">
        <f>VLOOKUP($EU739,definitions_list_lookup!$N$15:$P$20,3,TRUE)</f>
        <v>4</v>
      </c>
    </row>
    <row r="740" spans="1:153" s="5" customFormat="1" ht="112">
      <c r="A740" s="5" t="s">
        <v>3127</v>
      </c>
      <c r="B740" s="5" t="s">
        <v>2845</v>
      </c>
      <c r="C740" s="5" t="s">
        <v>1497</v>
      </c>
      <c r="D740" s="5" t="s">
        <v>1497</v>
      </c>
      <c r="E740" s="5">
        <v>155</v>
      </c>
      <c r="F740" s="5">
        <v>4</v>
      </c>
      <c r="G740" s="6" t="str">
        <f t="shared" si="78"/>
        <v>155-4</v>
      </c>
      <c r="H740" s="2">
        <v>0</v>
      </c>
      <c r="I740" s="2">
        <v>56.5</v>
      </c>
      <c r="J740" s="81" t="str">
        <f>IF(((VLOOKUP($G740,Depth_Lookup!$A$3:$J$561,9,FALSE))-(I740/100))&gt;=0,"Good","Too Long")</f>
        <v>Good</v>
      </c>
      <c r="K740" s="82">
        <f>(VLOOKUP($G740,Depth_Lookup!$A$3:$J$561,10,FALSE))+(H740/100)</f>
        <v>349.52499999999998</v>
      </c>
      <c r="L740" s="82">
        <f>(VLOOKUP($G740,Depth_Lookup!$A$3:$J$561,10,FALSE))+(I740/100)</f>
        <v>350.09</v>
      </c>
      <c r="M740" s="174" t="s">
        <v>3062</v>
      </c>
      <c r="N740" s="174" t="s">
        <v>2630</v>
      </c>
      <c r="O740" s="59" t="s">
        <v>3137</v>
      </c>
      <c r="P740" s="59" t="s">
        <v>2500</v>
      </c>
      <c r="Q740" s="45"/>
      <c r="R740" s="42">
        <v>95</v>
      </c>
      <c r="S740" s="5">
        <v>3</v>
      </c>
      <c r="T740" s="5">
        <v>2</v>
      </c>
      <c r="V740" s="8">
        <f t="shared" si="79"/>
        <v>100</v>
      </c>
      <c r="W740" s="4" t="s">
        <v>2039</v>
      </c>
      <c r="X740" s="5" t="s">
        <v>1</v>
      </c>
      <c r="Y740" s="38">
        <v>85</v>
      </c>
      <c r="Z740" s="8" t="str">
        <f>VLOOKUP($Y740,definitions_list_lookup!$N$15:$P$20,2,TRUE)</f>
        <v>very high</v>
      </c>
      <c r="AA740" s="8">
        <f>VLOOKUP($Y740,definitions_list_lookup!$N$15:$P$20,3,TRUE)</f>
        <v>4</v>
      </c>
      <c r="AB740" s="4"/>
      <c r="AC740" s="7">
        <v>2</v>
      </c>
      <c r="AD740" s="7"/>
      <c r="AE740" s="7"/>
      <c r="AF740" s="7"/>
      <c r="AG740" s="7"/>
      <c r="AH740" s="7"/>
      <c r="AI740" s="7"/>
      <c r="AJ740" s="7"/>
      <c r="AK740" s="7"/>
      <c r="AL740" s="7"/>
      <c r="AM740" s="7"/>
      <c r="AN740" s="7"/>
      <c r="AO740" s="7"/>
      <c r="AP740" s="7">
        <v>5</v>
      </c>
      <c r="AQ740" s="7"/>
      <c r="AR740" s="7"/>
      <c r="AS740" s="7">
        <v>93</v>
      </c>
      <c r="AT740" s="7"/>
      <c r="AU740" s="7"/>
      <c r="AV740" s="7"/>
      <c r="AW740" s="7"/>
      <c r="AX740" s="7"/>
      <c r="AY740" s="7"/>
      <c r="AZ740" s="7"/>
      <c r="BA740" s="8">
        <f t="shared" si="80"/>
        <v>100</v>
      </c>
      <c r="BB740" s="45"/>
      <c r="BC740" s="4" t="s">
        <v>1739</v>
      </c>
      <c r="BD740" s="4" t="s">
        <v>2793</v>
      </c>
      <c r="BE740" s="4" t="s">
        <v>3097</v>
      </c>
      <c r="BF740" s="5">
        <v>100</v>
      </c>
      <c r="BG740" s="8" t="str">
        <f>VLOOKUP($BF740,definitions_list_lookup!$N$15:$P$20,2,TRUE)</f>
        <v>complete</v>
      </c>
      <c r="BH740" s="8">
        <f>VLOOKUP($BF740,definitions_list_lookup!$N$15:$P$20,3,TRUE)</f>
        <v>5</v>
      </c>
      <c r="BI740" s="4"/>
      <c r="BJ740" s="7">
        <v>40</v>
      </c>
      <c r="BK740" s="7">
        <v>20</v>
      </c>
      <c r="BL740" s="7">
        <v>40</v>
      </c>
      <c r="BM740" s="7"/>
      <c r="BN740" s="7"/>
      <c r="BO740" s="7"/>
      <c r="BP740" s="7"/>
      <c r="BQ740" s="7"/>
      <c r="BR740" s="7"/>
      <c r="BS740" s="7"/>
      <c r="BT740" s="7"/>
      <c r="BU740" s="7"/>
      <c r="BV740" s="7"/>
      <c r="BW740" s="7"/>
      <c r="BX740" s="7"/>
      <c r="BY740" s="7"/>
      <c r="BZ740" s="7"/>
      <c r="CA740" s="7"/>
      <c r="CB740" s="7"/>
      <c r="CC740" s="7"/>
      <c r="CD740" s="7"/>
      <c r="CE740" s="7"/>
      <c r="CF740" s="7"/>
      <c r="CG740" s="7"/>
      <c r="CH740" s="8">
        <f t="shared" si="81"/>
        <v>100</v>
      </c>
      <c r="CI740" s="45"/>
      <c r="CJ740" s="5" t="s">
        <v>1777</v>
      </c>
      <c r="CK740" s="130" t="s">
        <v>1742</v>
      </c>
      <c r="CL740" s="5">
        <v>90</v>
      </c>
      <c r="CM740" s="8" t="str">
        <f>VLOOKUP($CL740,definitions_list_lookup!$N$15:$P$20,2,TRUE)</f>
        <v>very high</v>
      </c>
      <c r="CN740" s="8">
        <f>VLOOKUP($CL740,definitions_list_lookup!$N$15:$P$20,3,TRUE)</f>
        <v>4</v>
      </c>
      <c r="CO740" s="108"/>
      <c r="CP740" s="7">
        <v>10</v>
      </c>
      <c r="CQ740" s="7"/>
      <c r="CR740" s="7"/>
      <c r="CS740" s="7"/>
      <c r="CT740" s="7"/>
      <c r="CU740" s="7"/>
      <c r="CV740" s="7"/>
      <c r="CW740" s="7"/>
      <c r="CX740" s="7"/>
      <c r="CY740" s="7"/>
      <c r="CZ740" s="7"/>
      <c r="DA740" s="7"/>
      <c r="DB740" s="7"/>
      <c r="DC740" s="7">
        <v>5</v>
      </c>
      <c r="DD740" s="7"/>
      <c r="DE740" s="7"/>
      <c r="DF740" s="7">
        <v>85</v>
      </c>
      <c r="DG740" s="7"/>
      <c r="DH740" s="7"/>
      <c r="DI740" s="7"/>
      <c r="DJ740" s="7"/>
      <c r="DK740" s="7"/>
      <c r="DL740" s="7"/>
      <c r="DM740" s="7"/>
      <c r="DN740" s="8">
        <f t="shared" si="82"/>
        <v>100</v>
      </c>
      <c r="DO740" s="45"/>
      <c r="DP740" s="4"/>
      <c r="DR740" s="8" t="str">
        <f>VLOOKUP($DQ740,definitions_list_lookup!$N$15:$P$20,2,TRUE)</f>
        <v>fresh</v>
      </c>
      <c r="DS740" s="8">
        <f>VLOOKUP($DQ740,definitions_list_lookup!$N$15:$P$20,3,TRUE)</f>
        <v>0</v>
      </c>
      <c r="DT740" s="108"/>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8">
        <f t="shared" si="83"/>
        <v>0</v>
      </c>
      <c r="ET740" s="45"/>
      <c r="EU740" s="8">
        <f t="shared" si="77"/>
        <v>85.55</v>
      </c>
      <c r="EV740" s="8" t="str">
        <f>VLOOKUP($EU740,definitions_list_lookup!$N$15:$P$20,2,TRUE)</f>
        <v>very high</v>
      </c>
      <c r="EW740" s="8">
        <f>VLOOKUP($EU740,definitions_list_lookup!$N$15:$P$20,3,TRUE)</f>
        <v>4</v>
      </c>
    </row>
    <row r="741" spans="1:153" s="5" customFormat="1" ht="112">
      <c r="A741" s="5" t="s">
        <v>3127</v>
      </c>
      <c r="B741" s="5" t="s">
        <v>2845</v>
      </c>
      <c r="C741" s="5" t="s">
        <v>1497</v>
      </c>
      <c r="D741" s="5" t="s">
        <v>1497</v>
      </c>
      <c r="E741" s="5">
        <v>156</v>
      </c>
      <c r="F741" s="5">
        <v>1</v>
      </c>
      <c r="G741" s="6" t="str">
        <f t="shared" si="78"/>
        <v>156-1</v>
      </c>
      <c r="H741" s="2">
        <v>0</v>
      </c>
      <c r="I741" s="2">
        <v>77.5</v>
      </c>
      <c r="J741" s="81" t="str">
        <f>IF(((VLOOKUP($G741,Depth_Lookup!$A$3:$J$561,9,FALSE))-(I741/100))&gt;=0,"Good","Too Long")</f>
        <v>Good</v>
      </c>
      <c r="K741" s="82">
        <f>(VLOOKUP($G741,Depth_Lookup!$A$3:$J$561,10,FALSE))+(H741/100)</f>
        <v>350.15</v>
      </c>
      <c r="L741" s="82">
        <f>(VLOOKUP($G741,Depth_Lookup!$A$3:$J$561,10,FALSE))+(I741/100)</f>
        <v>350.92499999999995</v>
      </c>
      <c r="M741" s="174" t="s">
        <v>3062</v>
      </c>
      <c r="N741" s="174" t="s">
        <v>2630</v>
      </c>
      <c r="O741" s="59" t="s">
        <v>3138</v>
      </c>
      <c r="P741" s="59" t="s">
        <v>2500</v>
      </c>
      <c r="Q741" s="45"/>
      <c r="R741" s="42">
        <v>100</v>
      </c>
      <c r="V741" s="8">
        <f t="shared" si="79"/>
        <v>100</v>
      </c>
      <c r="W741" s="4" t="s">
        <v>2039</v>
      </c>
      <c r="X741" s="5" t="s">
        <v>1764</v>
      </c>
      <c r="Y741" s="38">
        <v>90</v>
      </c>
      <c r="Z741" s="8" t="str">
        <f>VLOOKUP($Y741,definitions_list_lookup!$N$15:$P$20,2,TRUE)</f>
        <v>very high</v>
      </c>
      <c r="AA741" s="8">
        <f>VLOOKUP($Y741,definitions_list_lookup!$N$15:$P$20,3,TRUE)</f>
        <v>4</v>
      </c>
      <c r="AB741" s="4"/>
      <c r="AC741" s="7">
        <v>1</v>
      </c>
      <c r="AD741" s="7"/>
      <c r="AE741" s="7"/>
      <c r="AF741" s="7"/>
      <c r="AG741" s="7"/>
      <c r="AH741" s="7"/>
      <c r="AI741" s="7"/>
      <c r="AJ741" s="7"/>
      <c r="AK741" s="7"/>
      <c r="AL741" s="7"/>
      <c r="AM741" s="7"/>
      <c r="AN741" s="7"/>
      <c r="AO741" s="7"/>
      <c r="AP741" s="7">
        <v>5</v>
      </c>
      <c r="AQ741" s="7"/>
      <c r="AR741" s="7"/>
      <c r="AS741" s="7">
        <v>94</v>
      </c>
      <c r="AT741" s="7"/>
      <c r="AU741" s="7"/>
      <c r="AV741" s="7"/>
      <c r="AW741" s="7"/>
      <c r="AX741" s="7"/>
      <c r="AY741" s="7"/>
      <c r="AZ741" s="7"/>
      <c r="BA741" s="8">
        <f t="shared" si="80"/>
        <v>100</v>
      </c>
      <c r="BB741" s="45"/>
      <c r="BC741" s="4"/>
      <c r="BD741" s="4"/>
      <c r="BE741" s="4"/>
      <c r="BG741" s="8" t="str">
        <f>VLOOKUP($BF741,definitions_list_lookup!$N$15:$P$20,2,TRUE)</f>
        <v>fresh</v>
      </c>
      <c r="BH741" s="8">
        <f>VLOOKUP($BF741,definitions_list_lookup!$N$15:$P$20,3,TRUE)</f>
        <v>0</v>
      </c>
      <c r="BI741" s="4"/>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8">
        <f t="shared" si="81"/>
        <v>0</v>
      </c>
      <c r="CI741" s="45"/>
      <c r="CK741" s="130"/>
      <c r="CM741" s="8" t="str">
        <f>VLOOKUP($CL741,definitions_list_lookup!$N$15:$P$20,2,TRUE)</f>
        <v>fresh</v>
      </c>
      <c r="CN741" s="8">
        <f>VLOOKUP($CL741,definitions_list_lookup!$N$15:$P$20,3,TRUE)</f>
        <v>0</v>
      </c>
      <c r="CO741" s="108"/>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8">
        <f t="shared" si="82"/>
        <v>0</v>
      </c>
      <c r="DO741" s="45"/>
      <c r="DP741" s="4"/>
      <c r="DR741" s="8" t="str">
        <f>VLOOKUP($DQ741,definitions_list_lookup!$N$15:$P$20,2,TRUE)</f>
        <v>fresh</v>
      </c>
      <c r="DS741" s="8">
        <f>VLOOKUP($DQ741,definitions_list_lookup!$N$15:$P$20,3,TRUE)</f>
        <v>0</v>
      </c>
      <c r="DT741" s="108"/>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8">
        <f t="shared" si="83"/>
        <v>0</v>
      </c>
      <c r="ET741" s="45"/>
      <c r="EU741" s="8">
        <f t="shared" si="77"/>
        <v>90</v>
      </c>
      <c r="EV741" s="8" t="str">
        <f>VLOOKUP($EU741,definitions_list_lookup!$N$15:$P$20,2,TRUE)</f>
        <v>very high</v>
      </c>
      <c r="EW741" s="8">
        <f>VLOOKUP($EU741,definitions_list_lookup!$N$15:$P$20,3,TRUE)</f>
        <v>4</v>
      </c>
    </row>
    <row r="742" spans="1:153" s="5" customFormat="1" ht="168">
      <c r="A742" s="5" t="s">
        <v>3127</v>
      </c>
      <c r="B742" s="5" t="s">
        <v>2845</v>
      </c>
      <c r="C742" s="5" t="s">
        <v>1497</v>
      </c>
      <c r="D742" s="5" t="s">
        <v>1497</v>
      </c>
      <c r="E742" s="5">
        <v>156</v>
      </c>
      <c r="F742" s="5">
        <v>2</v>
      </c>
      <c r="G742" s="6" t="str">
        <f t="shared" si="78"/>
        <v>156-2</v>
      </c>
      <c r="H742" s="2">
        <v>0</v>
      </c>
      <c r="I742" s="2">
        <v>81</v>
      </c>
      <c r="J742" s="81" t="str">
        <f>IF(((VLOOKUP($G742,Depth_Lookup!$A$3:$J$561,9,FALSE))-(I742/100))&gt;=0,"Good","Too Long")</f>
        <v>Good</v>
      </c>
      <c r="K742" s="82">
        <f>(VLOOKUP($G742,Depth_Lookup!$A$3:$J$561,10,FALSE))+(H742/100)</f>
        <v>350.92500000000001</v>
      </c>
      <c r="L742" s="82">
        <f>(VLOOKUP($G742,Depth_Lookup!$A$3:$J$561,10,FALSE))+(I742/100)</f>
        <v>351.73500000000001</v>
      </c>
      <c r="M742" s="174" t="s">
        <v>3062</v>
      </c>
      <c r="N742" s="174" t="s">
        <v>2630</v>
      </c>
      <c r="O742" s="59" t="s">
        <v>3140</v>
      </c>
      <c r="P742" s="59" t="s">
        <v>3216</v>
      </c>
      <c r="Q742" s="45"/>
      <c r="R742" s="42">
        <v>90</v>
      </c>
      <c r="S742" s="5">
        <v>10</v>
      </c>
      <c r="V742" s="8">
        <f t="shared" si="79"/>
        <v>100</v>
      </c>
      <c r="W742" s="4" t="s">
        <v>2039</v>
      </c>
      <c r="X742" s="5" t="s">
        <v>1764</v>
      </c>
      <c r="Y742" s="38">
        <v>90</v>
      </c>
      <c r="Z742" s="8" t="str">
        <f>VLOOKUP($Y742,definitions_list_lookup!$N$15:$P$20,2,TRUE)</f>
        <v>very high</v>
      </c>
      <c r="AA742" s="8">
        <f>VLOOKUP($Y742,definitions_list_lookup!$N$15:$P$20,3,TRUE)</f>
        <v>4</v>
      </c>
      <c r="AB742" s="4"/>
      <c r="AC742" s="7">
        <v>1</v>
      </c>
      <c r="AD742" s="7"/>
      <c r="AE742" s="7"/>
      <c r="AF742" s="7"/>
      <c r="AG742" s="7"/>
      <c r="AH742" s="7"/>
      <c r="AI742" s="7"/>
      <c r="AJ742" s="7"/>
      <c r="AK742" s="7"/>
      <c r="AL742" s="7"/>
      <c r="AM742" s="7"/>
      <c r="AN742" s="7"/>
      <c r="AO742" s="7"/>
      <c r="AP742" s="7">
        <v>5</v>
      </c>
      <c r="AQ742" s="7"/>
      <c r="AR742" s="7"/>
      <c r="AS742" s="7">
        <v>94</v>
      </c>
      <c r="AT742" s="7"/>
      <c r="AU742" s="7"/>
      <c r="AV742" s="7"/>
      <c r="AW742" s="7"/>
      <c r="AX742" s="7"/>
      <c r="AY742" s="7"/>
      <c r="AZ742" s="7"/>
      <c r="BA742" s="8">
        <f t="shared" si="80"/>
        <v>100</v>
      </c>
      <c r="BB742" s="45"/>
      <c r="BC742" s="4" t="s">
        <v>1739</v>
      </c>
      <c r="BD742" s="4" t="s">
        <v>2793</v>
      </c>
      <c r="BE742" s="4" t="s">
        <v>3086</v>
      </c>
      <c r="BF742" s="5">
        <v>100</v>
      </c>
      <c r="BG742" s="8" t="str">
        <f>VLOOKUP($BF742,definitions_list_lookup!$N$15:$P$20,2,TRUE)</f>
        <v>complete</v>
      </c>
      <c r="BH742" s="8">
        <f>VLOOKUP($BF742,definitions_list_lookup!$N$15:$P$20,3,TRUE)</f>
        <v>5</v>
      </c>
      <c r="BI742" s="4" t="s">
        <v>3139</v>
      </c>
      <c r="BJ742" s="7">
        <v>40</v>
      </c>
      <c r="BK742" s="7">
        <v>20</v>
      </c>
      <c r="BL742" s="7">
        <v>40</v>
      </c>
      <c r="BM742" s="7"/>
      <c r="BN742" s="7"/>
      <c r="BO742" s="7"/>
      <c r="BP742" s="7"/>
      <c r="BQ742" s="7"/>
      <c r="BR742" s="7"/>
      <c r="BS742" s="7"/>
      <c r="BT742" s="7"/>
      <c r="BU742" s="7"/>
      <c r="BV742" s="7"/>
      <c r="BW742" s="7"/>
      <c r="BX742" s="7"/>
      <c r="BY742" s="7"/>
      <c r="BZ742" s="7"/>
      <c r="CA742" s="7"/>
      <c r="CB742" s="7"/>
      <c r="CC742" s="7"/>
      <c r="CD742" s="7"/>
      <c r="CE742" s="7"/>
      <c r="CF742" s="7"/>
      <c r="CG742" s="7"/>
      <c r="CH742" s="8">
        <f t="shared" si="81"/>
        <v>100</v>
      </c>
      <c r="CI742" s="45"/>
      <c r="CK742" s="130"/>
      <c r="CM742" s="8" t="str">
        <f>VLOOKUP($CL742,definitions_list_lookup!$N$15:$P$20,2,TRUE)</f>
        <v>fresh</v>
      </c>
      <c r="CN742" s="8">
        <f>VLOOKUP($CL742,definitions_list_lookup!$N$15:$P$20,3,TRUE)</f>
        <v>0</v>
      </c>
      <c r="CO742" s="108"/>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8">
        <f t="shared" si="82"/>
        <v>0</v>
      </c>
      <c r="DO742" s="45"/>
      <c r="DP742" s="4"/>
      <c r="DR742" s="8" t="str">
        <f>VLOOKUP($DQ742,definitions_list_lookup!$N$15:$P$20,2,TRUE)</f>
        <v>fresh</v>
      </c>
      <c r="DS742" s="8">
        <f>VLOOKUP($DQ742,definitions_list_lookup!$N$15:$P$20,3,TRUE)</f>
        <v>0</v>
      </c>
      <c r="DT742" s="108"/>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8">
        <f t="shared" si="83"/>
        <v>0</v>
      </c>
      <c r="ET742" s="45"/>
      <c r="EU742" s="8">
        <f t="shared" si="77"/>
        <v>91</v>
      </c>
      <c r="EV742" s="8" t="str">
        <f>VLOOKUP($EU742,definitions_list_lookup!$N$15:$P$20,2,TRUE)</f>
        <v>complete</v>
      </c>
      <c r="EW742" s="8">
        <f>VLOOKUP($EU742,definitions_list_lookup!$N$15:$P$20,3,TRUE)</f>
        <v>5</v>
      </c>
    </row>
    <row r="743" spans="1:153" s="5" customFormat="1" ht="112">
      <c r="A743" s="5" t="s">
        <v>3127</v>
      </c>
      <c r="B743" s="5" t="s">
        <v>2845</v>
      </c>
      <c r="C743" s="5" t="s">
        <v>1497</v>
      </c>
      <c r="D743" s="5" t="s">
        <v>1497</v>
      </c>
      <c r="E743" s="5">
        <v>156</v>
      </c>
      <c r="F743" s="5">
        <v>3</v>
      </c>
      <c r="G743" s="6" t="str">
        <f t="shared" si="78"/>
        <v>156-3</v>
      </c>
      <c r="H743" s="2">
        <v>0</v>
      </c>
      <c r="I743" s="2">
        <v>75</v>
      </c>
      <c r="J743" s="81" t="str">
        <f>IF(((VLOOKUP($G743,Depth_Lookup!$A$3:$J$561,9,FALSE))-(I743/100))&gt;=0,"Good","Too Long")</f>
        <v>Good</v>
      </c>
      <c r="K743" s="82">
        <f>(VLOOKUP($G743,Depth_Lookup!$A$3:$J$561,10,FALSE))+(H743/100)</f>
        <v>351.73500000000001</v>
      </c>
      <c r="L743" s="82">
        <f>(VLOOKUP($G743,Depth_Lookup!$A$3:$J$561,10,FALSE))+(I743/100)</f>
        <v>352.48500000000001</v>
      </c>
      <c r="M743" s="174" t="s">
        <v>3062</v>
      </c>
      <c r="N743" s="174" t="s">
        <v>2630</v>
      </c>
      <c r="O743" s="59" t="s">
        <v>3142</v>
      </c>
      <c r="P743" s="59" t="s">
        <v>2500</v>
      </c>
      <c r="Q743" s="45"/>
      <c r="R743" s="42">
        <v>98</v>
      </c>
      <c r="S743" s="5">
        <v>2</v>
      </c>
      <c r="V743" s="8">
        <f t="shared" si="79"/>
        <v>100</v>
      </c>
      <c r="W743" s="4" t="s">
        <v>2039</v>
      </c>
      <c r="X743" s="5" t="s">
        <v>1764</v>
      </c>
      <c r="Y743" s="38">
        <v>90</v>
      </c>
      <c r="Z743" s="8" t="str">
        <f>VLOOKUP($Y743,definitions_list_lookup!$N$15:$P$20,2,TRUE)</f>
        <v>very high</v>
      </c>
      <c r="AA743" s="8">
        <f>VLOOKUP($Y743,definitions_list_lookup!$N$15:$P$20,3,TRUE)</f>
        <v>4</v>
      </c>
      <c r="AB743" s="4"/>
      <c r="AC743" s="7">
        <v>2</v>
      </c>
      <c r="AD743" s="7"/>
      <c r="AE743" s="7"/>
      <c r="AF743" s="7"/>
      <c r="AG743" s="7"/>
      <c r="AH743" s="7"/>
      <c r="AI743" s="7"/>
      <c r="AJ743" s="7"/>
      <c r="AK743" s="7"/>
      <c r="AL743" s="7"/>
      <c r="AM743" s="7"/>
      <c r="AN743" s="7"/>
      <c r="AO743" s="7"/>
      <c r="AP743" s="7">
        <v>5</v>
      </c>
      <c r="AQ743" s="7"/>
      <c r="AR743" s="7"/>
      <c r="AS743" s="7">
        <v>93</v>
      </c>
      <c r="AT743" s="7"/>
      <c r="AU743" s="7"/>
      <c r="AV743" s="7"/>
      <c r="AW743" s="7"/>
      <c r="AX743" s="7"/>
      <c r="AY743" s="7"/>
      <c r="AZ743" s="7"/>
      <c r="BA743" s="8">
        <f t="shared" si="80"/>
        <v>100</v>
      </c>
      <c r="BB743" s="45"/>
      <c r="BC743" s="4" t="s">
        <v>1739</v>
      </c>
      <c r="BD743" s="4" t="s">
        <v>2793</v>
      </c>
      <c r="BE743" s="4" t="s">
        <v>3141</v>
      </c>
      <c r="BF743" s="5">
        <v>100</v>
      </c>
      <c r="BG743" s="8" t="str">
        <f>VLOOKUP($BF743,definitions_list_lookup!$N$15:$P$20,2,TRUE)</f>
        <v>complete</v>
      </c>
      <c r="BH743" s="8">
        <f>VLOOKUP($BF743,definitions_list_lookup!$N$15:$P$20,3,TRUE)</f>
        <v>5</v>
      </c>
      <c r="BI743" s="4"/>
      <c r="BJ743" s="7">
        <v>40</v>
      </c>
      <c r="BK743" s="7">
        <v>30</v>
      </c>
      <c r="BL743" s="7">
        <v>30</v>
      </c>
      <c r="BM743" s="7"/>
      <c r="BN743" s="7"/>
      <c r="BO743" s="7"/>
      <c r="BP743" s="7"/>
      <c r="BQ743" s="7"/>
      <c r="BR743" s="7"/>
      <c r="BS743" s="7"/>
      <c r="BT743" s="7"/>
      <c r="BU743" s="7"/>
      <c r="BV743" s="7"/>
      <c r="BW743" s="7"/>
      <c r="BX743" s="7"/>
      <c r="BY743" s="7"/>
      <c r="BZ743" s="7"/>
      <c r="CA743" s="7"/>
      <c r="CB743" s="7"/>
      <c r="CC743" s="7"/>
      <c r="CD743" s="7"/>
      <c r="CE743" s="7"/>
      <c r="CF743" s="7"/>
      <c r="CG743" s="7"/>
      <c r="CH743" s="8">
        <f t="shared" si="81"/>
        <v>100</v>
      </c>
      <c r="CI743" s="45"/>
      <c r="CK743" s="130"/>
      <c r="CM743" s="8" t="str">
        <f>VLOOKUP($CL743,definitions_list_lookup!$N$15:$P$20,2,TRUE)</f>
        <v>fresh</v>
      </c>
      <c r="CN743" s="8">
        <f>VLOOKUP($CL743,definitions_list_lookup!$N$15:$P$20,3,TRUE)</f>
        <v>0</v>
      </c>
      <c r="CO743" s="108"/>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8">
        <f t="shared" si="82"/>
        <v>0</v>
      </c>
      <c r="DO743" s="45"/>
      <c r="DP743" s="4"/>
      <c r="DR743" s="8" t="str">
        <f>VLOOKUP($DQ743,definitions_list_lookup!$N$15:$P$20,2,TRUE)</f>
        <v>fresh</v>
      </c>
      <c r="DS743" s="8">
        <f>VLOOKUP($DQ743,definitions_list_lookup!$N$15:$P$20,3,TRUE)</f>
        <v>0</v>
      </c>
      <c r="DT743" s="108"/>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8">
        <f t="shared" si="83"/>
        <v>0</v>
      </c>
      <c r="ET743" s="45"/>
      <c r="EU743" s="8">
        <f t="shared" si="77"/>
        <v>90.2</v>
      </c>
      <c r="EV743" s="8" t="str">
        <f>VLOOKUP($EU743,definitions_list_lookup!$N$15:$P$20,2,TRUE)</f>
        <v>very high</v>
      </c>
      <c r="EW743" s="8">
        <f>VLOOKUP($EU743,definitions_list_lookup!$N$15:$P$20,3,TRUE)</f>
        <v>4</v>
      </c>
    </row>
    <row r="744" spans="1:153" s="5" customFormat="1" ht="168">
      <c r="A744" s="5" t="s">
        <v>3127</v>
      </c>
      <c r="B744" s="5" t="s">
        <v>2845</v>
      </c>
      <c r="C744" s="5" t="s">
        <v>1497</v>
      </c>
      <c r="D744" s="5" t="s">
        <v>1497</v>
      </c>
      <c r="E744" s="5">
        <v>156</v>
      </c>
      <c r="F744" s="5">
        <v>4</v>
      </c>
      <c r="G744" s="6" t="str">
        <f t="shared" si="78"/>
        <v>156-4</v>
      </c>
      <c r="H744" s="2">
        <v>0</v>
      </c>
      <c r="I744" s="2">
        <v>78.5</v>
      </c>
      <c r="J744" s="81" t="str">
        <f>IF(((VLOOKUP($G744,Depth_Lookup!$A$3:$J$561,9,FALSE))-(I744/100))&gt;=0,"Good","Too Long")</f>
        <v>Good</v>
      </c>
      <c r="K744" s="82">
        <f>(VLOOKUP($G744,Depth_Lookup!$A$3:$J$561,10,FALSE))+(H744/100)</f>
        <v>352.48500000000001</v>
      </c>
      <c r="L744" s="82">
        <f>(VLOOKUP($G744,Depth_Lookup!$A$3:$J$561,10,FALSE))+(I744/100)</f>
        <v>353.27000000000004</v>
      </c>
      <c r="M744" s="174" t="s">
        <v>3062</v>
      </c>
      <c r="N744" s="174" t="s">
        <v>2630</v>
      </c>
      <c r="O744" s="59" t="s">
        <v>3146</v>
      </c>
      <c r="P744" s="59" t="s">
        <v>3216</v>
      </c>
      <c r="Q744" s="45"/>
      <c r="R744" s="42">
        <v>60</v>
      </c>
      <c r="S744" s="5">
        <v>40</v>
      </c>
      <c r="V744" s="8">
        <f t="shared" si="79"/>
        <v>100</v>
      </c>
      <c r="W744" s="4" t="s">
        <v>2039</v>
      </c>
      <c r="X744" s="5" t="s">
        <v>1764</v>
      </c>
      <c r="Y744" s="38">
        <v>90</v>
      </c>
      <c r="Z744" s="8" t="str">
        <f>VLOOKUP($Y744,definitions_list_lookup!$N$15:$P$20,2,TRUE)</f>
        <v>very high</v>
      </c>
      <c r="AA744" s="8">
        <f>VLOOKUP($Y744,definitions_list_lookup!$N$15:$P$20,3,TRUE)</f>
        <v>4</v>
      </c>
      <c r="AB744" s="132" t="s">
        <v>3143</v>
      </c>
      <c r="AC744" s="7">
        <v>1</v>
      </c>
      <c r="AD744" s="7"/>
      <c r="AE744" s="7"/>
      <c r="AF744" s="7"/>
      <c r="AG744" s="7"/>
      <c r="AH744" s="7"/>
      <c r="AI744" s="7"/>
      <c r="AJ744" s="7"/>
      <c r="AK744" s="7"/>
      <c r="AL744" s="7"/>
      <c r="AM744" s="7"/>
      <c r="AN744" s="7"/>
      <c r="AO744" s="7"/>
      <c r="AP744" s="7">
        <v>5</v>
      </c>
      <c r="AQ744" s="7"/>
      <c r="AR744" s="7"/>
      <c r="AS744" s="7">
        <v>94</v>
      </c>
      <c r="AT744" s="7"/>
      <c r="AU744" s="7"/>
      <c r="AV744" s="7"/>
      <c r="AW744" s="7"/>
      <c r="AX744" s="7"/>
      <c r="AY744" s="7"/>
      <c r="AZ744" s="7"/>
      <c r="BA744" s="8">
        <f t="shared" si="80"/>
        <v>100</v>
      </c>
      <c r="BB744" s="45"/>
      <c r="BC744" s="4" t="s">
        <v>1739</v>
      </c>
      <c r="BD744" s="4" t="s">
        <v>3116</v>
      </c>
      <c r="BE744" s="4" t="s">
        <v>3144</v>
      </c>
      <c r="BF744" s="5">
        <v>100</v>
      </c>
      <c r="BG744" s="8" t="str">
        <f>VLOOKUP($BF744,definitions_list_lookup!$N$15:$P$20,2,TRUE)</f>
        <v>complete</v>
      </c>
      <c r="BH744" s="8">
        <f>VLOOKUP($BF744,definitions_list_lookup!$N$15:$P$20,3,TRUE)</f>
        <v>5</v>
      </c>
      <c r="BI744" s="4" t="s">
        <v>3145</v>
      </c>
      <c r="BJ744" s="7">
        <v>40</v>
      </c>
      <c r="BK744" s="7">
        <v>30</v>
      </c>
      <c r="BL744" s="7">
        <v>30</v>
      </c>
      <c r="BM744" s="7"/>
      <c r="BN744" s="7"/>
      <c r="BO744" s="7"/>
      <c r="BP744" s="7"/>
      <c r="BQ744" s="7"/>
      <c r="BR744" s="7"/>
      <c r="BS744" s="7"/>
      <c r="BT744" s="7"/>
      <c r="BU744" s="7"/>
      <c r="BV744" s="7"/>
      <c r="BW744" s="7"/>
      <c r="BX744" s="7"/>
      <c r="BY744" s="7"/>
      <c r="BZ744" s="7"/>
      <c r="CA744" s="7"/>
      <c r="CB744" s="7"/>
      <c r="CC744" s="7"/>
      <c r="CD744" s="7"/>
      <c r="CE744" s="7"/>
      <c r="CF744" s="7"/>
      <c r="CG744" s="7"/>
      <c r="CH744" s="8">
        <f t="shared" si="81"/>
        <v>100</v>
      </c>
      <c r="CI744" s="45"/>
      <c r="CK744" s="130"/>
      <c r="CM744" s="8" t="str">
        <f>VLOOKUP($CL744,definitions_list_lookup!$N$15:$P$20,2,TRUE)</f>
        <v>fresh</v>
      </c>
      <c r="CN744" s="8">
        <f>VLOOKUP($CL744,definitions_list_lookup!$N$15:$P$20,3,TRUE)</f>
        <v>0</v>
      </c>
      <c r="CO744" s="108"/>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8">
        <f t="shared" si="82"/>
        <v>0</v>
      </c>
      <c r="DO744" s="45"/>
      <c r="DP744" s="4"/>
      <c r="DR744" s="8" t="str">
        <f>VLOOKUP($DQ744,definitions_list_lookup!$N$15:$P$20,2,TRUE)</f>
        <v>fresh</v>
      </c>
      <c r="DS744" s="8">
        <f>VLOOKUP($DQ744,definitions_list_lookup!$N$15:$P$20,3,TRUE)</f>
        <v>0</v>
      </c>
      <c r="DT744" s="108"/>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8">
        <f t="shared" si="83"/>
        <v>0</v>
      </c>
      <c r="ET744" s="45"/>
      <c r="EU744" s="8">
        <f t="shared" si="77"/>
        <v>94</v>
      </c>
      <c r="EV744" s="8" t="str">
        <f>VLOOKUP($EU744,definitions_list_lookup!$N$15:$P$20,2,TRUE)</f>
        <v>complete</v>
      </c>
      <c r="EW744" s="8">
        <f>VLOOKUP($EU744,definitions_list_lookup!$N$15:$P$20,3,TRUE)</f>
        <v>5</v>
      </c>
    </row>
    <row r="745" spans="1:153" s="5" customFormat="1" ht="168">
      <c r="A745" s="5" t="s">
        <v>3127</v>
      </c>
      <c r="B745" s="5" t="s">
        <v>2845</v>
      </c>
      <c r="C745" s="5" t="s">
        <v>1497</v>
      </c>
      <c r="D745" s="5" t="s">
        <v>1497</v>
      </c>
      <c r="E745" s="5">
        <v>157</v>
      </c>
      <c r="F745" s="5">
        <v>1</v>
      </c>
      <c r="G745" s="6" t="str">
        <f t="shared" si="78"/>
        <v>157-1</v>
      </c>
      <c r="H745" s="2">
        <v>0</v>
      </c>
      <c r="I745" s="2">
        <v>93</v>
      </c>
      <c r="J745" s="81" t="str">
        <f>IF(((VLOOKUP($G745,Depth_Lookup!$A$3:$J$561,9,FALSE))-(I745/100))&gt;=0,"Good","Too Long")</f>
        <v>Good</v>
      </c>
      <c r="K745" s="82">
        <f>(VLOOKUP($G745,Depth_Lookup!$A$3:$J$561,10,FALSE))+(H745/100)</f>
        <v>353.15</v>
      </c>
      <c r="L745" s="82">
        <f>(VLOOKUP($G745,Depth_Lookup!$A$3:$J$561,10,FALSE))+(I745/100)</f>
        <v>354.08</v>
      </c>
      <c r="M745" s="174" t="s">
        <v>3062</v>
      </c>
      <c r="N745" s="174" t="s">
        <v>2630</v>
      </c>
      <c r="O745" s="59" t="s">
        <v>3149</v>
      </c>
      <c r="P745" s="59" t="s">
        <v>3216</v>
      </c>
      <c r="Q745" s="45"/>
      <c r="R745" s="42">
        <v>85</v>
      </c>
      <c r="S745" s="5">
        <v>10</v>
      </c>
      <c r="T745" s="5">
        <v>5</v>
      </c>
      <c r="V745" s="8">
        <f t="shared" si="79"/>
        <v>100</v>
      </c>
      <c r="W745" s="4" t="s">
        <v>2039</v>
      </c>
      <c r="X745" s="5" t="s">
        <v>1764</v>
      </c>
      <c r="Y745" s="38">
        <v>85</v>
      </c>
      <c r="Z745" s="8" t="str">
        <f>VLOOKUP($Y745,definitions_list_lookup!$N$15:$P$20,2,TRUE)</f>
        <v>very high</v>
      </c>
      <c r="AA745" s="8">
        <f>VLOOKUP($Y745,definitions_list_lookup!$N$15:$P$20,3,TRUE)</f>
        <v>4</v>
      </c>
      <c r="AB745" s="4"/>
      <c r="AC745" s="7">
        <v>1</v>
      </c>
      <c r="AD745" s="7"/>
      <c r="AE745" s="7"/>
      <c r="AF745" s="7"/>
      <c r="AG745" s="7"/>
      <c r="AH745" s="7"/>
      <c r="AI745" s="7"/>
      <c r="AJ745" s="7"/>
      <c r="AK745" s="7"/>
      <c r="AL745" s="7"/>
      <c r="AM745" s="7"/>
      <c r="AN745" s="7"/>
      <c r="AO745" s="7"/>
      <c r="AP745" s="7">
        <v>5</v>
      </c>
      <c r="AQ745" s="7"/>
      <c r="AR745" s="7"/>
      <c r="AS745" s="7">
        <v>94</v>
      </c>
      <c r="AT745" s="7"/>
      <c r="AU745" s="7"/>
      <c r="AV745" s="7"/>
      <c r="AW745" s="7"/>
      <c r="AX745" s="7"/>
      <c r="AY745" s="7"/>
      <c r="AZ745" s="7"/>
      <c r="BA745" s="8">
        <f t="shared" si="80"/>
        <v>100</v>
      </c>
      <c r="BB745" s="45"/>
      <c r="BC745" s="4" t="s">
        <v>1739</v>
      </c>
      <c r="BD745" s="4" t="s">
        <v>2793</v>
      </c>
      <c r="BE745" s="4" t="s">
        <v>3147</v>
      </c>
      <c r="BF745" s="5">
        <v>100</v>
      </c>
      <c r="BG745" s="8" t="str">
        <f>VLOOKUP($BF745,definitions_list_lookup!$N$15:$P$20,2,TRUE)</f>
        <v>complete</v>
      </c>
      <c r="BH745" s="8">
        <f>VLOOKUP($BF745,definitions_list_lookup!$N$15:$P$20,3,TRUE)</f>
        <v>5</v>
      </c>
      <c r="BI745" s="4"/>
      <c r="BJ745" s="7">
        <v>40</v>
      </c>
      <c r="BK745" s="7">
        <v>30</v>
      </c>
      <c r="BL745" s="7">
        <v>30</v>
      </c>
      <c r="BM745" s="7"/>
      <c r="BN745" s="7"/>
      <c r="BO745" s="7"/>
      <c r="BP745" s="7"/>
      <c r="BQ745" s="7"/>
      <c r="BR745" s="7"/>
      <c r="BS745" s="7"/>
      <c r="BT745" s="7"/>
      <c r="BU745" s="7"/>
      <c r="BV745" s="7"/>
      <c r="BW745" s="7"/>
      <c r="BX745" s="7"/>
      <c r="BY745" s="7"/>
      <c r="BZ745" s="7"/>
      <c r="CA745" s="7"/>
      <c r="CB745" s="7"/>
      <c r="CC745" s="7"/>
      <c r="CD745" s="7"/>
      <c r="CE745" s="7"/>
      <c r="CF745" s="7"/>
      <c r="CG745" s="7"/>
      <c r="CH745" s="8">
        <f t="shared" si="81"/>
        <v>100</v>
      </c>
      <c r="CI745" s="45"/>
      <c r="CJ745" s="5" t="s">
        <v>1777</v>
      </c>
      <c r="CK745" s="130" t="s">
        <v>1750</v>
      </c>
      <c r="CL745" s="5">
        <v>90</v>
      </c>
      <c r="CM745" s="8" t="str">
        <f>VLOOKUP($CL745,definitions_list_lookup!$N$15:$P$20,2,TRUE)</f>
        <v>very high</v>
      </c>
      <c r="CN745" s="8">
        <f>VLOOKUP($CL745,definitions_list_lookup!$N$15:$P$20,3,TRUE)</f>
        <v>4</v>
      </c>
      <c r="CO745" s="108" t="s">
        <v>3148</v>
      </c>
      <c r="CP745" s="7">
        <v>5</v>
      </c>
      <c r="CQ745" s="7"/>
      <c r="CR745" s="7"/>
      <c r="CS745" s="7"/>
      <c r="CT745" s="7"/>
      <c r="CU745" s="7"/>
      <c r="CV745" s="7"/>
      <c r="CW745" s="7"/>
      <c r="CX745" s="7"/>
      <c r="CY745" s="7"/>
      <c r="CZ745" s="7"/>
      <c r="DA745" s="7"/>
      <c r="DB745" s="7"/>
      <c r="DC745" s="7">
        <v>5</v>
      </c>
      <c r="DD745" s="7"/>
      <c r="DE745" s="7"/>
      <c r="DF745" s="7">
        <v>90</v>
      </c>
      <c r="DG745" s="7"/>
      <c r="DH745" s="7"/>
      <c r="DI745" s="7"/>
      <c r="DJ745" s="7"/>
      <c r="DK745" s="7"/>
      <c r="DL745" s="7"/>
      <c r="DM745" s="7"/>
      <c r="DN745" s="8">
        <f t="shared" si="82"/>
        <v>100</v>
      </c>
      <c r="DO745" s="45"/>
      <c r="DP745" s="4"/>
      <c r="DR745" s="8" t="str">
        <f>VLOOKUP($DQ745,definitions_list_lookup!$N$15:$P$20,2,TRUE)</f>
        <v>fresh</v>
      </c>
      <c r="DS745" s="8">
        <f>VLOOKUP($DQ745,definitions_list_lookup!$N$15:$P$20,3,TRUE)</f>
        <v>0</v>
      </c>
      <c r="DT745" s="108"/>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8">
        <f t="shared" si="83"/>
        <v>0</v>
      </c>
      <c r="ET745" s="45"/>
      <c r="EU745" s="8">
        <f t="shared" si="77"/>
        <v>86.75</v>
      </c>
      <c r="EV745" s="8" t="str">
        <f>VLOOKUP($EU745,definitions_list_lookup!$N$15:$P$20,2,TRUE)</f>
        <v>very high</v>
      </c>
      <c r="EW745" s="8">
        <f>VLOOKUP($EU745,definitions_list_lookup!$N$15:$P$20,3,TRUE)</f>
        <v>4</v>
      </c>
    </row>
    <row r="746" spans="1:153" s="5" customFormat="1" ht="168">
      <c r="A746" s="5" t="s">
        <v>3127</v>
      </c>
      <c r="B746" s="5" t="s">
        <v>2845</v>
      </c>
      <c r="C746" s="5" t="s">
        <v>1497</v>
      </c>
      <c r="D746" s="5" t="s">
        <v>1497</v>
      </c>
      <c r="E746" s="5">
        <v>157</v>
      </c>
      <c r="F746" s="5">
        <v>2</v>
      </c>
      <c r="G746" s="6" t="str">
        <f t="shared" si="78"/>
        <v>157-2</v>
      </c>
      <c r="H746" s="2">
        <v>0</v>
      </c>
      <c r="I746" s="2">
        <v>90</v>
      </c>
      <c r="J746" s="81" t="str">
        <f>IF(((VLOOKUP($G746,Depth_Lookup!$A$3:$J$561,9,FALSE))-(I746/100))&gt;=0,"Good","Too Long")</f>
        <v>Good</v>
      </c>
      <c r="K746" s="82">
        <f>(VLOOKUP($G746,Depth_Lookup!$A$3:$J$561,10,FALSE))+(H746/100)</f>
        <v>354.08</v>
      </c>
      <c r="L746" s="82">
        <f>(VLOOKUP($G746,Depth_Lookup!$A$3:$J$561,10,FALSE))+(I746/100)</f>
        <v>354.97999999999996</v>
      </c>
      <c r="M746" s="174" t="s">
        <v>3062</v>
      </c>
      <c r="N746" s="174" t="s">
        <v>2630</v>
      </c>
      <c r="O746" s="59" t="s">
        <v>3153</v>
      </c>
      <c r="P746" s="59" t="s">
        <v>3216</v>
      </c>
      <c r="Q746" s="45"/>
      <c r="R746" s="42">
        <v>60</v>
      </c>
      <c r="S746" s="5">
        <v>40</v>
      </c>
      <c r="V746" s="8">
        <f t="shared" si="79"/>
        <v>100</v>
      </c>
      <c r="W746" s="4" t="s">
        <v>2039</v>
      </c>
      <c r="X746" s="5" t="s">
        <v>1764</v>
      </c>
      <c r="Y746" s="38">
        <v>90</v>
      </c>
      <c r="Z746" s="8" t="str">
        <f>VLOOKUP($Y746,definitions_list_lookup!$N$15:$P$20,2,TRUE)</f>
        <v>very high</v>
      </c>
      <c r="AA746" s="8">
        <f>VLOOKUP($Y746,definitions_list_lookup!$N$15:$P$20,3,TRUE)</f>
        <v>4</v>
      </c>
      <c r="AB746" s="4"/>
      <c r="AC746" s="7">
        <v>1</v>
      </c>
      <c r="AD746" s="7"/>
      <c r="AE746" s="7"/>
      <c r="AF746" s="7"/>
      <c r="AG746" s="7"/>
      <c r="AH746" s="7"/>
      <c r="AI746" s="7"/>
      <c r="AJ746" s="7"/>
      <c r="AK746" s="7"/>
      <c r="AL746" s="7"/>
      <c r="AM746" s="7"/>
      <c r="AN746" s="7"/>
      <c r="AO746" s="7"/>
      <c r="AP746" s="7">
        <v>5</v>
      </c>
      <c r="AQ746" s="7"/>
      <c r="AR746" s="7"/>
      <c r="AS746" s="7">
        <v>94</v>
      </c>
      <c r="AT746" s="7"/>
      <c r="AU746" s="7"/>
      <c r="AV746" s="7"/>
      <c r="AW746" s="7"/>
      <c r="AX746" s="7"/>
      <c r="AY746" s="7"/>
      <c r="AZ746" s="7"/>
      <c r="BA746" s="8">
        <f t="shared" si="80"/>
        <v>100</v>
      </c>
      <c r="BB746" s="45"/>
      <c r="BC746" s="4" t="s">
        <v>1739</v>
      </c>
      <c r="BD746" s="4" t="s">
        <v>3150</v>
      </c>
      <c r="BE746" s="4" t="s">
        <v>3152</v>
      </c>
      <c r="BF746" s="5">
        <v>100</v>
      </c>
      <c r="BG746" s="8" t="str">
        <f>VLOOKUP($BF746,definitions_list_lookup!$N$15:$P$20,2,TRUE)</f>
        <v>complete</v>
      </c>
      <c r="BH746" s="8">
        <f>VLOOKUP($BF746,definitions_list_lookup!$N$15:$P$20,3,TRUE)</f>
        <v>5</v>
      </c>
      <c r="BI746" s="4" t="s">
        <v>3151</v>
      </c>
      <c r="BJ746" s="7">
        <v>40</v>
      </c>
      <c r="BK746" s="7">
        <v>30</v>
      </c>
      <c r="BL746" s="7">
        <v>30</v>
      </c>
      <c r="BM746" s="7"/>
      <c r="BN746" s="7"/>
      <c r="BO746" s="7"/>
      <c r="BP746" s="7"/>
      <c r="BQ746" s="7"/>
      <c r="BR746" s="7"/>
      <c r="BS746" s="7"/>
      <c r="BT746" s="7"/>
      <c r="BU746" s="7"/>
      <c r="BV746" s="7"/>
      <c r="BW746" s="7"/>
      <c r="BX746" s="7"/>
      <c r="BY746" s="7"/>
      <c r="BZ746" s="7"/>
      <c r="CA746" s="7"/>
      <c r="CB746" s="7"/>
      <c r="CC746" s="7"/>
      <c r="CD746" s="7"/>
      <c r="CE746" s="7"/>
      <c r="CF746" s="7"/>
      <c r="CG746" s="7"/>
      <c r="CH746" s="8">
        <f t="shared" si="81"/>
        <v>100</v>
      </c>
      <c r="CI746" s="45"/>
      <c r="CK746" s="130"/>
      <c r="CM746" s="8" t="str">
        <f>VLOOKUP($CL746,definitions_list_lookup!$N$15:$P$20,2,TRUE)</f>
        <v>fresh</v>
      </c>
      <c r="CN746" s="8">
        <f>VLOOKUP($CL746,definitions_list_lookup!$N$15:$P$20,3,TRUE)</f>
        <v>0</v>
      </c>
      <c r="CO746" s="108"/>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8">
        <f t="shared" si="82"/>
        <v>0</v>
      </c>
      <c r="DO746" s="45"/>
      <c r="DP746" s="4"/>
      <c r="DR746" s="8" t="str">
        <f>VLOOKUP($DQ746,definitions_list_lookup!$N$15:$P$20,2,TRUE)</f>
        <v>fresh</v>
      </c>
      <c r="DS746" s="8">
        <f>VLOOKUP($DQ746,definitions_list_lookup!$N$15:$P$20,3,TRUE)</f>
        <v>0</v>
      </c>
      <c r="DT746" s="108"/>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8">
        <f t="shared" si="83"/>
        <v>0</v>
      </c>
      <c r="ET746" s="45"/>
      <c r="EU746" s="8">
        <f t="shared" si="77"/>
        <v>94</v>
      </c>
      <c r="EV746" s="8" t="str">
        <f>VLOOKUP($EU746,definitions_list_lookup!$N$15:$P$20,2,TRUE)</f>
        <v>complete</v>
      </c>
      <c r="EW746" s="8">
        <f>VLOOKUP($EU746,definitions_list_lookup!$N$15:$P$20,3,TRUE)</f>
        <v>5</v>
      </c>
    </row>
    <row r="747" spans="1:153" s="5" customFormat="1" ht="168">
      <c r="A747" s="5" t="s">
        <v>3127</v>
      </c>
      <c r="B747" s="5" t="s">
        <v>2845</v>
      </c>
      <c r="C747" s="5" t="s">
        <v>1497</v>
      </c>
      <c r="D747" s="5" t="s">
        <v>1497</v>
      </c>
      <c r="E747" s="5">
        <v>157</v>
      </c>
      <c r="F747" s="5">
        <v>3</v>
      </c>
      <c r="G747" s="6" t="str">
        <f t="shared" si="78"/>
        <v>157-3</v>
      </c>
      <c r="H747" s="2">
        <v>0</v>
      </c>
      <c r="I747" s="2">
        <v>42</v>
      </c>
      <c r="J747" s="81" t="str">
        <f>IF(((VLOOKUP($G747,Depth_Lookup!$A$3:$J$561,9,FALSE))-(I747/100))&gt;=0,"Good","Too Long")</f>
        <v>Good</v>
      </c>
      <c r="K747" s="82">
        <f>(VLOOKUP($G747,Depth_Lookup!$A$3:$J$561,10,FALSE))+(H747/100)</f>
        <v>354.98</v>
      </c>
      <c r="L747" s="82">
        <f>(VLOOKUP($G747,Depth_Lookup!$A$3:$J$561,10,FALSE))+(I747/100)</f>
        <v>355.40000000000003</v>
      </c>
      <c r="M747" s="174" t="s">
        <v>3062</v>
      </c>
      <c r="N747" s="174" t="s">
        <v>2630</v>
      </c>
      <c r="O747" s="59" t="s">
        <v>3155</v>
      </c>
      <c r="P747" s="59" t="s">
        <v>3216</v>
      </c>
      <c r="Q747" s="45"/>
      <c r="R747" s="42">
        <v>95</v>
      </c>
      <c r="S747" s="5">
        <v>5</v>
      </c>
      <c r="V747" s="8">
        <f t="shared" si="79"/>
        <v>100</v>
      </c>
      <c r="W747" s="4" t="s">
        <v>2039</v>
      </c>
      <c r="X747" s="5" t="s">
        <v>1764</v>
      </c>
      <c r="Y747" s="38">
        <v>95</v>
      </c>
      <c r="Z747" s="8" t="str">
        <f>VLOOKUP($Y747,definitions_list_lookup!$N$15:$P$20,2,TRUE)</f>
        <v>complete</v>
      </c>
      <c r="AA747" s="8">
        <f>VLOOKUP($Y747,definitions_list_lookup!$N$15:$P$20,3,TRUE)</f>
        <v>5</v>
      </c>
      <c r="AB747" s="4"/>
      <c r="AC747" s="7">
        <v>3</v>
      </c>
      <c r="AD747" s="7"/>
      <c r="AE747" s="7"/>
      <c r="AF747" s="7"/>
      <c r="AG747" s="7"/>
      <c r="AH747" s="7"/>
      <c r="AI747" s="7"/>
      <c r="AJ747" s="7"/>
      <c r="AK747" s="7"/>
      <c r="AL747" s="7"/>
      <c r="AM747" s="7"/>
      <c r="AN747" s="7"/>
      <c r="AO747" s="7"/>
      <c r="AP747" s="7">
        <v>5</v>
      </c>
      <c r="AQ747" s="7"/>
      <c r="AR747" s="7"/>
      <c r="AS747" s="7">
        <v>92</v>
      </c>
      <c r="AT747" s="7"/>
      <c r="AU747" s="7"/>
      <c r="AV747" s="7"/>
      <c r="AW747" s="7"/>
      <c r="AX747" s="7"/>
      <c r="AY747" s="7"/>
      <c r="AZ747" s="7"/>
      <c r="BA747" s="8">
        <f t="shared" si="80"/>
        <v>100</v>
      </c>
      <c r="BB747" s="45"/>
      <c r="BC747" s="4" t="s">
        <v>1739</v>
      </c>
      <c r="BD747" s="4" t="s">
        <v>1777</v>
      </c>
      <c r="BE747" s="4" t="s">
        <v>3120</v>
      </c>
      <c r="BF747" s="5">
        <v>100</v>
      </c>
      <c r="BG747" s="8" t="str">
        <f>VLOOKUP($BF747,definitions_list_lookup!$N$15:$P$20,2,TRUE)</f>
        <v>complete</v>
      </c>
      <c r="BH747" s="8">
        <f>VLOOKUP($BF747,definitions_list_lookup!$N$15:$P$20,3,TRUE)</f>
        <v>5</v>
      </c>
      <c r="BI747" s="4" t="s">
        <v>3154</v>
      </c>
      <c r="BJ747" s="7">
        <v>40</v>
      </c>
      <c r="BK747" s="7">
        <v>20</v>
      </c>
      <c r="BL747" s="7">
        <v>40</v>
      </c>
      <c r="BM747" s="7"/>
      <c r="BN747" s="7"/>
      <c r="BO747" s="7"/>
      <c r="BP747" s="7"/>
      <c r="BQ747" s="7"/>
      <c r="BR747" s="7"/>
      <c r="BS747" s="7"/>
      <c r="BT747" s="7"/>
      <c r="BU747" s="7"/>
      <c r="BV747" s="7"/>
      <c r="BW747" s="7"/>
      <c r="BX747" s="7"/>
      <c r="BY747" s="7"/>
      <c r="BZ747" s="7"/>
      <c r="CA747" s="7"/>
      <c r="CB747" s="7"/>
      <c r="CC747" s="7"/>
      <c r="CD747" s="7"/>
      <c r="CE747" s="7"/>
      <c r="CF747" s="7"/>
      <c r="CG747" s="7"/>
      <c r="CH747" s="8">
        <f t="shared" si="81"/>
        <v>100</v>
      </c>
      <c r="CI747" s="45"/>
      <c r="CK747" s="130"/>
      <c r="CM747" s="8" t="str">
        <f>VLOOKUP($CL747,definitions_list_lookup!$N$15:$P$20,2,TRUE)</f>
        <v>fresh</v>
      </c>
      <c r="CN747" s="8">
        <f>VLOOKUP($CL747,definitions_list_lookup!$N$15:$P$20,3,TRUE)</f>
        <v>0</v>
      </c>
      <c r="CO747" s="108"/>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8">
        <f t="shared" si="82"/>
        <v>0</v>
      </c>
      <c r="DO747" s="45"/>
      <c r="DP747" s="4"/>
      <c r="DR747" s="8" t="str">
        <f>VLOOKUP($DQ747,definitions_list_lookup!$N$15:$P$20,2,TRUE)</f>
        <v>fresh</v>
      </c>
      <c r="DS747" s="8">
        <f>VLOOKUP($DQ747,definitions_list_lookup!$N$15:$P$20,3,TRUE)</f>
        <v>0</v>
      </c>
      <c r="DT747" s="108"/>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8">
        <f t="shared" si="83"/>
        <v>0</v>
      </c>
      <c r="ET747" s="45"/>
      <c r="EU747" s="8">
        <f t="shared" si="77"/>
        <v>95.25</v>
      </c>
      <c r="EV747" s="8" t="str">
        <f>VLOOKUP($EU747,definitions_list_lookup!$N$15:$P$20,2,TRUE)</f>
        <v>complete</v>
      </c>
      <c r="EW747" s="8">
        <f>VLOOKUP($EU747,definitions_list_lookup!$N$15:$P$20,3,TRUE)</f>
        <v>5</v>
      </c>
    </row>
    <row r="748" spans="1:153" s="5" customFormat="1" ht="112">
      <c r="A748" s="5" t="s">
        <v>3127</v>
      </c>
      <c r="B748" s="5" t="s">
        <v>2845</v>
      </c>
      <c r="C748" s="5" t="s">
        <v>1497</v>
      </c>
      <c r="D748" s="5" t="s">
        <v>1497</v>
      </c>
      <c r="E748" s="5">
        <v>157</v>
      </c>
      <c r="F748" s="5">
        <v>4</v>
      </c>
      <c r="G748" s="6" t="str">
        <f t="shared" si="78"/>
        <v>157-4</v>
      </c>
      <c r="H748" s="2">
        <v>0</v>
      </c>
      <c r="I748" s="2">
        <v>79</v>
      </c>
      <c r="J748" s="81" t="str">
        <f>IF(((VLOOKUP($G748,Depth_Lookup!$A$3:$J$561,9,FALSE))-(I748/100))&gt;=0,"Good","Too Long")</f>
        <v>Good</v>
      </c>
      <c r="K748" s="82">
        <f>(VLOOKUP($G748,Depth_Lookup!$A$3:$J$561,10,FALSE))+(H748/100)</f>
        <v>355.4</v>
      </c>
      <c r="L748" s="82">
        <f>(VLOOKUP($G748,Depth_Lookup!$A$3:$J$561,10,FALSE))+(I748/100)</f>
        <v>356.19</v>
      </c>
      <c r="M748" s="174" t="s">
        <v>3062</v>
      </c>
      <c r="N748" s="174" t="s">
        <v>2630</v>
      </c>
      <c r="O748" s="59" t="s">
        <v>3159</v>
      </c>
      <c r="P748" s="59" t="s">
        <v>2500</v>
      </c>
      <c r="Q748" s="45"/>
      <c r="R748" s="42">
        <v>70</v>
      </c>
      <c r="S748" s="5">
        <v>30</v>
      </c>
      <c r="V748" s="8">
        <f t="shared" si="79"/>
        <v>100</v>
      </c>
      <c r="W748" s="4" t="s">
        <v>2039</v>
      </c>
      <c r="X748" s="5" t="s">
        <v>1764</v>
      </c>
      <c r="Y748" s="38">
        <v>85</v>
      </c>
      <c r="Z748" s="8" t="str">
        <f>VLOOKUP($Y748,definitions_list_lookup!$N$15:$P$20,2,TRUE)</f>
        <v>very high</v>
      </c>
      <c r="AA748" s="8">
        <f>VLOOKUP($Y748,definitions_list_lookup!$N$15:$P$20,3,TRUE)</f>
        <v>4</v>
      </c>
      <c r="AB748" s="4"/>
      <c r="AC748" s="7">
        <v>2</v>
      </c>
      <c r="AD748" s="7"/>
      <c r="AE748" s="7"/>
      <c r="AF748" s="7"/>
      <c r="AG748" s="7"/>
      <c r="AH748" s="7"/>
      <c r="AI748" s="7"/>
      <c r="AJ748" s="7"/>
      <c r="AK748" s="7"/>
      <c r="AL748" s="7"/>
      <c r="AM748" s="7"/>
      <c r="AN748" s="7"/>
      <c r="AO748" s="7"/>
      <c r="AP748" s="7">
        <v>5</v>
      </c>
      <c r="AQ748" s="7"/>
      <c r="AR748" s="7"/>
      <c r="AS748" s="7">
        <v>93</v>
      </c>
      <c r="AT748" s="7"/>
      <c r="AU748" s="7"/>
      <c r="AV748" s="7"/>
      <c r="AW748" s="7"/>
      <c r="AX748" s="7"/>
      <c r="AY748" s="7"/>
      <c r="AZ748" s="7"/>
      <c r="BA748" s="8">
        <f t="shared" si="80"/>
        <v>100</v>
      </c>
      <c r="BB748" s="45"/>
      <c r="BC748" s="4" t="s">
        <v>1739</v>
      </c>
      <c r="BD748" s="4" t="s">
        <v>3156</v>
      </c>
      <c r="BE748" s="4" t="s">
        <v>3157</v>
      </c>
      <c r="BF748" s="5">
        <v>100</v>
      </c>
      <c r="BG748" s="8" t="str">
        <f>VLOOKUP($BF748,definitions_list_lookup!$N$15:$P$20,2,TRUE)</f>
        <v>complete</v>
      </c>
      <c r="BH748" s="8">
        <f>VLOOKUP($BF748,definitions_list_lookup!$N$15:$P$20,3,TRUE)</f>
        <v>5</v>
      </c>
      <c r="BI748" s="4" t="s">
        <v>3158</v>
      </c>
      <c r="BJ748" s="7">
        <v>30</v>
      </c>
      <c r="BK748" s="7">
        <v>40</v>
      </c>
      <c r="BL748" s="7">
        <v>30</v>
      </c>
      <c r="BM748" s="7"/>
      <c r="BN748" s="7"/>
      <c r="BO748" s="7"/>
      <c r="BP748" s="7"/>
      <c r="BQ748" s="7"/>
      <c r="BR748" s="7"/>
      <c r="BS748" s="7"/>
      <c r="BT748" s="7"/>
      <c r="BU748" s="7"/>
      <c r="BV748" s="7"/>
      <c r="BW748" s="7"/>
      <c r="BX748" s="7"/>
      <c r="BY748" s="7"/>
      <c r="BZ748" s="7"/>
      <c r="CA748" s="7"/>
      <c r="CB748" s="7"/>
      <c r="CC748" s="7"/>
      <c r="CD748" s="7"/>
      <c r="CE748" s="7"/>
      <c r="CF748" s="7"/>
      <c r="CG748" s="7"/>
      <c r="CH748" s="8">
        <f t="shared" si="81"/>
        <v>100</v>
      </c>
      <c r="CI748" s="45"/>
      <c r="CK748" s="130"/>
      <c r="CM748" s="8" t="str">
        <f>VLOOKUP($CL748,definitions_list_lookup!$N$15:$P$20,2,TRUE)</f>
        <v>fresh</v>
      </c>
      <c r="CN748" s="8">
        <f>VLOOKUP($CL748,definitions_list_lookup!$N$15:$P$20,3,TRUE)</f>
        <v>0</v>
      </c>
      <c r="CO748" s="108"/>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8">
        <f t="shared" si="82"/>
        <v>0</v>
      </c>
      <c r="DO748" s="45"/>
      <c r="DP748" s="4"/>
      <c r="DR748" s="8" t="str">
        <f>VLOOKUP($DQ748,definitions_list_lookup!$N$15:$P$20,2,TRUE)</f>
        <v>fresh</v>
      </c>
      <c r="DS748" s="8">
        <f>VLOOKUP($DQ748,definitions_list_lookup!$N$15:$P$20,3,TRUE)</f>
        <v>0</v>
      </c>
      <c r="DT748" s="108"/>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8">
        <f t="shared" si="83"/>
        <v>0</v>
      </c>
      <c r="ET748" s="45"/>
      <c r="EU748" s="8">
        <f t="shared" si="77"/>
        <v>89.5</v>
      </c>
      <c r="EV748" s="8" t="str">
        <f>VLOOKUP($EU748,definitions_list_lookup!$N$15:$P$20,2,TRUE)</f>
        <v>very high</v>
      </c>
      <c r="EW748" s="8">
        <f>VLOOKUP($EU748,definitions_list_lookup!$N$15:$P$20,3,TRUE)</f>
        <v>4</v>
      </c>
    </row>
    <row r="749" spans="1:153" s="5" customFormat="1" ht="196">
      <c r="A749" s="5" t="s">
        <v>3127</v>
      </c>
      <c r="B749" s="5" t="s">
        <v>2845</v>
      </c>
      <c r="C749" s="5" t="s">
        <v>1497</v>
      </c>
      <c r="D749" s="5" t="s">
        <v>1497</v>
      </c>
      <c r="E749" s="5">
        <v>158</v>
      </c>
      <c r="F749" s="5">
        <v>1</v>
      </c>
      <c r="G749" s="6" t="str">
        <f t="shared" si="78"/>
        <v>158-1</v>
      </c>
      <c r="H749" s="2">
        <v>0</v>
      </c>
      <c r="I749" s="2">
        <v>73</v>
      </c>
      <c r="J749" s="81" t="str">
        <f>IF(((VLOOKUP($G749,Depth_Lookup!$A$3:$J$561,9,FALSE))-(I749/100))&gt;=0,"Good","Too Long")</f>
        <v>Good</v>
      </c>
      <c r="K749" s="82">
        <f>(VLOOKUP($G749,Depth_Lookup!$A$3:$J$561,10,FALSE))+(H749/100)</f>
        <v>356.15</v>
      </c>
      <c r="L749" s="82">
        <f>(VLOOKUP($G749,Depth_Lookup!$A$3:$J$561,10,FALSE))+(I749/100)</f>
        <v>356.88</v>
      </c>
      <c r="M749" s="174" t="s">
        <v>3062</v>
      </c>
      <c r="N749" s="174" t="s">
        <v>2630</v>
      </c>
      <c r="O749" s="59" t="s">
        <v>3162</v>
      </c>
      <c r="P749" s="59" t="s">
        <v>3216</v>
      </c>
      <c r="Q749" s="45"/>
      <c r="R749" s="42">
        <v>50</v>
      </c>
      <c r="S749" s="5">
        <v>50</v>
      </c>
      <c r="V749" s="8">
        <f t="shared" si="79"/>
        <v>100</v>
      </c>
      <c r="W749" s="4" t="s">
        <v>2039</v>
      </c>
      <c r="X749" s="5" t="s">
        <v>1764</v>
      </c>
      <c r="Y749" s="38">
        <v>85</v>
      </c>
      <c r="Z749" s="8" t="str">
        <f>VLOOKUP($Y749,definitions_list_lookup!$N$15:$P$20,2,TRUE)</f>
        <v>very high</v>
      </c>
      <c r="AA749" s="8">
        <f>VLOOKUP($Y749,definitions_list_lookup!$N$15:$P$20,3,TRUE)</f>
        <v>4</v>
      </c>
      <c r="AB749" s="4"/>
      <c r="AC749" s="7">
        <v>2</v>
      </c>
      <c r="AD749" s="7"/>
      <c r="AE749" s="7"/>
      <c r="AF749" s="7"/>
      <c r="AG749" s="7"/>
      <c r="AH749" s="7"/>
      <c r="AI749" s="7"/>
      <c r="AJ749" s="7"/>
      <c r="AK749" s="7"/>
      <c r="AL749" s="7"/>
      <c r="AM749" s="7"/>
      <c r="AN749" s="7"/>
      <c r="AO749" s="7"/>
      <c r="AP749" s="7">
        <v>5</v>
      </c>
      <c r="AQ749" s="7"/>
      <c r="AR749" s="7"/>
      <c r="AS749" s="7">
        <v>93</v>
      </c>
      <c r="AT749" s="7"/>
      <c r="AU749" s="7"/>
      <c r="AV749" s="7"/>
      <c r="AW749" s="7"/>
      <c r="AX749" s="7"/>
      <c r="AY749" s="7"/>
      <c r="AZ749" s="7"/>
      <c r="BA749" s="8">
        <f t="shared" si="80"/>
        <v>100</v>
      </c>
      <c r="BB749" s="45"/>
      <c r="BC749" s="4" t="s">
        <v>3163</v>
      </c>
      <c r="BD749" s="4" t="s">
        <v>3160</v>
      </c>
      <c r="BE749" s="4" t="s">
        <v>3170</v>
      </c>
      <c r="BF749" s="5">
        <v>100</v>
      </c>
      <c r="BG749" s="8" t="str">
        <f>VLOOKUP($BF749,definitions_list_lookup!$N$15:$P$20,2,TRUE)</f>
        <v>complete</v>
      </c>
      <c r="BH749" s="8">
        <f>VLOOKUP($BF749,definitions_list_lookup!$N$15:$P$20,3,TRUE)</f>
        <v>5</v>
      </c>
      <c r="BI749" s="4" t="s">
        <v>3161</v>
      </c>
      <c r="BJ749" s="7">
        <v>40</v>
      </c>
      <c r="BK749" s="7">
        <v>20</v>
      </c>
      <c r="BL749" s="7">
        <v>40</v>
      </c>
      <c r="BM749" s="7"/>
      <c r="BN749" s="7"/>
      <c r="BO749" s="7"/>
      <c r="BP749" s="7"/>
      <c r="BQ749" s="7"/>
      <c r="BR749" s="7"/>
      <c r="BS749" s="7"/>
      <c r="BT749" s="7"/>
      <c r="BU749" s="7"/>
      <c r="BV749" s="7"/>
      <c r="BW749" s="7"/>
      <c r="BX749" s="7"/>
      <c r="BY749" s="7"/>
      <c r="BZ749" s="7"/>
      <c r="CA749" s="7"/>
      <c r="CB749" s="7"/>
      <c r="CC749" s="7"/>
      <c r="CD749" s="7"/>
      <c r="CE749" s="7"/>
      <c r="CF749" s="7"/>
      <c r="CG749" s="7"/>
      <c r="CH749" s="8">
        <f t="shared" si="81"/>
        <v>100</v>
      </c>
      <c r="CI749" s="45"/>
      <c r="CK749" s="130"/>
      <c r="CM749" s="8" t="str">
        <f>VLOOKUP($CL749,definitions_list_lookup!$N$15:$P$20,2,TRUE)</f>
        <v>fresh</v>
      </c>
      <c r="CN749" s="8">
        <f>VLOOKUP($CL749,definitions_list_lookup!$N$15:$P$20,3,TRUE)</f>
        <v>0</v>
      </c>
      <c r="CO749" s="108"/>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8">
        <f t="shared" si="82"/>
        <v>0</v>
      </c>
      <c r="DO749" s="45"/>
      <c r="DP749" s="4"/>
      <c r="DR749" s="8" t="str">
        <f>VLOOKUP($DQ749,definitions_list_lookup!$N$15:$P$20,2,TRUE)</f>
        <v>fresh</v>
      </c>
      <c r="DS749" s="8">
        <f>VLOOKUP($DQ749,definitions_list_lookup!$N$15:$P$20,3,TRUE)</f>
        <v>0</v>
      </c>
      <c r="DT749" s="108"/>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8">
        <f t="shared" si="83"/>
        <v>0</v>
      </c>
      <c r="ET749" s="45"/>
      <c r="EU749" s="8">
        <f t="shared" si="77"/>
        <v>92.5</v>
      </c>
      <c r="EV749" s="8" t="str">
        <f>VLOOKUP($EU749,definitions_list_lookup!$N$15:$P$20,2,TRUE)</f>
        <v>complete</v>
      </c>
      <c r="EW749" s="8">
        <f>VLOOKUP($EU749,definitions_list_lookup!$N$15:$P$20,3,TRUE)</f>
        <v>5</v>
      </c>
    </row>
    <row r="750" spans="1:153" s="5" customFormat="1" ht="168">
      <c r="A750" s="5" t="s">
        <v>3127</v>
      </c>
      <c r="B750" s="5" t="s">
        <v>2845</v>
      </c>
      <c r="C750" s="5" t="s">
        <v>1497</v>
      </c>
      <c r="D750" s="5" t="s">
        <v>1497</v>
      </c>
      <c r="E750" s="5">
        <v>158</v>
      </c>
      <c r="F750" s="5">
        <v>2</v>
      </c>
      <c r="G750" s="6" t="str">
        <f t="shared" si="78"/>
        <v>158-2</v>
      </c>
      <c r="H750" s="2">
        <v>0</v>
      </c>
      <c r="I750" s="2">
        <v>78</v>
      </c>
      <c r="J750" s="81" t="str">
        <f>IF(((VLOOKUP($G750,Depth_Lookup!$A$3:$J$561,9,FALSE))-(I750/100))&gt;=0,"Good","Too Long")</f>
        <v>Good</v>
      </c>
      <c r="K750" s="82">
        <f>(VLOOKUP($G750,Depth_Lookup!$A$3:$J$561,10,FALSE))+(H750/100)</f>
        <v>356.88</v>
      </c>
      <c r="L750" s="82">
        <f>(VLOOKUP($G750,Depth_Lookup!$A$3:$J$561,10,FALSE))+(I750/100)</f>
        <v>357.65999999999997</v>
      </c>
      <c r="M750" s="174" t="s">
        <v>3062</v>
      </c>
      <c r="N750" s="174" t="s">
        <v>2630</v>
      </c>
      <c r="O750" s="59" t="s">
        <v>3164</v>
      </c>
      <c r="P750" s="59" t="s">
        <v>3216</v>
      </c>
      <c r="Q750" s="45"/>
      <c r="R750" s="42">
        <v>70</v>
      </c>
      <c r="S750" s="5">
        <v>30</v>
      </c>
      <c r="V750" s="8">
        <f t="shared" si="79"/>
        <v>100</v>
      </c>
      <c r="W750" s="4" t="s">
        <v>2039</v>
      </c>
      <c r="X750" s="5" t="s">
        <v>1764</v>
      </c>
      <c r="Y750" s="38">
        <v>90</v>
      </c>
      <c r="Z750" s="8" t="str">
        <f>VLOOKUP($Y750,definitions_list_lookup!$N$15:$P$20,2,TRUE)</f>
        <v>very high</v>
      </c>
      <c r="AA750" s="8">
        <f>VLOOKUP($Y750,definitions_list_lookup!$N$15:$P$20,3,TRUE)</f>
        <v>4</v>
      </c>
      <c r="AB750" s="4" t="s">
        <v>3168</v>
      </c>
      <c r="AC750" s="7">
        <v>1</v>
      </c>
      <c r="AD750" s="7"/>
      <c r="AE750" s="7"/>
      <c r="AF750" s="7"/>
      <c r="AG750" s="7"/>
      <c r="AH750" s="7"/>
      <c r="AI750" s="7"/>
      <c r="AJ750" s="7"/>
      <c r="AK750" s="7"/>
      <c r="AL750" s="7"/>
      <c r="AM750" s="7"/>
      <c r="AN750" s="7"/>
      <c r="AO750" s="7"/>
      <c r="AP750" s="7">
        <v>5</v>
      </c>
      <c r="AQ750" s="7"/>
      <c r="AR750" s="7"/>
      <c r="AS750" s="7">
        <v>94</v>
      </c>
      <c r="AT750" s="7"/>
      <c r="AU750" s="7"/>
      <c r="AV750" s="7"/>
      <c r="AW750" s="7"/>
      <c r="AX750" s="7"/>
      <c r="AY750" s="7"/>
      <c r="AZ750" s="7"/>
      <c r="BA750" s="8">
        <f t="shared" si="80"/>
        <v>100</v>
      </c>
      <c r="BB750" s="45"/>
      <c r="BC750" s="4" t="s">
        <v>1739</v>
      </c>
      <c r="BD750" s="4" t="s">
        <v>3163</v>
      </c>
      <c r="BE750" s="4" t="s">
        <v>3171</v>
      </c>
      <c r="BF750" s="5">
        <v>100</v>
      </c>
      <c r="BG750" s="8" t="str">
        <f>VLOOKUP($BF750,definitions_list_lookup!$N$15:$P$20,2,TRUE)</f>
        <v>complete</v>
      </c>
      <c r="BH750" s="8">
        <f>VLOOKUP($BF750,definitions_list_lookup!$N$15:$P$20,3,TRUE)</f>
        <v>5</v>
      </c>
      <c r="BI750" s="4"/>
      <c r="BJ750" s="7">
        <v>35</v>
      </c>
      <c r="BK750" s="7">
        <v>30</v>
      </c>
      <c r="BL750" s="7">
        <v>35</v>
      </c>
      <c r="BM750" s="7"/>
      <c r="BN750" s="7"/>
      <c r="BO750" s="7"/>
      <c r="BP750" s="7"/>
      <c r="BQ750" s="7"/>
      <c r="BR750" s="7"/>
      <c r="BS750" s="7"/>
      <c r="BT750" s="7"/>
      <c r="BU750" s="7"/>
      <c r="BV750" s="7"/>
      <c r="BW750" s="7"/>
      <c r="BX750" s="7"/>
      <c r="BY750" s="7"/>
      <c r="BZ750" s="7"/>
      <c r="CA750" s="7"/>
      <c r="CB750" s="7"/>
      <c r="CC750" s="7"/>
      <c r="CD750" s="7"/>
      <c r="CE750" s="7"/>
      <c r="CF750" s="7"/>
      <c r="CG750" s="7"/>
      <c r="CH750" s="8">
        <f t="shared" si="81"/>
        <v>100</v>
      </c>
      <c r="CI750" s="45"/>
      <c r="CK750" s="130"/>
      <c r="CM750" s="8" t="str">
        <f>VLOOKUP($CL750,definitions_list_lookup!$N$15:$P$20,2,TRUE)</f>
        <v>fresh</v>
      </c>
      <c r="CN750" s="8">
        <f>VLOOKUP($CL750,definitions_list_lookup!$N$15:$P$20,3,TRUE)</f>
        <v>0</v>
      </c>
      <c r="CO750" s="108"/>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8">
        <f t="shared" si="82"/>
        <v>0</v>
      </c>
      <c r="DO750" s="45"/>
      <c r="DP750" s="4"/>
      <c r="DR750" s="8" t="str">
        <f>VLOOKUP($DQ750,definitions_list_lookup!$N$15:$P$20,2,TRUE)</f>
        <v>fresh</v>
      </c>
      <c r="DS750" s="8">
        <f>VLOOKUP($DQ750,definitions_list_lookup!$N$15:$P$20,3,TRUE)</f>
        <v>0</v>
      </c>
      <c r="DT750" s="108"/>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8">
        <f t="shared" si="83"/>
        <v>0</v>
      </c>
      <c r="ET750" s="45"/>
      <c r="EU750" s="8">
        <f t="shared" si="77"/>
        <v>93</v>
      </c>
      <c r="EV750" s="8" t="str">
        <f>VLOOKUP($EU750,definitions_list_lookup!$N$15:$P$20,2,TRUE)</f>
        <v>complete</v>
      </c>
      <c r="EW750" s="8">
        <f>VLOOKUP($EU750,definitions_list_lookup!$N$15:$P$20,3,TRUE)</f>
        <v>5</v>
      </c>
    </row>
    <row r="751" spans="1:153" s="5" customFormat="1" ht="168">
      <c r="A751" s="5" t="s">
        <v>3127</v>
      </c>
      <c r="B751" s="5" t="s">
        <v>2845</v>
      </c>
      <c r="C751" s="5" t="s">
        <v>1497</v>
      </c>
      <c r="D751" s="5" t="s">
        <v>1497</v>
      </c>
      <c r="E751" s="5">
        <v>159</v>
      </c>
      <c r="F751" s="5">
        <v>1</v>
      </c>
      <c r="G751" s="6" t="str">
        <f t="shared" si="78"/>
        <v>159-1</v>
      </c>
      <c r="H751" s="2">
        <v>0</v>
      </c>
      <c r="I751" s="2">
        <v>77</v>
      </c>
      <c r="J751" s="81" t="str">
        <f>IF(((VLOOKUP($G751,Depth_Lookup!$A$3:$J$561,9,FALSE))-(I751/100))&gt;=0,"Good","Too Long")</f>
        <v>Good</v>
      </c>
      <c r="K751" s="82">
        <f>(VLOOKUP($G751,Depth_Lookup!$A$3:$J$561,10,FALSE))+(H751/100)</f>
        <v>357.65</v>
      </c>
      <c r="L751" s="82">
        <f>(VLOOKUP($G751,Depth_Lookup!$A$3:$J$561,10,FALSE))+(I751/100)</f>
        <v>358.41999999999996</v>
      </c>
      <c r="M751" s="174" t="s">
        <v>3062</v>
      </c>
      <c r="N751" s="174" t="s">
        <v>2630</v>
      </c>
      <c r="O751" s="59" t="s">
        <v>3166</v>
      </c>
      <c r="P751" s="59" t="s">
        <v>3216</v>
      </c>
      <c r="Q751" s="45"/>
      <c r="R751" s="42">
        <v>85</v>
      </c>
      <c r="S751" s="5">
        <v>15</v>
      </c>
      <c r="V751" s="8">
        <f t="shared" si="79"/>
        <v>100</v>
      </c>
      <c r="W751" s="4" t="s">
        <v>2039</v>
      </c>
      <c r="X751" s="5" t="s">
        <v>1764</v>
      </c>
      <c r="Y751" s="38">
        <v>95</v>
      </c>
      <c r="Z751" s="8" t="str">
        <f>VLOOKUP($Y751,definitions_list_lookup!$N$15:$P$20,2,TRUE)</f>
        <v>complete</v>
      </c>
      <c r="AA751" s="8">
        <f>VLOOKUP($Y751,definitions_list_lookup!$N$15:$P$20,3,TRUE)</f>
        <v>5</v>
      </c>
      <c r="AB751" s="4"/>
      <c r="AC751" s="7">
        <v>1</v>
      </c>
      <c r="AD751" s="7"/>
      <c r="AE751" s="7"/>
      <c r="AF751" s="7"/>
      <c r="AG751" s="7"/>
      <c r="AH751" s="7"/>
      <c r="AI751" s="7"/>
      <c r="AJ751" s="7"/>
      <c r="AK751" s="7"/>
      <c r="AL751" s="7"/>
      <c r="AM751" s="7"/>
      <c r="AN751" s="7"/>
      <c r="AO751" s="7"/>
      <c r="AP751" s="7">
        <v>5</v>
      </c>
      <c r="AQ751" s="7"/>
      <c r="AR751" s="7"/>
      <c r="AS751" s="7">
        <v>94</v>
      </c>
      <c r="AT751" s="7"/>
      <c r="AU751" s="7"/>
      <c r="AV751" s="7"/>
      <c r="AW751" s="7"/>
      <c r="AX751" s="7"/>
      <c r="AY751" s="7"/>
      <c r="AZ751" s="7"/>
      <c r="BA751" s="8">
        <f t="shared" si="80"/>
        <v>100</v>
      </c>
      <c r="BB751" s="45"/>
      <c r="BC751" s="4" t="s">
        <v>1739</v>
      </c>
      <c r="BD751" s="4" t="s">
        <v>3099</v>
      </c>
      <c r="BE751" s="4" t="s">
        <v>3170</v>
      </c>
      <c r="BF751" s="5">
        <v>100</v>
      </c>
      <c r="BG751" s="8" t="str">
        <f>VLOOKUP($BF751,definitions_list_lookup!$N$15:$P$20,2,TRUE)</f>
        <v>complete</v>
      </c>
      <c r="BH751" s="8">
        <f>VLOOKUP($BF751,definitions_list_lookup!$N$15:$P$20,3,TRUE)</f>
        <v>5</v>
      </c>
      <c r="BI751" s="4" t="s">
        <v>3165</v>
      </c>
      <c r="BJ751" s="7">
        <v>30</v>
      </c>
      <c r="BK751" s="7">
        <v>40</v>
      </c>
      <c r="BL751" s="7">
        <v>30</v>
      </c>
      <c r="BM751" s="7"/>
      <c r="BN751" s="7"/>
      <c r="BO751" s="7"/>
      <c r="BP751" s="7"/>
      <c r="BQ751" s="7"/>
      <c r="BR751" s="7"/>
      <c r="BS751" s="7"/>
      <c r="BT751" s="7"/>
      <c r="BU751" s="7"/>
      <c r="BV751" s="7"/>
      <c r="BW751" s="7"/>
      <c r="BX751" s="7"/>
      <c r="BY751" s="7"/>
      <c r="BZ751" s="7"/>
      <c r="CA751" s="7"/>
      <c r="CB751" s="7"/>
      <c r="CC751" s="7"/>
      <c r="CD751" s="7"/>
      <c r="CE751" s="7"/>
      <c r="CF751" s="7"/>
      <c r="CG751" s="7"/>
      <c r="CH751" s="8">
        <f t="shared" si="81"/>
        <v>100</v>
      </c>
      <c r="CI751" s="45"/>
      <c r="CK751" s="130"/>
      <c r="CM751" s="8" t="str">
        <f>VLOOKUP($CL751,definitions_list_lookup!$N$15:$P$20,2,TRUE)</f>
        <v>fresh</v>
      </c>
      <c r="CN751" s="8">
        <f>VLOOKUP($CL751,definitions_list_lookup!$N$15:$P$20,3,TRUE)</f>
        <v>0</v>
      </c>
      <c r="CO751" s="108"/>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8">
        <f t="shared" si="82"/>
        <v>0</v>
      </c>
      <c r="DO751" s="45"/>
      <c r="DP751" s="4"/>
      <c r="DR751" s="8" t="str">
        <f>VLOOKUP($DQ751,definitions_list_lookup!$N$15:$P$20,2,TRUE)</f>
        <v>fresh</v>
      </c>
      <c r="DS751" s="8">
        <f>VLOOKUP($DQ751,definitions_list_lookup!$N$15:$P$20,3,TRUE)</f>
        <v>0</v>
      </c>
      <c r="DT751" s="108"/>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8">
        <f t="shared" si="83"/>
        <v>0</v>
      </c>
      <c r="ET751" s="45"/>
      <c r="EU751" s="8">
        <f t="shared" ref="EU751:EU814" si="84">((R751/100)*Y751)+((S751/100)*BF751)+((T751/100)*CL751)+((U751/100)*DQ751)</f>
        <v>95.75</v>
      </c>
      <c r="EV751" s="8" t="str">
        <f>VLOOKUP($EU751,definitions_list_lookup!$N$15:$P$20,2,TRUE)</f>
        <v>complete</v>
      </c>
      <c r="EW751" s="8">
        <f>VLOOKUP($EU751,definitions_list_lookup!$N$15:$P$20,3,TRUE)</f>
        <v>5</v>
      </c>
    </row>
    <row r="752" spans="1:153" s="5" customFormat="1" ht="112">
      <c r="A752" s="5" t="s">
        <v>3309</v>
      </c>
      <c r="B752" s="5" t="s">
        <v>2845</v>
      </c>
      <c r="C752" s="5" t="s">
        <v>1497</v>
      </c>
      <c r="D752" s="5" t="s">
        <v>1497</v>
      </c>
      <c r="E752" s="5">
        <v>159</v>
      </c>
      <c r="F752" s="5">
        <v>2</v>
      </c>
      <c r="G752" s="6" t="str">
        <f t="shared" si="78"/>
        <v>159-2</v>
      </c>
      <c r="H752" s="2">
        <v>0</v>
      </c>
      <c r="I752" s="2">
        <v>85.5</v>
      </c>
      <c r="J752" s="81" t="str">
        <f>IF(((VLOOKUP($G752,Depth_Lookup!$A$3:$J$561,9,FALSE))-(I752/100))&gt;=0,"Good","Too Long")</f>
        <v>Good</v>
      </c>
      <c r="K752" s="82">
        <f>(VLOOKUP($G752,Depth_Lookup!$A$3:$J$561,10,FALSE))+(H752/100)</f>
        <v>358.42</v>
      </c>
      <c r="L752" s="82">
        <f>(VLOOKUP($G752,Depth_Lookup!$A$3:$J$561,10,FALSE))+(I752/100)</f>
        <v>359.27500000000003</v>
      </c>
      <c r="M752" s="174" t="s">
        <v>3062</v>
      </c>
      <c r="N752" s="174" t="s">
        <v>2630</v>
      </c>
      <c r="O752" s="59" t="s">
        <v>3167</v>
      </c>
      <c r="P752" s="59" t="s">
        <v>2500</v>
      </c>
      <c r="Q752" s="45"/>
      <c r="R752" s="42">
        <v>99</v>
      </c>
      <c r="S752" s="5">
        <v>1</v>
      </c>
      <c r="V752" s="8">
        <f t="shared" si="79"/>
        <v>100</v>
      </c>
      <c r="W752" s="4" t="s">
        <v>2039</v>
      </c>
      <c r="X752" s="5" t="s">
        <v>1764</v>
      </c>
      <c r="Y752" s="38">
        <v>95</v>
      </c>
      <c r="Z752" s="8" t="str">
        <f>VLOOKUP($Y752,definitions_list_lookup!$N$15:$P$20,2,TRUE)</f>
        <v>complete</v>
      </c>
      <c r="AA752" s="8">
        <f>VLOOKUP($Y752,definitions_list_lookup!$N$15:$P$20,3,TRUE)</f>
        <v>5</v>
      </c>
      <c r="AB752" s="4"/>
      <c r="AC752" s="7">
        <v>0</v>
      </c>
      <c r="AD752" s="7"/>
      <c r="AE752" s="7"/>
      <c r="AF752" s="7"/>
      <c r="AG752" s="7"/>
      <c r="AH752" s="7"/>
      <c r="AI752" s="7"/>
      <c r="AJ752" s="7"/>
      <c r="AK752" s="7"/>
      <c r="AL752" s="7"/>
      <c r="AM752" s="7"/>
      <c r="AN752" s="7"/>
      <c r="AO752" s="7"/>
      <c r="AP752" s="7">
        <v>5</v>
      </c>
      <c r="AQ752" s="7"/>
      <c r="AR752" s="7"/>
      <c r="AS752" s="7">
        <v>95</v>
      </c>
      <c r="AT752" s="7"/>
      <c r="AU752" s="7"/>
      <c r="AV752" s="7"/>
      <c r="AW752" s="7"/>
      <c r="AX752" s="7"/>
      <c r="AY752" s="7"/>
      <c r="AZ752" s="7"/>
      <c r="BA752" s="8">
        <f t="shared" si="80"/>
        <v>100</v>
      </c>
      <c r="BB752" s="45"/>
      <c r="BC752" s="4" t="s">
        <v>1737</v>
      </c>
      <c r="BD752" s="4" t="s">
        <v>3169</v>
      </c>
      <c r="BE752" s="4" t="s">
        <v>3112</v>
      </c>
      <c r="BF752" s="5">
        <v>100</v>
      </c>
      <c r="BG752" s="8" t="str">
        <f>VLOOKUP($BF752,definitions_list_lookup!$N$15:$P$20,2,TRUE)</f>
        <v>complete</v>
      </c>
      <c r="BH752" s="8">
        <f>VLOOKUP($BF752,definitions_list_lookup!$N$15:$P$20,3,TRUE)</f>
        <v>5</v>
      </c>
      <c r="BI752" s="4"/>
      <c r="BJ752" s="7">
        <v>40</v>
      </c>
      <c r="BK752" s="7">
        <v>20</v>
      </c>
      <c r="BL752" s="7">
        <v>40</v>
      </c>
      <c r="BM752" s="7"/>
      <c r="BN752" s="7"/>
      <c r="BO752" s="7"/>
      <c r="BP752" s="7"/>
      <c r="BQ752" s="7"/>
      <c r="BR752" s="7"/>
      <c r="BS752" s="7"/>
      <c r="BT752" s="7"/>
      <c r="BU752" s="7"/>
      <c r="BV752" s="7"/>
      <c r="BW752" s="7"/>
      <c r="BX752" s="7"/>
      <c r="BY752" s="7"/>
      <c r="BZ752" s="7"/>
      <c r="CA752" s="7"/>
      <c r="CB752" s="7"/>
      <c r="CC752" s="7"/>
      <c r="CD752" s="7"/>
      <c r="CE752" s="7"/>
      <c r="CF752" s="7"/>
      <c r="CG752" s="7"/>
      <c r="CH752" s="8">
        <f t="shared" si="81"/>
        <v>100</v>
      </c>
      <c r="CI752" s="45"/>
      <c r="CK752" s="130"/>
      <c r="CM752" s="8" t="str">
        <f>VLOOKUP($CL752,definitions_list_lookup!$N$15:$P$20,2,TRUE)</f>
        <v>fresh</v>
      </c>
      <c r="CN752" s="8">
        <f>VLOOKUP($CL752,definitions_list_lookup!$N$15:$P$20,3,TRUE)</f>
        <v>0</v>
      </c>
      <c r="CO752" s="108"/>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8">
        <f t="shared" si="82"/>
        <v>0</v>
      </c>
      <c r="DO752" s="45"/>
      <c r="DP752" s="4"/>
      <c r="DR752" s="8" t="str">
        <f>VLOOKUP($DQ752,definitions_list_lookup!$N$15:$P$20,2,TRUE)</f>
        <v>fresh</v>
      </c>
      <c r="DS752" s="8">
        <f>VLOOKUP($DQ752,definitions_list_lookup!$N$15:$P$20,3,TRUE)</f>
        <v>0</v>
      </c>
      <c r="DT752" s="108"/>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8">
        <f t="shared" si="83"/>
        <v>0</v>
      </c>
      <c r="ET752" s="45"/>
      <c r="EU752" s="8">
        <f t="shared" si="84"/>
        <v>95.05</v>
      </c>
      <c r="EV752" s="8" t="str">
        <f>VLOOKUP($EU752,definitions_list_lookup!$N$15:$P$20,2,TRUE)</f>
        <v>complete</v>
      </c>
      <c r="EW752" s="8">
        <f>VLOOKUP($EU752,definitions_list_lookup!$N$15:$P$20,3,TRUE)</f>
        <v>5</v>
      </c>
    </row>
    <row r="753" spans="1:153" s="5" customFormat="1" ht="112">
      <c r="A753" s="5" t="s">
        <v>3309</v>
      </c>
      <c r="B753" s="5" t="s">
        <v>2845</v>
      </c>
      <c r="C753" s="5" t="s">
        <v>1497</v>
      </c>
      <c r="D753" s="5" t="s">
        <v>1497</v>
      </c>
      <c r="E753" s="5">
        <v>160</v>
      </c>
      <c r="F753" s="5">
        <v>1</v>
      </c>
      <c r="G753" s="6" t="str">
        <f t="shared" si="78"/>
        <v>160-1</v>
      </c>
      <c r="H753" s="2">
        <v>0</v>
      </c>
      <c r="I753" s="2">
        <v>81</v>
      </c>
      <c r="J753" s="81" t="str">
        <f>IF(((VLOOKUP($G753,Depth_Lookup!$A$3:$J$561,9,FALSE))-(I753/100))&gt;=0,"Good","Too Long")</f>
        <v>Good</v>
      </c>
      <c r="K753" s="82">
        <f>(VLOOKUP($G753,Depth_Lookup!$A$3:$J$561,10,FALSE))+(H753/100)</f>
        <v>359.15</v>
      </c>
      <c r="L753" s="82">
        <f>(VLOOKUP($G753,Depth_Lookup!$A$3:$J$561,10,FALSE))+(I753/100)</f>
        <v>359.96</v>
      </c>
      <c r="M753" s="174" t="s">
        <v>3062</v>
      </c>
      <c r="N753" s="174" t="s">
        <v>2630</v>
      </c>
      <c r="O753" s="59" t="s">
        <v>3173</v>
      </c>
      <c r="P753" s="59" t="s">
        <v>3224</v>
      </c>
      <c r="Q753" s="45"/>
      <c r="R753" s="42">
        <v>99</v>
      </c>
      <c r="S753" s="5">
        <v>1</v>
      </c>
      <c r="V753" s="8">
        <f t="shared" si="79"/>
        <v>100</v>
      </c>
      <c r="W753" s="4" t="s">
        <v>2039</v>
      </c>
      <c r="X753" s="5" t="s">
        <v>1764</v>
      </c>
      <c r="Y753" s="38">
        <v>95</v>
      </c>
      <c r="Z753" s="8" t="str">
        <f>VLOOKUP($Y753,definitions_list_lookup!$N$15:$P$20,2,TRUE)</f>
        <v>complete</v>
      </c>
      <c r="AA753" s="8">
        <f>VLOOKUP($Y753,definitions_list_lookup!$N$15:$P$20,3,TRUE)</f>
        <v>5</v>
      </c>
      <c r="AB753" s="4"/>
      <c r="AC753" s="7"/>
      <c r="AD753" s="7"/>
      <c r="AE753" s="7"/>
      <c r="AF753" s="7"/>
      <c r="AG753" s="7"/>
      <c r="AH753" s="7"/>
      <c r="AI753" s="7"/>
      <c r="AJ753" s="7"/>
      <c r="AK753" s="7"/>
      <c r="AL753" s="7"/>
      <c r="AM753" s="7"/>
      <c r="AN753" s="7"/>
      <c r="AO753" s="7"/>
      <c r="AP753" s="7">
        <v>5</v>
      </c>
      <c r="AQ753" s="7"/>
      <c r="AR753" s="7"/>
      <c r="AS753" s="7">
        <v>95</v>
      </c>
      <c r="AT753" s="7"/>
      <c r="AU753" s="7"/>
      <c r="AV753" s="7"/>
      <c r="AW753" s="7"/>
      <c r="AX753" s="7"/>
      <c r="AY753" s="7"/>
      <c r="AZ753" s="7"/>
      <c r="BA753" s="8">
        <f t="shared" si="80"/>
        <v>100</v>
      </c>
      <c r="BB753" s="45"/>
      <c r="BC753" s="4" t="s">
        <v>1739</v>
      </c>
      <c r="BD753" s="4" t="s">
        <v>2793</v>
      </c>
      <c r="BE753" s="4" t="s">
        <v>3112</v>
      </c>
      <c r="BF753" s="5">
        <v>100</v>
      </c>
      <c r="BG753" s="8" t="str">
        <f>VLOOKUP($BF753,definitions_list_lookup!$N$15:$P$20,2,TRUE)</f>
        <v>complete</v>
      </c>
      <c r="BH753" s="8">
        <f>VLOOKUP($BF753,definitions_list_lookup!$N$15:$P$20,3,TRUE)</f>
        <v>5</v>
      </c>
      <c r="BI753" s="4" t="s">
        <v>3172</v>
      </c>
      <c r="BJ753" s="7">
        <v>40</v>
      </c>
      <c r="BK753" s="7">
        <v>20</v>
      </c>
      <c r="BL753" s="7">
        <v>40</v>
      </c>
      <c r="BM753" s="7"/>
      <c r="BN753" s="7"/>
      <c r="BO753" s="7"/>
      <c r="BP753" s="7"/>
      <c r="BQ753" s="7"/>
      <c r="BR753" s="7"/>
      <c r="BS753" s="7"/>
      <c r="BT753" s="7"/>
      <c r="BU753" s="7"/>
      <c r="BV753" s="7"/>
      <c r="BW753" s="7"/>
      <c r="BX753" s="7"/>
      <c r="BY753" s="7"/>
      <c r="BZ753" s="7"/>
      <c r="CA753" s="7"/>
      <c r="CB753" s="7"/>
      <c r="CC753" s="7"/>
      <c r="CD753" s="7"/>
      <c r="CE753" s="7"/>
      <c r="CF753" s="7"/>
      <c r="CG753" s="7"/>
      <c r="CH753" s="8">
        <f t="shared" si="81"/>
        <v>100</v>
      </c>
      <c r="CI753" s="45"/>
      <c r="CK753" s="130"/>
      <c r="CM753" s="8" t="str">
        <f>VLOOKUP($CL753,definitions_list_lookup!$N$15:$P$20,2,TRUE)</f>
        <v>fresh</v>
      </c>
      <c r="CN753" s="8">
        <f>VLOOKUP($CL753,definitions_list_lookup!$N$15:$P$20,3,TRUE)</f>
        <v>0</v>
      </c>
      <c r="CO753" s="108"/>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8">
        <f t="shared" si="82"/>
        <v>0</v>
      </c>
      <c r="DO753" s="45"/>
      <c r="DP753" s="4"/>
      <c r="DR753" s="8" t="str">
        <f>VLOOKUP($DQ753,definitions_list_lookup!$N$15:$P$20,2,TRUE)</f>
        <v>fresh</v>
      </c>
      <c r="DS753" s="8">
        <f>VLOOKUP($DQ753,definitions_list_lookup!$N$15:$P$20,3,TRUE)</f>
        <v>0</v>
      </c>
      <c r="DT753" s="108"/>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8">
        <f t="shared" si="83"/>
        <v>0</v>
      </c>
      <c r="ET753" s="45"/>
      <c r="EU753" s="8">
        <f t="shared" si="84"/>
        <v>95.05</v>
      </c>
      <c r="EV753" s="8" t="str">
        <f>VLOOKUP($EU753,definitions_list_lookup!$N$15:$P$20,2,TRUE)</f>
        <v>complete</v>
      </c>
      <c r="EW753" s="8">
        <f>VLOOKUP($EU753,definitions_list_lookup!$N$15:$P$20,3,TRUE)</f>
        <v>5</v>
      </c>
    </row>
    <row r="754" spans="1:153" s="5" customFormat="1" ht="112">
      <c r="A754" s="5" t="s">
        <v>3309</v>
      </c>
      <c r="B754" s="5" t="s">
        <v>2845</v>
      </c>
      <c r="C754" s="5" t="s">
        <v>1497</v>
      </c>
      <c r="D754" s="5" t="s">
        <v>1497</v>
      </c>
      <c r="E754" s="5">
        <v>160</v>
      </c>
      <c r="F754" s="5">
        <v>2</v>
      </c>
      <c r="G754" s="6" t="str">
        <f t="shared" si="78"/>
        <v>160-2</v>
      </c>
      <c r="H754" s="2">
        <v>0</v>
      </c>
      <c r="I754" s="2">
        <v>78.5</v>
      </c>
      <c r="J754" s="81" t="str">
        <f>IF(((VLOOKUP($G754,Depth_Lookup!$A$3:$J$561,9,FALSE))-(I754/100))&gt;=0,"Good","Too Long")</f>
        <v>Good</v>
      </c>
      <c r="K754" s="82">
        <f>(VLOOKUP($G754,Depth_Lookup!$A$3:$J$561,10,FALSE))+(H754/100)</f>
        <v>359.96</v>
      </c>
      <c r="L754" s="82">
        <f>(VLOOKUP($G754,Depth_Lookup!$A$3:$J$561,10,FALSE))+(I754/100)</f>
        <v>360.745</v>
      </c>
      <c r="M754" s="174" t="s">
        <v>3062</v>
      </c>
      <c r="N754" s="174" t="s">
        <v>2630</v>
      </c>
      <c r="O754" s="59" t="s">
        <v>3175</v>
      </c>
      <c r="P754" s="59" t="s">
        <v>3224</v>
      </c>
      <c r="Q754" s="45"/>
      <c r="R754" s="42">
        <v>85</v>
      </c>
      <c r="S754" s="5">
        <v>15</v>
      </c>
      <c r="V754" s="8">
        <f t="shared" si="79"/>
        <v>100</v>
      </c>
      <c r="W754" s="4" t="s">
        <v>2039</v>
      </c>
      <c r="X754" s="5" t="s">
        <v>3274</v>
      </c>
      <c r="Y754" s="38">
        <v>90</v>
      </c>
      <c r="Z754" s="8" t="str">
        <f>VLOOKUP($Y754,definitions_list_lookup!$N$15:$P$20,2,TRUE)</f>
        <v>very high</v>
      </c>
      <c r="AA754" s="8">
        <f>VLOOKUP($Y754,definitions_list_lookup!$N$15:$P$20,3,TRUE)</f>
        <v>4</v>
      </c>
      <c r="AB754" s="4"/>
      <c r="AC754" s="7"/>
      <c r="AD754" s="7"/>
      <c r="AE754" s="7"/>
      <c r="AF754" s="7"/>
      <c r="AG754" s="7"/>
      <c r="AH754" s="7"/>
      <c r="AI754" s="7"/>
      <c r="AJ754" s="7"/>
      <c r="AK754" s="7"/>
      <c r="AL754" s="7"/>
      <c r="AM754" s="7"/>
      <c r="AN754" s="7"/>
      <c r="AO754" s="7"/>
      <c r="AP754" s="7">
        <v>5</v>
      </c>
      <c r="AQ754" s="7"/>
      <c r="AR754" s="7"/>
      <c r="AS754" s="7">
        <v>95</v>
      </c>
      <c r="AT754" s="7"/>
      <c r="AU754" s="7"/>
      <c r="AV754" s="7"/>
      <c r="AW754" s="7"/>
      <c r="AX754" s="7"/>
      <c r="AY754" s="7"/>
      <c r="AZ754" s="7"/>
      <c r="BA754" s="8">
        <f t="shared" si="80"/>
        <v>100</v>
      </c>
      <c r="BB754" s="45"/>
      <c r="BC754" s="4" t="s">
        <v>1747</v>
      </c>
      <c r="BD754" s="4" t="s">
        <v>3099</v>
      </c>
      <c r="BE754" s="4" t="s">
        <v>3174</v>
      </c>
      <c r="BF754" s="5">
        <v>100</v>
      </c>
      <c r="BG754" s="8" t="str">
        <f>VLOOKUP($BF754,definitions_list_lookup!$N$15:$P$20,2,TRUE)</f>
        <v>complete</v>
      </c>
      <c r="BH754" s="8">
        <f>VLOOKUP($BF754,definitions_list_lookup!$N$15:$P$20,3,TRUE)</f>
        <v>5</v>
      </c>
      <c r="BI754" s="4"/>
      <c r="BJ754" s="7">
        <v>50</v>
      </c>
      <c r="BK754" s="7">
        <v>10</v>
      </c>
      <c r="BL754" s="7">
        <v>40</v>
      </c>
      <c r="BM754" s="7"/>
      <c r="BN754" s="7"/>
      <c r="BO754" s="7"/>
      <c r="BP754" s="7"/>
      <c r="BQ754" s="7"/>
      <c r="BR754" s="7"/>
      <c r="BS754" s="7"/>
      <c r="BT754" s="7"/>
      <c r="BU754" s="7"/>
      <c r="BV754" s="7"/>
      <c r="BW754" s="7"/>
      <c r="BX754" s="7"/>
      <c r="BY754" s="7"/>
      <c r="BZ754" s="7"/>
      <c r="CA754" s="7"/>
      <c r="CB754" s="7"/>
      <c r="CC754" s="7"/>
      <c r="CD754" s="7"/>
      <c r="CE754" s="7"/>
      <c r="CF754" s="7"/>
      <c r="CG754" s="7"/>
      <c r="CH754" s="8">
        <f t="shared" si="81"/>
        <v>100</v>
      </c>
      <c r="CI754" s="45"/>
      <c r="CK754" s="130"/>
      <c r="CM754" s="8" t="str">
        <f>VLOOKUP($CL754,definitions_list_lookup!$N$15:$P$20,2,TRUE)</f>
        <v>fresh</v>
      </c>
      <c r="CN754" s="8">
        <f>VLOOKUP($CL754,definitions_list_lookup!$N$15:$P$20,3,TRUE)</f>
        <v>0</v>
      </c>
      <c r="CO754" s="108"/>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8">
        <f t="shared" si="82"/>
        <v>0</v>
      </c>
      <c r="DO754" s="45"/>
      <c r="DP754" s="4"/>
      <c r="DR754" s="8" t="str">
        <f>VLOOKUP($DQ754,definitions_list_lookup!$N$15:$P$20,2,TRUE)</f>
        <v>fresh</v>
      </c>
      <c r="DS754" s="8">
        <f>VLOOKUP($DQ754,definitions_list_lookup!$N$15:$P$20,3,TRUE)</f>
        <v>0</v>
      </c>
      <c r="DT754" s="108"/>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8">
        <f t="shared" si="83"/>
        <v>0</v>
      </c>
      <c r="ET754" s="45"/>
      <c r="EU754" s="8">
        <f t="shared" si="84"/>
        <v>91.5</v>
      </c>
      <c r="EV754" s="8" t="str">
        <f>VLOOKUP($EU754,definitions_list_lookup!$N$15:$P$20,2,TRUE)</f>
        <v>complete</v>
      </c>
      <c r="EW754" s="8">
        <f>VLOOKUP($EU754,definitions_list_lookup!$N$15:$P$20,3,TRUE)</f>
        <v>5</v>
      </c>
    </row>
    <row r="755" spans="1:153" s="5" customFormat="1" ht="168">
      <c r="A755" s="5" t="s">
        <v>3309</v>
      </c>
      <c r="B755" s="5" t="s">
        <v>2845</v>
      </c>
      <c r="C755" s="5" t="s">
        <v>1497</v>
      </c>
      <c r="D755" s="5" t="s">
        <v>1497</v>
      </c>
      <c r="E755" s="5">
        <v>160</v>
      </c>
      <c r="F755" s="5">
        <v>3</v>
      </c>
      <c r="G755" s="6" t="str">
        <f t="shared" si="78"/>
        <v>160-3</v>
      </c>
      <c r="H755" s="2">
        <v>0</v>
      </c>
      <c r="I755" s="2">
        <v>25</v>
      </c>
      <c r="J755" s="81" t="str">
        <f>IF(((VLOOKUP($G755,Depth_Lookup!$A$3:$J$561,9,FALSE))-(I755/100))&gt;=0,"Good","Too Long")</f>
        <v>Good</v>
      </c>
      <c r="K755" s="82">
        <f>(VLOOKUP($G755,Depth_Lookup!$A$3:$J$561,10,FALSE))+(H755/100)</f>
        <v>360.745</v>
      </c>
      <c r="L755" s="82">
        <f>(VLOOKUP($G755,Depth_Lookup!$A$3:$J$561,10,FALSE))+(I755/100)</f>
        <v>360.995</v>
      </c>
      <c r="M755" s="174" t="s">
        <v>3062</v>
      </c>
      <c r="N755" s="174" t="s">
        <v>2630</v>
      </c>
      <c r="O755" s="59" t="s">
        <v>3189</v>
      </c>
      <c r="P755" s="59" t="s">
        <v>3216</v>
      </c>
      <c r="Q755" s="45"/>
      <c r="R755" s="42">
        <v>99</v>
      </c>
      <c r="S755" s="5">
        <v>1</v>
      </c>
      <c r="V755" s="8">
        <f t="shared" si="79"/>
        <v>100</v>
      </c>
      <c r="W755" s="4" t="s">
        <v>2039</v>
      </c>
      <c r="X755" s="5" t="s">
        <v>1764</v>
      </c>
      <c r="Y755" s="38">
        <v>85</v>
      </c>
      <c r="Z755" s="8" t="str">
        <f>VLOOKUP($Y755,definitions_list_lookup!$N$15:$P$20,2,TRUE)</f>
        <v>very high</v>
      </c>
      <c r="AA755" s="8">
        <f>VLOOKUP($Y755,definitions_list_lookup!$N$15:$P$20,3,TRUE)</f>
        <v>4</v>
      </c>
      <c r="AB755" s="4"/>
      <c r="AC755" s="7"/>
      <c r="AD755" s="7"/>
      <c r="AE755" s="7"/>
      <c r="AF755" s="7"/>
      <c r="AG755" s="7"/>
      <c r="AH755" s="7"/>
      <c r="AI755" s="7"/>
      <c r="AJ755" s="7"/>
      <c r="AK755" s="7"/>
      <c r="AL755" s="7"/>
      <c r="AM755" s="7"/>
      <c r="AN755" s="7"/>
      <c r="AO755" s="7"/>
      <c r="AP755" s="7">
        <v>5</v>
      </c>
      <c r="AQ755" s="7"/>
      <c r="AR755" s="7"/>
      <c r="AS755" s="7">
        <v>95</v>
      </c>
      <c r="AT755" s="7"/>
      <c r="AU755" s="7"/>
      <c r="AV755" s="7"/>
      <c r="AW755" s="7"/>
      <c r="AX755" s="7"/>
      <c r="AY755" s="7"/>
      <c r="AZ755" s="7"/>
      <c r="BA755" s="8">
        <f t="shared" si="80"/>
        <v>100</v>
      </c>
      <c r="BB755" s="45"/>
      <c r="BC755" s="4" t="s">
        <v>1739</v>
      </c>
      <c r="BD755" s="4" t="s">
        <v>3088</v>
      </c>
      <c r="BE755" s="4" t="s">
        <v>3176</v>
      </c>
      <c r="BF755" s="5">
        <v>100</v>
      </c>
      <c r="BG755" s="8" t="str">
        <f>VLOOKUP($BF755,definitions_list_lookup!$N$15:$P$20,2,TRUE)</f>
        <v>complete</v>
      </c>
      <c r="BH755" s="8">
        <f>VLOOKUP($BF755,definitions_list_lookup!$N$15:$P$20,3,TRUE)</f>
        <v>5</v>
      </c>
      <c r="BI755" s="4"/>
      <c r="BJ755" s="7">
        <v>60</v>
      </c>
      <c r="BK755" s="7"/>
      <c r="BL755" s="7">
        <v>40</v>
      </c>
      <c r="BM755" s="7"/>
      <c r="BN755" s="7"/>
      <c r="BO755" s="7"/>
      <c r="BP755" s="7"/>
      <c r="BQ755" s="7"/>
      <c r="BR755" s="7"/>
      <c r="BS755" s="7"/>
      <c r="BT755" s="7"/>
      <c r="BU755" s="7"/>
      <c r="BV755" s="7"/>
      <c r="BW755" s="7"/>
      <c r="BX755" s="7"/>
      <c r="BY755" s="7"/>
      <c r="BZ755" s="7"/>
      <c r="CA755" s="7"/>
      <c r="CB755" s="7"/>
      <c r="CC755" s="7"/>
      <c r="CD755" s="7"/>
      <c r="CE755" s="7"/>
      <c r="CF755" s="7"/>
      <c r="CG755" s="7"/>
      <c r="CH755" s="8">
        <f t="shared" si="81"/>
        <v>100</v>
      </c>
      <c r="CI755" s="45"/>
      <c r="CK755" s="130"/>
      <c r="CM755" s="8" t="str">
        <f>VLOOKUP($CL755,definitions_list_lookup!$N$15:$P$20,2,TRUE)</f>
        <v>fresh</v>
      </c>
      <c r="CN755" s="8">
        <f>VLOOKUP($CL755,definitions_list_lookup!$N$15:$P$20,3,TRUE)</f>
        <v>0</v>
      </c>
      <c r="CO755" s="108"/>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8">
        <f t="shared" si="82"/>
        <v>0</v>
      </c>
      <c r="DO755" s="45"/>
      <c r="DP755" s="4"/>
      <c r="DR755" s="8" t="str">
        <f>VLOOKUP($DQ755,definitions_list_lookup!$N$15:$P$20,2,TRUE)</f>
        <v>fresh</v>
      </c>
      <c r="DS755" s="8">
        <f>VLOOKUP($DQ755,definitions_list_lookup!$N$15:$P$20,3,TRUE)</f>
        <v>0</v>
      </c>
      <c r="DT755" s="108"/>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8">
        <f t="shared" si="83"/>
        <v>0</v>
      </c>
      <c r="ET755" s="45"/>
      <c r="EU755" s="8">
        <f t="shared" si="84"/>
        <v>85.15</v>
      </c>
      <c r="EV755" s="8" t="str">
        <f>VLOOKUP($EU755,definitions_list_lookup!$N$15:$P$20,2,TRUE)</f>
        <v>very high</v>
      </c>
      <c r="EW755" s="8">
        <f>VLOOKUP($EU755,definitions_list_lookup!$N$15:$P$20,3,TRUE)</f>
        <v>4</v>
      </c>
    </row>
    <row r="756" spans="1:153" s="5" customFormat="1" ht="112">
      <c r="A756" s="5" t="s">
        <v>3309</v>
      </c>
      <c r="B756" s="5" t="s">
        <v>2845</v>
      </c>
      <c r="C756" s="5" t="s">
        <v>1497</v>
      </c>
      <c r="D756" s="5" t="s">
        <v>1497</v>
      </c>
      <c r="E756" s="5">
        <v>160</v>
      </c>
      <c r="F756" s="5">
        <v>3</v>
      </c>
      <c r="G756" s="6" t="str">
        <f t="shared" si="78"/>
        <v>160-3</v>
      </c>
      <c r="H756" s="2">
        <v>25</v>
      </c>
      <c r="I756" s="2">
        <v>69.5</v>
      </c>
      <c r="J756" s="81" t="str">
        <f>IF(((VLOOKUP($G756,Depth_Lookup!$A$3:$J$561,9,FALSE))-(I756/100))&gt;=0,"Good","Too Long")</f>
        <v>Good</v>
      </c>
      <c r="K756" s="82">
        <f>(VLOOKUP($G756,Depth_Lookup!$A$3:$J$561,10,FALSE))+(H756/100)</f>
        <v>360.995</v>
      </c>
      <c r="L756" s="82">
        <f>(VLOOKUP($G756,Depth_Lookup!$A$3:$J$561,10,FALSE))+(I756/100)</f>
        <v>361.44</v>
      </c>
      <c r="M756" s="174" t="s">
        <v>3064</v>
      </c>
      <c r="N756" s="174" t="s">
        <v>13</v>
      </c>
      <c r="O756" s="59" t="s">
        <v>3178</v>
      </c>
      <c r="P756" s="59" t="s">
        <v>2500</v>
      </c>
      <c r="Q756" s="45"/>
      <c r="R756" s="42">
        <v>95</v>
      </c>
      <c r="S756" s="5">
        <v>5</v>
      </c>
      <c r="V756" s="8">
        <f t="shared" si="79"/>
        <v>100</v>
      </c>
      <c r="W756" s="4" t="s">
        <v>2039</v>
      </c>
      <c r="X756" s="5" t="s">
        <v>1764</v>
      </c>
      <c r="Y756" s="38">
        <v>80</v>
      </c>
      <c r="Z756" s="8" t="str">
        <f>VLOOKUP($Y756,definitions_list_lookup!$N$15:$P$20,2,TRUE)</f>
        <v>very high</v>
      </c>
      <c r="AA756" s="8">
        <f>VLOOKUP($Y756,definitions_list_lookup!$N$15:$P$20,3,TRUE)</f>
        <v>4</v>
      </c>
      <c r="AB756" s="4"/>
      <c r="AC756" s="7">
        <v>2</v>
      </c>
      <c r="AD756" s="7"/>
      <c r="AE756" s="7"/>
      <c r="AF756" s="7"/>
      <c r="AG756" s="7"/>
      <c r="AH756" s="7"/>
      <c r="AI756" s="7"/>
      <c r="AJ756" s="7"/>
      <c r="AK756" s="7"/>
      <c r="AL756" s="7"/>
      <c r="AM756" s="7"/>
      <c r="AN756" s="7"/>
      <c r="AO756" s="7"/>
      <c r="AP756" s="7">
        <v>5</v>
      </c>
      <c r="AQ756" s="7"/>
      <c r="AR756" s="7"/>
      <c r="AS756" s="7">
        <v>93</v>
      </c>
      <c r="AT756" s="7"/>
      <c r="AU756" s="7"/>
      <c r="AV756" s="7"/>
      <c r="AW756" s="7"/>
      <c r="AX756" s="7"/>
      <c r="AY756" s="7"/>
      <c r="AZ756" s="7"/>
      <c r="BA756" s="8">
        <f t="shared" si="80"/>
        <v>100</v>
      </c>
      <c r="BB756" s="45"/>
      <c r="BC756" s="4" t="s">
        <v>1739</v>
      </c>
      <c r="BD756" s="4" t="s">
        <v>3088</v>
      </c>
      <c r="BE756" s="4" t="s">
        <v>3176</v>
      </c>
      <c r="BF756" s="5">
        <v>100</v>
      </c>
      <c r="BG756" s="8" t="str">
        <f>VLOOKUP($BF756,definitions_list_lookup!$N$15:$P$20,2,TRUE)</f>
        <v>complete</v>
      </c>
      <c r="BH756" s="8">
        <f>VLOOKUP($BF756,definitions_list_lookup!$N$15:$P$20,3,TRUE)</f>
        <v>5</v>
      </c>
      <c r="BI756" s="4"/>
      <c r="BJ756" s="7">
        <v>60</v>
      </c>
      <c r="BK756" s="7"/>
      <c r="BL756" s="7">
        <v>40</v>
      </c>
      <c r="BM756" s="7"/>
      <c r="BN756" s="7"/>
      <c r="BO756" s="7"/>
      <c r="BP756" s="7"/>
      <c r="BQ756" s="7"/>
      <c r="BR756" s="7"/>
      <c r="BS756" s="7"/>
      <c r="BT756" s="7"/>
      <c r="BU756" s="7"/>
      <c r="BV756" s="7"/>
      <c r="BW756" s="7"/>
      <c r="BX756" s="7"/>
      <c r="BY756" s="7"/>
      <c r="BZ756" s="7"/>
      <c r="CA756" s="7"/>
      <c r="CB756" s="7"/>
      <c r="CC756" s="7"/>
      <c r="CD756" s="7"/>
      <c r="CE756" s="7"/>
      <c r="CF756" s="7"/>
      <c r="CG756" s="7"/>
      <c r="CH756" s="8">
        <f t="shared" si="81"/>
        <v>100</v>
      </c>
      <c r="CI756" s="45"/>
      <c r="CK756" s="130"/>
      <c r="CM756" s="8" t="str">
        <f>VLOOKUP($CL756,definitions_list_lookup!$N$15:$P$20,2,TRUE)</f>
        <v>fresh</v>
      </c>
      <c r="CN756" s="8">
        <f>VLOOKUP($CL756,definitions_list_lookup!$N$15:$P$20,3,TRUE)</f>
        <v>0</v>
      </c>
      <c r="CO756" s="108"/>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8">
        <f t="shared" si="82"/>
        <v>0</v>
      </c>
      <c r="DO756" s="45"/>
      <c r="DP756" s="4"/>
      <c r="DR756" s="8" t="str">
        <f>VLOOKUP($DQ756,definitions_list_lookup!$N$15:$P$20,2,TRUE)</f>
        <v>fresh</v>
      </c>
      <c r="DS756" s="8">
        <f>VLOOKUP($DQ756,definitions_list_lookup!$N$15:$P$20,3,TRUE)</f>
        <v>0</v>
      </c>
      <c r="DT756" s="108"/>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8">
        <f t="shared" si="83"/>
        <v>0</v>
      </c>
      <c r="ET756" s="45"/>
      <c r="EU756" s="8">
        <f t="shared" si="84"/>
        <v>81</v>
      </c>
      <c r="EV756" s="8" t="str">
        <f>VLOOKUP($EU756,definitions_list_lookup!$N$15:$P$20,2,TRUE)</f>
        <v>very high</v>
      </c>
      <c r="EW756" s="8">
        <f>VLOOKUP($EU756,definitions_list_lookup!$N$15:$P$20,3,TRUE)</f>
        <v>4</v>
      </c>
    </row>
    <row r="757" spans="1:153" s="5" customFormat="1" ht="168">
      <c r="A757" s="5" t="s">
        <v>3309</v>
      </c>
      <c r="B757" s="5" t="s">
        <v>2845</v>
      </c>
      <c r="C757" s="5" t="s">
        <v>1497</v>
      </c>
      <c r="D757" s="5" t="s">
        <v>1497</v>
      </c>
      <c r="E757" s="5">
        <v>160</v>
      </c>
      <c r="F757" s="5">
        <v>4</v>
      </c>
      <c r="G757" s="6" t="str">
        <f t="shared" si="78"/>
        <v>160-4</v>
      </c>
      <c r="H757" s="2">
        <v>0</v>
      </c>
      <c r="I757" s="2">
        <v>20</v>
      </c>
      <c r="J757" s="81" t="str">
        <f>IF(((VLOOKUP($G757,Depth_Lookup!$A$3:$J$561,9,FALSE))-(I757/100))&gt;=0,"Good","Too Long")</f>
        <v>Good</v>
      </c>
      <c r="K757" s="82">
        <f>(VLOOKUP($G757,Depth_Lookup!$A$3:$J$561,10,FALSE))+(H757/100)</f>
        <v>361.44</v>
      </c>
      <c r="L757" s="82">
        <f>(VLOOKUP($G757,Depth_Lookup!$A$3:$J$561,10,FALSE))+(I757/100)</f>
        <v>361.64</v>
      </c>
      <c r="M757" s="174" t="s">
        <v>3064</v>
      </c>
      <c r="N757" s="174" t="s">
        <v>13</v>
      </c>
      <c r="O757" s="59" t="s">
        <v>3178</v>
      </c>
      <c r="P757" s="59" t="s">
        <v>3216</v>
      </c>
      <c r="Q757" s="45"/>
      <c r="R757" s="42">
        <v>95</v>
      </c>
      <c r="S757" s="5">
        <v>5</v>
      </c>
      <c r="V757" s="8">
        <f t="shared" si="79"/>
        <v>100</v>
      </c>
      <c r="W757" s="4" t="s">
        <v>2039</v>
      </c>
      <c r="X757" s="5" t="s">
        <v>1764</v>
      </c>
      <c r="Y757" s="38">
        <v>80</v>
      </c>
      <c r="Z757" s="8" t="str">
        <f>VLOOKUP($Y757,definitions_list_lookup!$N$15:$P$20,2,TRUE)</f>
        <v>very high</v>
      </c>
      <c r="AA757" s="8">
        <f>VLOOKUP($Y757,definitions_list_lookup!$N$15:$P$20,3,TRUE)</f>
        <v>4</v>
      </c>
      <c r="AB757" s="4"/>
      <c r="AC757" s="7">
        <v>2</v>
      </c>
      <c r="AD757" s="7"/>
      <c r="AE757" s="7"/>
      <c r="AF757" s="7"/>
      <c r="AG757" s="7"/>
      <c r="AH757" s="7"/>
      <c r="AI757" s="7"/>
      <c r="AJ757" s="7"/>
      <c r="AK757" s="7"/>
      <c r="AL757" s="7"/>
      <c r="AM757" s="7"/>
      <c r="AN757" s="7"/>
      <c r="AO757" s="7"/>
      <c r="AP757" s="7">
        <v>5</v>
      </c>
      <c r="AQ757" s="7"/>
      <c r="AR757" s="7"/>
      <c r="AS757" s="7">
        <v>93</v>
      </c>
      <c r="AT757" s="7"/>
      <c r="AU757" s="7"/>
      <c r="AV757" s="7"/>
      <c r="AW757" s="7"/>
      <c r="AX757" s="7"/>
      <c r="AY757" s="7"/>
      <c r="AZ757" s="7"/>
      <c r="BA757" s="8">
        <f t="shared" si="80"/>
        <v>100</v>
      </c>
      <c r="BB757" s="45"/>
      <c r="BC757" s="4" t="s">
        <v>1739</v>
      </c>
      <c r="BD757" s="4" t="s">
        <v>3088</v>
      </c>
      <c r="BE757" s="4" t="s">
        <v>3176</v>
      </c>
      <c r="BF757" s="5">
        <v>100</v>
      </c>
      <c r="BG757" s="8" t="str">
        <f>VLOOKUP($BF757,definitions_list_lookup!$N$15:$P$20,2,TRUE)</f>
        <v>complete</v>
      </c>
      <c r="BH757" s="8">
        <f>VLOOKUP($BF757,definitions_list_lookup!$N$15:$P$20,3,TRUE)</f>
        <v>5</v>
      </c>
      <c r="BI757" s="4"/>
      <c r="BJ757" s="7">
        <v>60</v>
      </c>
      <c r="BK757" s="7"/>
      <c r="BL757" s="7">
        <v>40</v>
      </c>
      <c r="BM757" s="7"/>
      <c r="BN757" s="7"/>
      <c r="BO757" s="7"/>
      <c r="BP757" s="7"/>
      <c r="BQ757" s="7"/>
      <c r="BR757" s="7"/>
      <c r="BS757" s="7"/>
      <c r="BT757" s="7"/>
      <c r="BU757" s="7"/>
      <c r="BV757" s="7"/>
      <c r="BW757" s="7"/>
      <c r="BX757" s="7"/>
      <c r="BY757" s="7"/>
      <c r="BZ757" s="7"/>
      <c r="CA757" s="7"/>
      <c r="CB757" s="7"/>
      <c r="CC757" s="7"/>
      <c r="CD757" s="7"/>
      <c r="CE757" s="7"/>
      <c r="CF757" s="7"/>
      <c r="CG757" s="7"/>
      <c r="CH757" s="8">
        <f t="shared" si="81"/>
        <v>100</v>
      </c>
      <c r="CI757" s="45"/>
      <c r="CK757" s="130"/>
      <c r="CM757" s="8" t="str">
        <f>VLOOKUP($CL757,definitions_list_lookup!$N$15:$P$20,2,TRUE)</f>
        <v>fresh</v>
      </c>
      <c r="CN757" s="8">
        <f>VLOOKUP($CL757,definitions_list_lookup!$N$15:$P$20,3,TRUE)</f>
        <v>0</v>
      </c>
      <c r="CO757" s="108"/>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8">
        <f t="shared" si="82"/>
        <v>0</v>
      </c>
      <c r="DO757" s="45"/>
      <c r="DP757" s="4"/>
      <c r="DR757" s="8" t="str">
        <f>VLOOKUP($DQ757,definitions_list_lookup!$N$15:$P$20,2,TRUE)</f>
        <v>fresh</v>
      </c>
      <c r="DS757" s="8">
        <f>VLOOKUP($DQ757,definitions_list_lookup!$N$15:$P$20,3,TRUE)</f>
        <v>0</v>
      </c>
      <c r="DT757" s="108"/>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8">
        <f t="shared" si="83"/>
        <v>0</v>
      </c>
      <c r="ET757" s="45"/>
      <c r="EU757" s="8">
        <f t="shared" si="84"/>
        <v>81</v>
      </c>
      <c r="EV757" s="8" t="str">
        <f>VLOOKUP($EU757,definitions_list_lookup!$N$15:$P$20,2,TRUE)</f>
        <v>very high</v>
      </c>
      <c r="EW757" s="8">
        <f>VLOOKUP($EU757,definitions_list_lookup!$N$15:$P$20,3,TRUE)</f>
        <v>4</v>
      </c>
    </row>
    <row r="758" spans="1:153" s="5" customFormat="1" ht="112">
      <c r="A758" s="5" t="s">
        <v>3309</v>
      </c>
      <c r="B758" s="5" t="s">
        <v>2845</v>
      </c>
      <c r="C758" s="5" t="s">
        <v>1497</v>
      </c>
      <c r="D758" s="5" t="s">
        <v>1497</v>
      </c>
      <c r="E758" s="5">
        <v>160</v>
      </c>
      <c r="F758" s="5">
        <v>4</v>
      </c>
      <c r="G758" s="6" t="str">
        <f t="shared" si="78"/>
        <v>160-4</v>
      </c>
      <c r="H758" s="2">
        <v>20</v>
      </c>
      <c r="I758" s="2">
        <v>74</v>
      </c>
      <c r="J758" s="81" t="str">
        <f>IF(((VLOOKUP($G758,Depth_Lookup!$A$3:$J$561,9,FALSE))-(I758/100))&gt;=0,"Good","Too Long")</f>
        <v>Good</v>
      </c>
      <c r="K758" s="82">
        <f>(VLOOKUP($G758,Depth_Lookup!$A$3:$J$561,10,FALSE))+(H758/100)</f>
        <v>361.64</v>
      </c>
      <c r="L758" s="82">
        <f>(VLOOKUP($G758,Depth_Lookup!$A$3:$J$561,10,FALSE))+(I758/100)</f>
        <v>362.18</v>
      </c>
      <c r="M758" s="174" t="s">
        <v>3066</v>
      </c>
      <c r="N758" s="174" t="s">
        <v>2630</v>
      </c>
      <c r="O758" s="59" t="s">
        <v>3177</v>
      </c>
      <c r="P758" s="59" t="s">
        <v>2500</v>
      </c>
      <c r="Q758" s="45"/>
      <c r="R758" s="42">
        <v>90</v>
      </c>
      <c r="S758" s="5">
        <v>10</v>
      </c>
      <c r="V758" s="8">
        <f t="shared" si="79"/>
        <v>100</v>
      </c>
      <c r="W758" s="4" t="s">
        <v>2039</v>
      </c>
      <c r="X758" s="5" t="s">
        <v>1764</v>
      </c>
      <c r="Y758" s="38">
        <v>85</v>
      </c>
      <c r="Z758" s="8" t="str">
        <f>VLOOKUP($Y758,definitions_list_lookup!$N$15:$P$20,2,TRUE)</f>
        <v>very high</v>
      </c>
      <c r="AA758" s="8">
        <f>VLOOKUP($Y758,definitions_list_lookup!$N$15:$P$20,3,TRUE)</f>
        <v>4</v>
      </c>
      <c r="AB758" s="4"/>
      <c r="AC758" s="7"/>
      <c r="AD758" s="7"/>
      <c r="AE758" s="7"/>
      <c r="AF758" s="7"/>
      <c r="AG758" s="7"/>
      <c r="AH758" s="7"/>
      <c r="AI758" s="7"/>
      <c r="AJ758" s="7"/>
      <c r="AK758" s="7"/>
      <c r="AL758" s="7"/>
      <c r="AM758" s="7"/>
      <c r="AN758" s="7"/>
      <c r="AO758" s="7"/>
      <c r="AP758" s="7">
        <v>5</v>
      </c>
      <c r="AQ758" s="7"/>
      <c r="AR758" s="7"/>
      <c r="AS758" s="7">
        <v>95</v>
      </c>
      <c r="AT758" s="7"/>
      <c r="AU758" s="7"/>
      <c r="AV758" s="7"/>
      <c r="AW758" s="7"/>
      <c r="AX758" s="7"/>
      <c r="AY758" s="7"/>
      <c r="AZ758" s="7"/>
      <c r="BA758" s="8">
        <f t="shared" si="80"/>
        <v>100</v>
      </c>
      <c r="BB758" s="45"/>
      <c r="BC758" s="4" t="s">
        <v>1739</v>
      </c>
      <c r="BD758" s="4" t="s">
        <v>3163</v>
      </c>
      <c r="BE758" s="4" t="s">
        <v>3179</v>
      </c>
      <c r="BF758" s="5">
        <v>100</v>
      </c>
      <c r="BG758" s="8" t="str">
        <f>VLOOKUP($BF758,definitions_list_lookup!$N$15:$P$20,2,TRUE)</f>
        <v>complete</v>
      </c>
      <c r="BH758" s="8">
        <f>VLOOKUP($BF758,definitions_list_lookup!$N$15:$P$20,3,TRUE)</f>
        <v>5</v>
      </c>
      <c r="BI758" s="4"/>
      <c r="BJ758" s="7">
        <v>60</v>
      </c>
      <c r="BK758" s="7"/>
      <c r="BL758" s="7">
        <v>40</v>
      </c>
      <c r="BM758" s="7"/>
      <c r="BN758" s="7"/>
      <c r="BO758" s="7"/>
      <c r="BP758" s="7"/>
      <c r="BQ758" s="7"/>
      <c r="BR758" s="7"/>
      <c r="BS758" s="7"/>
      <c r="BT758" s="7"/>
      <c r="BU758" s="7"/>
      <c r="BV758" s="7"/>
      <c r="BW758" s="7"/>
      <c r="BX758" s="7"/>
      <c r="BY758" s="7"/>
      <c r="BZ758" s="7"/>
      <c r="CA758" s="7"/>
      <c r="CB758" s="7"/>
      <c r="CC758" s="7"/>
      <c r="CD758" s="7"/>
      <c r="CE758" s="7"/>
      <c r="CF758" s="7"/>
      <c r="CG758" s="7"/>
      <c r="CH758" s="8">
        <f t="shared" si="81"/>
        <v>100</v>
      </c>
      <c r="CI758" s="45"/>
      <c r="CK758" s="130"/>
      <c r="CM758" s="8" t="str">
        <f>VLOOKUP($CL758,definitions_list_lookup!$N$15:$P$20,2,TRUE)</f>
        <v>fresh</v>
      </c>
      <c r="CN758" s="8">
        <f>VLOOKUP($CL758,definitions_list_lookup!$N$15:$P$20,3,TRUE)</f>
        <v>0</v>
      </c>
      <c r="CO758" s="108"/>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8">
        <f t="shared" si="82"/>
        <v>0</v>
      </c>
      <c r="DO758" s="45"/>
      <c r="DP758" s="4"/>
      <c r="DR758" s="8" t="str">
        <f>VLOOKUP($DQ758,definitions_list_lookup!$N$15:$P$20,2,TRUE)</f>
        <v>fresh</v>
      </c>
      <c r="DS758" s="8">
        <f>VLOOKUP($DQ758,definitions_list_lookup!$N$15:$P$20,3,TRUE)</f>
        <v>0</v>
      </c>
      <c r="DT758" s="108"/>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8">
        <f t="shared" si="83"/>
        <v>0</v>
      </c>
      <c r="ET758" s="45"/>
      <c r="EU758" s="8">
        <f t="shared" si="84"/>
        <v>86.5</v>
      </c>
      <c r="EV758" s="8" t="str">
        <f>VLOOKUP($EU758,definitions_list_lookup!$N$15:$P$20,2,TRUE)</f>
        <v>very high</v>
      </c>
      <c r="EW758" s="8">
        <f>VLOOKUP($EU758,definitions_list_lookup!$N$15:$P$20,3,TRUE)</f>
        <v>4</v>
      </c>
    </row>
    <row r="759" spans="1:153" s="5" customFormat="1" ht="70">
      <c r="A759" s="5" t="s">
        <v>3309</v>
      </c>
      <c r="B759" s="5" t="s">
        <v>2845</v>
      </c>
      <c r="C759" s="5" t="s">
        <v>1497</v>
      </c>
      <c r="D759" s="5" t="s">
        <v>1497</v>
      </c>
      <c r="E759" s="5">
        <v>161</v>
      </c>
      <c r="F759" s="5">
        <v>1</v>
      </c>
      <c r="G759" s="6" t="str">
        <f t="shared" si="78"/>
        <v>161-1</v>
      </c>
      <c r="H759" s="2">
        <v>0</v>
      </c>
      <c r="I759" s="2">
        <v>27</v>
      </c>
      <c r="J759" s="81" t="str">
        <f>IF(((VLOOKUP($G759,Depth_Lookup!$A$3:$J$561,9,FALSE))-(I759/100))&gt;=0,"Good","Too Long")</f>
        <v>Good</v>
      </c>
      <c r="K759" s="82">
        <f>(VLOOKUP($G759,Depth_Lookup!$A$3:$J$561,10,FALSE))+(H759/100)</f>
        <v>362.15</v>
      </c>
      <c r="L759" s="82">
        <f>(VLOOKUP($G759,Depth_Lookup!$A$3:$J$561,10,FALSE))+(I759/100)</f>
        <v>362.41999999999996</v>
      </c>
      <c r="M759" s="174" t="s">
        <v>3066</v>
      </c>
      <c r="N759" s="174" t="s">
        <v>2630</v>
      </c>
      <c r="O759" s="59" t="s">
        <v>2819</v>
      </c>
      <c r="P759" s="59" t="s">
        <v>2502</v>
      </c>
      <c r="Q759" s="45"/>
      <c r="R759" s="5">
        <v>100</v>
      </c>
      <c r="V759" s="8">
        <f t="shared" si="79"/>
        <v>100</v>
      </c>
      <c r="W759" s="4" t="s">
        <v>2039</v>
      </c>
      <c r="X759" s="5" t="s">
        <v>1764</v>
      </c>
      <c r="Y759" s="38">
        <v>85</v>
      </c>
      <c r="Z759" s="8" t="str">
        <f>VLOOKUP($Y759,definitions_list_lookup!$N$15:$P$20,2,TRUE)</f>
        <v>very high</v>
      </c>
      <c r="AA759" s="8">
        <f>VLOOKUP($Y759,definitions_list_lookup!$N$15:$P$20,3,TRUE)</f>
        <v>4</v>
      </c>
      <c r="AB759" s="4"/>
      <c r="AC759" s="7"/>
      <c r="AD759" s="7"/>
      <c r="AE759" s="7"/>
      <c r="AF759" s="7"/>
      <c r="AG759" s="7"/>
      <c r="AH759" s="7"/>
      <c r="AI759" s="7"/>
      <c r="AJ759" s="7"/>
      <c r="AK759" s="7"/>
      <c r="AL759" s="7"/>
      <c r="AM759" s="7"/>
      <c r="AN759" s="7"/>
      <c r="AO759" s="7"/>
      <c r="AP759" s="7">
        <v>5</v>
      </c>
      <c r="AQ759" s="7"/>
      <c r="AR759" s="7"/>
      <c r="AS759" s="7">
        <v>95</v>
      </c>
      <c r="AT759" s="7"/>
      <c r="AU759" s="7"/>
      <c r="AV759" s="7"/>
      <c r="AW759" s="7"/>
      <c r="AX759" s="7"/>
      <c r="AY759" s="7"/>
      <c r="AZ759" s="7"/>
      <c r="BA759" s="8">
        <f t="shared" si="80"/>
        <v>100</v>
      </c>
      <c r="BB759" s="45"/>
      <c r="BC759" s="4"/>
      <c r="BD759" s="4"/>
      <c r="BE759" s="4"/>
      <c r="BG759" s="8" t="str">
        <f>VLOOKUP($BF759,definitions_list_lookup!$N$15:$P$20,2,TRUE)</f>
        <v>fresh</v>
      </c>
      <c r="BH759" s="8">
        <f>VLOOKUP($BF759,definitions_list_lookup!$N$15:$P$20,3,TRUE)</f>
        <v>0</v>
      </c>
      <c r="BI759" s="4"/>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8">
        <f t="shared" si="81"/>
        <v>0</v>
      </c>
      <c r="CI759" s="45"/>
      <c r="CK759" s="130"/>
      <c r="CM759" s="8" t="str">
        <f>VLOOKUP($CL759,definitions_list_lookup!$N$15:$P$20,2,TRUE)</f>
        <v>fresh</v>
      </c>
      <c r="CN759" s="8">
        <f>VLOOKUP($CL759,definitions_list_lookup!$N$15:$P$20,3,TRUE)</f>
        <v>0</v>
      </c>
      <c r="CO759" s="108"/>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8">
        <f t="shared" si="82"/>
        <v>0</v>
      </c>
      <c r="DO759" s="45"/>
      <c r="DP759" s="4"/>
      <c r="DR759" s="8" t="str">
        <f>VLOOKUP($DQ759,definitions_list_lookup!$N$15:$P$20,2,TRUE)</f>
        <v>fresh</v>
      </c>
      <c r="DS759" s="8">
        <f>VLOOKUP($DQ759,definitions_list_lookup!$N$15:$P$20,3,TRUE)</f>
        <v>0</v>
      </c>
      <c r="DT759" s="108"/>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8">
        <f t="shared" si="83"/>
        <v>0</v>
      </c>
      <c r="ET759" s="45"/>
      <c r="EU759" s="8">
        <f t="shared" si="84"/>
        <v>85</v>
      </c>
      <c r="EV759" s="8" t="str">
        <f>VLOOKUP($EU759,definitions_list_lookup!$N$15:$P$20,2,TRUE)</f>
        <v>very high</v>
      </c>
      <c r="EW759" s="8">
        <f>VLOOKUP($EU759,definitions_list_lookup!$N$15:$P$20,3,TRUE)</f>
        <v>4</v>
      </c>
    </row>
    <row r="760" spans="1:153" s="5" customFormat="1" ht="112">
      <c r="A760" s="5" t="s">
        <v>3309</v>
      </c>
      <c r="B760" s="5" t="s">
        <v>2845</v>
      </c>
      <c r="C760" s="5" t="s">
        <v>1497</v>
      </c>
      <c r="D760" s="5" t="s">
        <v>1497</v>
      </c>
      <c r="E760" s="5">
        <v>161</v>
      </c>
      <c r="F760" s="5">
        <v>1</v>
      </c>
      <c r="G760" s="6" t="str">
        <f t="shared" si="78"/>
        <v>161-1</v>
      </c>
      <c r="H760" s="2">
        <v>27</v>
      </c>
      <c r="I760" s="2">
        <v>59</v>
      </c>
      <c r="J760" s="81" t="str">
        <f>IF(((VLOOKUP($G760,Depth_Lookup!$A$3:$J$561,9,FALSE))-(I760/100))&gt;=0,"Good","Too Long")</f>
        <v>Good</v>
      </c>
      <c r="K760" s="82">
        <f>(VLOOKUP($G760,Depth_Lookup!$A$3:$J$561,10,FALSE))+(H760/100)</f>
        <v>362.41999999999996</v>
      </c>
      <c r="L760" s="82">
        <f>(VLOOKUP($G760,Depth_Lookup!$A$3:$J$561,10,FALSE))+(I760/100)</f>
        <v>362.73999999999995</v>
      </c>
      <c r="M760" s="174" t="s">
        <v>3067</v>
      </c>
      <c r="N760" s="174" t="s">
        <v>13</v>
      </c>
      <c r="O760" s="59" t="s">
        <v>3041</v>
      </c>
      <c r="P760" s="59" t="s">
        <v>2500</v>
      </c>
      <c r="Q760" s="45"/>
      <c r="R760" s="42">
        <v>100</v>
      </c>
      <c r="V760" s="8">
        <f t="shared" si="79"/>
        <v>100</v>
      </c>
      <c r="W760" s="4" t="s">
        <v>2039</v>
      </c>
      <c r="X760" s="5" t="s">
        <v>1764</v>
      </c>
      <c r="Y760" s="38">
        <v>80</v>
      </c>
      <c r="Z760" s="8" t="str">
        <f>VLOOKUP($Y760,definitions_list_lookup!$N$15:$P$20,2,TRUE)</f>
        <v>very high</v>
      </c>
      <c r="AA760" s="8">
        <f>VLOOKUP($Y760,definitions_list_lookup!$N$15:$P$20,3,TRUE)</f>
        <v>4</v>
      </c>
      <c r="AB760" s="4"/>
      <c r="AC760" s="7">
        <v>2</v>
      </c>
      <c r="AD760" s="7"/>
      <c r="AE760" s="7"/>
      <c r="AF760" s="7"/>
      <c r="AG760" s="7"/>
      <c r="AH760" s="7"/>
      <c r="AI760" s="7"/>
      <c r="AJ760" s="7"/>
      <c r="AK760" s="7"/>
      <c r="AL760" s="7"/>
      <c r="AM760" s="7"/>
      <c r="AN760" s="7"/>
      <c r="AO760" s="7"/>
      <c r="AP760" s="7">
        <v>5</v>
      </c>
      <c r="AQ760" s="7"/>
      <c r="AR760" s="7"/>
      <c r="AS760" s="7">
        <v>93</v>
      </c>
      <c r="AT760" s="7"/>
      <c r="AU760" s="7"/>
      <c r="AV760" s="7"/>
      <c r="AW760" s="7"/>
      <c r="AX760" s="7"/>
      <c r="AY760" s="7"/>
      <c r="AZ760" s="7"/>
      <c r="BA760" s="8">
        <f t="shared" si="80"/>
        <v>100</v>
      </c>
      <c r="BB760" s="45"/>
      <c r="BC760" s="4"/>
      <c r="BD760" s="4"/>
      <c r="BE760" s="4"/>
      <c r="BG760" s="8" t="str">
        <f>VLOOKUP($BF760,definitions_list_lookup!$N$15:$P$20,2,TRUE)</f>
        <v>fresh</v>
      </c>
      <c r="BH760" s="8">
        <f>VLOOKUP($BF760,definitions_list_lookup!$N$15:$P$20,3,TRUE)</f>
        <v>0</v>
      </c>
      <c r="BI760" s="4"/>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8">
        <f t="shared" si="81"/>
        <v>0</v>
      </c>
      <c r="CI760" s="45"/>
      <c r="CK760" s="130"/>
      <c r="CM760" s="8" t="str">
        <f>VLOOKUP($CL760,definitions_list_lookup!$N$15:$P$20,2,TRUE)</f>
        <v>fresh</v>
      </c>
      <c r="CN760" s="8">
        <f>VLOOKUP($CL760,definitions_list_lookup!$N$15:$P$20,3,TRUE)</f>
        <v>0</v>
      </c>
      <c r="CO760" s="108"/>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8">
        <f t="shared" si="82"/>
        <v>0</v>
      </c>
      <c r="DO760" s="45"/>
      <c r="DP760" s="4"/>
      <c r="DR760" s="8" t="str">
        <f>VLOOKUP($DQ760,definitions_list_lookup!$N$15:$P$20,2,TRUE)</f>
        <v>fresh</v>
      </c>
      <c r="DS760" s="8">
        <f>VLOOKUP($DQ760,definitions_list_lookup!$N$15:$P$20,3,TRUE)</f>
        <v>0</v>
      </c>
      <c r="DT760" s="108"/>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8">
        <f t="shared" si="83"/>
        <v>0</v>
      </c>
      <c r="ET760" s="45"/>
      <c r="EU760" s="8">
        <f t="shared" si="84"/>
        <v>80</v>
      </c>
      <c r="EV760" s="8" t="str">
        <f>VLOOKUP($EU760,definitions_list_lookup!$N$15:$P$20,2,TRUE)</f>
        <v>very high</v>
      </c>
      <c r="EW760" s="8">
        <f>VLOOKUP($EU760,definitions_list_lookup!$N$15:$P$20,3,TRUE)</f>
        <v>4</v>
      </c>
    </row>
    <row r="761" spans="1:153" s="5" customFormat="1" ht="112">
      <c r="A761" s="5" t="s">
        <v>3309</v>
      </c>
      <c r="B761" s="5" t="s">
        <v>2845</v>
      </c>
      <c r="C761" s="5" t="s">
        <v>1497</v>
      </c>
      <c r="D761" s="5" t="s">
        <v>1497</v>
      </c>
      <c r="E761" s="5">
        <v>161</v>
      </c>
      <c r="F761" s="5">
        <v>1</v>
      </c>
      <c r="G761" s="6" t="str">
        <f t="shared" si="78"/>
        <v>161-1</v>
      </c>
      <c r="H761" s="2">
        <v>59</v>
      </c>
      <c r="I761" s="2">
        <v>93</v>
      </c>
      <c r="J761" s="81" t="str">
        <f>IF(((VLOOKUP($G761,Depth_Lookup!$A$3:$J$561,9,FALSE))-(I761/100))&gt;=0,"Good","Too Long")</f>
        <v>Good</v>
      </c>
      <c r="K761" s="82">
        <f>(VLOOKUP($G761,Depth_Lookup!$A$3:$J$561,10,FALSE))+(H761/100)</f>
        <v>362.73999999999995</v>
      </c>
      <c r="L761" s="82">
        <f>(VLOOKUP($G761,Depth_Lookup!$A$3:$J$561,10,FALSE))+(I761/100)</f>
        <v>363.08</v>
      </c>
      <c r="M761" s="174" t="s">
        <v>3068</v>
      </c>
      <c r="N761" s="174" t="s">
        <v>2630</v>
      </c>
      <c r="O761" s="59" t="s">
        <v>3180</v>
      </c>
      <c r="P761" s="59" t="s">
        <v>2500</v>
      </c>
      <c r="Q761" s="45"/>
      <c r="R761" s="42">
        <v>95</v>
      </c>
      <c r="T761" s="5">
        <v>5</v>
      </c>
      <c r="V761" s="8">
        <f t="shared" si="79"/>
        <v>100</v>
      </c>
      <c r="W761" s="4" t="s">
        <v>2039</v>
      </c>
      <c r="X761" s="5" t="s">
        <v>1764</v>
      </c>
      <c r="Y761" s="38">
        <v>85</v>
      </c>
      <c r="Z761" s="8" t="str">
        <f>VLOOKUP($Y761,definitions_list_lookup!$N$15:$P$20,2,TRUE)</f>
        <v>very high</v>
      </c>
      <c r="AA761" s="8">
        <f>VLOOKUP($Y761,definitions_list_lookup!$N$15:$P$20,3,TRUE)</f>
        <v>4</v>
      </c>
      <c r="AB761" s="4"/>
      <c r="AC761" s="7">
        <v>2</v>
      </c>
      <c r="AD761" s="7"/>
      <c r="AE761" s="7"/>
      <c r="AF761" s="7"/>
      <c r="AG761" s="7"/>
      <c r="AH761" s="7"/>
      <c r="AI761" s="7"/>
      <c r="AJ761" s="7"/>
      <c r="AK761" s="7"/>
      <c r="AL761" s="7"/>
      <c r="AM761" s="7"/>
      <c r="AN761" s="7"/>
      <c r="AO761" s="7"/>
      <c r="AP761" s="7">
        <v>5</v>
      </c>
      <c r="AQ761" s="7"/>
      <c r="AR761" s="7"/>
      <c r="AS761" s="7">
        <v>93</v>
      </c>
      <c r="AT761" s="7"/>
      <c r="AU761" s="7"/>
      <c r="AV761" s="7"/>
      <c r="AW761" s="7"/>
      <c r="AX761" s="7"/>
      <c r="AY761" s="7"/>
      <c r="AZ761" s="7"/>
      <c r="BA761" s="8">
        <f t="shared" si="80"/>
        <v>100</v>
      </c>
      <c r="BB761" s="45"/>
      <c r="BC761" s="4"/>
      <c r="BD761" s="4"/>
      <c r="BE761" s="4"/>
      <c r="BG761" s="8" t="str">
        <f>VLOOKUP($BF761,definitions_list_lookup!$N$15:$P$20,2,TRUE)</f>
        <v>fresh</v>
      </c>
      <c r="BH761" s="8">
        <f>VLOOKUP($BF761,definitions_list_lookup!$N$15:$P$20,3,TRUE)</f>
        <v>0</v>
      </c>
      <c r="BI761" s="4"/>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8">
        <f t="shared" si="81"/>
        <v>0</v>
      </c>
      <c r="CI761" s="45"/>
      <c r="CJ761" s="5" t="s">
        <v>1777</v>
      </c>
      <c r="CK761" s="130" t="s">
        <v>1750</v>
      </c>
      <c r="CL761" s="5">
        <v>90</v>
      </c>
      <c r="CM761" s="8" t="str">
        <f>VLOOKUP($CL761,definitions_list_lookup!$N$15:$P$20,2,TRUE)</f>
        <v>very high</v>
      </c>
      <c r="CN761" s="8">
        <f>VLOOKUP($CL761,definitions_list_lookup!$N$15:$P$20,3,TRUE)</f>
        <v>4</v>
      </c>
      <c r="CO761" s="108" t="s">
        <v>3181</v>
      </c>
      <c r="CP761" s="7">
        <v>5</v>
      </c>
      <c r="CQ761" s="7"/>
      <c r="CR761" s="7"/>
      <c r="CS761" s="7"/>
      <c r="CT761" s="7"/>
      <c r="CU761" s="7"/>
      <c r="CV761" s="7"/>
      <c r="CW761" s="7"/>
      <c r="CX761" s="7"/>
      <c r="CY761" s="7"/>
      <c r="CZ761" s="7"/>
      <c r="DA761" s="7"/>
      <c r="DB761" s="7"/>
      <c r="DC761" s="7">
        <v>5</v>
      </c>
      <c r="DD761" s="7"/>
      <c r="DE761" s="7"/>
      <c r="DF761" s="7">
        <v>90</v>
      </c>
      <c r="DG761" s="7"/>
      <c r="DH761" s="7"/>
      <c r="DI761" s="7"/>
      <c r="DJ761" s="7"/>
      <c r="DK761" s="7"/>
      <c r="DL761" s="7"/>
      <c r="DM761" s="7"/>
      <c r="DN761" s="8">
        <f t="shared" si="82"/>
        <v>100</v>
      </c>
      <c r="DO761" s="45"/>
      <c r="DP761" s="4"/>
      <c r="DR761" s="8" t="str">
        <f>VLOOKUP($DQ761,definitions_list_lookup!$N$15:$P$20,2,TRUE)</f>
        <v>fresh</v>
      </c>
      <c r="DS761" s="8">
        <f>VLOOKUP($DQ761,definitions_list_lookup!$N$15:$P$20,3,TRUE)</f>
        <v>0</v>
      </c>
      <c r="DT761" s="108"/>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8">
        <f t="shared" si="83"/>
        <v>0</v>
      </c>
      <c r="ET761" s="45"/>
      <c r="EU761" s="8">
        <f t="shared" si="84"/>
        <v>85.25</v>
      </c>
      <c r="EV761" s="8" t="str">
        <f>VLOOKUP($EU761,definitions_list_lookup!$N$15:$P$20,2,TRUE)</f>
        <v>very high</v>
      </c>
      <c r="EW761" s="8">
        <f>VLOOKUP($EU761,definitions_list_lookup!$N$15:$P$20,3,TRUE)</f>
        <v>4</v>
      </c>
    </row>
    <row r="762" spans="1:153" s="5" customFormat="1" ht="112">
      <c r="A762" s="5" t="s">
        <v>3309</v>
      </c>
      <c r="B762" s="5" t="s">
        <v>2845</v>
      </c>
      <c r="C762" s="5" t="s">
        <v>1497</v>
      </c>
      <c r="D762" s="5" t="s">
        <v>1497</v>
      </c>
      <c r="E762" s="5">
        <v>161</v>
      </c>
      <c r="F762" s="5">
        <v>2</v>
      </c>
      <c r="G762" s="6" t="str">
        <f t="shared" si="78"/>
        <v>161-2</v>
      </c>
      <c r="H762" s="2">
        <v>0</v>
      </c>
      <c r="I762" s="2">
        <v>57</v>
      </c>
      <c r="J762" s="81" t="str">
        <f>IF(((VLOOKUP($G762,Depth_Lookup!$A$3:$J$561,9,FALSE))-(I762/100))&gt;=0,"Good","Too Long")</f>
        <v>Good</v>
      </c>
      <c r="K762" s="82">
        <f>(VLOOKUP($G762,Depth_Lookup!$A$3:$J$561,10,FALSE))+(H762/100)</f>
        <v>363.08</v>
      </c>
      <c r="L762" s="82">
        <f>(VLOOKUP($G762,Depth_Lookup!$A$3:$J$561,10,FALSE))+(I762/100)</f>
        <v>363.65</v>
      </c>
      <c r="M762" s="174" t="s">
        <v>3068</v>
      </c>
      <c r="N762" s="174" t="s">
        <v>2630</v>
      </c>
      <c r="O762" s="59" t="s">
        <v>3184</v>
      </c>
      <c r="P762" s="59" t="s">
        <v>2500</v>
      </c>
      <c r="Q762" s="45"/>
      <c r="R762" s="42">
        <v>95</v>
      </c>
      <c r="S762" s="5">
        <v>2</v>
      </c>
      <c r="T762" s="5">
        <v>3</v>
      </c>
      <c r="V762" s="8">
        <f t="shared" si="79"/>
        <v>100</v>
      </c>
      <c r="W762" s="4" t="s">
        <v>2039</v>
      </c>
      <c r="X762" s="5" t="s">
        <v>1764</v>
      </c>
      <c r="Y762" s="38">
        <v>90</v>
      </c>
      <c r="Z762" s="8" t="str">
        <f>VLOOKUP($Y762,definitions_list_lookup!$N$15:$P$20,2,TRUE)</f>
        <v>very high</v>
      </c>
      <c r="AA762" s="8">
        <f>VLOOKUP($Y762,definitions_list_lookup!$N$15:$P$20,3,TRUE)</f>
        <v>4</v>
      </c>
      <c r="AB762" s="4"/>
      <c r="AC762" s="7">
        <v>2</v>
      </c>
      <c r="AD762" s="7"/>
      <c r="AE762" s="7"/>
      <c r="AF762" s="7"/>
      <c r="AG762" s="7"/>
      <c r="AH762" s="7"/>
      <c r="AI762" s="7"/>
      <c r="AJ762" s="7"/>
      <c r="AK762" s="7"/>
      <c r="AL762" s="7"/>
      <c r="AM762" s="7"/>
      <c r="AN762" s="7"/>
      <c r="AO762" s="7"/>
      <c r="AP762" s="7">
        <v>5</v>
      </c>
      <c r="AQ762" s="7"/>
      <c r="AR762" s="7"/>
      <c r="AS762" s="7">
        <v>93</v>
      </c>
      <c r="AT762" s="7"/>
      <c r="AU762" s="7"/>
      <c r="AV762" s="7"/>
      <c r="AW762" s="7"/>
      <c r="AX762" s="7"/>
      <c r="AY762" s="7"/>
      <c r="AZ762" s="7"/>
      <c r="BA762" s="8">
        <f t="shared" si="80"/>
        <v>100</v>
      </c>
      <c r="BB762" s="45"/>
      <c r="BC762" s="4" t="s">
        <v>1756</v>
      </c>
      <c r="BD762" s="4" t="s">
        <v>3182</v>
      </c>
      <c r="BE762" s="4" t="s">
        <v>3183</v>
      </c>
      <c r="BF762" s="5">
        <v>100</v>
      </c>
      <c r="BG762" s="8" t="str">
        <f>VLOOKUP($BF762,definitions_list_lookup!$N$15:$P$20,2,TRUE)</f>
        <v>complete</v>
      </c>
      <c r="BH762" s="8">
        <f>VLOOKUP($BF762,definitions_list_lookup!$N$15:$P$20,3,TRUE)</f>
        <v>5</v>
      </c>
      <c r="BI762" s="4"/>
      <c r="BJ762" s="7">
        <v>30</v>
      </c>
      <c r="BK762" s="7">
        <v>60</v>
      </c>
      <c r="BL762" s="7">
        <v>10</v>
      </c>
      <c r="BM762" s="7"/>
      <c r="BN762" s="7"/>
      <c r="BO762" s="7"/>
      <c r="BP762" s="7"/>
      <c r="BQ762" s="7"/>
      <c r="BR762" s="7"/>
      <c r="BS762" s="7"/>
      <c r="BT762" s="7"/>
      <c r="BU762" s="7"/>
      <c r="BV762" s="7"/>
      <c r="BW762" s="7"/>
      <c r="BX762" s="7"/>
      <c r="BY762" s="7"/>
      <c r="BZ762" s="7"/>
      <c r="CA762" s="7"/>
      <c r="CB762" s="7"/>
      <c r="CC762" s="7"/>
      <c r="CD762" s="7"/>
      <c r="CE762" s="7"/>
      <c r="CF762" s="7"/>
      <c r="CG762" s="7"/>
      <c r="CH762" s="8">
        <f t="shared" si="81"/>
        <v>100</v>
      </c>
      <c r="CI762" s="45"/>
      <c r="CJ762" s="5" t="s">
        <v>1777</v>
      </c>
      <c r="CK762" s="130" t="s">
        <v>1750</v>
      </c>
      <c r="CL762" s="5">
        <v>95</v>
      </c>
      <c r="CM762" s="8" t="str">
        <f>VLOOKUP($CL762,definitions_list_lookup!$N$15:$P$20,2,TRUE)</f>
        <v>complete</v>
      </c>
      <c r="CN762" s="8">
        <f>VLOOKUP($CL762,definitions_list_lookup!$N$15:$P$20,3,TRUE)</f>
        <v>5</v>
      </c>
      <c r="CO762" s="108"/>
      <c r="CP762" s="7">
        <v>5</v>
      </c>
      <c r="CQ762" s="7"/>
      <c r="CR762" s="7"/>
      <c r="CS762" s="7"/>
      <c r="CT762" s="7"/>
      <c r="CU762" s="7"/>
      <c r="CV762" s="7"/>
      <c r="CW762" s="7"/>
      <c r="CX762" s="7"/>
      <c r="CY762" s="7"/>
      <c r="CZ762" s="7"/>
      <c r="DA762" s="7"/>
      <c r="DB762" s="7"/>
      <c r="DC762" s="7">
        <v>5</v>
      </c>
      <c r="DD762" s="7"/>
      <c r="DE762" s="7"/>
      <c r="DF762" s="7">
        <v>90</v>
      </c>
      <c r="DG762" s="7"/>
      <c r="DH762" s="7"/>
      <c r="DI762" s="7"/>
      <c r="DJ762" s="7"/>
      <c r="DK762" s="7"/>
      <c r="DL762" s="7"/>
      <c r="DM762" s="7"/>
      <c r="DN762" s="8">
        <f t="shared" si="82"/>
        <v>100</v>
      </c>
      <c r="DO762" s="45"/>
      <c r="DP762" s="4"/>
      <c r="DR762" s="8" t="str">
        <f>VLOOKUP($DQ762,definitions_list_lookup!$N$15:$P$20,2,TRUE)</f>
        <v>fresh</v>
      </c>
      <c r="DS762" s="8">
        <f>VLOOKUP($DQ762,definitions_list_lookup!$N$15:$P$20,3,TRUE)</f>
        <v>0</v>
      </c>
      <c r="DT762" s="108"/>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8">
        <f t="shared" si="83"/>
        <v>0</v>
      </c>
      <c r="ET762" s="45"/>
      <c r="EU762" s="8">
        <f t="shared" si="84"/>
        <v>90.35</v>
      </c>
      <c r="EV762" s="8" t="str">
        <f>VLOOKUP($EU762,definitions_list_lookup!$N$15:$P$20,2,TRUE)</f>
        <v>very high</v>
      </c>
      <c r="EW762" s="8">
        <f>VLOOKUP($EU762,definitions_list_lookup!$N$15:$P$20,3,TRUE)</f>
        <v>4</v>
      </c>
    </row>
    <row r="763" spans="1:153" s="5" customFormat="1" ht="140">
      <c r="A763" s="5" t="s">
        <v>3309</v>
      </c>
      <c r="B763" s="5" t="s">
        <v>2845</v>
      </c>
      <c r="C763" s="5" t="s">
        <v>1497</v>
      </c>
      <c r="D763" s="5" t="s">
        <v>1497</v>
      </c>
      <c r="E763" s="5">
        <v>161</v>
      </c>
      <c r="F763" s="5">
        <v>3</v>
      </c>
      <c r="G763" s="6" t="str">
        <f t="shared" si="78"/>
        <v>161-3</v>
      </c>
      <c r="H763" s="2">
        <v>0</v>
      </c>
      <c r="I763" s="2">
        <v>70.5</v>
      </c>
      <c r="J763" s="81" t="str">
        <f>IF(((VLOOKUP($G763,Depth_Lookup!$A$3:$J$561,9,FALSE))-(I763/100))&gt;=0,"Good","Too Long")</f>
        <v>Good</v>
      </c>
      <c r="K763" s="82">
        <f>(VLOOKUP($G763,Depth_Lookup!$A$3:$J$561,10,FALSE))+(H763/100)</f>
        <v>363.65</v>
      </c>
      <c r="L763" s="82">
        <f>(VLOOKUP($G763,Depth_Lookup!$A$3:$J$561,10,FALSE))+(I763/100)</f>
        <v>364.35499999999996</v>
      </c>
      <c r="M763" s="174" t="s">
        <v>3068</v>
      </c>
      <c r="N763" s="174" t="s">
        <v>2630</v>
      </c>
      <c r="O763" s="59" t="s">
        <v>3186</v>
      </c>
      <c r="P763" s="59" t="s">
        <v>3217</v>
      </c>
      <c r="Q763" s="45"/>
      <c r="R763" s="42">
        <v>100</v>
      </c>
      <c r="V763" s="8">
        <f t="shared" si="79"/>
        <v>100</v>
      </c>
      <c r="W763" s="4" t="s">
        <v>2039</v>
      </c>
      <c r="X763" s="5" t="s">
        <v>1764</v>
      </c>
      <c r="Y763" s="38">
        <v>90</v>
      </c>
      <c r="Z763" s="8" t="str">
        <f>VLOOKUP($Y763,definitions_list_lookup!$N$15:$P$20,2,TRUE)</f>
        <v>very high</v>
      </c>
      <c r="AA763" s="8">
        <f>VLOOKUP($Y763,definitions_list_lookup!$N$15:$P$20,3,TRUE)</f>
        <v>4</v>
      </c>
      <c r="AB763" s="132" t="s">
        <v>3185</v>
      </c>
      <c r="AC763" s="7"/>
      <c r="AD763" s="7"/>
      <c r="AE763" s="7"/>
      <c r="AF763" s="7"/>
      <c r="AG763" s="7"/>
      <c r="AH763" s="7"/>
      <c r="AI763" s="7"/>
      <c r="AJ763" s="7"/>
      <c r="AK763" s="7"/>
      <c r="AL763" s="7"/>
      <c r="AM763" s="7"/>
      <c r="AN763" s="7"/>
      <c r="AO763" s="7"/>
      <c r="AP763" s="7">
        <v>5</v>
      </c>
      <c r="AQ763" s="7"/>
      <c r="AR763" s="7"/>
      <c r="AS763" s="7">
        <v>95</v>
      </c>
      <c r="AT763" s="7"/>
      <c r="AU763" s="7"/>
      <c r="AV763" s="7"/>
      <c r="AW763" s="7"/>
      <c r="AX763" s="7"/>
      <c r="AY763" s="7"/>
      <c r="AZ763" s="7"/>
      <c r="BA763" s="8">
        <f t="shared" si="80"/>
        <v>100</v>
      </c>
      <c r="BB763" s="45"/>
      <c r="BC763" s="4"/>
      <c r="BD763" s="4"/>
      <c r="BE763" s="4"/>
      <c r="BG763" s="8" t="str">
        <f>VLOOKUP($BF763,definitions_list_lookup!$N$15:$P$20,2,TRUE)</f>
        <v>fresh</v>
      </c>
      <c r="BH763" s="8">
        <f>VLOOKUP($BF763,definitions_list_lookup!$N$15:$P$20,3,TRUE)</f>
        <v>0</v>
      </c>
      <c r="BI763" s="4"/>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8">
        <f t="shared" si="81"/>
        <v>0</v>
      </c>
      <c r="CI763" s="45"/>
      <c r="CK763" s="130"/>
      <c r="CM763" s="8" t="str">
        <f>VLOOKUP($CL763,definitions_list_lookup!$N$15:$P$20,2,TRUE)</f>
        <v>fresh</v>
      </c>
      <c r="CN763" s="8">
        <f>VLOOKUP($CL763,definitions_list_lookup!$N$15:$P$20,3,TRUE)</f>
        <v>0</v>
      </c>
      <c r="CO763" s="108"/>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8">
        <f t="shared" si="82"/>
        <v>0</v>
      </c>
      <c r="DO763" s="45"/>
      <c r="DP763" s="4"/>
      <c r="DR763" s="8" t="str">
        <f>VLOOKUP($DQ763,definitions_list_lookup!$N$15:$P$20,2,TRUE)</f>
        <v>fresh</v>
      </c>
      <c r="DS763" s="8">
        <f>VLOOKUP($DQ763,definitions_list_lookup!$N$15:$P$20,3,TRUE)</f>
        <v>0</v>
      </c>
      <c r="DT763" s="108"/>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8">
        <f t="shared" si="83"/>
        <v>0</v>
      </c>
      <c r="ET763" s="45"/>
      <c r="EU763" s="8">
        <f t="shared" si="84"/>
        <v>90</v>
      </c>
      <c r="EV763" s="8" t="str">
        <f>VLOOKUP($EU763,definitions_list_lookup!$N$15:$P$20,2,TRUE)</f>
        <v>very high</v>
      </c>
      <c r="EW763" s="8">
        <f>VLOOKUP($EU763,definitions_list_lookup!$N$15:$P$20,3,TRUE)</f>
        <v>4</v>
      </c>
    </row>
    <row r="764" spans="1:153" s="5" customFormat="1" ht="70">
      <c r="A764" s="5" t="s">
        <v>3309</v>
      </c>
      <c r="B764" s="5" t="s">
        <v>2845</v>
      </c>
      <c r="C764" s="5" t="s">
        <v>1497</v>
      </c>
      <c r="D764" s="5" t="s">
        <v>1497</v>
      </c>
      <c r="E764" s="5">
        <v>161</v>
      </c>
      <c r="F764" s="5">
        <v>4</v>
      </c>
      <c r="G764" s="6" t="str">
        <f t="shared" si="78"/>
        <v>161-4</v>
      </c>
      <c r="H764" s="2">
        <v>0</v>
      </c>
      <c r="I764" s="2">
        <v>6.5</v>
      </c>
      <c r="J764" s="81" t="str">
        <f>IF(((VLOOKUP($G764,Depth_Lookup!$A$3:$J$561,9,FALSE))-(I764/100))&gt;=0,"Good","Too Long")</f>
        <v>Good</v>
      </c>
      <c r="K764" s="82">
        <f>(VLOOKUP($G764,Depth_Lookup!$A$3:$J$561,10,FALSE))+(H764/100)</f>
        <v>364.35500000000002</v>
      </c>
      <c r="L764" s="82">
        <f>(VLOOKUP($G764,Depth_Lookup!$A$3:$J$561,10,FALSE))+(I764/100)</f>
        <v>364.42</v>
      </c>
      <c r="M764" s="174" t="s">
        <v>3068</v>
      </c>
      <c r="N764" s="174" t="s">
        <v>2630</v>
      </c>
      <c r="O764" s="59" t="s">
        <v>3187</v>
      </c>
      <c r="P764" s="59" t="s">
        <v>2502</v>
      </c>
      <c r="Q764" s="45"/>
      <c r="R764" s="42">
        <v>90</v>
      </c>
      <c r="T764" s="5">
        <v>10</v>
      </c>
      <c r="V764" s="8">
        <f t="shared" si="79"/>
        <v>100</v>
      </c>
      <c r="W764" s="4" t="s">
        <v>2039</v>
      </c>
      <c r="X764" s="5" t="s">
        <v>1764</v>
      </c>
      <c r="Y764" s="38">
        <v>85</v>
      </c>
      <c r="Z764" s="8" t="str">
        <f>VLOOKUP($Y764,definitions_list_lookup!$N$15:$P$20,2,TRUE)</f>
        <v>very high</v>
      </c>
      <c r="AA764" s="8">
        <f>VLOOKUP($Y764,definitions_list_lookup!$N$15:$P$20,3,TRUE)</f>
        <v>4</v>
      </c>
      <c r="AB764" s="4"/>
      <c r="AC764" s="7">
        <v>2</v>
      </c>
      <c r="AD764" s="7"/>
      <c r="AE764" s="7"/>
      <c r="AF764" s="7"/>
      <c r="AG764" s="7"/>
      <c r="AH764" s="7"/>
      <c r="AI764" s="7"/>
      <c r="AJ764" s="7"/>
      <c r="AK764" s="7"/>
      <c r="AL764" s="7"/>
      <c r="AM764" s="7"/>
      <c r="AN764" s="7"/>
      <c r="AO764" s="7"/>
      <c r="AP764" s="7">
        <v>5</v>
      </c>
      <c r="AQ764" s="7"/>
      <c r="AR764" s="7"/>
      <c r="AS764" s="7">
        <v>93</v>
      </c>
      <c r="AT764" s="7"/>
      <c r="AU764" s="7"/>
      <c r="AV764" s="7"/>
      <c r="AW764" s="7"/>
      <c r="AX764" s="7"/>
      <c r="AY764" s="7"/>
      <c r="AZ764" s="7"/>
      <c r="BA764" s="8">
        <f t="shared" si="80"/>
        <v>100</v>
      </c>
      <c r="BB764" s="45"/>
      <c r="BC764" s="4"/>
      <c r="BD764" s="4"/>
      <c r="BE764" s="4"/>
      <c r="BG764" s="8" t="str">
        <f>VLOOKUP($BF764,definitions_list_lookup!$N$15:$P$20,2,TRUE)</f>
        <v>fresh</v>
      </c>
      <c r="BH764" s="8">
        <f>VLOOKUP($BF764,definitions_list_lookup!$N$15:$P$20,3,TRUE)</f>
        <v>0</v>
      </c>
      <c r="BI764" s="4"/>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8">
        <f t="shared" si="81"/>
        <v>0</v>
      </c>
      <c r="CI764" s="45"/>
      <c r="CJ764" s="5" t="s">
        <v>1777</v>
      </c>
      <c r="CK764" s="130" t="s">
        <v>1750</v>
      </c>
      <c r="CL764" s="5">
        <v>90</v>
      </c>
      <c r="CM764" s="8" t="str">
        <f>VLOOKUP($CL764,definitions_list_lookup!$N$15:$P$20,2,TRUE)</f>
        <v>very high</v>
      </c>
      <c r="CN764" s="8">
        <f>VLOOKUP($CL764,definitions_list_lookup!$N$15:$P$20,3,TRUE)</f>
        <v>4</v>
      </c>
      <c r="CO764" s="108"/>
      <c r="CP764" s="7">
        <v>5</v>
      </c>
      <c r="CQ764" s="7"/>
      <c r="CR764" s="7"/>
      <c r="CS764" s="7"/>
      <c r="CT764" s="7"/>
      <c r="CU764" s="7"/>
      <c r="CV764" s="7"/>
      <c r="CW764" s="7"/>
      <c r="CX764" s="7"/>
      <c r="CY764" s="7"/>
      <c r="CZ764" s="7"/>
      <c r="DA764" s="7"/>
      <c r="DB764" s="7"/>
      <c r="DC764" s="7">
        <v>5</v>
      </c>
      <c r="DD764" s="7"/>
      <c r="DE764" s="7"/>
      <c r="DF764" s="7">
        <v>90</v>
      </c>
      <c r="DG764" s="7"/>
      <c r="DH764" s="7"/>
      <c r="DI764" s="7"/>
      <c r="DJ764" s="7"/>
      <c r="DK764" s="7"/>
      <c r="DL764" s="7"/>
      <c r="DM764" s="7"/>
      <c r="DN764" s="8">
        <f t="shared" si="82"/>
        <v>100</v>
      </c>
      <c r="DO764" s="45"/>
      <c r="DP764" s="4"/>
      <c r="DR764" s="8" t="str">
        <f>VLOOKUP($DQ764,definitions_list_lookup!$N$15:$P$20,2,TRUE)</f>
        <v>fresh</v>
      </c>
      <c r="DS764" s="8">
        <f>VLOOKUP($DQ764,definitions_list_lookup!$N$15:$P$20,3,TRUE)</f>
        <v>0</v>
      </c>
      <c r="DT764" s="108"/>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8">
        <f t="shared" si="83"/>
        <v>0</v>
      </c>
      <c r="ET764" s="45"/>
      <c r="EU764" s="8">
        <f t="shared" si="84"/>
        <v>85.5</v>
      </c>
      <c r="EV764" s="8" t="str">
        <f>VLOOKUP($EU764,definitions_list_lookup!$N$15:$P$20,2,TRUE)</f>
        <v>very high</v>
      </c>
      <c r="EW764" s="8">
        <f>VLOOKUP($EU764,definitions_list_lookup!$N$15:$P$20,3,TRUE)</f>
        <v>4</v>
      </c>
    </row>
    <row r="765" spans="1:153" s="5" customFormat="1" ht="112">
      <c r="A765" s="5" t="s">
        <v>3309</v>
      </c>
      <c r="B765" s="5" t="s">
        <v>2845</v>
      </c>
      <c r="C765" s="5" t="s">
        <v>1497</v>
      </c>
      <c r="D765" s="5" t="s">
        <v>1497</v>
      </c>
      <c r="E765" s="5">
        <v>161</v>
      </c>
      <c r="F765" s="5">
        <v>4</v>
      </c>
      <c r="G765" s="6" t="str">
        <f t="shared" si="78"/>
        <v>161-4</v>
      </c>
      <c r="H765" s="2">
        <v>6.5</v>
      </c>
      <c r="I765" s="2">
        <v>40</v>
      </c>
      <c r="J765" s="81" t="str">
        <f>IF(((VLOOKUP($G765,Depth_Lookup!$A$3:$J$561,9,FALSE))-(I765/100))&gt;=0,"Good","Too Long")</f>
        <v>Good</v>
      </c>
      <c r="K765" s="82">
        <f>(VLOOKUP($G765,Depth_Lookup!$A$3:$J$561,10,FALSE))+(H765/100)</f>
        <v>364.42</v>
      </c>
      <c r="L765" s="82">
        <f>(VLOOKUP($G765,Depth_Lookup!$A$3:$J$561,10,FALSE))+(I765/100)</f>
        <v>364.755</v>
      </c>
      <c r="M765" s="174" t="s">
        <v>3069</v>
      </c>
      <c r="N765" s="174" t="s">
        <v>13</v>
      </c>
      <c r="O765" s="59" t="s">
        <v>3188</v>
      </c>
      <c r="P765" s="59" t="s">
        <v>2500</v>
      </c>
      <c r="Q765" s="45"/>
      <c r="R765" s="42">
        <v>100</v>
      </c>
      <c r="V765" s="8">
        <f t="shared" si="79"/>
        <v>100</v>
      </c>
      <c r="W765" s="4" t="s">
        <v>2039</v>
      </c>
      <c r="X765" s="5" t="s">
        <v>1764</v>
      </c>
      <c r="Y765" s="38">
        <v>85</v>
      </c>
      <c r="Z765" s="8" t="str">
        <f>VLOOKUP($Y765,definitions_list_lookup!$N$15:$P$20,2,TRUE)</f>
        <v>very high</v>
      </c>
      <c r="AA765" s="8">
        <f>VLOOKUP($Y765,definitions_list_lookup!$N$15:$P$20,3,TRUE)</f>
        <v>4</v>
      </c>
      <c r="AB765" s="4"/>
      <c r="AC765" s="7"/>
      <c r="AD765" s="7"/>
      <c r="AE765" s="7"/>
      <c r="AF765" s="7"/>
      <c r="AG765" s="7"/>
      <c r="AH765" s="7"/>
      <c r="AI765" s="7"/>
      <c r="AJ765" s="7"/>
      <c r="AK765" s="7"/>
      <c r="AL765" s="7"/>
      <c r="AM765" s="7"/>
      <c r="AN765" s="7"/>
      <c r="AO765" s="7"/>
      <c r="AP765" s="7">
        <v>5</v>
      </c>
      <c r="AQ765" s="7"/>
      <c r="AR765" s="7"/>
      <c r="AS765" s="7">
        <v>95</v>
      </c>
      <c r="AT765" s="7"/>
      <c r="AU765" s="7"/>
      <c r="AV765" s="7"/>
      <c r="AW765" s="7"/>
      <c r="AX765" s="7"/>
      <c r="AY765" s="7"/>
      <c r="AZ765" s="7"/>
      <c r="BA765" s="8">
        <f t="shared" si="80"/>
        <v>100</v>
      </c>
      <c r="BB765" s="45"/>
      <c r="BC765" s="4"/>
      <c r="BD765" s="4"/>
      <c r="BE765" s="4"/>
      <c r="BG765" s="8" t="str">
        <f>VLOOKUP($BF765,definitions_list_lookup!$N$15:$P$20,2,TRUE)</f>
        <v>fresh</v>
      </c>
      <c r="BH765" s="8">
        <f>VLOOKUP($BF765,definitions_list_lookup!$N$15:$P$20,3,TRUE)</f>
        <v>0</v>
      </c>
      <c r="BI765" s="4"/>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8">
        <f t="shared" si="81"/>
        <v>0</v>
      </c>
      <c r="CI765" s="45"/>
      <c r="CK765" s="130"/>
      <c r="CM765" s="8" t="str">
        <f>VLOOKUP($CL765,definitions_list_lookup!$N$15:$P$20,2,TRUE)</f>
        <v>fresh</v>
      </c>
      <c r="CN765" s="8">
        <f>VLOOKUP($CL765,definitions_list_lookup!$N$15:$P$20,3,TRUE)</f>
        <v>0</v>
      </c>
      <c r="CO765" s="108"/>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8">
        <f t="shared" si="82"/>
        <v>0</v>
      </c>
      <c r="DO765" s="45"/>
      <c r="DP765" s="4"/>
      <c r="DR765" s="8" t="str">
        <f>VLOOKUP($DQ765,definitions_list_lookup!$N$15:$P$20,2,TRUE)</f>
        <v>fresh</v>
      </c>
      <c r="DS765" s="8">
        <f>VLOOKUP($DQ765,definitions_list_lookup!$N$15:$P$20,3,TRUE)</f>
        <v>0</v>
      </c>
      <c r="DT765" s="108"/>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8">
        <f t="shared" si="83"/>
        <v>0</v>
      </c>
      <c r="ET765" s="45"/>
      <c r="EU765" s="8">
        <f t="shared" si="84"/>
        <v>85</v>
      </c>
      <c r="EV765" s="8" t="str">
        <f>VLOOKUP($EU765,definitions_list_lookup!$N$15:$P$20,2,TRUE)</f>
        <v>very high</v>
      </c>
      <c r="EW765" s="8">
        <f>VLOOKUP($EU765,definitions_list_lookup!$N$15:$P$20,3,TRUE)</f>
        <v>4</v>
      </c>
    </row>
    <row r="766" spans="1:153" s="5" customFormat="1" ht="112">
      <c r="A766" s="5" t="s">
        <v>3309</v>
      </c>
      <c r="B766" s="5" t="s">
        <v>2845</v>
      </c>
      <c r="C766" s="5" t="s">
        <v>1497</v>
      </c>
      <c r="D766" s="5" t="s">
        <v>1497</v>
      </c>
      <c r="E766" s="5">
        <v>162</v>
      </c>
      <c r="F766" s="5">
        <v>1</v>
      </c>
      <c r="G766" s="6" t="str">
        <f t="shared" si="78"/>
        <v>162-1</v>
      </c>
      <c r="H766" s="2">
        <v>0</v>
      </c>
      <c r="I766" s="2">
        <v>33.5</v>
      </c>
      <c r="J766" s="81" t="str">
        <f>IF(((VLOOKUP($G766,Depth_Lookup!$A$3:$J$561,9,FALSE))-(I766/100))&gt;=0,"Good","Too Long")</f>
        <v>Good</v>
      </c>
      <c r="K766" s="82">
        <f>(VLOOKUP($G766,Depth_Lookup!$A$3:$J$561,10,FALSE))+(H766/100)</f>
        <v>364.65</v>
      </c>
      <c r="L766" s="82">
        <f>(VLOOKUP($G766,Depth_Lookup!$A$3:$J$561,10,FALSE))+(I766/100)</f>
        <v>364.98499999999996</v>
      </c>
      <c r="M766" s="174" t="s">
        <v>3069</v>
      </c>
      <c r="N766" s="174" t="s">
        <v>13</v>
      </c>
      <c r="O766" s="59" t="s">
        <v>3042</v>
      </c>
      <c r="P766" s="59" t="s">
        <v>2500</v>
      </c>
      <c r="Q766" s="45"/>
      <c r="R766" s="42">
        <v>100</v>
      </c>
      <c r="V766" s="8">
        <f t="shared" si="79"/>
        <v>100</v>
      </c>
      <c r="W766" s="4" t="s">
        <v>2039</v>
      </c>
      <c r="X766" s="5" t="s">
        <v>1764</v>
      </c>
      <c r="Y766" s="38">
        <v>80</v>
      </c>
      <c r="Z766" s="8" t="str">
        <f>VLOOKUP($Y766,definitions_list_lookup!$N$15:$P$20,2,TRUE)</f>
        <v>very high</v>
      </c>
      <c r="AA766" s="8">
        <f>VLOOKUP($Y766,definitions_list_lookup!$N$15:$P$20,3,TRUE)</f>
        <v>4</v>
      </c>
      <c r="AB766" s="4"/>
      <c r="AC766" s="7">
        <v>3</v>
      </c>
      <c r="AD766" s="7"/>
      <c r="AE766" s="7"/>
      <c r="AF766" s="7"/>
      <c r="AG766" s="7"/>
      <c r="AH766" s="7"/>
      <c r="AI766" s="7"/>
      <c r="AJ766" s="7"/>
      <c r="AK766" s="7"/>
      <c r="AL766" s="7"/>
      <c r="AM766" s="7"/>
      <c r="AN766" s="7"/>
      <c r="AO766" s="7"/>
      <c r="AP766" s="7">
        <v>5</v>
      </c>
      <c r="AQ766" s="7"/>
      <c r="AR766" s="7"/>
      <c r="AS766" s="7">
        <v>92</v>
      </c>
      <c r="AT766" s="7"/>
      <c r="AU766" s="7"/>
      <c r="AV766" s="7"/>
      <c r="AW766" s="7"/>
      <c r="AX766" s="7"/>
      <c r="AY766" s="7"/>
      <c r="AZ766" s="7"/>
      <c r="BA766" s="8">
        <f t="shared" si="80"/>
        <v>100</v>
      </c>
      <c r="BB766" s="45"/>
      <c r="BC766" s="4"/>
      <c r="BD766" s="4"/>
      <c r="BE766" s="4"/>
      <c r="BG766" s="8" t="str">
        <f>VLOOKUP($BF766,definitions_list_lookup!$N$15:$P$20,2,TRUE)</f>
        <v>fresh</v>
      </c>
      <c r="BH766" s="8">
        <f>VLOOKUP($BF766,definitions_list_lookup!$N$15:$P$20,3,TRUE)</f>
        <v>0</v>
      </c>
      <c r="BI766" s="4"/>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8">
        <f t="shared" si="81"/>
        <v>0</v>
      </c>
      <c r="CI766" s="45"/>
      <c r="CK766" s="130"/>
      <c r="CM766" s="8" t="str">
        <f>VLOOKUP($CL766,definitions_list_lookup!$N$15:$P$20,2,TRUE)</f>
        <v>fresh</v>
      </c>
      <c r="CN766" s="8">
        <f>VLOOKUP($CL766,definitions_list_lookup!$N$15:$P$20,3,TRUE)</f>
        <v>0</v>
      </c>
      <c r="CO766" s="108"/>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8">
        <f t="shared" si="82"/>
        <v>0</v>
      </c>
      <c r="DO766" s="45"/>
      <c r="DP766" s="4"/>
      <c r="DR766" s="8" t="str">
        <f>VLOOKUP($DQ766,definitions_list_lookup!$N$15:$P$20,2,TRUE)</f>
        <v>fresh</v>
      </c>
      <c r="DS766" s="8">
        <f>VLOOKUP($DQ766,definitions_list_lookup!$N$15:$P$20,3,TRUE)</f>
        <v>0</v>
      </c>
      <c r="DT766" s="108"/>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8">
        <f t="shared" si="83"/>
        <v>0</v>
      </c>
      <c r="ET766" s="45"/>
      <c r="EU766" s="8">
        <f t="shared" si="84"/>
        <v>80</v>
      </c>
      <c r="EV766" s="8" t="str">
        <f>VLOOKUP($EU766,definitions_list_lookup!$N$15:$P$20,2,TRUE)</f>
        <v>very high</v>
      </c>
      <c r="EW766" s="8">
        <f>VLOOKUP($EU766,definitions_list_lookup!$N$15:$P$20,3,TRUE)</f>
        <v>4</v>
      </c>
    </row>
    <row r="767" spans="1:153" s="5" customFormat="1" ht="112">
      <c r="A767" s="5" t="s">
        <v>3309</v>
      </c>
      <c r="B767" s="5" t="s">
        <v>2845</v>
      </c>
      <c r="C767" s="5" t="s">
        <v>1497</v>
      </c>
      <c r="D767" s="5" t="s">
        <v>1497</v>
      </c>
      <c r="E767" s="5">
        <v>163</v>
      </c>
      <c r="F767" s="5">
        <v>1</v>
      </c>
      <c r="G767" s="6" t="str">
        <f t="shared" si="78"/>
        <v>163-1</v>
      </c>
      <c r="H767" s="2">
        <v>0</v>
      </c>
      <c r="I767" s="2">
        <v>81</v>
      </c>
      <c r="J767" s="81" t="str">
        <f>IF(((VLOOKUP($G767,Depth_Lookup!$A$3:$J$561,9,FALSE))-(I767/100))&gt;=0,"Good","Too Long")</f>
        <v>Good</v>
      </c>
      <c r="K767" s="82">
        <f>(VLOOKUP($G767,Depth_Lookup!$A$3:$J$561,10,FALSE))+(H767/100)</f>
        <v>365.15</v>
      </c>
      <c r="L767" s="82">
        <f>(VLOOKUP($G767,Depth_Lookup!$A$3:$J$561,10,FALSE))+(I767/100)</f>
        <v>365.96</v>
      </c>
      <c r="M767" s="174" t="s">
        <v>3069</v>
      </c>
      <c r="N767" s="174" t="s">
        <v>13</v>
      </c>
      <c r="O767" s="59" t="s">
        <v>3190</v>
      </c>
      <c r="P767" s="59" t="s">
        <v>2500</v>
      </c>
      <c r="Q767" s="45"/>
      <c r="R767" s="42">
        <v>100</v>
      </c>
      <c r="V767" s="8">
        <f t="shared" si="79"/>
        <v>100</v>
      </c>
      <c r="W767" s="4" t="s">
        <v>2039</v>
      </c>
      <c r="X767" s="5" t="s">
        <v>1764</v>
      </c>
      <c r="Y767" s="38">
        <v>70</v>
      </c>
      <c r="Z767" s="8" t="str">
        <f>VLOOKUP($Y767,definitions_list_lookup!$N$15:$P$20,2,TRUE)</f>
        <v>very high</v>
      </c>
      <c r="AA767" s="8">
        <f>VLOOKUP($Y767,definitions_list_lookup!$N$15:$P$20,3,TRUE)</f>
        <v>4</v>
      </c>
      <c r="AB767" s="4"/>
      <c r="AC767" s="7">
        <v>2</v>
      </c>
      <c r="AD767" s="7"/>
      <c r="AE767" s="7"/>
      <c r="AF767" s="7"/>
      <c r="AG767" s="7"/>
      <c r="AH767" s="7"/>
      <c r="AI767" s="7"/>
      <c r="AJ767" s="7"/>
      <c r="AK767" s="7"/>
      <c r="AL767" s="7"/>
      <c r="AM767" s="7"/>
      <c r="AN767" s="7"/>
      <c r="AO767" s="7"/>
      <c r="AP767" s="7">
        <v>5</v>
      </c>
      <c r="AQ767" s="7"/>
      <c r="AR767" s="7"/>
      <c r="AS767" s="7">
        <v>93</v>
      </c>
      <c r="AT767" s="7"/>
      <c r="AU767" s="7"/>
      <c r="AV767" s="7"/>
      <c r="AW767" s="7"/>
      <c r="AX767" s="7"/>
      <c r="AY767" s="7"/>
      <c r="AZ767" s="7"/>
      <c r="BA767" s="8">
        <f t="shared" si="80"/>
        <v>100</v>
      </c>
      <c r="BB767" s="45"/>
      <c r="BC767" s="4"/>
      <c r="BD767" s="4"/>
      <c r="BE767" s="4"/>
      <c r="BG767" s="8" t="str">
        <f>VLOOKUP($BF767,definitions_list_lookup!$N$15:$P$20,2,TRUE)</f>
        <v>fresh</v>
      </c>
      <c r="BH767" s="8">
        <f>VLOOKUP($BF767,definitions_list_lookup!$N$15:$P$20,3,TRUE)</f>
        <v>0</v>
      </c>
      <c r="BI767" s="4"/>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8">
        <f t="shared" si="81"/>
        <v>0</v>
      </c>
      <c r="CI767" s="45"/>
      <c r="CK767" s="130"/>
      <c r="CM767" s="8" t="str">
        <f>VLOOKUP($CL767,definitions_list_lookup!$N$15:$P$20,2,TRUE)</f>
        <v>fresh</v>
      </c>
      <c r="CN767" s="8">
        <f>VLOOKUP($CL767,definitions_list_lookup!$N$15:$P$20,3,TRUE)</f>
        <v>0</v>
      </c>
      <c r="CO767" s="108"/>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8">
        <f t="shared" si="82"/>
        <v>0</v>
      </c>
      <c r="DO767" s="45"/>
      <c r="DP767" s="4"/>
      <c r="DR767" s="8" t="str">
        <f>VLOOKUP($DQ767,definitions_list_lookup!$N$15:$P$20,2,TRUE)</f>
        <v>fresh</v>
      </c>
      <c r="DS767" s="8">
        <f>VLOOKUP($DQ767,definitions_list_lookup!$N$15:$P$20,3,TRUE)</f>
        <v>0</v>
      </c>
      <c r="DT767" s="108"/>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8">
        <f t="shared" si="83"/>
        <v>0</v>
      </c>
      <c r="ET767" s="45"/>
      <c r="EU767" s="8">
        <f t="shared" si="84"/>
        <v>70</v>
      </c>
      <c r="EV767" s="8" t="str">
        <f>VLOOKUP($EU767,definitions_list_lookup!$N$15:$P$20,2,TRUE)</f>
        <v>very high</v>
      </c>
      <c r="EW767" s="8">
        <f>VLOOKUP($EU767,definitions_list_lookup!$N$15:$P$20,3,TRUE)</f>
        <v>4</v>
      </c>
    </row>
    <row r="768" spans="1:153" s="5" customFormat="1" ht="140">
      <c r="A768" s="5" t="s">
        <v>3309</v>
      </c>
      <c r="B768" s="5" t="s">
        <v>2845</v>
      </c>
      <c r="C768" s="5" t="s">
        <v>1497</v>
      </c>
      <c r="D768" s="5" t="s">
        <v>1497</v>
      </c>
      <c r="E768" s="5">
        <v>163</v>
      </c>
      <c r="F768" s="5">
        <v>2</v>
      </c>
      <c r="G768" s="6" t="str">
        <f t="shared" si="78"/>
        <v>163-2</v>
      </c>
      <c r="H768" s="2">
        <v>0</v>
      </c>
      <c r="I768" s="2">
        <v>90</v>
      </c>
      <c r="J768" s="81" t="str">
        <f>IF(((VLOOKUP($G768,Depth_Lookup!$A$3:$J$561,9,FALSE))-(I768/100))&gt;=0,"Good","Too Long")</f>
        <v>Good</v>
      </c>
      <c r="K768" s="82">
        <f>(VLOOKUP($G768,Depth_Lookup!$A$3:$J$561,10,FALSE))+(H768/100)</f>
        <v>365.96</v>
      </c>
      <c r="L768" s="82">
        <f>(VLOOKUP($G768,Depth_Lookup!$A$3:$J$561,10,FALSE))+(I768/100)</f>
        <v>366.85999999999996</v>
      </c>
      <c r="M768" s="174" t="s">
        <v>3069</v>
      </c>
      <c r="N768" s="174" t="s">
        <v>13</v>
      </c>
      <c r="O768" s="59" t="s">
        <v>3191</v>
      </c>
      <c r="P768" s="59" t="s">
        <v>2500</v>
      </c>
      <c r="Q768" s="45"/>
      <c r="R768" s="42">
        <v>100</v>
      </c>
      <c r="V768" s="8">
        <f t="shared" si="79"/>
        <v>100</v>
      </c>
      <c r="W768" s="4" t="s">
        <v>2039</v>
      </c>
      <c r="X768" s="5" t="s">
        <v>3274</v>
      </c>
      <c r="Y768" s="38">
        <v>80</v>
      </c>
      <c r="Z768" s="8" t="str">
        <f>VLOOKUP($Y768,definitions_list_lookup!$N$15:$P$20,2,TRUE)</f>
        <v>very high</v>
      </c>
      <c r="AA768" s="8">
        <f>VLOOKUP($Y768,definitions_list_lookup!$N$15:$P$20,3,TRUE)</f>
        <v>4</v>
      </c>
      <c r="AB768" s="4"/>
      <c r="AC768" s="7">
        <v>2</v>
      </c>
      <c r="AD768" s="7"/>
      <c r="AE768" s="7"/>
      <c r="AF768" s="7"/>
      <c r="AG768" s="7"/>
      <c r="AH768" s="7"/>
      <c r="AI768" s="7"/>
      <c r="AJ768" s="7"/>
      <c r="AK768" s="7"/>
      <c r="AL768" s="7"/>
      <c r="AM768" s="7"/>
      <c r="AN768" s="7"/>
      <c r="AO768" s="7"/>
      <c r="AP768" s="7">
        <v>5</v>
      </c>
      <c r="AQ768" s="7"/>
      <c r="AR768" s="7"/>
      <c r="AS768" s="7">
        <v>93</v>
      </c>
      <c r="AT768" s="7"/>
      <c r="AU768" s="7"/>
      <c r="AV768" s="7"/>
      <c r="AW768" s="7"/>
      <c r="AX768" s="7"/>
      <c r="AY768" s="7"/>
      <c r="AZ768" s="7"/>
      <c r="BA768" s="8">
        <f t="shared" si="80"/>
        <v>100</v>
      </c>
      <c r="BB768" s="45"/>
      <c r="BC768" s="4"/>
      <c r="BD768" s="4"/>
      <c r="BE768" s="4"/>
      <c r="BG768" s="8" t="str">
        <f>VLOOKUP($BF768,definitions_list_lookup!$N$15:$P$20,2,TRUE)</f>
        <v>fresh</v>
      </c>
      <c r="BH768" s="8">
        <f>VLOOKUP($BF768,definitions_list_lookup!$N$15:$P$20,3,TRUE)</f>
        <v>0</v>
      </c>
      <c r="BI768" s="4"/>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8">
        <f t="shared" si="81"/>
        <v>0</v>
      </c>
      <c r="CI768" s="45"/>
      <c r="CK768" s="130"/>
      <c r="CM768" s="8" t="str">
        <f>VLOOKUP($CL768,definitions_list_lookup!$N$15:$P$20,2,TRUE)</f>
        <v>fresh</v>
      </c>
      <c r="CN768" s="8">
        <f>VLOOKUP($CL768,definitions_list_lookup!$N$15:$P$20,3,TRUE)</f>
        <v>0</v>
      </c>
      <c r="CO768" s="108"/>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8">
        <f t="shared" si="82"/>
        <v>0</v>
      </c>
      <c r="DO768" s="45"/>
      <c r="DP768" s="4"/>
      <c r="DR768" s="8" t="str">
        <f>VLOOKUP($DQ768,definitions_list_lookup!$N$15:$P$20,2,TRUE)</f>
        <v>fresh</v>
      </c>
      <c r="DS768" s="8">
        <f>VLOOKUP($DQ768,definitions_list_lookup!$N$15:$P$20,3,TRUE)</f>
        <v>0</v>
      </c>
      <c r="DT768" s="108"/>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8">
        <f t="shared" si="83"/>
        <v>0</v>
      </c>
      <c r="ET768" s="45"/>
      <c r="EU768" s="8">
        <f t="shared" si="84"/>
        <v>80</v>
      </c>
      <c r="EV768" s="8" t="str">
        <f>VLOOKUP($EU768,definitions_list_lookup!$N$15:$P$20,2,TRUE)</f>
        <v>very high</v>
      </c>
      <c r="EW768" s="8">
        <f>VLOOKUP($EU768,definitions_list_lookup!$N$15:$P$20,3,TRUE)</f>
        <v>4</v>
      </c>
    </row>
    <row r="769" spans="1:153" s="5" customFormat="1" ht="112">
      <c r="A769" s="5" t="s">
        <v>3309</v>
      </c>
      <c r="B769" s="5" t="s">
        <v>2845</v>
      </c>
      <c r="C769" s="5" t="s">
        <v>1497</v>
      </c>
      <c r="D769" s="5" t="s">
        <v>1497</v>
      </c>
      <c r="E769" s="5">
        <v>163</v>
      </c>
      <c r="F769" s="5">
        <v>3</v>
      </c>
      <c r="G769" s="6" t="str">
        <f t="shared" si="78"/>
        <v>163-3</v>
      </c>
      <c r="H769" s="2">
        <v>0</v>
      </c>
      <c r="I769" s="2">
        <v>78</v>
      </c>
      <c r="J769" s="81" t="str">
        <f>IF(((VLOOKUP($G769,Depth_Lookup!$A$3:$J$561,9,FALSE))-(I769/100))&gt;=0,"Good","Too Long")</f>
        <v>Good</v>
      </c>
      <c r="K769" s="82">
        <f>(VLOOKUP($G769,Depth_Lookup!$A$3:$J$561,10,FALSE))+(H769/100)</f>
        <v>366.86</v>
      </c>
      <c r="L769" s="82">
        <f>(VLOOKUP($G769,Depth_Lookup!$A$3:$J$561,10,FALSE))+(I769/100)</f>
        <v>367.64</v>
      </c>
      <c r="M769" s="174" t="s">
        <v>3069</v>
      </c>
      <c r="N769" s="174" t="s">
        <v>13</v>
      </c>
      <c r="O769" s="59" t="s">
        <v>3192</v>
      </c>
      <c r="P769" s="59" t="s">
        <v>2500</v>
      </c>
      <c r="Q769" s="45"/>
      <c r="R769" s="42">
        <v>100</v>
      </c>
      <c r="V769" s="8">
        <f t="shared" si="79"/>
        <v>100</v>
      </c>
      <c r="W769" s="4" t="s">
        <v>2039</v>
      </c>
      <c r="X769" s="5" t="s">
        <v>3274</v>
      </c>
      <c r="Y769" s="38">
        <v>85</v>
      </c>
      <c r="Z769" s="8" t="str">
        <f>VLOOKUP($Y769,definitions_list_lookup!$N$15:$P$20,2,TRUE)</f>
        <v>very high</v>
      </c>
      <c r="AA769" s="8">
        <f>VLOOKUP($Y769,definitions_list_lookup!$N$15:$P$20,3,TRUE)</f>
        <v>4</v>
      </c>
      <c r="AB769" s="4"/>
      <c r="AC769" s="7">
        <v>2</v>
      </c>
      <c r="AD769" s="7"/>
      <c r="AE769" s="7"/>
      <c r="AF769" s="7"/>
      <c r="AG769" s="7"/>
      <c r="AH769" s="7"/>
      <c r="AI769" s="7"/>
      <c r="AJ769" s="7"/>
      <c r="AK769" s="7"/>
      <c r="AL769" s="7"/>
      <c r="AM769" s="7"/>
      <c r="AN769" s="7"/>
      <c r="AO769" s="7"/>
      <c r="AP769" s="7">
        <v>5</v>
      </c>
      <c r="AQ769" s="7"/>
      <c r="AR769" s="7"/>
      <c r="AS769" s="7">
        <v>93</v>
      </c>
      <c r="AT769" s="7"/>
      <c r="AU769" s="7"/>
      <c r="AV769" s="7"/>
      <c r="AW769" s="7"/>
      <c r="AX769" s="7"/>
      <c r="AY769" s="7"/>
      <c r="AZ769" s="7"/>
      <c r="BA769" s="8">
        <f t="shared" si="80"/>
        <v>100</v>
      </c>
      <c r="BB769" s="45"/>
      <c r="BC769" s="4"/>
      <c r="BD769" s="4"/>
      <c r="BE769" s="4"/>
      <c r="BG769" s="8" t="str">
        <f>VLOOKUP($BF769,definitions_list_lookup!$N$15:$P$20,2,TRUE)</f>
        <v>fresh</v>
      </c>
      <c r="BH769" s="8">
        <f>VLOOKUP($BF769,definitions_list_lookup!$N$15:$P$20,3,TRUE)</f>
        <v>0</v>
      </c>
      <c r="BI769" s="4"/>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8">
        <f t="shared" si="81"/>
        <v>0</v>
      </c>
      <c r="CI769" s="45"/>
      <c r="CK769" s="130"/>
      <c r="CM769" s="8" t="str">
        <f>VLOOKUP($CL769,definitions_list_lookup!$N$15:$P$20,2,TRUE)</f>
        <v>fresh</v>
      </c>
      <c r="CN769" s="8">
        <f>VLOOKUP($CL769,definitions_list_lookup!$N$15:$P$20,3,TRUE)</f>
        <v>0</v>
      </c>
      <c r="CO769" s="108"/>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8">
        <f t="shared" si="82"/>
        <v>0</v>
      </c>
      <c r="DO769" s="45"/>
      <c r="DP769" s="4"/>
      <c r="DR769" s="8" t="str">
        <f>VLOOKUP($DQ769,definitions_list_lookup!$N$15:$P$20,2,TRUE)</f>
        <v>fresh</v>
      </c>
      <c r="DS769" s="8">
        <f>VLOOKUP($DQ769,definitions_list_lookup!$N$15:$P$20,3,TRUE)</f>
        <v>0</v>
      </c>
      <c r="DT769" s="108"/>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8">
        <f t="shared" si="83"/>
        <v>0</v>
      </c>
      <c r="ET769" s="45"/>
      <c r="EU769" s="8">
        <f t="shared" si="84"/>
        <v>85</v>
      </c>
      <c r="EV769" s="8" t="str">
        <f>VLOOKUP($EU769,definitions_list_lookup!$N$15:$P$20,2,TRUE)</f>
        <v>very high</v>
      </c>
      <c r="EW769" s="8">
        <f>VLOOKUP($EU769,definitions_list_lookup!$N$15:$P$20,3,TRUE)</f>
        <v>4</v>
      </c>
    </row>
    <row r="770" spans="1:153" s="5" customFormat="1" ht="112">
      <c r="A770" s="5" t="s">
        <v>3309</v>
      </c>
      <c r="B770" s="5" t="s">
        <v>2845</v>
      </c>
      <c r="C770" s="5" t="s">
        <v>1497</v>
      </c>
      <c r="D770" s="5" t="s">
        <v>1497</v>
      </c>
      <c r="E770" s="5">
        <v>163</v>
      </c>
      <c r="F770" s="5">
        <v>4</v>
      </c>
      <c r="G770" s="6" t="str">
        <f t="shared" si="78"/>
        <v>163-4</v>
      </c>
      <c r="H770" s="2">
        <v>0</v>
      </c>
      <c r="I770" s="2">
        <v>57.5</v>
      </c>
      <c r="J770" s="81" t="str">
        <f>IF(((VLOOKUP($G770,Depth_Lookup!$A$3:$J$561,9,FALSE))-(I770/100))&gt;=0,"Good","Too Long")</f>
        <v>Good</v>
      </c>
      <c r="K770" s="82">
        <f>(VLOOKUP($G770,Depth_Lookup!$A$3:$J$561,10,FALSE))+(H770/100)</f>
        <v>367.64</v>
      </c>
      <c r="L770" s="82">
        <f>(VLOOKUP($G770,Depth_Lookup!$A$3:$J$561,10,FALSE))+(I770/100)</f>
        <v>368.21499999999997</v>
      </c>
      <c r="M770" s="174" t="s">
        <v>3069</v>
      </c>
      <c r="N770" s="174" t="s">
        <v>13</v>
      </c>
      <c r="O770" s="59" t="s">
        <v>3192</v>
      </c>
      <c r="P770" s="59" t="s">
        <v>2500</v>
      </c>
      <c r="Q770" s="45"/>
      <c r="R770" s="42">
        <v>100</v>
      </c>
      <c r="V770" s="8">
        <f t="shared" si="79"/>
        <v>100</v>
      </c>
      <c r="W770" s="4" t="s">
        <v>2039</v>
      </c>
      <c r="X770" s="5" t="s">
        <v>3274</v>
      </c>
      <c r="Y770" s="38">
        <v>85</v>
      </c>
      <c r="Z770" s="8" t="str">
        <f>VLOOKUP($Y770,definitions_list_lookup!$N$15:$P$20,2,TRUE)</f>
        <v>very high</v>
      </c>
      <c r="AA770" s="8">
        <f>VLOOKUP($Y770,definitions_list_lookup!$N$15:$P$20,3,TRUE)</f>
        <v>4</v>
      </c>
      <c r="AB770" s="4"/>
      <c r="AC770" s="7">
        <v>2</v>
      </c>
      <c r="AD770" s="7"/>
      <c r="AE770" s="7"/>
      <c r="AF770" s="7"/>
      <c r="AG770" s="7"/>
      <c r="AH770" s="7"/>
      <c r="AI770" s="7"/>
      <c r="AJ770" s="7"/>
      <c r="AK770" s="7"/>
      <c r="AL770" s="7"/>
      <c r="AM770" s="7"/>
      <c r="AN770" s="7"/>
      <c r="AO770" s="7"/>
      <c r="AP770" s="7">
        <v>5</v>
      </c>
      <c r="AQ770" s="7"/>
      <c r="AR770" s="7"/>
      <c r="AS770" s="7">
        <v>93</v>
      </c>
      <c r="AT770" s="7"/>
      <c r="AU770" s="7"/>
      <c r="AV770" s="7"/>
      <c r="AW770" s="7"/>
      <c r="AX770" s="7"/>
      <c r="AY770" s="7"/>
      <c r="AZ770" s="7"/>
      <c r="BA770" s="8">
        <f t="shared" si="80"/>
        <v>100</v>
      </c>
      <c r="BB770" s="45"/>
      <c r="BC770" s="4"/>
      <c r="BD770" s="4"/>
      <c r="BE770" s="4"/>
      <c r="BG770" s="8" t="str">
        <f>VLOOKUP($BF770,definitions_list_lookup!$N$15:$P$20,2,TRUE)</f>
        <v>fresh</v>
      </c>
      <c r="BH770" s="8">
        <f>VLOOKUP($BF770,definitions_list_lookup!$N$15:$P$20,3,TRUE)</f>
        <v>0</v>
      </c>
      <c r="BI770" s="4"/>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8">
        <f t="shared" si="81"/>
        <v>0</v>
      </c>
      <c r="CI770" s="45"/>
      <c r="CK770" s="130"/>
      <c r="CM770" s="8" t="str">
        <f>VLOOKUP($CL770,definitions_list_lookup!$N$15:$P$20,2,TRUE)</f>
        <v>fresh</v>
      </c>
      <c r="CN770" s="8">
        <f>VLOOKUP($CL770,definitions_list_lookup!$N$15:$P$20,3,TRUE)</f>
        <v>0</v>
      </c>
      <c r="CO770" s="108"/>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8">
        <f t="shared" si="82"/>
        <v>0</v>
      </c>
      <c r="DO770" s="45"/>
      <c r="DP770" s="4"/>
      <c r="DR770" s="8" t="str">
        <f>VLOOKUP($DQ770,definitions_list_lookup!$N$15:$P$20,2,TRUE)</f>
        <v>fresh</v>
      </c>
      <c r="DS770" s="8">
        <f>VLOOKUP($DQ770,definitions_list_lookup!$N$15:$P$20,3,TRUE)</f>
        <v>0</v>
      </c>
      <c r="DT770" s="108"/>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8">
        <f t="shared" si="83"/>
        <v>0</v>
      </c>
      <c r="ET770" s="45"/>
      <c r="EU770" s="8">
        <f t="shared" si="84"/>
        <v>85</v>
      </c>
      <c r="EV770" s="8" t="str">
        <f>VLOOKUP($EU770,definitions_list_lookup!$N$15:$P$20,2,TRUE)</f>
        <v>very high</v>
      </c>
      <c r="EW770" s="8">
        <f>VLOOKUP($EU770,definitions_list_lookup!$N$15:$P$20,3,TRUE)</f>
        <v>4</v>
      </c>
    </row>
    <row r="771" spans="1:153" s="5" customFormat="1" ht="182">
      <c r="A771" s="5" t="s">
        <v>3309</v>
      </c>
      <c r="B771" s="5" t="s">
        <v>2845</v>
      </c>
      <c r="C771" s="5" t="s">
        <v>1497</v>
      </c>
      <c r="D771" s="5" t="s">
        <v>1497</v>
      </c>
      <c r="E771" s="5">
        <v>164</v>
      </c>
      <c r="F771" s="5">
        <v>1</v>
      </c>
      <c r="G771" s="6" t="str">
        <f t="shared" si="78"/>
        <v>164-1</v>
      </c>
      <c r="H771" s="2">
        <v>0</v>
      </c>
      <c r="I771" s="2">
        <v>36</v>
      </c>
      <c r="J771" s="81" t="str">
        <f>IF(((VLOOKUP($G771,Depth_Lookup!$A$3:$J$561,9,FALSE))-(I771/100))&gt;=0,"Good","Too Long")</f>
        <v>Good</v>
      </c>
      <c r="K771" s="82">
        <f>(VLOOKUP($G771,Depth_Lookup!$A$3:$J$561,10,FALSE))+(H771/100)</f>
        <v>368.15</v>
      </c>
      <c r="L771" s="82">
        <f>(VLOOKUP($G771,Depth_Lookup!$A$3:$J$561,10,FALSE))+(I771/100)</f>
        <v>368.51</v>
      </c>
      <c r="M771" s="174" t="s">
        <v>3069</v>
      </c>
      <c r="N771" s="174" t="s">
        <v>13</v>
      </c>
      <c r="O771" s="59" t="s">
        <v>3180</v>
      </c>
      <c r="P771" s="59" t="s">
        <v>3219</v>
      </c>
      <c r="Q771" s="45"/>
      <c r="R771" s="42">
        <v>95</v>
      </c>
      <c r="T771" s="5">
        <v>5</v>
      </c>
      <c r="V771" s="8">
        <f t="shared" si="79"/>
        <v>100</v>
      </c>
      <c r="W771" s="4" t="s">
        <v>2039</v>
      </c>
      <c r="X771" s="5" t="s">
        <v>1764</v>
      </c>
      <c r="Y771" s="38">
        <v>90</v>
      </c>
      <c r="Z771" s="8" t="str">
        <f>VLOOKUP($Y771,definitions_list_lookup!$N$15:$P$20,2,TRUE)</f>
        <v>very high</v>
      </c>
      <c r="AA771" s="8">
        <f>VLOOKUP($Y771,definitions_list_lookup!$N$15:$P$20,3,TRUE)</f>
        <v>4</v>
      </c>
      <c r="AB771" s="4"/>
      <c r="AC771" s="7">
        <v>2</v>
      </c>
      <c r="AD771" s="7"/>
      <c r="AE771" s="7"/>
      <c r="AF771" s="7"/>
      <c r="AG771" s="7"/>
      <c r="AH771" s="7"/>
      <c r="AI771" s="7"/>
      <c r="AJ771" s="7"/>
      <c r="AK771" s="7"/>
      <c r="AL771" s="7"/>
      <c r="AM771" s="7"/>
      <c r="AN771" s="7"/>
      <c r="AO771" s="7"/>
      <c r="AP771" s="7">
        <v>5</v>
      </c>
      <c r="AQ771" s="7"/>
      <c r="AR771" s="7"/>
      <c r="AS771" s="7">
        <v>93</v>
      </c>
      <c r="AT771" s="7"/>
      <c r="AU771" s="7"/>
      <c r="AV771" s="7"/>
      <c r="AW771" s="7"/>
      <c r="AX771" s="7"/>
      <c r="AY771" s="7"/>
      <c r="AZ771" s="7"/>
      <c r="BA771" s="8">
        <f t="shared" si="80"/>
        <v>100</v>
      </c>
      <c r="BB771" s="45"/>
      <c r="BC771" s="4"/>
      <c r="BD771" s="4"/>
      <c r="BE771" s="4"/>
      <c r="BG771" s="8" t="str">
        <f>VLOOKUP($BF771,definitions_list_lookup!$N$15:$P$20,2,TRUE)</f>
        <v>fresh</v>
      </c>
      <c r="BH771" s="8">
        <f>VLOOKUP($BF771,definitions_list_lookup!$N$15:$P$20,3,TRUE)</f>
        <v>0</v>
      </c>
      <c r="BI771" s="4"/>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8">
        <f t="shared" si="81"/>
        <v>0</v>
      </c>
      <c r="CI771" s="45"/>
      <c r="CJ771" s="5" t="s">
        <v>1777</v>
      </c>
      <c r="CK771" s="130" t="s">
        <v>1750</v>
      </c>
      <c r="CL771" s="5">
        <v>95</v>
      </c>
      <c r="CM771" s="8" t="str">
        <f>VLOOKUP($CL771,definitions_list_lookup!$N$15:$P$20,2,TRUE)</f>
        <v>complete</v>
      </c>
      <c r="CN771" s="8">
        <f>VLOOKUP($CL771,definitions_list_lookup!$N$15:$P$20,3,TRUE)</f>
        <v>5</v>
      </c>
      <c r="CO771" s="108"/>
      <c r="CP771" s="7">
        <v>5</v>
      </c>
      <c r="CQ771" s="7"/>
      <c r="CR771" s="7"/>
      <c r="CS771" s="7"/>
      <c r="CT771" s="7"/>
      <c r="CU771" s="7"/>
      <c r="CV771" s="7"/>
      <c r="CW771" s="7"/>
      <c r="CX771" s="7"/>
      <c r="CY771" s="7"/>
      <c r="CZ771" s="7"/>
      <c r="DA771" s="7"/>
      <c r="DB771" s="7"/>
      <c r="DC771" s="7">
        <v>5</v>
      </c>
      <c r="DD771" s="7"/>
      <c r="DE771" s="7"/>
      <c r="DF771" s="7">
        <v>90</v>
      </c>
      <c r="DG771" s="7"/>
      <c r="DH771" s="7"/>
      <c r="DI771" s="7"/>
      <c r="DJ771" s="7"/>
      <c r="DK771" s="7"/>
      <c r="DL771" s="7"/>
      <c r="DM771" s="7"/>
      <c r="DN771" s="8">
        <f t="shared" si="82"/>
        <v>100</v>
      </c>
      <c r="DO771" s="45"/>
      <c r="DP771" s="4"/>
      <c r="DR771" s="8" t="str">
        <f>VLOOKUP($DQ771,definitions_list_lookup!$N$15:$P$20,2,TRUE)</f>
        <v>fresh</v>
      </c>
      <c r="DS771" s="8">
        <f>VLOOKUP($DQ771,definitions_list_lookup!$N$15:$P$20,3,TRUE)</f>
        <v>0</v>
      </c>
      <c r="DT771" s="108"/>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8">
        <f t="shared" si="83"/>
        <v>0</v>
      </c>
      <c r="ET771" s="45"/>
      <c r="EU771" s="8">
        <f t="shared" si="84"/>
        <v>90.25</v>
      </c>
      <c r="EV771" s="8" t="str">
        <f>VLOOKUP($EU771,definitions_list_lookup!$N$15:$P$20,2,TRUE)</f>
        <v>very high</v>
      </c>
      <c r="EW771" s="8">
        <f>VLOOKUP($EU771,definitions_list_lookup!$N$15:$P$20,3,TRUE)</f>
        <v>4</v>
      </c>
    </row>
    <row r="772" spans="1:153" s="5" customFormat="1" ht="112">
      <c r="A772" s="5" t="s">
        <v>3309</v>
      </c>
      <c r="B772" s="5" t="s">
        <v>2845</v>
      </c>
      <c r="C772" s="5" t="s">
        <v>1497</v>
      </c>
      <c r="D772" s="5" t="s">
        <v>1497</v>
      </c>
      <c r="E772" s="5">
        <v>164</v>
      </c>
      <c r="F772" s="5">
        <v>1</v>
      </c>
      <c r="G772" s="6" t="str">
        <f t="shared" si="78"/>
        <v>164-1</v>
      </c>
      <c r="H772" s="2">
        <v>36</v>
      </c>
      <c r="I772" s="2">
        <v>93.5</v>
      </c>
      <c r="J772" s="81" t="str">
        <f>IF(((VLOOKUP($G772,Depth_Lookup!$A$3:$J$561,9,FALSE))-(I772/100))&gt;=0,"Good","Too Long")</f>
        <v>Good</v>
      </c>
      <c r="K772" s="82">
        <f>(VLOOKUP($G772,Depth_Lookup!$A$3:$J$561,10,FALSE))+(H772/100)</f>
        <v>368.51</v>
      </c>
      <c r="L772" s="82">
        <f>(VLOOKUP($G772,Depth_Lookup!$A$3:$J$561,10,FALSE))+(I772/100)</f>
        <v>369.08499999999998</v>
      </c>
      <c r="M772" s="174" t="s">
        <v>3070</v>
      </c>
      <c r="N772" s="174" t="s">
        <v>2630</v>
      </c>
      <c r="O772" s="59" t="s">
        <v>3193</v>
      </c>
      <c r="P772" s="59" t="s">
        <v>3218</v>
      </c>
      <c r="Q772" s="45"/>
      <c r="R772" s="42">
        <v>95</v>
      </c>
      <c r="S772" s="5">
        <v>3</v>
      </c>
      <c r="T772" s="5">
        <v>2</v>
      </c>
      <c r="V772" s="8">
        <f t="shared" si="79"/>
        <v>100</v>
      </c>
      <c r="W772" s="4" t="s">
        <v>2039</v>
      </c>
      <c r="X772" s="5" t="s">
        <v>1764</v>
      </c>
      <c r="Y772" s="38">
        <v>90</v>
      </c>
      <c r="Z772" s="8" t="str">
        <f>VLOOKUP($Y772,definitions_list_lookup!$N$15:$P$20,2,TRUE)</f>
        <v>very high</v>
      </c>
      <c r="AA772" s="8">
        <f>VLOOKUP($Y772,definitions_list_lookup!$N$15:$P$20,3,TRUE)</f>
        <v>4</v>
      </c>
      <c r="AB772" s="4"/>
      <c r="AC772" s="7">
        <v>2</v>
      </c>
      <c r="AD772" s="7"/>
      <c r="AE772" s="7"/>
      <c r="AF772" s="7"/>
      <c r="AG772" s="7"/>
      <c r="AH772" s="7"/>
      <c r="AI772" s="7"/>
      <c r="AJ772" s="7"/>
      <c r="AK772" s="7"/>
      <c r="AL772" s="7"/>
      <c r="AM772" s="7"/>
      <c r="AN772" s="7"/>
      <c r="AO772" s="7"/>
      <c r="AP772" s="7">
        <v>5</v>
      </c>
      <c r="AQ772" s="7"/>
      <c r="AR772" s="7"/>
      <c r="AS772" s="7">
        <v>93</v>
      </c>
      <c r="AT772" s="7"/>
      <c r="AU772" s="7"/>
      <c r="AV772" s="7"/>
      <c r="AW772" s="7"/>
      <c r="AX772" s="7"/>
      <c r="AY772" s="7"/>
      <c r="AZ772" s="7"/>
      <c r="BA772" s="8">
        <f t="shared" si="80"/>
        <v>100</v>
      </c>
      <c r="BB772" s="45"/>
      <c r="BC772" s="4" t="s">
        <v>1747</v>
      </c>
      <c r="BD772" s="4" t="s">
        <v>3099</v>
      </c>
      <c r="BE772" s="4" t="s">
        <v>3097</v>
      </c>
      <c r="BF772" s="5">
        <v>100</v>
      </c>
      <c r="BG772" s="8" t="str">
        <f>VLOOKUP($BF772,definitions_list_lookup!$N$15:$P$20,2,TRUE)</f>
        <v>complete</v>
      </c>
      <c r="BH772" s="8">
        <f>VLOOKUP($BF772,definitions_list_lookup!$N$15:$P$20,3,TRUE)</f>
        <v>5</v>
      </c>
      <c r="BI772" s="4"/>
      <c r="BJ772" s="7">
        <v>25</v>
      </c>
      <c r="BK772" s="7">
        <v>50</v>
      </c>
      <c r="BL772" s="7">
        <v>25</v>
      </c>
      <c r="BM772" s="7"/>
      <c r="BN772" s="7"/>
      <c r="BO772" s="7"/>
      <c r="BP772" s="7"/>
      <c r="BQ772" s="7"/>
      <c r="BR772" s="7"/>
      <c r="BS772" s="7"/>
      <c r="BT772" s="7"/>
      <c r="BU772" s="7"/>
      <c r="BV772" s="7"/>
      <c r="BW772" s="7"/>
      <c r="BX772" s="7"/>
      <c r="BY772" s="7"/>
      <c r="BZ772" s="7"/>
      <c r="CA772" s="7"/>
      <c r="CB772" s="7"/>
      <c r="CC772" s="7"/>
      <c r="CD772" s="7"/>
      <c r="CE772" s="7"/>
      <c r="CF772" s="7"/>
      <c r="CG772" s="7"/>
      <c r="CH772" s="8">
        <f t="shared" si="81"/>
        <v>100</v>
      </c>
      <c r="CI772" s="45"/>
      <c r="CJ772" s="5" t="s">
        <v>1777</v>
      </c>
      <c r="CK772" s="130" t="s">
        <v>1750</v>
      </c>
      <c r="CL772" s="5">
        <v>95</v>
      </c>
      <c r="CM772" s="8" t="str">
        <f>VLOOKUP($CL772,definitions_list_lookup!$N$15:$P$20,2,TRUE)</f>
        <v>complete</v>
      </c>
      <c r="CN772" s="8">
        <f>VLOOKUP($CL772,definitions_list_lookup!$N$15:$P$20,3,TRUE)</f>
        <v>5</v>
      </c>
      <c r="CO772" s="108"/>
      <c r="CP772" s="7">
        <v>5</v>
      </c>
      <c r="CQ772" s="7"/>
      <c r="CR772" s="7"/>
      <c r="CS772" s="7"/>
      <c r="CT772" s="7"/>
      <c r="CU772" s="7"/>
      <c r="CV772" s="7"/>
      <c r="CW772" s="7"/>
      <c r="CX772" s="7"/>
      <c r="CY772" s="7"/>
      <c r="CZ772" s="7"/>
      <c r="DA772" s="7"/>
      <c r="DB772" s="7"/>
      <c r="DC772" s="7">
        <v>5</v>
      </c>
      <c r="DD772" s="7"/>
      <c r="DE772" s="7"/>
      <c r="DF772" s="7">
        <v>90</v>
      </c>
      <c r="DG772" s="7"/>
      <c r="DH772" s="7"/>
      <c r="DI772" s="7"/>
      <c r="DJ772" s="7"/>
      <c r="DK772" s="7"/>
      <c r="DL772" s="7"/>
      <c r="DM772" s="7"/>
      <c r="DN772" s="8">
        <f t="shared" si="82"/>
        <v>100</v>
      </c>
      <c r="DO772" s="45"/>
      <c r="DP772" s="4"/>
      <c r="DR772" s="8" t="str">
        <f>VLOOKUP($DQ772,definitions_list_lookup!$N$15:$P$20,2,TRUE)</f>
        <v>fresh</v>
      </c>
      <c r="DS772" s="8">
        <f>VLOOKUP($DQ772,definitions_list_lookup!$N$15:$P$20,3,TRUE)</f>
        <v>0</v>
      </c>
      <c r="DT772" s="108"/>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8">
        <f t="shared" si="83"/>
        <v>0</v>
      </c>
      <c r="ET772" s="45"/>
      <c r="EU772" s="8">
        <f t="shared" si="84"/>
        <v>90.4</v>
      </c>
      <c r="EV772" s="8" t="str">
        <f>VLOOKUP($EU772,definitions_list_lookup!$N$15:$P$20,2,TRUE)</f>
        <v>very high</v>
      </c>
      <c r="EW772" s="8">
        <f>VLOOKUP($EU772,definitions_list_lookup!$N$15:$P$20,3,TRUE)</f>
        <v>4</v>
      </c>
    </row>
    <row r="773" spans="1:153" s="5" customFormat="1" ht="112">
      <c r="A773" s="5" t="s">
        <v>3309</v>
      </c>
      <c r="B773" s="5" t="s">
        <v>2845</v>
      </c>
      <c r="C773" s="5" t="s">
        <v>1497</v>
      </c>
      <c r="D773" s="5" t="s">
        <v>1497</v>
      </c>
      <c r="E773" s="5">
        <v>164</v>
      </c>
      <c r="F773" s="5">
        <v>2</v>
      </c>
      <c r="G773" s="6" t="str">
        <f t="shared" si="78"/>
        <v>164-2</v>
      </c>
      <c r="H773" s="2">
        <v>0</v>
      </c>
      <c r="I773" s="2">
        <v>69</v>
      </c>
      <c r="J773" s="81" t="str">
        <f>IF(((VLOOKUP($G773,Depth_Lookup!$A$3:$J$561,9,FALSE))-(I773/100))&gt;=0,"Good","Too Long")</f>
        <v>Good</v>
      </c>
      <c r="K773" s="82">
        <f>(VLOOKUP($G773,Depth_Lookup!$A$3:$J$561,10,FALSE))+(H773/100)</f>
        <v>369.08499999999998</v>
      </c>
      <c r="L773" s="82">
        <f>(VLOOKUP($G773,Depth_Lookup!$A$3:$J$561,10,FALSE))+(I773/100)</f>
        <v>369.77499999999998</v>
      </c>
      <c r="M773" s="174" t="s">
        <v>3070</v>
      </c>
      <c r="N773" s="174" t="s">
        <v>2630</v>
      </c>
      <c r="O773" s="59" t="s">
        <v>3193</v>
      </c>
      <c r="P773" s="59" t="s">
        <v>2500</v>
      </c>
      <c r="Q773" s="45"/>
      <c r="R773" s="42">
        <v>96</v>
      </c>
      <c r="S773" s="5">
        <v>2</v>
      </c>
      <c r="T773" s="5">
        <v>2</v>
      </c>
      <c r="V773" s="8">
        <f t="shared" si="79"/>
        <v>100</v>
      </c>
      <c r="W773" s="4" t="s">
        <v>2039</v>
      </c>
      <c r="X773" s="5" t="s">
        <v>1764</v>
      </c>
      <c r="Y773" s="38">
        <v>90</v>
      </c>
      <c r="Z773" s="8" t="str">
        <f>VLOOKUP($Y773,definitions_list_lookup!$N$15:$P$20,2,TRUE)</f>
        <v>very high</v>
      </c>
      <c r="AA773" s="8">
        <f>VLOOKUP($Y773,definitions_list_lookup!$N$15:$P$20,3,TRUE)</f>
        <v>4</v>
      </c>
      <c r="AB773" s="4"/>
      <c r="AC773" s="7">
        <v>2</v>
      </c>
      <c r="AD773" s="7"/>
      <c r="AE773" s="7"/>
      <c r="AF773" s="7"/>
      <c r="AG773" s="7"/>
      <c r="AH773" s="7"/>
      <c r="AI773" s="7"/>
      <c r="AJ773" s="7"/>
      <c r="AK773" s="7"/>
      <c r="AL773" s="7"/>
      <c r="AM773" s="7"/>
      <c r="AN773" s="7"/>
      <c r="AO773" s="7"/>
      <c r="AP773" s="7">
        <v>5</v>
      </c>
      <c r="AQ773" s="7"/>
      <c r="AR773" s="7"/>
      <c r="AS773" s="7">
        <v>93</v>
      </c>
      <c r="AT773" s="7"/>
      <c r="AU773" s="7"/>
      <c r="AV773" s="7"/>
      <c r="AW773" s="7"/>
      <c r="AX773" s="7"/>
      <c r="AY773" s="7"/>
      <c r="AZ773" s="7"/>
      <c r="BA773" s="8">
        <f t="shared" si="80"/>
        <v>100</v>
      </c>
      <c r="BB773" s="45"/>
      <c r="BC773" s="4" t="s">
        <v>1747</v>
      </c>
      <c r="BD773" s="4" t="s">
        <v>3099</v>
      </c>
      <c r="BE773" s="4" t="s">
        <v>3097</v>
      </c>
      <c r="BF773" s="5">
        <v>100</v>
      </c>
      <c r="BG773" s="8" t="str">
        <f>VLOOKUP($BF773,definitions_list_lookup!$N$15:$P$20,2,TRUE)</f>
        <v>complete</v>
      </c>
      <c r="BH773" s="8">
        <f>VLOOKUP($BF773,definitions_list_lookup!$N$15:$P$20,3,TRUE)</f>
        <v>5</v>
      </c>
      <c r="BI773" s="4"/>
      <c r="BJ773" s="7">
        <v>25</v>
      </c>
      <c r="BK773" s="7">
        <v>50</v>
      </c>
      <c r="BL773" s="7">
        <v>25</v>
      </c>
      <c r="BM773" s="7"/>
      <c r="BN773" s="7"/>
      <c r="BO773" s="7"/>
      <c r="BP773" s="7"/>
      <c r="BQ773" s="7"/>
      <c r="BR773" s="7"/>
      <c r="BS773" s="7"/>
      <c r="BT773" s="7"/>
      <c r="BU773" s="7"/>
      <c r="BV773" s="7"/>
      <c r="BW773" s="7"/>
      <c r="BX773" s="7"/>
      <c r="BY773" s="7"/>
      <c r="BZ773" s="7"/>
      <c r="CA773" s="7"/>
      <c r="CB773" s="7"/>
      <c r="CC773" s="7"/>
      <c r="CD773" s="7"/>
      <c r="CE773" s="7"/>
      <c r="CF773" s="7"/>
      <c r="CG773" s="7"/>
      <c r="CH773" s="8">
        <f t="shared" si="81"/>
        <v>100</v>
      </c>
      <c r="CI773" s="45"/>
      <c r="CJ773" s="5" t="s">
        <v>1777</v>
      </c>
      <c r="CK773" s="130" t="s">
        <v>1750</v>
      </c>
      <c r="CL773" s="5">
        <v>95</v>
      </c>
      <c r="CM773" s="8" t="str">
        <f>VLOOKUP($CL773,definitions_list_lookup!$N$15:$P$20,2,TRUE)</f>
        <v>complete</v>
      </c>
      <c r="CN773" s="8">
        <f>VLOOKUP($CL773,definitions_list_lookup!$N$15:$P$20,3,TRUE)</f>
        <v>5</v>
      </c>
      <c r="CO773" s="108"/>
      <c r="CP773" s="7">
        <v>5</v>
      </c>
      <c r="CQ773" s="7"/>
      <c r="CR773" s="7"/>
      <c r="CS773" s="7"/>
      <c r="CT773" s="7"/>
      <c r="CU773" s="7"/>
      <c r="CV773" s="7"/>
      <c r="CW773" s="7"/>
      <c r="CX773" s="7"/>
      <c r="CY773" s="7"/>
      <c r="CZ773" s="7"/>
      <c r="DA773" s="7"/>
      <c r="DB773" s="7"/>
      <c r="DC773" s="7">
        <v>5</v>
      </c>
      <c r="DD773" s="7"/>
      <c r="DE773" s="7"/>
      <c r="DF773" s="7">
        <v>90</v>
      </c>
      <c r="DG773" s="7"/>
      <c r="DH773" s="7"/>
      <c r="DI773" s="7"/>
      <c r="DJ773" s="7"/>
      <c r="DK773" s="7"/>
      <c r="DL773" s="7"/>
      <c r="DM773" s="7"/>
      <c r="DN773" s="8">
        <f t="shared" si="82"/>
        <v>100</v>
      </c>
      <c r="DO773" s="45"/>
      <c r="DP773" s="4"/>
      <c r="DR773" s="8" t="str">
        <f>VLOOKUP($DQ773,definitions_list_lookup!$N$15:$P$20,2,TRUE)</f>
        <v>fresh</v>
      </c>
      <c r="DS773" s="8">
        <f>VLOOKUP($DQ773,definitions_list_lookup!$N$15:$P$20,3,TRUE)</f>
        <v>0</v>
      </c>
      <c r="DT773" s="108"/>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8">
        <f t="shared" si="83"/>
        <v>0</v>
      </c>
      <c r="ET773" s="45"/>
      <c r="EU773" s="8">
        <f t="shared" si="84"/>
        <v>90.3</v>
      </c>
      <c r="EV773" s="8" t="str">
        <f>VLOOKUP($EU773,definitions_list_lookup!$N$15:$P$20,2,TRUE)</f>
        <v>very high</v>
      </c>
      <c r="EW773" s="8">
        <f>VLOOKUP($EU773,definitions_list_lookup!$N$15:$P$20,3,TRUE)</f>
        <v>4</v>
      </c>
    </row>
    <row r="774" spans="1:153" s="5" customFormat="1" ht="112">
      <c r="A774" s="5" t="s">
        <v>3309</v>
      </c>
      <c r="B774" s="5" t="s">
        <v>2845</v>
      </c>
      <c r="C774" s="5" t="s">
        <v>1497</v>
      </c>
      <c r="D774" s="5" t="s">
        <v>1497</v>
      </c>
      <c r="E774" s="5">
        <v>164</v>
      </c>
      <c r="F774" s="5">
        <v>2</v>
      </c>
      <c r="G774" s="6" t="str">
        <f t="shared" si="78"/>
        <v>164-2</v>
      </c>
      <c r="H774" s="2">
        <v>69</v>
      </c>
      <c r="I774" s="2">
        <v>78.5</v>
      </c>
      <c r="J774" s="81" t="str">
        <f>IF(((VLOOKUP($G774,Depth_Lookup!$A$3:$J$561,9,FALSE))-(I774/100))&gt;=0,"Good","Too Long")</f>
        <v>Good</v>
      </c>
      <c r="K774" s="82">
        <f>(VLOOKUP($G774,Depth_Lookup!$A$3:$J$561,10,FALSE))+(H774/100)</f>
        <v>369.77499999999998</v>
      </c>
      <c r="L774" s="82">
        <f>(VLOOKUP($G774,Depth_Lookup!$A$3:$J$561,10,FALSE))+(I774/100)</f>
        <v>369.87</v>
      </c>
      <c r="M774" s="174" t="s">
        <v>3071</v>
      </c>
      <c r="N774" s="174" t="s">
        <v>13</v>
      </c>
      <c r="O774" s="59" t="s">
        <v>3194</v>
      </c>
      <c r="P774" s="59" t="s">
        <v>2500</v>
      </c>
      <c r="Q774" s="45"/>
      <c r="R774" s="42">
        <v>100</v>
      </c>
      <c r="V774" s="8">
        <f t="shared" si="79"/>
        <v>100</v>
      </c>
      <c r="W774" s="4" t="s">
        <v>2039</v>
      </c>
      <c r="X774" s="5" t="s">
        <v>1764</v>
      </c>
      <c r="Y774" s="38">
        <v>95</v>
      </c>
      <c r="Z774" s="8" t="str">
        <f>VLOOKUP($Y774,definitions_list_lookup!$N$15:$P$20,2,TRUE)</f>
        <v>complete</v>
      </c>
      <c r="AA774" s="8">
        <f>VLOOKUP($Y774,definitions_list_lookup!$N$15:$P$20,3,TRUE)</f>
        <v>5</v>
      </c>
      <c r="AB774" s="4"/>
      <c r="AC774" s="7">
        <v>2</v>
      </c>
      <c r="AD774" s="7"/>
      <c r="AE774" s="7"/>
      <c r="AF774" s="7"/>
      <c r="AG774" s="7"/>
      <c r="AH774" s="7"/>
      <c r="AI774" s="7"/>
      <c r="AJ774" s="7"/>
      <c r="AK774" s="7"/>
      <c r="AL774" s="7"/>
      <c r="AM774" s="7"/>
      <c r="AN774" s="7"/>
      <c r="AO774" s="7"/>
      <c r="AP774" s="7">
        <v>5</v>
      </c>
      <c r="AQ774" s="7"/>
      <c r="AR774" s="7"/>
      <c r="AS774" s="7">
        <v>93</v>
      </c>
      <c r="AT774" s="7"/>
      <c r="AU774" s="7"/>
      <c r="AV774" s="7"/>
      <c r="AW774" s="7"/>
      <c r="AX774" s="7"/>
      <c r="AY774" s="7"/>
      <c r="AZ774" s="7"/>
      <c r="BA774" s="8">
        <f t="shared" si="80"/>
        <v>100</v>
      </c>
      <c r="BB774" s="45"/>
      <c r="BC774" s="4"/>
      <c r="BD774" s="4"/>
      <c r="BE774" s="4"/>
      <c r="BG774" s="8" t="str">
        <f>VLOOKUP($BF774,definitions_list_lookup!$N$15:$P$20,2,TRUE)</f>
        <v>fresh</v>
      </c>
      <c r="BH774" s="8">
        <f>VLOOKUP($BF774,definitions_list_lookup!$N$15:$P$20,3,TRUE)</f>
        <v>0</v>
      </c>
      <c r="BI774" s="4"/>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8">
        <f t="shared" si="81"/>
        <v>0</v>
      </c>
      <c r="CI774" s="45"/>
      <c r="CK774" s="130"/>
      <c r="CM774" s="8" t="str">
        <f>VLOOKUP($CL774,definitions_list_lookup!$N$15:$P$20,2,TRUE)</f>
        <v>fresh</v>
      </c>
      <c r="CN774" s="8">
        <f>VLOOKUP($CL774,definitions_list_lookup!$N$15:$P$20,3,TRUE)</f>
        <v>0</v>
      </c>
      <c r="CO774" s="108"/>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8">
        <f t="shared" si="82"/>
        <v>0</v>
      </c>
      <c r="DO774" s="45"/>
      <c r="DP774" s="4"/>
      <c r="DR774" s="8" t="str">
        <f>VLOOKUP($DQ774,definitions_list_lookup!$N$15:$P$20,2,TRUE)</f>
        <v>fresh</v>
      </c>
      <c r="DS774" s="8">
        <f>VLOOKUP($DQ774,definitions_list_lookup!$N$15:$P$20,3,TRUE)</f>
        <v>0</v>
      </c>
      <c r="DT774" s="108"/>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8">
        <f t="shared" si="83"/>
        <v>0</v>
      </c>
      <c r="ET774" s="45"/>
      <c r="EU774" s="8">
        <f t="shared" si="84"/>
        <v>95</v>
      </c>
      <c r="EV774" s="8" t="str">
        <f>VLOOKUP($EU774,definitions_list_lookup!$N$15:$P$20,2,TRUE)</f>
        <v>complete</v>
      </c>
      <c r="EW774" s="8">
        <f>VLOOKUP($EU774,definitions_list_lookup!$N$15:$P$20,3,TRUE)</f>
        <v>5</v>
      </c>
    </row>
    <row r="775" spans="1:153" s="5" customFormat="1" ht="112">
      <c r="A775" s="5" t="s">
        <v>3309</v>
      </c>
      <c r="B775" s="5" t="s">
        <v>2845</v>
      </c>
      <c r="C775" s="5" t="s">
        <v>1497</v>
      </c>
      <c r="D775" s="5" t="s">
        <v>1497</v>
      </c>
      <c r="E775" s="5">
        <v>164</v>
      </c>
      <c r="F775" s="5">
        <v>3</v>
      </c>
      <c r="G775" s="6" t="str">
        <f t="shared" ref="G775:G833" si="85">E775&amp;"-"&amp;F775</f>
        <v>164-3</v>
      </c>
      <c r="H775" s="2">
        <v>0</v>
      </c>
      <c r="I775" s="2">
        <v>73</v>
      </c>
      <c r="J775" s="81" t="str">
        <f>IF(((VLOOKUP($G775,Depth_Lookup!$A$3:$J$561,9,FALSE))-(I775/100))&gt;=0,"Good","Too Long")</f>
        <v>Good</v>
      </c>
      <c r="K775" s="82">
        <f>(VLOOKUP($G775,Depth_Lookup!$A$3:$J$561,10,FALSE))+(H775/100)</f>
        <v>369.87</v>
      </c>
      <c r="L775" s="82">
        <f>(VLOOKUP($G775,Depth_Lookup!$A$3:$J$561,10,FALSE))+(I775/100)</f>
        <v>370.6</v>
      </c>
      <c r="M775" s="174" t="s">
        <v>3071</v>
      </c>
      <c r="N775" s="174" t="s">
        <v>13</v>
      </c>
      <c r="O775" s="59" t="s">
        <v>3025</v>
      </c>
      <c r="P775" s="59" t="s">
        <v>2500</v>
      </c>
      <c r="Q775" s="45"/>
      <c r="R775" s="42">
        <v>100</v>
      </c>
      <c r="V775" s="8">
        <f t="shared" ref="V775:V833" si="86">SUM(R775:U775)</f>
        <v>100</v>
      </c>
      <c r="W775" s="4" t="s">
        <v>2039</v>
      </c>
      <c r="X775" s="5" t="s">
        <v>1764</v>
      </c>
      <c r="Y775" s="38">
        <v>90</v>
      </c>
      <c r="Z775" s="8" t="str">
        <f>VLOOKUP($Y775,definitions_list_lookup!$N$15:$P$20,2,TRUE)</f>
        <v>very high</v>
      </c>
      <c r="AA775" s="8">
        <f>VLOOKUP($Y775,definitions_list_lookup!$N$15:$P$20,3,TRUE)</f>
        <v>4</v>
      </c>
      <c r="AB775" s="4"/>
      <c r="AC775" s="7">
        <v>2</v>
      </c>
      <c r="AD775" s="7"/>
      <c r="AE775" s="7"/>
      <c r="AF775" s="7"/>
      <c r="AG775" s="7"/>
      <c r="AH775" s="7"/>
      <c r="AI775" s="7"/>
      <c r="AJ775" s="7"/>
      <c r="AK775" s="7"/>
      <c r="AL775" s="7"/>
      <c r="AM775" s="7"/>
      <c r="AN775" s="7"/>
      <c r="AO775" s="7"/>
      <c r="AP775" s="7">
        <v>5</v>
      </c>
      <c r="AQ775" s="7"/>
      <c r="AR775" s="7"/>
      <c r="AS775" s="7">
        <v>93</v>
      </c>
      <c r="AT775" s="7"/>
      <c r="AU775" s="7"/>
      <c r="AV775" s="7"/>
      <c r="AW775" s="7"/>
      <c r="AX775" s="7"/>
      <c r="AY775" s="7"/>
      <c r="AZ775" s="7"/>
      <c r="BA775" s="8">
        <f t="shared" ref="BA775:BA833" si="87">SUM(AC775:AZ775)</f>
        <v>100</v>
      </c>
      <c r="BB775" s="45"/>
      <c r="BC775" s="4"/>
      <c r="BD775" s="4"/>
      <c r="BE775" s="4"/>
      <c r="BG775" s="8" t="str">
        <f>VLOOKUP($BF775,definitions_list_lookup!$N$15:$P$20,2,TRUE)</f>
        <v>fresh</v>
      </c>
      <c r="BH775" s="8">
        <f>VLOOKUP($BF775,definitions_list_lookup!$N$15:$P$20,3,TRUE)</f>
        <v>0</v>
      </c>
      <c r="BI775" s="4"/>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8">
        <f t="shared" ref="CH775:CH833" si="88">SUM(BJ775:CG775)</f>
        <v>0</v>
      </c>
      <c r="CI775" s="45"/>
      <c r="CK775" s="130"/>
      <c r="CM775" s="8" t="str">
        <f>VLOOKUP($CL775,definitions_list_lookup!$N$15:$P$20,2,TRUE)</f>
        <v>fresh</v>
      </c>
      <c r="CN775" s="8">
        <f>VLOOKUP($CL775,definitions_list_lookup!$N$15:$P$20,3,TRUE)</f>
        <v>0</v>
      </c>
      <c r="CO775" s="108"/>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8">
        <f t="shared" ref="DN775:DN833" si="89">SUM(CP775:DM775)</f>
        <v>0</v>
      </c>
      <c r="DO775" s="45"/>
      <c r="DP775" s="4"/>
      <c r="DR775" s="8" t="str">
        <f>VLOOKUP($DQ775,definitions_list_lookup!$N$15:$P$20,2,TRUE)</f>
        <v>fresh</v>
      </c>
      <c r="DS775" s="8">
        <f>VLOOKUP($DQ775,definitions_list_lookup!$N$15:$P$20,3,TRUE)</f>
        <v>0</v>
      </c>
      <c r="DT775" s="108"/>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8">
        <f t="shared" ref="ES775:ES833" si="90">SUM(DU775:ER775)</f>
        <v>0</v>
      </c>
      <c r="ET775" s="45"/>
      <c r="EU775" s="8">
        <f t="shared" si="84"/>
        <v>90</v>
      </c>
      <c r="EV775" s="8" t="str">
        <f>VLOOKUP($EU775,definitions_list_lookup!$N$15:$P$20,2,TRUE)</f>
        <v>very high</v>
      </c>
      <c r="EW775" s="8">
        <f>VLOOKUP($EU775,definitions_list_lookup!$N$15:$P$20,3,TRUE)</f>
        <v>4</v>
      </c>
    </row>
    <row r="776" spans="1:153" s="5" customFormat="1" ht="112">
      <c r="A776" s="5" t="s">
        <v>3309</v>
      </c>
      <c r="B776" s="5" t="s">
        <v>2845</v>
      </c>
      <c r="C776" s="5" t="s">
        <v>1497</v>
      </c>
      <c r="D776" s="5" t="s">
        <v>1497</v>
      </c>
      <c r="E776" s="5">
        <v>164</v>
      </c>
      <c r="F776" s="5">
        <v>4</v>
      </c>
      <c r="G776" s="6" t="str">
        <f t="shared" si="85"/>
        <v>164-4</v>
      </c>
      <c r="H776" s="2">
        <v>0</v>
      </c>
      <c r="I776" s="2">
        <v>41</v>
      </c>
      <c r="J776" s="81" t="str">
        <f>IF(((VLOOKUP($G776,Depth_Lookup!$A$3:$J$561,9,FALSE))-(I776/100))&gt;=0,"Good","Too Long")</f>
        <v>Good</v>
      </c>
      <c r="K776" s="82">
        <f>(VLOOKUP($G776,Depth_Lookup!$A$3:$J$561,10,FALSE))+(H776/100)</f>
        <v>370.6</v>
      </c>
      <c r="L776" s="82">
        <f>(VLOOKUP($G776,Depth_Lookup!$A$3:$J$561,10,FALSE))+(I776/100)</f>
        <v>371.01000000000005</v>
      </c>
      <c r="M776" s="174" t="s">
        <v>3071</v>
      </c>
      <c r="N776" s="174" t="s">
        <v>13</v>
      </c>
      <c r="O776" s="59" t="s">
        <v>3025</v>
      </c>
      <c r="P776" s="59" t="s">
        <v>2500</v>
      </c>
      <c r="Q776" s="45"/>
      <c r="R776" s="42">
        <v>100</v>
      </c>
      <c r="V776" s="8">
        <f t="shared" si="86"/>
        <v>100</v>
      </c>
      <c r="W776" s="4" t="s">
        <v>2039</v>
      </c>
      <c r="X776" s="5" t="s">
        <v>1764</v>
      </c>
      <c r="Y776" s="38">
        <v>90</v>
      </c>
      <c r="Z776" s="8" t="str">
        <f>VLOOKUP($Y776,definitions_list_lookup!$N$15:$P$20,2,TRUE)</f>
        <v>very high</v>
      </c>
      <c r="AA776" s="8">
        <f>VLOOKUP($Y776,definitions_list_lookup!$N$15:$P$20,3,TRUE)</f>
        <v>4</v>
      </c>
      <c r="AB776" s="4" t="s">
        <v>3195</v>
      </c>
      <c r="AC776" s="7">
        <v>2</v>
      </c>
      <c r="AD776" s="7"/>
      <c r="AE776" s="7"/>
      <c r="AF776" s="7"/>
      <c r="AG776" s="7"/>
      <c r="AH776" s="7"/>
      <c r="AI776" s="7"/>
      <c r="AJ776" s="7"/>
      <c r="AK776" s="7"/>
      <c r="AL776" s="7"/>
      <c r="AM776" s="7"/>
      <c r="AN776" s="7"/>
      <c r="AO776" s="7"/>
      <c r="AP776" s="7">
        <v>5</v>
      </c>
      <c r="AQ776" s="7"/>
      <c r="AR776" s="7"/>
      <c r="AS776" s="7">
        <v>93</v>
      </c>
      <c r="AT776" s="7"/>
      <c r="AU776" s="7"/>
      <c r="AV776" s="7"/>
      <c r="AW776" s="7"/>
      <c r="AX776" s="7"/>
      <c r="AY776" s="7"/>
      <c r="AZ776" s="7"/>
      <c r="BA776" s="8">
        <f t="shared" si="87"/>
        <v>100</v>
      </c>
      <c r="BB776" s="45"/>
      <c r="BC776" s="4"/>
      <c r="BD776" s="4"/>
      <c r="BE776" s="4"/>
      <c r="BG776" s="8" t="str">
        <f>VLOOKUP($BF776,definitions_list_lookup!$N$15:$P$20,2,TRUE)</f>
        <v>fresh</v>
      </c>
      <c r="BH776" s="8">
        <f>VLOOKUP($BF776,definitions_list_lookup!$N$15:$P$20,3,TRUE)</f>
        <v>0</v>
      </c>
      <c r="BI776" s="4"/>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8">
        <f t="shared" si="88"/>
        <v>0</v>
      </c>
      <c r="CI776" s="45"/>
      <c r="CK776" s="130"/>
      <c r="CM776" s="8" t="str">
        <f>VLOOKUP($CL776,definitions_list_lookup!$N$15:$P$20,2,TRUE)</f>
        <v>fresh</v>
      </c>
      <c r="CN776" s="8">
        <f>VLOOKUP($CL776,definitions_list_lookup!$N$15:$P$20,3,TRUE)</f>
        <v>0</v>
      </c>
      <c r="CO776" s="108"/>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8">
        <f t="shared" si="89"/>
        <v>0</v>
      </c>
      <c r="DO776" s="45"/>
      <c r="DP776" s="4"/>
      <c r="DR776" s="8" t="str">
        <f>VLOOKUP($DQ776,definitions_list_lookup!$N$15:$P$20,2,TRUE)</f>
        <v>fresh</v>
      </c>
      <c r="DS776" s="8">
        <f>VLOOKUP($DQ776,definitions_list_lookup!$N$15:$P$20,3,TRUE)</f>
        <v>0</v>
      </c>
      <c r="DT776" s="108"/>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8">
        <f t="shared" si="90"/>
        <v>0</v>
      </c>
      <c r="ET776" s="45"/>
      <c r="EU776" s="8">
        <f t="shared" si="84"/>
        <v>90</v>
      </c>
      <c r="EV776" s="8" t="str">
        <f>VLOOKUP($EU776,definitions_list_lookup!$N$15:$P$20,2,TRUE)</f>
        <v>very high</v>
      </c>
      <c r="EW776" s="8">
        <f>VLOOKUP($EU776,definitions_list_lookup!$N$15:$P$20,3,TRUE)</f>
        <v>4</v>
      </c>
    </row>
    <row r="777" spans="1:153" s="5" customFormat="1" ht="70">
      <c r="A777" s="5" t="s">
        <v>3309</v>
      </c>
      <c r="B777" s="5" t="s">
        <v>2845</v>
      </c>
      <c r="C777" s="5" t="s">
        <v>1497</v>
      </c>
      <c r="D777" s="5" t="s">
        <v>1497</v>
      </c>
      <c r="E777" s="5">
        <v>165</v>
      </c>
      <c r="F777" s="5">
        <v>1</v>
      </c>
      <c r="G777" s="6" t="str">
        <f t="shared" si="85"/>
        <v>165-1</v>
      </c>
      <c r="H777" s="2">
        <v>0</v>
      </c>
      <c r="I777" s="2">
        <v>28</v>
      </c>
      <c r="J777" s="81" t="str">
        <f>IF(((VLOOKUP($G777,Depth_Lookup!$A$3:$J$561,9,FALSE))-(I777/100))&gt;=0,"Good","Too Long")</f>
        <v>Good</v>
      </c>
      <c r="K777" s="82">
        <f>(VLOOKUP($G777,Depth_Lookup!$A$3:$J$561,10,FALSE))+(H777/100)</f>
        <v>370.85</v>
      </c>
      <c r="L777" s="82">
        <f>(VLOOKUP($G777,Depth_Lookup!$A$3:$J$561,10,FALSE))+(I777/100)</f>
        <v>371.13</v>
      </c>
      <c r="M777" s="174" t="s">
        <v>3071</v>
      </c>
      <c r="N777" s="174" t="s">
        <v>13</v>
      </c>
      <c r="O777" s="59" t="s">
        <v>3042</v>
      </c>
      <c r="P777" s="59" t="s">
        <v>2499</v>
      </c>
      <c r="Q777" s="45"/>
      <c r="R777" s="42">
        <v>100</v>
      </c>
      <c r="V777" s="8">
        <f t="shared" si="86"/>
        <v>100</v>
      </c>
      <c r="W777" s="4" t="s">
        <v>2039</v>
      </c>
      <c r="X777" s="5" t="s">
        <v>3274</v>
      </c>
      <c r="Y777" s="38">
        <v>80</v>
      </c>
      <c r="Z777" s="8" t="str">
        <f>VLOOKUP($Y777,definitions_list_lookup!$N$15:$P$20,2,TRUE)</f>
        <v>very high</v>
      </c>
      <c r="AA777" s="8">
        <f>VLOOKUP($Y777,definitions_list_lookup!$N$15:$P$20,3,TRUE)</f>
        <v>4</v>
      </c>
      <c r="AB777" s="4"/>
      <c r="AC777" s="7">
        <v>2</v>
      </c>
      <c r="AD777" s="7"/>
      <c r="AE777" s="7"/>
      <c r="AF777" s="7"/>
      <c r="AG777" s="7"/>
      <c r="AH777" s="7"/>
      <c r="AI777" s="7"/>
      <c r="AJ777" s="7"/>
      <c r="AK777" s="7"/>
      <c r="AL777" s="7"/>
      <c r="AM777" s="7"/>
      <c r="AN777" s="7"/>
      <c r="AO777" s="7"/>
      <c r="AP777" s="7">
        <v>5</v>
      </c>
      <c r="AQ777" s="7"/>
      <c r="AR777" s="7"/>
      <c r="AS777" s="7">
        <v>93</v>
      </c>
      <c r="AT777" s="7"/>
      <c r="AU777" s="7"/>
      <c r="AV777" s="7"/>
      <c r="AW777" s="7"/>
      <c r="AX777" s="7"/>
      <c r="AY777" s="7"/>
      <c r="AZ777" s="7"/>
      <c r="BA777" s="8">
        <f t="shared" si="87"/>
        <v>100</v>
      </c>
      <c r="BB777" s="45"/>
      <c r="BC777" s="4"/>
      <c r="BD777" s="4"/>
      <c r="BE777" s="4"/>
      <c r="BG777" s="8" t="str">
        <f>VLOOKUP($BF777,definitions_list_lookup!$N$15:$P$20,2,TRUE)</f>
        <v>fresh</v>
      </c>
      <c r="BH777" s="8">
        <f>VLOOKUP($BF777,definitions_list_lookup!$N$15:$P$20,3,TRUE)</f>
        <v>0</v>
      </c>
      <c r="BI777" s="4"/>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8">
        <f t="shared" si="88"/>
        <v>0</v>
      </c>
      <c r="CI777" s="45"/>
      <c r="CK777" s="130"/>
      <c r="CM777" s="8" t="str">
        <f>VLOOKUP($CL777,definitions_list_lookup!$N$15:$P$20,2,TRUE)</f>
        <v>fresh</v>
      </c>
      <c r="CN777" s="8">
        <f>VLOOKUP($CL777,definitions_list_lookup!$N$15:$P$20,3,TRUE)</f>
        <v>0</v>
      </c>
      <c r="CO777" s="108"/>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8">
        <f t="shared" si="89"/>
        <v>0</v>
      </c>
      <c r="DO777" s="45"/>
      <c r="DP777" s="4"/>
      <c r="DR777" s="8" t="str">
        <f>VLOOKUP($DQ777,definitions_list_lookup!$N$15:$P$20,2,TRUE)</f>
        <v>fresh</v>
      </c>
      <c r="DS777" s="8">
        <f>VLOOKUP($DQ777,definitions_list_lookup!$N$15:$P$20,3,TRUE)</f>
        <v>0</v>
      </c>
      <c r="DT777" s="108"/>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8">
        <f t="shared" si="90"/>
        <v>0</v>
      </c>
      <c r="ET777" s="45"/>
      <c r="EU777" s="8">
        <f t="shared" si="84"/>
        <v>80</v>
      </c>
      <c r="EV777" s="8" t="str">
        <f>VLOOKUP($EU777,definitions_list_lookup!$N$15:$P$20,2,TRUE)</f>
        <v>very high</v>
      </c>
      <c r="EW777" s="8">
        <f>VLOOKUP($EU777,definitions_list_lookup!$N$15:$P$20,3,TRUE)</f>
        <v>4</v>
      </c>
    </row>
    <row r="778" spans="1:153" s="5" customFormat="1" ht="154">
      <c r="A778" s="5" t="s">
        <v>3309</v>
      </c>
      <c r="B778" s="5" t="s">
        <v>2845</v>
      </c>
      <c r="C778" s="5" t="s">
        <v>1497</v>
      </c>
      <c r="D778" s="5" t="s">
        <v>1497</v>
      </c>
      <c r="E778" s="5">
        <v>166</v>
      </c>
      <c r="F778" s="5">
        <v>1</v>
      </c>
      <c r="G778" s="6" t="str">
        <f t="shared" si="85"/>
        <v>166-1</v>
      </c>
      <c r="H778" s="2">
        <v>0</v>
      </c>
      <c r="I778" s="2">
        <v>84.5</v>
      </c>
      <c r="J778" s="81" t="str">
        <f>IF(((VLOOKUP($G778,Depth_Lookup!$A$3:$J$561,9,FALSE))-(I778/100))&gt;=0,"Good","Too Long")</f>
        <v>Good</v>
      </c>
      <c r="K778" s="82">
        <f>(VLOOKUP($G778,Depth_Lookup!$A$3:$J$561,10,FALSE))+(H778/100)</f>
        <v>371.15</v>
      </c>
      <c r="L778" s="82">
        <f>(VLOOKUP($G778,Depth_Lookup!$A$3:$J$561,10,FALSE))+(I778/100)</f>
        <v>371.995</v>
      </c>
      <c r="M778" s="174" t="s">
        <v>3071</v>
      </c>
      <c r="N778" s="174" t="s">
        <v>13</v>
      </c>
      <c r="O778" s="59" t="s">
        <v>3196</v>
      </c>
      <c r="P778" s="59" t="s">
        <v>2500</v>
      </c>
      <c r="Q778" s="45"/>
      <c r="R778" s="42">
        <v>98</v>
      </c>
      <c r="S778" s="5">
        <v>1</v>
      </c>
      <c r="T778" s="5">
        <v>1</v>
      </c>
      <c r="V778" s="8">
        <f t="shared" si="86"/>
        <v>100</v>
      </c>
      <c r="W778" s="4" t="s">
        <v>2039</v>
      </c>
      <c r="X778" s="5" t="s">
        <v>3274</v>
      </c>
      <c r="Y778" s="38">
        <v>85</v>
      </c>
      <c r="Z778" s="8" t="str">
        <f>VLOOKUP($Y778,definitions_list_lookup!$N$15:$P$20,2,TRUE)</f>
        <v>very high</v>
      </c>
      <c r="AA778" s="8">
        <f>VLOOKUP($Y778,definitions_list_lookup!$N$15:$P$20,3,TRUE)</f>
        <v>4</v>
      </c>
      <c r="AB778" s="4"/>
      <c r="AC778" s="7">
        <v>2</v>
      </c>
      <c r="AD778" s="7"/>
      <c r="AE778" s="7"/>
      <c r="AF778" s="7"/>
      <c r="AG778" s="7"/>
      <c r="AH778" s="7"/>
      <c r="AI778" s="7"/>
      <c r="AJ778" s="7"/>
      <c r="AK778" s="7"/>
      <c r="AL778" s="7"/>
      <c r="AM778" s="7"/>
      <c r="AN778" s="7"/>
      <c r="AO778" s="7"/>
      <c r="AP778" s="7">
        <v>5</v>
      </c>
      <c r="AQ778" s="7"/>
      <c r="AR778" s="7"/>
      <c r="AS778" s="7">
        <v>93</v>
      </c>
      <c r="AT778" s="7"/>
      <c r="AU778" s="7"/>
      <c r="AV778" s="7"/>
      <c r="AW778" s="7"/>
      <c r="AX778" s="7"/>
      <c r="AY778" s="7"/>
      <c r="AZ778" s="7"/>
      <c r="BA778" s="8">
        <f t="shared" si="87"/>
        <v>100</v>
      </c>
      <c r="BB778" s="45"/>
      <c r="BC778" s="4" t="s">
        <v>1739</v>
      </c>
      <c r="BD778" s="4" t="s">
        <v>1777</v>
      </c>
      <c r="BE778" s="4" t="s">
        <v>3120</v>
      </c>
      <c r="BF778" s="5">
        <v>100</v>
      </c>
      <c r="BG778" s="8" t="str">
        <f>VLOOKUP($BF778,definitions_list_lookup!$N$15:$P$20,2,TRUE)</f>
        <v>complete</v>
      </c>
      <c r="BH778" s="8">
        <f>VLOOKUP($BF778,definitions_list_lookup!$N$15:$P$20,3,TRUE)</f>
        <v>5</v>
      </c>
      <c r="BI778" s="4"/>
      <c r="BJ778" s="7">
        <v>30</v>
      </c>
      <c r="BK778" s="7">
        <v>30</v>
      </c>
      <c r="BL778" s="7">
        <v>30</v>
      </c>
      <c r="BM778" s="7"/>
      <c r="BN778" s="7"/>
      <c r="BO778" s="7"/>
      <c r="BP778" s="7"/>
      <c r="BQ778" s="7"/>
      <c r="BR778" s="7"/>
      <c r="BS778" s="7"/>
      <c r="BT778" s="7"/>
      <c r="BU778" s="7"/>
      <c r="BV778" s="7"/>
      <c r="BW778" s="7"/>
      <c r="BX778" s="7"/>
      <c r="BY778" s="7"/>
      <c r="BZ778" s="7"/>
      <c r="CA778" s="7"/>
      <c r="CB778" s="7"/>
      <c r="CC778" s="7"/>
      <c r="CD778" s="7"/>
      <c r="CE778" s="7"/>
      <c r="CF778" s="7">
        <v>10</v>
      </c>
      <c r="CG778" s="7"/>
      <c r="CH778" s="8">
        <f t="shared" si="88"/>
        <v>100</v>
      </c>
      <c r="CI778" s="45"/>
      <c r="CJ778" s="5" t="s">
        <v>1777</v>
      </c>
      <c r="CK778" s="130" t="s">
        <v>1750</v>
      </c>
      <c r="CL778" s="5">
        <v>90</v>
      </c>
      <c r="CM778" s="8" t="str">
        <f>VLOOKUP($CL778,definitions_list_lookup!$N$15:$P$20,2,TRUE)</f>
        <v>very high</v>
      </c>
      <c r="CN778" s="8">
        <f>VLOOKUP($CL778,definitions_list_lookup!$N$15:$P$20,3,TRUE)</f>
        <v>4</v>
      </c>
      <c r="CO778" s="108"/>
      <c r="CP778" s="7">
        <v>5</v>
      </c>
      <c r="CQ778" s="7"/>
      <c r="CR778" s="7"/>
      <c r="CS778" s="7"/>
      <c r="CT778" s="7"/>
      <c r="CU778" s="7"/>
      <c r="CV778" s="7"/>
      <c r="CW778" s="7"/>
      <c r="CX778" s="7"/>
      <c r="CY778" s="7"/>
      <c r="CZ778" s="7"/>
      <c r="DA778" s="7"/>
      <c r="DB778" s="7"/>
      <c r="DC778" s="7">
        <v>5</v>
      </c>
      <c r="DD778" s="7"/>
      <c r="DE778" s="7"/>
      <c r="DF778" s="7">
        <v>90</v>
      </c>
      <c r="DG778" s="7"/>
      <c r="DH778" s="7"/>
      <c r="DI778" s="7"/>
      <c r="DJ778" s="7"/>
      <c r="DK778" s="7"/>
      <c r="DL778" s="7"/>
      <c r="DM778" s="7"/>
      <c r="DN778" s="8">
        <f t="shared" si="89"/>
        <v>100</v>
      </c>
      <c r="DO778" s="45"/>
      <c r="DP778" s="4"/>
      <c r="DR778" s="8" t="str">
        <f>VLOOKUP($DQ778,definitions_list_lookup!$N$15:$P$20,2,TRUE)</f>
        <v>fresh</v>
      </c>
      <c r="DS778" s="8">
        <f>VLOOKUP($DQ778,definitions_list_lookup!$N$15:$P$20,3,TRUE)</f>
        <v>0</v>
      </c>
      <c r="DT778" s="108"/>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8">
        <f t="shared" si="90"/>
        <v>0</v>
      </c>
      <c r="ET778" s="45"/>
      <c r="EU778" s="8">
        <f t="shared" si="84"/>
        <v>85.2</v>
      </c>
      <c r="EV778" s="8" t="str">
        <f>VLOOKUP($EU778,definitions_list_lookup!$N$15:$P$20,2,TRUE)</f>
        <v>very high</v>
      </c>
      <c r="EW778" s="8">
        <f>VLOOKUP($EU778,definitions_list_lookup!$N$15:$P$20,3,TRUE)</f>
        <v>4</v>
      </c>
    </row>
    <row r="779" spans="1:153" s="5" customFormat="1" ht="112">
      <c r="A779" s="5" t="s">
        <v>3309</v>
      </c>
      <c r="B779" s="5" t="s">
        <v>2845</v>
      </c>
      <c r="C779" s="5" t="s">
        <v>1497</v>
      </c>
      <c r="D779" s="5" t="s">
        <v>1497</v>
      </c>
      <c r="E779" s="5">
        <v>166</v>
      </c>
      <c r="F779" s="5">
        <v>2</v>
      </c>
      <c r="G779" s="6" t="str">
        <f t="shared" si="85"/>
        <v>166-2</v>
      </c>
      <c r="H779" s="2">
        <v>0</v>
      </c>
      <c r="I779" s="2">
        <v>85</v>
      </c>
      <c r="J779" s="81" t="str">
        <f>IF(((VLOOKUP($G779,Depth_Lookup!$A$3:$J$561,9,FALSE))-(I779/100))&gt;=0,"Good","Too Long")</f>
        <v>Good</v>
      </c>
      <c r="K779" s="82">
        <f>(VLOOKUP($G779,Depth_Lookup!$A$3:$J$561,10,FALSE))+(H779/100)</f>
        <v>371.995</v>
      </c>
      <c r="L779" s="82">
        <f>(VLOOKUP($G779,Depth_Lookup!$A$3:$J$561,10,FALSE))+(I779/100)</f>
        <v>372.84500000000003</v>
      </c>
      <c r="M779" s="174" t="s">
        <v>3071</v>
      </c>
      <c r="N779" s="174" t="s">
        <v>13</v>
      </c>
      <c r="O779" s="59" t="s">
        <v>3197</v>
      </c>
      <c r="P779" s="59" t="s">
        <v>2500</v>
      </c>
      <c r="Q779" s="45"/>
      <c r="R779" s="42">
        <v>100</v>
      </c>
      <c r="V779" s="8">
        <f t="shared" si="86"/>
        <v>100</v>
      </c>
      <c r="W779" s="4" t="s">
        <v>2039</v>
      </c>
      <c r="X779" s="5" t="s">
        <v>1764</v>
      </c>
      <c r="Y779" s="38">
        <v>75</v>
      </c>
      <c r="Z779" s="8" t="str">
        <f>VLOOKUP($Y779,definitions_list_lookup!$N$15:$P$20,2,TRUE)</f>
        <v>very high</v>
      </c>
      <c r="AA779" s="8">
        <f>VLOOKUP($Y779,definitions_list_lookup!$N$15:$P$20,3,TRUE)</f>
        <v>4</v>
      </c>
      <c r="AB779" s="4"/>
      <c r="AC779" s="7">
        <v>2</v>
      </c>
      <c r="AD779" s="7"/>
      <c r="AE779" s="7"/>
      <c r="AF779" s="7"/>
      <c r="AG779" s="7"/>
      <c r="AH779" s="7"/>
      <c r="AI779" s="7"/>
      <c r="AJ779" s="7"/>
      <c r="AK779" s="7"/>
      <c r="AL779" s="7"/>
      <c r="AM779" s="7"/>
      <c r="AN779" s="7"/>
      <c r="AO779" s="7"/>
      <c r="AP779" s="7">
        <v>5</v>
      </c>
      <c r="AQ779" s="7"/>
      <c r="AR779" s="7"/>
      <c r="AS779" s="7">
        <v>93</v>
      </c>
      <c r="AT779" s="7"/>
      <c r="AU779" s="7"/>
      <c r="AV779" s="7"/>
      <c r="AW779" s="7"/>
      <c r="AX779" s="7"/>
      <c r="AY779" s="7"/>
      <c r="AZ779" s="7"/>
      <c r="BA779" s="8">
        <f t="shared" si="87"/>
        <v>100</v>
      </c>
      <c r="BB779" s="45"/>
      <c r="BC779" s="4"/>
      <c r="BD779" s="4"/>
      <c r="BE779" s="4"/>
      <c r="BG779" s="8" t="str">
        <f>VLOOKUP($BF779,definitions_list_lookup!$N$15:$P$20,2,TRUE)</f>
        <v>fresh</v>
      </c>
      <c r="BH779" s="8">
        <f>VLOOKUP($BF779,definitions_list_lookup!$N$15:$P$20,3,TRUE)</f>
        <v>0</v>
      </c>
      <c r="BI779" s="4"/>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8">
        <f t="shared" si="88"/>
        <v>0</v>
      </c>
      <c r="CI779" s="45"/>
      <c r="CK779" s="130"/>
      <c r="CM779" s="8" t="str">
        <f>VLOOKUP($CL779,definitions_list_lookup!$N$15:$P$20,2,TRUE)</f>
        <v>fresh</v>
      </c>
      <c r="CN779" s="8">
        <f>VLOOKUP($CL779,definitions_list_lookup!$N$15:$P$20,3,TRUE)</f>
        <v>0</v>
      </c>
      <c r="CO779" s="108"/>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8">
        <f t="shared" si="89"/>
        <v>0</v>
      </c>
      <c r="DO779" s="45"/>
      <c r="DP779" s="4"/>
      <c r="DR779" s="8" t="str">
        <f>VLOOKUP($DQ779,definitions_list_lookup!$N$15:$P$20,2,TRUE)</f>
        <v>fresh</v>
      </c>
      <c r="DS779" s="8">
        <f>VLOOKUP($DQ779,definitions_list_lookup!$N$15:$P$20,3,TRUE)</f>
        <v>0</v>
      </c>
      <c r="DT779" s="108"/>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8">
        <f t="shared" si="90"/>
        <v>0</v>
      </c>
      <c r="ET779" s="45"/>
      <c r="EU779" s="8">
        <f t="shared" si="84"/>
        <v>75</v>
      </c>
      <c r="EV779" s="8" t="str">
        <f>VLOOKUP($EU779,definitions_list_lookup!$N$15:$P$20,2,TRUE)</f>
        <v>very high</v>
      </c>
      <c r="EW779" s="8">
        <f>VLOOKUP($EU779,definitions_list_lookup!$N$15:$P$20,3,TRUE)</f>
        <v>4</v>
      </c>
    </row>
    <row r="780" spans="1:153" s="5" customFormat="1" ht="112">
      <c r="A780" s="5" t="s">
        <v>3309</v>
      </c>
      <c r="B780" s="5" t="s">
        <v>2845</v>
      </c>
      <c r="C780" s="5" t="s">
        <v>1497</v>
      </c>
      <c r="D780" s="5" t="s">
        <v>1497</v>
      </c>
      <c r="E780" s="5">
        <v>166</v>
      </c>
      <c r="F780" s="5">
        <v>3</v>
      </c>
      <c r="G780" s="6" t="str">
        <f t="shared" si="85"/>
        <v>166-3</v>
      </c>
      <c r="H780" s="2">
        <v>0</v>
      </c>
      <c r="I780" s="2">
        <v>15.5</v>
      </c>
      <c r="J780" s="81" t="str">
        <f>IF(((VLOOKUP($G780,Depth_Lookup!$A$3:$J$561,9,FALSE))-(I780/100))&gt;=0,"Good","Too Long")</f>
        <v>Good</v>
      </c>
      <c r="K780" s="82">
        <f>(VLOOKUP($G780,Depth_Lookup!$A$3:$J$561,10,FALSE))+(H780/100)</f>
        <v>372.84500000000003</v>
      </c>
      <c r="L780" s="82">
        <f>(VLOOKUP($G780,Depth_Lookup!$A$3:$J$561,10,FALSE))+(I780/100)</f>
        <v>373</v>
      </c>
      <c r="M780" s="174" t="s">
        <v>3071</v>
      </c>
      <c r="N780" s="174" t="s">
        <v>13</v>
      </c>
      <c r="O780" s="59" t="s">
        <v>3023</v>
      </c>
      <c r="P780" s="59" t="s">
        <v>2500</v>
      </c>
      <c r="Q780" s="45">
        <v>97</v>
      </c>
      <c r="R780" s="42">
        <v>95</v>
      </c>
      <c r="T780" s="5">
        <v>5</v>
      </c>
      <c r="V780" s="8">
        <f t="shared" si="86"/>
        <v>100</v>
      </c>
      <c r="W780" s="4" t="s">
        <v>2039</v>
      </c>
      <c r="X780" s="5" t="s">
        <v>1764</v>
      </c>
      <c r="Y780" s="38">
        <v>85</v>
      </c>
      <c r="Z780" s="8" t="str">
        <f>VLOOKUP($Y780,definitions_list_lookup!$N$15:$P$20,2,TRUE)</f>
        <v>very high</v>
      </c>
      <c r="AA780" s="8">
        <f>VLOOKUP($Y780,definitions_list_lookup!$N$15:$P$20,3,TRUE)</f>
        <v>4</v>
      </c>
      <c r="AB780" s="4"/>
      <c r="AC780" s="7">
        <v>2</v>
      </c>
      <c r="AD780" s="7"/>
      <c r="AE780" s="7"/>
      <c r="AF780" s="7"/>
      <c r="AG780" s="7"/>
      <c r="AH780" s="7"/>
      <c r="AI780" s="7"/>
      <c r="AJ780" s="7"/>
      <c r="AK780" s="7"/>
      <c r="AL780" s="7"/>
      <c r="AM780" s="7"/>
      <c r="AN780" s="7"/>
      <c r="AO780" s="7"/>
      <c r="AP780" s="7">
        <v>5</v>
      </c>
      <c r="AQ780" s="7"/>
      <c r="AR780" s="7"/>
      <c r="AS780" s="7">
        <v>93</v>
      </c>
      <c r="AT780" s="7"/>
      <c r="AU780" s="7"/>
      <c r="AV780" s="7"/>
      <c r="AW780" s="7"/>
      <c r="AX780" s="7"/>
      <c r="AY780" s="7"/>
      <c r="AZ780" s="7"/>
      <c r="BA780" s="8">
        <f t="shared" si="87"/>
        <v>100</v>
      </c>
      <c r="BB780" s="45"/>
      <c r="BC780" s="4"/>
      <c r="BD780" s="4"/>
      <c r="BE780" s="4"/>
      <c r="BG780" s="8" t="str">
        <f>VLOOKUP($BF780,definitions_list_lookup!$N$15:$P$20,2,TRUE)</f>
        <v>fresh</v>
      </c>
      <c r="BH780" s="8">
        <f>VLOOKUP($BF780,definitions_list_lookup!$N$15:$P$20,3,TRUE)</f>
        <v>0</v>
      </c>
      <c r="BI780" s="4"/>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8">
        <f t="shared" si="88"/>
        <v>0</v>
      </c>
      <c r="CI780" s="45"/>
      <c r="CJ780" s="5" t="s">
        <v>1777</v>
      </c>
      <c r="CK780" s="130" t="s">
        <v>1750</v>
      </c>
      <c r="CL780" s="5">
        <v>90</v>
      </c>
      <c r="CM780" s="8" t="str">
        <f>VLOOKUP($CL780,definitions_list_lookup!$N$15:$P$20,2,TRUE)</f>
        <v>very high</v>
      </c>
      <c r="CN780" s="8">
        <f>VLOOKUP($CL780,definitions_list_lookup!$N$15:$P$20,3,TRUE)</f>
        <v>4</v>
      </c>
      <c r="CO780" s="108"/>
      <c r="CP780" s="7">
        <v>5</v>
      </c>
      <c r="CQ780" s="7"/>
      <c r="CR780" s="7"/>
      <c r="CS780" s="7"/>
      <c r="CT780" s="7"/>
      <c r="CU780" s="7"/>
      <c r="CV780" s="7"/>
      <c r="CW780" s="7"/>
      <c r="CX780" s="7"/>
      <c r="CY780" s="7"/>
      <c r="CZ780" s="7"/>
      <c r="DA780" s="7"/>
      <c r="DB780" s="7"/>
      <c r="DC780" s="7">
        <v>5</v>
      </c>
      <c r="DD780" s="7"/>
      <c r="DE780" s="7"/>
      <c r="DF780" s="7">
        <v>90</v>
      </c>
      <c r="DG780" s="7"/>
      <c r="DH780" s="7"/>
      <c r="DI780" s="7"/>
      <c r="DJ780" s="7"/>
      <c r="DK780" s="7"/>
      <c r="DL780" s="7"/>
      <c r="DM780" s="7"/>
      <c r="DN780" s="8">
        <f t="shared" si="89"/>
        <v>100</v>
      </c>
      <c r="DO780" s="45"/>
      <c r="DP780" s="4"/>
      <c r="DR780" s="8" t="str">
        <f>VLOOKUP($DQ780,definitions_list_lookup!$N$15:$P$20,2,TRUE)</f>
        <v>fresh</v>
      </c>
      <c r="DS780" s="8">
        <f>VLOOKUP($DQ780,definitions_list_lookup!$N$15:$P$20,3,TRUE)</f>
        <v>0</v>
      </c>
      <c r="DT780" s="108"/>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8">
        <f t="shared" si="90"/>
        <v>0</v>
      </c>
      <c r="ET780" s="45"/>
      <c r="EU780" s="8">
        <f t="shared" si="84"/>
        <v>85.25</v>
      </c>
      <c r="EV780" s="8" t="str">
        <f>VLOOKUP($EU780,definitions_list_lookup!$N$15:$P$20,2,TRUE)</f>
        <v>very high</v>
      </c>
      <c r="EW780" s="8">
        <f>VLOOKUP($EU780,definitions_list_lookup!$N$15:$P$20,3,TRUE)</f>
        <v>4</v>
      </c>
    </row>
    <row r="781" spans="1:153" s="5" customFormat="1" ht="112">
      <c r="A781" s="5" t="s">
        <v>3309</v>
      </c>
      <c r="B781" s="5" t="s">
        <v>2845</v>
      </c>
      <c r="C781" s="5" t="s">
        <v>1497</v>
      </c>
      <c r="D781" s="5" t="s">
        <v>1497</v>
      </c>
      <c r="E781" s="5">
        <v>166</v>
      </c>
      <c r="F781" s="5">
        <v>3</v>
      </c>
      <c r="G781" s="6" t="str">
        <f t="shared" si="85"/>
        <v>166-3</v>
      </c>
      <c r="H781" s="2">
        <v>15.5</v>
      </c>
      <c r="I781" s="2">
        <v>68</v>
      </c>
      <c r="J781" s="81" t="str">
        <f>IF(((VLOOKUP($G781,Depth_Lookup!$A$3:$J$561,9,FALSE))-(I781/100))&gt;=0,"Good","Too Long")</f>
        <v>Good</v>
      </c>
      <c r="K781" s="82">
        <f>(VLOOKUP($G781,Depth_Lookup!$A$3:$J$561,10,FALSE))+(H781/100)</f>
        <v>373</v>
      </c>
      <c r="L781" s="82">
        <f>(VLOOKUP($G781,Depth_Lookup!$A$3:$J$561,10,FALSE))+(I781/100)</f>
        <v>373.52500000000003</v>
      </c>
      <c r="M781" s="174" t="s">
        <v>3073</v>
      </c>
      <c r="N781" s="174" t="s">
        <v>2630</v>
      </c>
      <c r="O781" s="59" t="s">
        <v>3023</v>
      </c>
      <c r="P781" s="59" t="s">
        <v>2500</v>
      </c>
      <c r="Q781" s="45"/>
      <c r="R781" s="42">
        <v>97</v>
      </c>
      <c r="T781" s="5">
        <v>3</v>
      </c>
      <c r="V781" s="8">
        <f t="shared" si="86"/>
        <v>100</v>
      </c>
      <c r="W781" s="4" t="s">
        <v>2039</v>
      </c>
      <c r="X781" s="5" t="s">
        <v>1764</v>
      </c>
      <c r="Y781" s="38">
        <v>85</v>
      </c>
      <c r="Z781" s="8" t="str">
        <f>VLOOKUP($Y781,definitions_list_lookup!$N$15:$P$20,2,TRUE)</f>
        <v>very high</v>
      </c>
      <c r="AA781" s="8">
        <f>VLOOKUP($Y781,definitions_list_lookup!$N$15:$P$20,3,TRUE)</f>
        <v>4</v>
      </c>
      <c r="AB781" s="4"/>
      <c r="AC781" s="7">
        <v>2</v>
      </c>
      <c r="AD781" s="7"/>
      <c r="AE781" s="7"/>
      <c r="AF781" s="7"/>
      <c r="AG781" s="7"/>
      <c r="AH781" s="7"/>
      <c r="AI781" s="7"/>
      <c r="AJ781" s="7"/>
      <c r="AK781" s="7"/>
      <c r="AL781" s="7"/>
      <c r="AM781" s="7"/>
      <c r="AN781" s="7"/>
      <c r="AO781" s="7"/>
      <c r="AP781" s="7">
        <v>5</v>
      </c>
      <c r="AQ781" s="7"/>
      <c r="AR781" s="7"/>
      <c r="AS781" s="7">
        <v>93</v>
      </c>
      <c r="AT781" s="7"/>
      <c r="AU781" s="7"/>
      <c r="AV781" s="7"/>
      <c r="AW781" s="7"/>
      <c r="AX781" s="7"/>
      <c r="AY781" s="7"/>
      <c r="AZ781" s="7"/>
      <c r="BA781" s="8">
        <f t="shared" si="87"/>
        <v>100</v>
      </c>
      <c r="BB781" s="45"/>
      <c r="BC781" s="4"/>
      <c r="BD781" s="4"/>
      <c r="BE781" s="4"/>
      <c r="BG781" s="8" t="str">
        <f>VLOOKUP($BF781,definitions_list_lookup!$N$15:$P$20,2,TRUE)</f>
        <v>fresh</v>
      </c>
      <c r="BH781" s="8">
        <f>VLOOKUP($BF781,definitions_list_lookup!$N$15:$P$20,3,TRUE)</f>
        <v>0</v>
      </c>
      <c r="BI781" s="4"/>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8">
        <f t="shared" si="88"/>
        <v>0</v>
      </c>
      <c r="CI781" s="45"/>
      <c r="CJ781" s="5" t="s">
        <v>1777</v>
      </c>
      <c r="CK781" s="130" t="s">
        <v>1750</v>
      </c>
      <c r="CL781" s="5">
        <v>90</v>
      </c>
      <c r="CM781" s="8" t="str">
        <f>VLOOKUP($CL781,definitions_list_lookup!$N$15:$P$20,2,TRUE)</f>
        <v>very high</v>
      </c>
      <c r="CN781" s="8">
        <f>VLOOKUP($CL781,definitions_list_lookup!$N$15:$P$20,3,TRUE)</f>
        <v>4</v>
      </c>
      <c r="CO781" s="108"/>
      <c r="CP781" s="7">
        <v>5</v>
      </c>
      <c r="CQ781" s="7"/>
      <c r="CR781" s="7"/>
      <c r="CS781" s="7"/>
      <c r="CT781" s="7"/>
      <c r="CU781" s="7"/>
      <c r="CV781" s="7"/>
      <c r="CW781" s="7"/>
      <c r="CX781" s="7"/>
      <c r="CY781" s="7"/>
      <c r="CZ781" s="7"/>
      <c r="DA781" s="7"/>
      <c r="DB781" s="7"/>
      <c r="DC781" s="7">
        <v>5</v>
      </c>
      <c r="DD781" s="7"/>
      <c r="DE781" s="7"/>
      <c r="DF781" s="7">
        <v>90</v>
      </c>
      <c r="DG781" s="7"/>
      <c r="DH781" s="7"/>
      <c r="DI781" s="7"/>
      <c r="DJ781" s="7"/>
      <c r="DK781" s="7"/>
      <c r="DL781" s="7"/>
      <c r="DM781" s="7"/>
      <c r="DN781" s="8">
        <f t="shared" si="89"/>
        <v>100</v>
      </c>
      <c r="DO781" s="45"/>
      <c r="DP781" s="4"/>
      <c r="DR781" s="8" t="str">
        <f>VLOOKUP($DQ781,definitions_list_lookup!$N$15:$P$20,2,TRUE)</f>
        <v>fresh</v>
      </c>
      <c r="DS781" s="8">
        <f>VLOOKUP($DQ781,definitions_list_lookup!$N$15:$P$20,3,TRUE)</f>
        <v>0</v>
      </c>
      <c r="DT781" s="108"/>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8">
        <f t="shared" si="90"/>
        <v>0</v>
      </c>
      <c r="ET781" s="45"/>
      <c r="EU781" s="8">
        <f t="shared" si="84"/>
        <v>85.15</v>
      </c>
      <c r="EV781" s="8" t="str">
        <f>VLOOKUP($EU781,definitions_list_lookup!$N$15:$P$20,2,TRUE)</f>
        <v>very high</v>
      </c>
      <c r="EW781" s="8">
        <f>VLOOKUP($EU781,definitions_list_lookup!$N$15:$P$20,3,TRUE)</f>
        <v>4</v>
      </c>
    </row>
    <row r="782" spans="1:153" s="5" customFormat="1" ht="182">
      <c r="A782" s="5" t="s">
        <v>3309</v>
      </c>
      <c r="B782" s="5" t="s">
        <v>2845</v>
      </c>
      <c r="C782" s="5" t="s">
        <v>1497</v>
      </c>
      <c r="D782" s="5" t="s">
        <v>1497</v>
      </c>
      <c r="E782" s="5">
        <v>166</v>
      </c>
      <c r="F782" s="5">
        <v>4</v>
      </c>
      <c r="G782" s="6" t="str">
        <f t="shared" si="85"/>
        <v>166-4</v>
      </c>
      <c r="H782" s="2">
        <v>0</v>
      </c>
      <c r="I782" s="2">
        <v>48</v>
      </c>
      <c r="J782" s="81" t="str">
        <f>IF(((VLOOKUP($G782,Depth_Lookup!$A$3:$J$561,9,FALSE))-(I782/100))&gt;=0,"Good","Too Long")</f>
        <v>Good</v>
      </c>
      <c r="K782" s="82">
        <f>(VLOOKUP($G782,Depth_Lookup!$A$3:$J$561,10,FALSE))+(H782/100)</f>
        <v>373.52499999999998</v>
      </c>
      <c r="L782" s="82">
        <f>(VLOOKUP($G782,Depth_Lookup!$A$3:$J$561,10,FALSE))+(I782/100)</f>
        <v>374.005</v>
      </c>
      <c r="M782" s="174" t="s">
        <v>3073</v>
      </c>
      <c r="N782" s="174" t="s">
        <v>2630</v>
      </c>
      <c r="O782" s="59" t="s">
        <v>3199</v>
      </c>
      <c r="P782" s="59" t="s">
        <v>3219</v>
      </c>
      <c r="Q782" s="45"/>
      <c r="R782" s="42">
        <v>95</v>
      </c>
      <c r="S782" s="5">
        <v>5</v>
      </c>
      <c r="V782" s="8">
        <f t="shared" si="86"/>
        <v>100</v>
      </c>
      <c r="W782" s="4" t="s">
        <v>2039</v>
      </c>
      <c r="X782" s="5" t="s">
        <v>1764</v>
      </c>
      <c r="Y782" s="38">
        <v>90</v>
      </c>
      <c r="Z782" s="8" t="str">
        <f>VLOOKUP($Y782,definitions_list_lookup!$N$15:$P$20,2,TRUE)</f>
        <v>very high</v>
      </c>
      <c r="AA782" s="8">
        <f>VLOOKUP($Y782,definitions_list_lookup!$N$15:$P$20,3,TRUE)</f>
        <v>4</v>
      </c>
      <c r="AB782" s="4"/>
      <c r="AC782" s="7">
        <v>2</v>
      </c>
      <c r="AD782" s="7"/>
      <c r="AE782" s="7"/>
      <c r="AF782" s="7"/>
      <c r="AG782" s="7"/>
      <c r="AH782" s="7"/>
      <c r="AI782" s="7"/>
      <c r="AJ782" s="7"/>
      <c r="AK782" s="7"/>
      <c r="AL782" s="7"/>
      <c r="AM782" s="7"/>
      <c r="AN782" s="7"/>
      <c r="AO782" s="7"/>
      <c r="AP782" s="7">
        <v>5</v>
      </c>
      <c r="AQ782" s="7"/>
      <c r="AR782" s="7"/>
      <c r="AS782" s="7">
        <v>93</v>
      </c>
      <c r="AT782" s="7"/>
      <c r="AU782" s="7"/>
      <c r="AV782" s="7"/>
      <c r="AW782" s="7"/>
      <c r="AX782" s="7"/>
      <c r="AY782" s="7"/>
      <c r="AZ782" s="7"/>
      <c r="BA782" s="8">
        <f t="shared" si="87"/>
        <v>100</v>
      </c>
      <c r="BB782" s="45"/>
      <c r="BC782" s="4" t="s">
        <v>1739</v>
      </c>
      <c r="BD782" s="4" t="s">
        <v>3102</v>
      </c>
      <c r="BE782" s="4" t="s">
        <v>3198</v>
      </c>
      <c r="BF782" s="5">
        <v>100</v>
      </c>
      <c r="BG782" s="8" t="str">
        <f>VLOOKUP($BF782,definitions_list_lookup!$N$15:$P$20,2,TRUE)</f>
        <v>complete</v>
      </c>
      <c r="BH782" s="8">
        <f>VLOOKUP($BF782,definitions_list_lookup!$N$15:$P$20,3,TRUE)</f>
        <v>5</v>
      </c>
      <c r="BI782" s="4"/>
      <c r="BJ782" s="7">
        <v>40</v>
      </c>
      <c r="BK782" s="7">
        <v>20</v>
      </c>
      <c r="BL782" s="7">
        <v>40</v>
      </c>
      <c r="BM782" s="7"/>
      <c r="BN782" s="7"/>
      <c r="BO782" s="7"/>
      <c r="BP782" s="7"/>
      <c r="BQ782" s="7"/>
      <c r="BR782" s="7"/>
      <c r="BS782" s="7"/>
      <c r="BT782" s="7"/>
      <c r="BU782" s="7"/>
      <c r="BV782" s="7"/>
      <c r="BW782" s="7"/>
      <c r="BX782" s="7"/>
      <c r="BY782" s="7"/>
      <c r="BZ782" s="7"/>
      <c r="CA782" s="7"/>
      <c r="CB782" s="7"/>
      <c r="CC782" s="7"/>
      <c r="CD782" s="7"/>
      <c r="CE782" s="7"/>
      <c r="CF782" s="7"/>
      <c r="CG782" s="7"/>
      <c r="CH782" s="8">
        <f t="shared" si="88"/>
        <v>100</v>
      </c>
      <c r="CI782" s="45"/>
      <c r="CK782" s="130"/>
      <c r="CM782" s="8" t="str">
        <f>VLOOKUP($CL782,definitions_list_lookup!$N$15:$P$20,2,TRUE)</f>
        <v>fresh</v>
      </c>
      <c r="CN782" s="8">
        <f>VLOOKUP($CL782,definitions_list_lookup!$N$15:$P$20,3,TRUE)</f>
        <v>0</v>
      </c>
      <c r="CO782" s="108"/>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8">
        <f t="shared" si="89"/>
        <v>0</v>
      </c>
      <c r="DO782" s="45"/>
      <c r="DP782" s="4"/>
      <c r="DR782" s="8" t="str">
        <f>VLOOKUP($DQ782,definitions_list_lookup!$N$15:$P$20,2,TRUE)</f>
        <v>fresh</v>
      </c>
      <c r="DS782" s="8">
        <f>VLOOKUP($DQ782,definitions_list_lookup!$N$15:$P$20,3,TRUE)</f>
        <v>0</v>
      </c>
      <c r="DT782" s="108"/>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8">
        <f t="shared" si="90"/>
        <v>0</v>
      </c>
      <c r="ET782" s="45"/>
      <c r="EU782" s="8">
        <f t="shared" si="84"/>
        <v>90.5</v>
      </c>
      <c r="EV782" s="8" t="str">
        <f>VLOOKUP($EU782,definitions_list_lookup!$N$15:$P$20,2,TRUE)</f>
        <v>very high</v>
      </c>
      <c r="EW782" s="8">
        <f>VLOOKUP($EU782,definitions_list_lookup!$N$15:$P$20,3,TRUE)</f>
        <v>4</v>
      </c>
    </row>
    <row r="783" spans="1:153" s="5" customFormat="1" ht="84">
      <c r="A783" s="5" t="s">
        <v>3309</v>
      </c>
      <c r="B783" s="5" t="s">
        <v>2845</v>
      </c>
      <c r="C783" s="5" t="s">
        <v>2325</v>
      </c>
      <c r="D783" s="5" t="s">
        <v>1497</v>
      </c>
      <c r="E783" s="5">
        <v>166</v>
      </c>
      <c r="F783" s="5">
        <v>4</v>
      </c>
      <c r="G783" s="6" t="str">
        <f t="shared" si="85"/>
        <v>166-4</v>
      </c>
      <c r="H783" s="2">
        <v>48</v>
      </c>
      <c r="I783" s="2">
        <v>62</v>
      </c>
      <c r="J783" s="81" t="str">
        <f>IF(((VLOOKUP($G783,Depth_Lookup!$A$3:$J$561,9,FALSE))-(I783/100))&gt;=0,"Good","Too Long")</f>
        <v>Good</v>
      </c>
      <c r="K783" s="82">
        <f>(VLOOKUP($G783,Depth_Lookup!$A$3:$J$561,10,FALSE))+(H783/100)</f>
        <v>374.005</v>
      </c>
      <c r="L783" s="82">
        <f>(VLOOKUP($G783,Depth_Lookup!$A$3:$J$561,10,FALSE))+(I783/100)</f>
        <v>374.14499999999998</v>
      </c>
      <c r="M783" s="174" t="s">
        <v>3075</v>
      </c>
      <c r="N783" s="174" t="s">
        <v>13</v>
      </c>
      <c r="O783" s="59" t="s">
        <v>3042</v>
      </c>
      <c r="P783" s="59" t="s">
        <v>3220</v>
      </c>
      <c r="Q783" s="45"/>
      <c r="R783" s="42">
        <v>100</v>
      </c>
      <c r="V783" s="8">
        <f t="shared" si="86"/>
        <v>100</v>
      </c>
      <c r="W783" s="4" t="s">
        <v>2039</v>
      </c>
      <c r="X783" s="5" t="s">
        <v>3274</v>
      </c>
      <c r="Y783" s="38">
        <v>75</v>
      </c>
      <c r="Z783" s="8" t="str">
        <f>VLOOKUP($Y783,definitions_list_lookup!$N$15:$P$20,2,TRUE)</f>
        <v>very high</v>
      </c>
      <c r="AA783" s="8">
        <f>VLOOKUP($Y783,definitions_list_lookup!$N$15:$P$20,3,TRUE)</f>
        <v>4</v>
      </c>
      <c r="AB783" s="4"/>
      <c r="AC783" s="7">
        <v>2</v>
      </c>
      <c r="AD783" s="7"/>
      <c r="AE783" s="7"/>
      <c r="AF783" s="7"/>
      <c r="AG783" s="7"/>
      <c r="AH783" s="7"/>
      <c r="AI783" s="7"/>
      <c r="AJ783" s="7"/>
      <c r="AK783" s="7"/>
      <c r="AL783" s="7"/>
      <c r="AM783" s="7"/>
      <c r="AN783" s="7"/>
      <c r="AO783" s="7"/>
      <c r="AP783" s="7">
        <v>5</v>
      </c>
      <c r="AQ783" s="7"/>
      <c r="AR783" s="7"/>
      <c r="AS783" s="7">
        <v>93</v>
      </c>
      <c r="AT783" s="7"/>
      <c r="AU783" s="7"/>
      <c r="AV783" s="7"/>
      <c r="AW783" s="7"/>
      <c r="AX783" s="7"/>
      <c r="AY783" s="7"/>
      <c r="AZ783" s="7"/>
      <c r="BA783" s="8">
        <f t="shared" si="87"/>
        <v>100</v>
      </c>
      <c r="BB783" s="45"/>
      <c r="BC783" s="4"/>
      <c r="BD783" s="4"/>
      <c r="BE783" s="4"/>
      <c r="BG783" s="8" t="str">
        <f>VLOOKUP($BF783,definitions_list_lookup!$N$15:$P$20,2,TRUE)</f>
        <v>fresh</v>
      </c>
      <c r="BH783" s="8">
        <f>VLOOKUP($BF783,definitions_list_lookup!$N$15:$P$20,3,TRUE)</f>
        <v>0</v>
      </c>
      <c r="BI783" s="4"/>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8">
        <f t="shared" si="88"/>
        <v>0</v>
      </c>
      <c r="CI783" s="45"/>
      <c r="CK783" s="130"/>
      <c r="CM783" s="8" t="str">
        <f>VLOOKUP($CL783,definitions_list_lookup!$N$15:$P$20,2,TRUE)</f>
        <v>fresh</v>
      </c>
      <c r="CN783" s="8">
        <f>VLOOKUP($CL783,definitions_list_lookup!$N$15:$P$20,3,TRUE)</f>
        <v>0</v>
      </c>
      <c r="CO783" s="108"/>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8">
        <f t="shared" si="89"/>
        <v>0</v>
      </c>
      <c r="DO783" s="45"/>
      <c r="DP783" s="4"/>
      <c r="DR783" s="8" t="str">
        <f>VLOOKUP($DQ783,definitions_list_lookup!$N$15:$P$20,2,TRUE)</f>
        <v>fresh</v>
      </c>
      <c r="DS783" s="8">
        <f>VLOOKUP($DQ783,definitions_list_lookup!$N$15:$P$20,3,TRUE)</f>
        <v>0</v>
      </c>
      <c r="DT783" s="108"/>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8">
        <f t="shared" si="90"/>
        <v>0</v>
      </c>
      <c r="ET783" s="45"/>
      <c r="EU783" s="8">
        <f t="shared" si="84"/>
        <v>75</v>
      </c>
      <c r="EV783" s="8" t="str">
        <f>VLOOKUP($EU783,definitions_list_lookup!$N$15:$P$20,2,TRUE)</f>
        <v>very high</v>
      </c>
      <c r="EW783" s="8">
        <f>VLOOKUP($EU783,definitions_list_lookup!$N$15:$P$20,3,TRUE)</f>
        <v>4</v>
      </c>
    </row>
    <row r="784" spans="1:153" s="5" customFormat="1" ht="84">
      <c r="A784" s="5" t="s">
        <v>3309</v>
      </c>
      <c r="B784" s="5" t="s">
        <v>2845</v>
      </c>
      <c r="C784" s="5" t="s">
        <v>3232</v>
      </c>
      <c r="D784" s="5" t="s">
        <v>1497</v>
      </c>
      <c r="E784" s="5">
        <v>166</v>
      </c>
      <c r="F784" s="5">
        <v>4</v>
      </c>
      <c r="G784" s="6" t="str">
        <f t="shared" si="85"/>
        <v>166-4</v>
      </c>
      <c r="H784" s="2">
        <v>62</v>
      </c>
      <c r="I784" s="2">
        <v>66.5</v>
      </c>
      <c r="J784" s="81" t="str">
        <f>IF(((VLOOKUP($G784,Depth_Lookup!$A$3:$J$561,9,FALSE))-(I784/100))&gt;=0,"Good","Too Long")</f>
        <v>Good</v>
      </c>
      <c r="K784" s="82">
        <f>(VLOOKUP($G784,Depth_Lookup!$A$3:$J$561,10,FALSE))+(H784/100)</f>
        <v>374.14499999999998</v>
      </c>
      <c r="L784" s="82">
        <f>(VLOOKUP($G784,Depth_Lookup!$A$3:$J$561,10,FALSE))+(I784/100)</f>
        <v>374.19</v>
      </c>
      <c r="M784" s="174" t="s">
        <v>3077</v>
      </c>
      <c r="N784" s="174" t="s">
        <v>2630</v>
      </c>
      <c r="O784" s="59" t="s">
        <v>3200</v>
      </c>
      <c r="P784" s="59" t="s">
        <v>3221</v>
      </c>
      <c r="Q784" s="45"/>
      <c r="R784" s="42">
        <v>100</v>
      </c>
      <c r="V784" s="8">
        <f t="shared" si="86"/>
        <v>100</v>
      </c>
      <c r="W784" s="4" t="s">
        <v>2039</v>
      </c>
      <c r="X784" s="5" t="s">
        <v>3274</v>
      </c>
      <c r="Y784" s="38">
        <v>85</v>
      </c>
      <c r="Z784" s="8" t="str">
        <f>VLOOKUP($Y784,definitions_list_lookup!$N$15:$P$20,2,TRUE)</f>
        <v>very high</v>
      </c>
      <c r="AA784" s="8">
        <f>VLOOKUP($Y784,definitions_list_lookup!$N$15:$P$20,3,TRUE)</f>
        <v>4</v>
      </c>
      <c r="AB784" s="4"/>
      <c r="AC784" s="7">
        <v>3</v>
      </c>
      <c r="AD784" s="7"/>
      <c r="AE784" s="7"/>
      <c r="AF784" s="7"/>
      <c r="AG784" s="7"/>
      <c r="AH784" s="7"/>
      <c r="AI784" s="7"/>
      <c r="AJ784" s="7"/>
      <c r="AK784" s="7"/>
      <c r="AL784" s="7"/>
      <c r="AM784" s="7"/>
      <c r="AN784" s="7"/>
      <c r="AO784" s="7"/>
      <c r="AP784" s="7">
        <v>5</v>
      </c>
      <c r="AQ784" s="7"/>
      <c r="AR784" s="7"/>
      <c r="AS784" s="7">
        <v>92</v>
      </c>
      <c r="AT784" s="7"/>
      <c r="AU784" s="7"/>
      <c r="AV784" s="7"/>
      <c r="AW784" s="7"/>
      <c r="AX784" s="7"/>
      <c r="AY784" s="7"/>
      <c r="AZ784" s="7"/>
      <c r="BA784" s="8">
        <f t="shared" si="87"/>
        <v>100</v>
      </c>
      <c r="BB784" s="45"/>
      <c r="BC784" s="4"/>
      <c r="BD784" s="4"/>
      <c r="BE784" s="4"/>
      <c r="BG784" s="8" t="str">
        <f>VLOOKUP($BF784,definitions_list_lookup!$N$15:$P$20,2,TRUE)</f>
        <v>fresh</v>
      </c>
      <c r="BH784" s="8">
        <f>VLOOKUP($BF784,definitions_list_lookup!$N$15:$P$20,3,TRUE)</f>
        <v>0</v>
      </c>
      <c r="BI784" s="4"/>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8">
        <f t="shared" si="88"/>
        <v>0</v>
      </c>
      <c r="CI784" s="45"/>
      <c r="CK784" s="130"/>
      <c r="CM784" s="8" t="str">
        <f>VLOOKUP($CL784,definitions_list_lookup!$N$15:$P$20,2,TRUE)</f>
        <v>fresh</v>
      </c>
      <c r="CN784" s="8">
        <f>VLOOKUP($CL784,definitions_list_lookup!$N$15:$P$20,3,TRUE)</f>
        <v>0</v>
      </c>
      <c r="CO784" s="108"/>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8">
        <f t="shared" si="89"/>
        <v>0</v>
      </c>
      <c r="DO784" s="45"/>
      <c r="DP784" s="4"/>
      <c r="DR784" s="8" t="str">
        <f>VLOOKUP($DQ784,definitions_list_lookup!$N$15:$P$20,2,TRUE)</f>
        <v>fresh</v>
      </c>
      <c r="DS784" s="8">
        <f>VLOOKUP($DQ784,definitions_list_lookup!$N$15:$P$20,3,TRUE)</f>
        <v>0</v>
      </c>
      <c r="DT784" s="108"/>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8">
        <f t="shared" si="90"/>
        <v>0</v>
      </c>
      <c r="ET784" s="45"/>
      <c r="EU784" s="8">
        <f t="shared" si="84"/>
        <v>85</v>
      </c>
      <c r="EV784" s="8" t="str">
        <f>VLOOKUP($EU784,definitions_list_lookup!$N$15:$P$20,2,TRUE)</f>
        <v>very high</v>
      </c>
      <c r="EW784" s="8">
        <f>VLOOKUP($EU784,definitions_list_lookup!$N$15:$P$20,3,TRUE)</f>
        <v>4</v>
      </c>
    </row>
    <row r="785" spans="1:153" s="5" customFormat="1" ht="112">
      <c r="A785" s="5" t="s">
        <v>3309</v>
      </c>
      <c r="B785" s="5" t="s">
        <v>2845</v>
      </c>
      <c r="C785" s="5" t="s">
        <v>3233</v>
      </c>
      <c r="D785" s="5" t="s">
        <v>1497</v>
      </c>
      <c r="E785" s="5">
        <v>167</v>
      </c>
      <c r="F785" s="5">
        <v>1</v>
      </c>
      <c r="G785" s="6" t="str">
        <f t="shared" si="85"/>
        <v>167-1</v>
      </c>
      <c r="H785" s="2">
        <v>0</v>
      </c>
      <c r="I785" s="2">
        <v>48.5</v>
      </c>
      <c r="J785" s="81" t="str">
        <f>IF(((VLOOKUP($G785,Depth_Lookup!$A$3:$J$561,9,FALSE))-(I785/100))&gt;=0,"Good","Too Long")</f>
        <v>Good</v>
      </c>
      <c r="K785" s="82">
        <f>(VLOOKUP($G785,Depth_Lookup!$A$3:$J$561,10,FALSE))+(H785/100)</f>
        <v>374.15</v>
      </c>
      <c r="L785" s="82">
        <f>(VLOOKUP($G785,Depth_Lookup!$A$3:$J$561,10,FALSE))+(I785/100)</f>
        <v>374.63499999999999</v>
      </c>
      <c r="M785" s="174" t="s">
        <v>3077</v>
      </c>
      <c r="N785" s="174" t="s">
        <v>2630</v>
      </c>
      <c r="O785" s="59" t="s">
        <v>3200</v>
      </c>
      <c r="P785" s="59" t="s">
        <v>2500</v>
      </c>
      <c r="Q785" s="45"/>
      <c r="R785" s="42">
        <v>100</v>
      </c>
      <c r="V785" s="8">
        <f t="shared" si="86"/>
        <v>100</v>
      </c>
      <c r="W785" s="4" t="s">
        <v>2039</v>
      </c>
      <c r="X785" s="5" t="s">
        <v>3274</v>
      </c>
      <c r="Y785" s="38">
        <v>85</v>
      </c>
      <c r="Z785" s="8" t="str">
        <f>VLOOKUP($Y785,definitions_list_lookup!$N$15:$P$20,2,TRUE)</f>
        <v>very high</v>
      </c>
      <c r="AA785" s="8">
        <f>VLOOKUP($Y785,definitions_list_lookup!$N$15:$P$20,3,TRUE)</f>
        <v>4</v>
      </c>
      <c r="AB785" s="4"/>
      <c r="AC785" s="7">
        <v>3</v>
      </c>
      <c r="AD785" s="7"/>
      <c r="AE785" s="7"/>
      <c r="AF785" s="7"/>
      <c r="AG785" s="7"/>
      <c r="AH785" s="7"/>
      <c r="AI785" s="7"/>
      <c r="AJ785" s="7"/>
      <c r="AK785" s="7"/>
      <c r="AL785" s="7"/>
      <c r="AM785" s="7"/>
      <c r="AN785" s="7"/>
      <c r="AO785" s="7"/>
      <c r="AP785" s="7">
        <v>5</v>
      </c>
      <c r="AQ785" s="7"/>
      <c r="AR785" s="7"/>
      <c r="AS785" s="7">
        <v>92</v>
      </c>
      <c r="AT785" s="7"/>
      <c r="AU785" s="7"/>
      <c r="AV785" s="7"/>
      <c r="AW785" s="7"/>
      <c r="AX785" s="7"/>
      <c r="AY785" s="7"/>
      <c r="AZ785" s="7"/>
      <c r="BA785" s="8">
        <f t="shared" si="87"/>
        <v>100</v>
      </c>
      <c r="BB785" s="45"/>
      <c r="BC785" s="4"/>
      <c r="BD785" s="4"/>
      <c r="BE785" s="4"/>
      <c r="BG785" s="8" t="str">
        <f>VLOOKUP($BF785,definitions_list_lookup!$N$15:$P$20,2,TRUE)</f>
        <v>fresh</v>
      </c>
      <c r="BH785" s="8">
        <f>VLOOKUP($BF785,definitions_list_lookup!$N$15:$P$20,3,TRUE)</f>
        <v>0</v>
      </c>
      <c r="BI785" s="4"/>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8">
        <f t="shared" si="88"/>
        <v>0</v>
      </c>
      <c r="CI785" s="45"/>
      <c r="CK785" s="130"/>
      <c r="CM785" s="8" t="str">
        <f>VLOOKUP($CL785,definitions_list_lookup!$N$15:$P$20,2,TRUE)</f>
        <v>fresh</v>
      </c>
      <c r="CN785" s="8">
        <f>VLOOKUP($CL785,definitions_list_lookup!$N$15:$P$20,3,TRUE)</f>
        <v>0</v>
      </c>
      <c r="CO785" s="108"/>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8">
        <f t="shared" si="89"/>
        <v>0</v>
      </c>
      <c r="DO785" s="45"/>
      <c r="DP785" s="4"/>
      <c r="DR785" s="8" t="str">
        <f>VLOOKUP($DQ785,definitions_list_lookup!$N$15:$P$20,2,TRUE)</f>
        <v>fresh</v>
      </c>
      <c r="DS785" s="8">
        <f>VLOOKUP($DQ785,definitions_list_lookup!$N$15:$P$20,3,TRUE)</f>
        <v>0</v>
      </c>
      <c r="DT785" s="108"/>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8">
        <f t="shared" si="90"/>
        <v>0</v>
      </c>
      <c r="ET785" s="45"/>
      <c r="EU785" s="8">
        <f t="shared" si="84"/>
        <v>85</v>
      </c>
      <c r="EV785" s="8" t="str">
        <f>VLOOKUP($EU785,definitions_list_lookup!$N$15:$P$20,2,TRUE)</f>
        <v>very high</v>
      </c>
      <c r="EW785" s="8">
        <f>VLOOKUP($EU785,definitions_list_lookup!$N$15:$P$20,3,TRUE)</f>
        <v>4</v>
      </c>
    </row>
    <row r="786" spans="1:153" s="5" customFormat="1" ht="112">
      <c r="A786" s="5" t="s">
        <v>3309</v>
      </c>
      <c r="B786" s="5" t="s">
        <v>2845</v>
      </c>
      <c r="C786" s="5" t="s">
        <v>3234</v>
      </c>
      <c r="D786" s="5" t="s">
        <v>1497</v>
      </c>
      <c r="E786" s="5">
        <v>167</v>
      </c>
      <c r="F786" s="5">
        <v>2</v>
      </c>
      <c r="G786" s="6" t="str">
        <f t="shared" si="85"/>
        <v>167-2</v>
      </c>
      <c r="H786" s="2">
        <v>0</v>
      </c>
      <c r="I786" s="2">
        <v>42</v>
      </c>
      <c r="J786" s="81" t="str">
        <f>IF(((VLOOKUP($G786,Depth_Lookup!$A$3:$J$561,9,FALSE))-(I786/100))&gt;=0,"Good","Too Long")</f>
        <v>Good</v>
      </c>
      <c r="K786" s="82">
        <f>(VLOOKUP($G786,Depth_Lookup!$A$3:$J$561,10,FALSE))+(H786/100)</f>
        <v>374.63499999999999</v>
      </c>
      <c r="L786" s="82">
        <f>(VLOOKUP($G786,Depth_Lookup!$A$3:$J$561,10,FALSE))+(I786/100)</f>
        <v>375.05500000000001</v>
      </c>
      <c r="M786" s="174" t="s">
        <v>3077</v>
      </c>
      <c r="N786" s="174" t="s">
        <v>2630</v>
      </c>
      <c r="O786" s="59" t="s">
        <v>3200</v>
      </c>
      <c r="P786" s="59" t="s">
        <v>3224</v>
      </c>
      <c r="Q786" s="45"/>
      <c r="R786" s="42">
        <v>100</v>
      </c>
      <c r="V786" s="8">
        <f t="shared" si="86"/>
        <v>100</v>
      </c>
      <c r="W786" s="4" t="s">
        <v>2039</v>
      </c>
      <c r="X786" s="5" t="s">
        <v>3274</v>
      </c>
      <c r="Y786" s="38">
        <v>85</v>
      </c>
      <c r="Z786" s="8" t="str">
        <f>VLOOKUP($Y786,definitions_list_lookup!$N$15:$P$20,2,TRUE)</f>
        <v>very high</v>
      </c>
      <c r="AA786" s="8">
        <f>VLOOKUP($Y786,definitions_list_lookup!$N$15:$P$20,3,TRUE)</f>
        <v>4</v>
      </c>
      <c r="AB786" s="4"/>
      <c r="AC786" s="7">
        <v>3</v>
      </c>
      <c r="AD786" s="7"/>
      <c r="AE786" s="7"/>
      <c r="AF786" s="7"/>
      <c r="AG786" s="7"/>
      <c r="AH786" s="7"/>
      <c r="AI786" s="7"/>
      <c r="AJ786" s="7"/>
      <c r="AK786" s="7"/>
      <c r="AL786" s="7"/>
      <c r="AM786" s="7"/>
      <c r="AN786" s="7"/>
      <c r="AO786" s="7"/>
      <c r="AP786" s="7">
        <v>5</v>
      </c>
      <c r="AQ786" s="7"/>
      <c r="AR786" s="7"/>
      <c r="AS786" s="7">
        <v>92</v>
      </c>
      <c r="AT786" s="7"/>
      <c r="AU786" s="7"/>
      <c r="AV786" s="7"/>
      <c r="AW786" s="7"/>
      <c r="AX786" s="7"/>
      <c r="AY786" s="7"/>
      <c r="AZ786" s="7"/>
      <c r="BA786" s="8">
        <f t="shared" si="87"/>
        <v>100</v>
      </c>
      <c r="BB786" s="45"/>
      <c r="BC786" s="4"/>
      <c r="BD786" s="4"/>
      <c r="BE786" s="4"/>
      <c r="BG786" s="8" t="str">
        <f>VLOOKUP($BF786,definitions_list_lookup!$N$15:$P$20,2,TRUE)</f>
        <v>fresh</v>
      </c>
      <c r="BH786" s="8">
        <f>VLOOKUP($BF786,definitions_list_lookup!$N$15:$P$20,3,TRUE)</f>
        <v>0</v>
      </c>
      <c r="BI786" s="4"/>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8">
        <f t="shared" si="88"/>
        <v>0</v>
      </c>
      <c r="CI786" s="45"/>
      <c r="CK786" s="130"/>
      <c r="CM786" s="8" t="str">
        <f>VLOOKUP($CL786,definitions_list_lookup!$N$15:$P$20,2,TRUE)</f>
        <v>fresh</v>
      </c>
      <c r="CN786" s="8">
        <f>VLOOKUP($CL786,definitions_list_lookup!$N$15:$P$20,3,TRUE)</f>
        <v>0</v>
      </c>
      <c r="CO786" s="108"/>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8">
        <f t="shared" si="89"/>
        <v>0</v>
      </c>
      <c r="DO786" s="45"/>
      <c r="DP786" s="4"/>
      <c r="DR786" s="8" t="str">
        <f>VLOOKUP($DQ786,definitions_list_lookup!$N$15:$P$20,2,TRUE)</f>
        <v>fresh</v>
      </c>
      <c r="DS786" s="8">
        <f>VLOOKUP($DQ786,definitions_list_lookup!$N$15:$P$20,3,TRUE)</f>
        <v>0</v>
      </c>
      <c r="DT786" s="108"/>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8">
        <f t="shared" si="90"/>
        <v>0</v>
      </c>
      <c r="ET786" s="45"/>
      <c r="EU786" s="8">
        <f t="shared" si="84"/>
        <v>85</v>
      </c>
      <c r="EV786" s="8" t="str">
        <f>VLOOKUP($EU786,definitions_list_lookup!$N$15:$P$20,2,TRUE)</f>
        <v>very high</v>
      </c>
      <c r="EW786" s="8">
        <f>VLOOKUP($EU786,definitions_list_lookup!$N$15:$P$20,3,TRUE)</f>
        <v>4</v>
      </c>
    </row>
    <row r="787" spans="1:153" s="5" customFormat="1" ht="112">
      <c r="A787" s="5" t="s">
        <v>3309</v>
      </c>
      <c r="B787" s="5" t="s">
        <v>2845</v>
      </c>
      <c r="C787" s="5" t="s">
        <v>3235</v>
      </c>
      <c r="D787" s="5" t="s">
        <v>1497</v>
      </c>
      <c r="E787" s="5">
        <v>167</v>
      </c>
      <c r="F787" s="5">
        <v>2</v>
      </c>
      <c r="G787" s="6" t="str">
        <f t="shared" si="85"/>
        <v>167-2</v>
      </c>
      <c r="H787" s="2">
        <v>42</v>
      </c>
      <c r="I787" s="2">
        <v>74</v>
      </c>
      <c r="J787" s="81" t="str">
        <f>IF(((VLOOKUP($G787,Depth_Lookup!$A$3:$J$561,9,FALSE))-(I787/100))&gt;=0,"Good","Too Long")</f>
        <v>Good</v>
      </c>
      <c r="K787" s="82">
        <f>(VLOOKUP($G787,Depth_Lookup!$A$3:$J$561,10,FALSE))+(H787/100)</f>
        <v>375.05500000000001</v>
      </c>
      <c r="L787" s="82">
        <f>(VLOOKUP($G787,Depth_Lookup!$A$3:$J$561,10,FALSE))+(I787/100)</f>
        <v>375.375</v>
      </c>
      <c r="M787" s="174" t="s">
        <v>3078</v>
      </c>
      <c r="N787" s="174" t="s">
        <v>13</v>
      </c>
      <c r="O787" s="59" t="s">
        <v>3041</v>
      </c>
      <c r="P787" s="59" t="s">
        <v>2500</v>
      </c>
      <c r="Q787" s="45"/>
      <c r="R787" s="42">
        <v>100</v>
      </c>
      <c r="V787" s="8">
        <f t="shared" si="86"/>
        <v>100</v>
      </c>
      <c r="W787" s="4" t="s">
        <v>2039</v>
      </c>
      <c r="X787" s="5" t="s">
        <v>3274</v>
      </c>
      <c r="Y787" s="38">
        <v>80</v>
      </c>
      <c r="Z787" s="8" t="str">
        <f>VLOOKUP($Y787,definitions_list_lookup!$N$15:$P$20,2,TRUE)</f>
        <v>very high</v>
      </c>
      <c r="AA787" s="8">
        <f>VLOOKUP($Y787,definitions_list_lookup!$N$15:$P$20,3,TRUE)</f>
        <v>4</v>
      </c>
      <c r="AB787" s="4"/>
      <c r="AC787" s="7">
        <v>2</v>
      </c>
      <c r="AD787" s="7"/>
      <c r="AE787" s="7"/>
      <c r="AF787" s="7"/>
      <c r="AG787" s="7"/>
      <c r="AH787" s="7"/>
      <c r="AI787" s="7"/>
      <c r="AJ787" s="7"/>
      <c r="AK787" s="7"/>
      <c r="AL787" s="7"/>
      <c r="AM787" s="7"/>
      <c r="AN787" s="7"/>
      <c r="AO787" s="7"/>
      <c r="AP787" s="7">
        <v>5</v>
      </c>
      <c r="AQ787" s="7"/>
      <c r="AR787" s="7"/>
      <c r="AS787" s="7">
        <v>93</v>
      </c>
      <c r="AT787" s="7"/>
      <c r="AU787" s="7"/>
      <c r="AV787" s="7"/>
      <c r="AW787" s="7"/>
      <c r="AX787" s="7"/>
      <c r="AY787" s="7"/>
      <c r="AZ787" s="7"/>
      <c r="BA787" s="8">
        <f t="shared" si="87"/>
        <v>100</v>
      </c>
      <c r="BB787" s="45"/>
      <c r="BC787" s="4"/>
      <c r="BD787" s="4"/>
      <c r="BE787" s="4"/>
      <c r="BG787" s="8" t="str">
        <f>VLOOKUP($BF787,definitions_list_lookup!$N$15:$P$20,2,TRUE)</f>
        <v>fresh</v>
      </c>
      <c r="BH787" s="8">
        <f>VLOOKUP($BF787,definitions_list_lookup!$N$15:$P$20,3,TRUE)</f>
        <v>0</v>
      </c>
      <c r="BI787" s="4"/>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8">
        <f t="shared" si="88"/>
        <v>0</v>
      </c>
      <c r="CI787" s="45"/>
      <c r="CK787" s="130"/>
      <c r="CM787" s="8" t="str">
        <f>VLOOKUP($CL787,definitions_list_lookup!$N$15:$P$20,2,TRUE)</f>
        <v>fresh</v>
      </c>
      <c r="CN787" s="8">
        <f>VLOOKUP($CL787,definitions_list_lookup!$N$15:$P$20,3,TRUE)</f>
        <v>0</v>
      </c>
      <c r="CO787" s="108"/>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8">
        <f t="shared" si="89"/>
        <v>0</v>
      </c>
      <c r="DO787" s="45"/>
      <c r="DP787" s="4"/>
      <c r="DR787" s="8" t="str">
        <f>VLOOKUP($DQ787,definitions_list_lookup!$N$15:$P$20,2,TRUE)</f>
        <v>fresh</v>
      </c>
      <c r="DS787" s="8">
        <f>VLOOKUP($DQ787,definitions_list_lookup!$N$15:$P$20,3,TRUE)</f>
        <v>0</v>
      </c>
      <c r="DT787" s="108"/>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8">
        <f t="shared" si="90"/>
        <v>0</v>
      </c>
      <c r="ET787" s="45"/>
      <c r="EU787" s="8">
        <f t="shared" si="84"/>
        <v>80</v>
      </c>
      <c r="EV787" s="8" t="str">
        <f>VLOOKUP($EU787,definitions_list_lookup!$N$15:$P$20,2,TRUE)</f>
        <v>very high</v>
      </c>
      <c r="EW787" s="8">
        <f>VLOOKUP($EU787,definitions_list_lookup!$N$15:$P$20,3,TRUE)</f>
        <v>4</v>
      </c>
    </row>
    <row r="788" spans="1:153" s="5" customFormat="1" ht="112">
      <c r="A788" s="5" t="s">
        <v>3309</v>
      </c>
      <c r="B788" s="5" t="s">
        <v>2845</v>
      </c>
      <c r="C788" s="5" t="s">
        <v>3236</v>
      </c>
      <c r="D788" s="5" t="s">
        <v>1497</v>
      </c>
      <c r="E788" s="5">
        <v>167</v>
      </c>
      <c r="F788" s="5">
        <v>3</v>
      </c>
      <c r="G788" s="6" t="str">
        <f t="shared" si="85"/>
        <v>167-3</v>
      </c>
      <c r="H788" s="2">
        <v>0</v>
      </c>
      <c r="I788" s="2">
        <v>7.5</v>
      </c>
      <c r="J788" s="81" t="str">
        <f>IF(((VLOOKUP($G788,Depth_Lookup!$A$3:$J$561,9,FALSE))-(I788/100))&gt;=0,"Good","Too Long")</f>
        <v>Good</v>
      </c>
      <c r="K788" s="82">
        <f>(VLOOKUP($G788,Depth_Lookup!$A$3:$J$561,10,FALSE))+(H788/100)</f>
        <v>375.375</v>
      </c>
      <c r="L788" s="82">
        <f>(VLOOKUP($G788,Depth_Lookup!$A$3:$J$561,10,FALSE))+(I788/100)</f>
        <v>375.45</v>
      </c>
      <c r="M788" s="174" t="s">
        <v>3078</v>
      </c>
      <c r="N788" s="174" t="s">
        <v>13</v>
      </c>
      <c r="O788" s="59" t="s">
        <v>3041</v>
      </c>
      <c r="P788" s="59" t="s">
        <v>2500</v>
      </c>
      <c r="Q788" s="45"/>
      <c r="R788" s="42">
        <v>100</v>
      </c>
      <c r="V788" s="8">
        <f t="shared" si="86"/>
        <v>100</v>
      </c>
      <c r="W788" s="4" t="s">
        <v>2039</v>
      </c>
      <c r="X788" s="5" t="s">
        <v>3274</v>
      </c>
      <c r="Y788" s="38">
        <v>80</v>
      </c>
      <c r="Z788" s="8" t="str">
        <f>VLOOKUP($Y788,definitions_list_lookup!$N$15:$P$20,2,TRUE)</f>
        <v>very high</v>
      </c>
      <c r="AA788" s="8">
        <f>VLOOKUP($Y788,definitions_list_lookup!$N$15:$P$20,3,TRUE)</f>
        <v>4</v>
      </c>
      <c r="AB788" s="4"/>
      <c r="AC788" s="7">
        <v>2</v>
      </c>
      <c r="AD788" s="7"/>
      <c r="AE788" s="7"/>
      <c r="AF788" s="7"/>
      <c r="AG788" s="7"/>
      <c r="AH788" s="7"/>
      <c r="AI788" s="7"/>
      <c r="AJ788" s="7"/>
      <c r="AK788" s="7"/>
      <c r="AL788" s="7"/>
      <c r="AM788" s="7"/>
      <c r="AN788" s="7"/>
      <c r="AO788" s="7"/>
      <c r="AP788" s="7">
        <v>5</v>
      </c>
      <c r="AQ788" s="7"/>
      <c r="AR788" s="7"/>
      <c r="AS788" s="7">
        <v>93</v>
      </c>
      <c r="AT788" s="7"/>
      <c r="AU788" s="7"/>
      <c r="AV788" s="7"/>
      <c r="AW788" s="7"/>
      <c r="AX788" s="7"/>
      <c r="AY788" s="7"/>
      <c r="AZ788" s="7"/>
      <c r="BA788" s="8">
        <f t="shared" si="87"/>
        <v>100</v>
      </c>
      <c r="BB788" s="45"/>
      <c r="BC788" s="4"/>
      <c r="BD788" s="4"/>
      <c r="BE788" s="4"/>
      <c r="BG788" s="8" t="str">
        <f>VLOOKUP($BF788,definitions_list_lookup!$N$15:$P$20,2,TRUE)</f>
        <v>fresh</v>
      </c>
      <c r="BH788" s="8">
        <f>VLOOKUP($BF788,definitions_list_lookup!$N$15:$P$20,3,TRUE)</f>
        <v>0</v>
      </c>
      <c r="BI788" s="4"/>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8">
        <f t="shared" si="88"/>
        <v>0</v>
      </c>
      <c r="CI788" s="45"/>
      <c r="CK788" s="130"/>
      <c r="CM788" s="8" t="str">
        <f>VLOOKUP($CL788,definitions_list_lookup!$N$15:$P$20,2,TRUE)</f>
        <v>fresh</v>
      </c>
      <c r="CN788" s="8">
        <f>VLOOKUP($CL788,definitions_list_lookup!$N$15:$P$20,3,TRUE)</f>
        <v>0</v>
      </c>
      <c r="CO788" s="108"/>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8">
        <f t="shared" si="89"/>
        <v>0</v>
      </c>
      <c r="DO788" s="45"/>
      <c r="DP788" s="4"/>
      <c r="DR788" s="8" t="str">
        <f>VLOOKUP($DQ788,definitions_list_lookup!$N$15:$P$20,2,TRUE)</f>
        <v>fresh</v>
      </c>
      <c r="DS788" s="8">
        <f>VLOOKUP($DQ788,definitions_list_lookup!$N$15:$P$20,3,TRUE)</f>
        <v>0</v>
      </c>
      <c r="DT788" s="108"/>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8">
        <f t="shared" si="90"/>
        <v>0</v>
      </c>
      <c r="ET788" s="45"/>
      <c r="EU788" s="8">
        <f t="shared" si="84"/>
        <v>80</v>
      </c>
      <c r="EV788" s="8" t="str">
        <f>VLOOKUP($EU788,definitions_list_lookup!$N$15:$P$20,2,TRUE)</f>
        <v>very high</v>
      </c>
      <c r="EW788" s="8">
        <f>VLOOKUP($EU788,definitions_list_lookup!$N$15:$P$20,3,TRUE)</f>
        <v>4</v>
      </c>
    </row>
    <row r="789" spans="1:153" s="5" customFormat="1" ht="112">
      <c r="A789" s="5" t="s">
        <v>3309</v>
      </c>
      <c r="B789" s="5" t="s">
        <v>2845</v>
      </c>
      <c r="C789" s="5" t="s">
        <v>3237</v>
      </c>
      <c r="D789" s="5" t="s">
        <v>1497</v>
      </c>
      <c r="E789" s="5">
        <v>167</v>
      </c>
      <c r="F789" s="5">
        <v>3</v>
      </c>
      <c r="G789" s="6" t="str">
        <f t="shared" si="85"/>
        <v>167-3</v>
      </c>
      <c r="H789" s="2">
        <v>7.5</v>
      </c>
      <c r="I789" s="2">
        <v>97</v>
      </c>
      <c r="J789" s="81" t="str">
        <f>IF(((VLOOKUP($G789,Depth_Lookup!$A$3:$J$561,9,FALSE))-(I789/100))&gt;=0,"Good","Too Long")</f>
        <v>Good</v>
      </c>
      <c r="K789" s="82">
        <f>(VLOOKUP($G789,Depth_Lookup!$A$3:$J$561,10,FALSE))+(H789/100)</f>
        <v>375.45</v>
      </c>
      <c r="L789" s="82">
        <f>(VLOOKUP($G789,Depth_Lookup!$A$3:$J$561,10,FALSE))+(I789/100)</f>
        <v>376.34500000000003</v>
      </c>
      <c r="M789" s="174" t="s">
        <v>3079</v>
      </c>
      <c r="N789" s="174" t="s">
        <v>2630</v>
      </c>
      <c r="O789" s="59" t="s">
        <v>3202</v>
      </c>
      <c r="P789" s="59" t="s">
        <v>2500</v>
      </c>
      <c r="Q789" s="45"/>
      <c r="R789" s="42">
        <v>100</v>
      </c>
      <c r="V789" s="8">
        <f t="shared" si="86"/>
        <v>100</v>
      </c>
      <c r="W789" s="4" t="s">
        <v>2039</v>
      </c>
      <c r="X789" s="5" t="s">
        <v>1764</v>
      </c>
      <c r="Y789" s="38">
        <v>90</v>
      </c>
      <c r="Z789" s="8" t="str">
        <f>VLOOKUP($Y789,definitions_list_lookup!$N$15:$P$20,2,TRUE)</f>
        <v>very high</v>
      </c>
      <c r="AA789" s="8">
        <f>VLOOKUP($Y789,definitions_list_lookup!$N$15:$P$20,3,TRUE)</f>
        <v>4</v>
      </c>
      <c r="AB789" s="4" t="s">
        <v>3201</v>
      </c>
      <c r="AC789" s="7">
        <v>2</v>
      </c>
      <c r="AD789" s="7"/>
      <c r="AE789" s="7"/>
      <c r="AF789" s="7"/>
      <c r="AG789" s="7"/>
      <c r="AH789" s="7"/>
      <c r="AI789" s="7"/>
      <c r="AJ789" s="7"/>
      <c r="AK789" s="7"/>
      <c r="AL789" s="7"/>
      <c r="AM789" s="7"/>
      <c r="AN789" s="7"/>
      <c r="AO789" s="7"/>
      <c r="AP789" s="7">
        <v>5</v>
      </c>
      <c r="AQ789" s="7"/>
      <c r="AR789" s="7"/>
      <c r="AS789" s="7">
        <v>93</v>
      </c>
      <c r="AT789" s="7"/>
      <c r="AU789" s="7"/>
      <c r="AV789" s="7"/>
      <c r="AW789" s="7"/>
      <c r="AX789" s="7"/>
      <c r="AY789" s="7"/>
      <c r="AZ789" s="7"/>
      <c r="BA789" s="8">
        <f t="shared" si="87"/>
        <v>100</v>
      </c>
      <c r="BB789" s="45"/>
      <c r="BC789" s="4"/>
      <c r="BD789" s="4"/>
      <c r="BE789" s="4"/>
      <c r="BG789" s="8" t="str">
        <f>VLOOKUP($BF789,definitions_list_lookup!$N$15:$P$20,2,TRUE)</f>
        <v>fresh</v>
      </c>
      <c r="BH789" s="8">
        <f>VLOOKUP($BF789,definitions_list_lookup!$N$15:$P$20,3,TRUE)</f>
        <v>0</v>
      </c>
      <c r="BI789" s="4"/>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8">
        <f t="shared" si="88"/>
        <v>0</v>
      </c>
      <c r="CI789" s="45"/>
      <c r="CK789" s="130"/>
      <c r="CM789" s="8" t="str">
        <f>VLOOKUP($CL789,definitions_list_lookup!$N$15:$P$20,2,TRUE)</f>
        <v>fresh</v>
      </c>
      <c r="CN789" s="8">
        <f>VLOOKUP($CL789,definitions_list_lookup!$N$15:$P$20,3,TRUE)</f>
        <v>0</v>
      </c>
      <c r="CO789" s="108"/>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8">
        <f t="shared" si="89"/>
        <v>0</v>
      </c>
      <c r="DO789" s="45"/>
      <c r="DP789" s="4"/>
      <c r="DR789" s="8" t="str">
        <f>VLOOKUP($DQ789,definitions_list_lookup!$N$15:$P$20,2,TRUE)</f>
        <v>fresh</v>
      </c>
      <c r="DS789" s="8">
        <f>VLOOKUP($DQ789,definitions_list_lookup!$N$15:$P$20,3,TRUE)</f>
        <v>0</v>
      </c>
      <c r="DT789" s="108"/>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8">
        <f t="shared" si="90"/>
        <v>0</v>
      </c>
      <c r="ET789" s="45"/>
      <c r="EU789" s="8">
        <f t="shared" si="84"/>
        <v>90</v>
      </c>
      <c r="EV789" s="8" t="str">
        <f>VLOOKUP($EU789,definitions_list_lookup!$N$15:$P$20,2,TRUE)</f>
        <v>very high</v>
      </c>
      <c r="EW789" s="8">
        <f>VLOOKUP($EU789,definitions_list_lookup!$N$15:$P$20,3,TRUE)</f>
        <v>4</v>
      </c>
    </row>
    <row r="790" spans="1:153" s="5" customFormat="1" ht="112">
      <c r="A790" s="5" t="s">
        <v>3309</v>
      </c>
      <c r="B790" s="5" t="s">
        <v>2845</v>
      </c>
      <c r="C790" s="5" t="s">
        <v>3238</v>
      </c>
      <c r="D790" s="5" t="s">
        <v>1497</v>
      </c>
      <c r="E790" s="5">
        <v>167</v>
      </c>
      <c r="F790" s="5">
        <v>4</v>
      </c>
      <c r="G790" s="6" t="str">
        <f t="shared" si="85"/>
        <v>167-4</v>
      </c>
      <c r="H790" s="2">
        <v>0</v>
      </c>
      <c r="I790" s="2">
        <v>11</v>
      </c>
      <c r="J790" s="81" t="str">
        <f>IF(((VLOOKUP($G790,Depth_Lookup!$A$3:$J$561,9,FALSE))-(I790/100))&gt;=0,"Good","Too Long")</f>
        <v>Good</v>
      </c>
      <c r="K790" s="82">
        <f>(VLOOKUP($G790,Depth_Lookup!$A$3:$J$561,10,FALSE))+(H790/100)</f>
        <v>376.34500000000003</v>
      </c>
      <c r="L790" s="82">
        <f>(VLOOKUP($G790,Depth_Lookup!$A$3:$J$561,10,FALSE))+(I790/100)</f>
        <v>376.45500000000004</v>
      </c>
      <c r="M790" s="174" t="s">
        <v>3079</v>
      </c>
      <c r="N790" s="174" t="s">
        <v>2630</v>
      </c>
      <c r="O790" s="59" t="s">
        <v>3203</v>
      </c>
      <c r="P790" s="59" t="s">
        <v>2500</v>
      </c>
      <c r="Q790" s="45"/>
      <c r="R790" s="42">
        <v>100</v>
      </c>
      <c r="V790" s="8">
        <f t="shared" si="86"/>
        <v>100</v>
      </c>
      <c r="W790" s="4" t="s">
        <v>2039</v>
      </c>
      <c r="X790" s="5" t="s">
        <v>1764</v>
      </c>
      <c r="Y790" s="38">
        <v>90</v>
      </c>
      <c r="Z790" s="8" t="str">
        <f>VLOOKUP($Y790,definitions_list_lookup!$N$15:$P$20,2,TRUE)</f>
        <v>very high</v>
      </c>
      <c r="AA790" s="8">
        <f>VLOOKUP($Y790,definitions_list_lookup!$N$15:$P$20,3,TRUE)</f>
        <v>4</v>
      </c>
      <c r="AB790" s="4"/>
      <c r="AC790" s="7">
        <v>2</v>
      </c>
      <c r="AD790" s="7"/>
      <c r="AE790" s="7"/>
      <c r="AF790" s="7"/>
      <c r="AG790" s="7"/>
      <c r="AH790" s="7"/>
      <c r="AI790" s="7"/>
      <c r="AJ790" s="7"/>
      <c r="AK790" s="7"/>
      <c r="AL790" s="7"/>
      <c r="AM790" s="7"/>
      <c r="AN790" s="7"/>
      <c r="AO790" s="7"/>
      <c r="AP790" s="7">
        <v>5</v>
      </c>
      <c r="AQ790" s="7"/>
      <c r="AR790" s="7"/>
      <c r="AS790" s="7">
        <v>93</v>
      </c>
      <c r="AT790" s="7"/>
      <c r="AU790" s="7"/>
      <c r="AV790" s="7"/>
      <c r="AW790" s="7"/>
      <c r="AX790" s="7"/>
      <c r="AY790" s="7"/>
      <c r="AZ790" s="7"/>
      <c r="BA790" s="8">
        <f t="shared" si="87"/>
        <v>100</v>
      </c>
      <c r="BB790" s="45"/>
      <c r="BC790" s="4"/>
      <c r="BD790" s="4"/>
      <c r="BE790" s="4"/>
      <c r="BG790" s="8" t="str">
        <f>VLOOKUP($BF790,definitions_list_lookup!$N$15:$P$20,2,TRUE)</f>
        <v>fresh</v>
      </c>
      <c r="BH790" s="8">
        <f>VLOOKUP($BF790,definitions_list_lookup!$N$15:$P$20,3,TRUE)</f>
        <v>0</v>
      </c>
      <c r="BI790" s="4"/>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8">
        <f t="shared" si="88"/>
        <v>0</v>
      </c>
      <c r="CI790" s="45"/>
      <c r="CK790" s="130"/>
      <c r="CM790" s="8" t="str">
        <f>VLOOKUP($CL790,definitions_list_lookup!$N$15:$P$20,2,TRUE)</f>
        <v>fresh</v>
      </c>
      <c r="CN790" s="8">
        <f>VLOOKUP($CL790,definitions_list_lookup!$N$15:$P$20,3,TRUE)</f>
        <v>0</v>
      </c>
      <c r="CO790" s="108"/>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8">
        <f t="shared" si="89"/>
        <v>0</v>
      </c>
      <c r="DO790" s="45"/>
      <c r="DP790" s="4"/>
      <c r="DR790" s="8" t="str">
        <f>VLOOKUP($DQ790,definitions_list_lookup!$N$15:$P$20,2,TRUE)</f>
        <v>fresh</v>
      </c>
      <c r="DS790" s="8">
        <f>VLOOKUP($DQ790,definitions_list_lookup!$N$15:$P$20,3,TRUE)</f>
        <v>0</v>
      </c>
      <c r="DT790" s="108"/>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8">
        <f t="shared" si="90"/>
        <v>0</v>
      </c>
      <c r="ET790" s="45"/>
      <c r="EU790" s="8">
        <f t="shared" si="84"/>
        <v>90</v>
      </c>
      <c r="EV790" s="8" t="str">
        <f>VLOOKUP($EU790,definitions_list_lookup!$N$15:$P$20,2,TRUE)</f>
        <v>very high</v>
      </c>
      <c r="EW790" s="8">
        <f>VLOOKUP($EU790,definitions_list_lookup!$N$15:$P$20,3,TRUE)</f>
        <v>4</v>
      </c>
    </row>
    <row r="791" spans="1:153" s="5" customFormat="1" ht="182">
      <c r="A791" s="5" t="s">
        <v>3309</v>
      </c>
      <c r="B791" s="5" t="s">
        <v>2845</v>
      </c>
      <c r="C791" s="5" t="s">
        <v>3239</v>
      </c>
      <c r="D791" s="5" t="s">
        <v>1497</v>
      </c>
      <c r="E791" s="5">
        <v>167</v>
      </c>
      <c r="F791" s="5">
        <v>4</v>
      </c>
      <c r="G791" s="6" t="str">
        <f t="shared" si="85"/>
        <v>167-4</v>
      </c>
      <c r="H791" s="2">
        <v>11</v>
      </c>
      <c r="I791" s="2">
        <v>37</v>
      </c>
      <c r="J791" s="81" t="str">
        <f>IF(((VLOOKUP($G791,Depth_Lookup!$A$3:$J$561,9,FALSE))-(I791/100))&gt;=0,"Good","Too Long")</f>
        <v>Good</v>
      </c>
      <c r="K791" s="82">
        <f>(VLOOKUP($G791,Depth_Lookup!$A$3:$J$561,10,FALSE))+(H791/100)</f>
        <v>376.45500000000004</v>
      </c>
      <c r="L791" s="82">
        <f>(VLOOKUP($G791,Depth_Lookup!$A$3:$J$561,10,FALSE))+(I791/100)</f>
        <v>376.71500000000003</v>
      </c>
      <c r="M791" s="174" t="s">
        <v>3080</v>
      </c>
      <c r="N791" s="174" t="s">
        <v>13</v>
      </c>
      <c r="O791" s="59" t="s">
        <v>3204</v>
      </c>
      <c r="P791" s="59" t="s">
        <v>3219</v>
      </c>
      <c r="Q791" s="45"/>
      <c r="R791" s="42">
        <v>90</v>
      </c>
      <c r="S791" s="5">
        <v>10</v>
      </c>
      <c r="V791" s="8">
        <f t="shared" si="86"/>
        <v>100</v>
      </c>
      <c r="W791" s="4" t="s">
        <v>2039</v>
      </c>
      <c r="X791" s="5" t="s">
        <v>1764</v>
      </c>
      <c r="Y791" s="38">
        <v>90</v>
      </c>
      <c r="Z791" s="8" t="str">
        <f>VLOOKUP($Y791,definitions_list_lookup!$N$15:$P$20,2,TRUE)</f>
        <v>very high</v>
      </c>
      <c r="AA791" s="8">
        <f>VLOOKUP($Y791,definitions_list_lookup!$N$15:$P$20,3,TRUE)</f>
        <v>4</v>
      </c>
      <c r="AB791" s="4"/>
      <c r="AC791" s="7">
        <v>3</v>
      </c>
      <c r="AD791" s="7"/>
      <c r="AE791" s="7"/>
      <c r="AF791" s="7"/>
      <c r="AG791" s="7"/>
      <c r="AH791" s="7"/>
      <c r="AI791" s="7"/>
      <c r="AJ791" s="7"/>
      <c r="AK791" s="7"/>
      <c r="AL791" s="7"/>
      <c r="AM791" s="7"/>
      <c r="AN791" s="7"/>
      <c r="AO791" s="7"/>
      <c r="AP791" s="7">
        <v>5</v>
      </c>
      <c r="AQ791" s="7"/>
      <c r="AR791" s="7"/>
      <c r="AS791" s="7">
        <v>92</v>
      </c>
      <c r="AT791" s="7"/>
      <c r="AU791" s="7"/>
      <c r="AV791" s="7"/>
      <c r="AW791" s="7"/>
      <c r="AX791" s="7"/>
      <c r="AY791" s="7"/>
      <c r="AZ791" s="7"/>
      <c r="BA791" s="8">
        <f t="shared" si="87"/>
        <v>100</v>
      </c>
      <c r="BB791" s="45"/>
      <c r="BC791" s="4" t="s">
        <v>1739</v>
      </c>
      <c r="BD791" s="4" t="s">
        <v>2793</v>
      </c>
      <c r="BE791" s="4">
        <v>3</v>
      </c>
      <c r="BF791" s="5">
        <v>100</v>
      </c>
      <c r="BG791" s="8" t="str">
        <f>VLOOKUP($BF791,definitions_list_lookup!$N$15:$P$20,2,TRUE)</f>
        <v>complete</v>
      </c>
      <c r="BH791" s="8">
        <f>VLOOKUP($BF791,definitions_list_lookup!$N$15:$P$20,3,TRUE)</f>
        <v>5</v>
      </c>
      <c r="BI791" s="4"/>
      <c r="BJ791" s="7">
        <v>50</v>
      </c>
      <c r="BK791" s="7">
        <v>30</v>
      </c>
      <c r="BL791" s="7">
        <v>20</v>
      </c>
      <c r="BM791" s="7"/>
      <c r="BN791" s="7"/>
      <c r="BO791" s="7"/>
      <c r="BP791" s="7"/>
      <c r="BQ791" s="7"/>
      <c r="BR791" s="7"/>
      <c r="BS791" s="7"/>
      <c r="BT791" s="7"/>
      <c r="BU791" s="7"/>
      <c r="BV791" s="7"/>
      <c r="BW791" s="7"/>
      <c r="BX791" s="7"/>
      <c r="BY791" s="7"/>
      <c r="BZ791" s="7"/>
      <c r="CA791" s="7"/>
      <c r="CB791" s="7"/>
      <c r="CC791" s="7"/>
      <c r="CD791" s="7"/>
      <c r="CE791" s="7"/>
      <c r="CF791" s="7"/>
      <c r="CG791" s="7"/>
      <c r="CH791" s="8">
        <f t="shared" si="88"/>
        <v>100</v>
      </c>
      <c r="CI791" s="45"/>
      <c r="CK791" s="130"/>
      <c r="CM791" s="8" t="str">
        <f>VLOOKUP($CL791,definitions_list_lookup!$N$15:$P$20,2,TRUE)</f>
        <v>fresh</v>
      </c>
      <c r="CN791" s="8">
        <f>VLOOKUP($CL791,definitions_list_lookup!$N$15:$P$20,3,TRUE)</f>
        <v>0</v>
      </c>
      <c r="CO791" s="108"/>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8">
        <f t="shared" si="89"/>
        <v>0</v>
      </c>
      <c r="DO791" s="45"/>
      <c r="DP791" s="4"/>
      <c r="DR791" s="8" t="str">
        <f>VLOOKUP($DQ791,definitions_list_lookup!$N$15:$P$20,2,TRUE)</f>
        <v>fresh</v>
      </c>
      <c r="DS791" s="8">
        <f>VLOOKUP($DQ791,definitions_list_lookup!$N$15:$P$20,3,TRUE)</f>
        <v>0</v>
      </c>
      <c r="DT791" s="108"/>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8">
        <f t="shared" si="90"/>
        <v>0</v>
      </c>
      <c r="ET791" s="45"/>
      <c r="EU791" s="8">
        <f t="shared" si="84"/>
        <v>91</v>
      </c>
      <c r="EV791" s="8" t="str">
        <f>VLOOKUP($EU791,definitions_list_lookup!$N$15:$P$20,2,TRUE)</f>
        <v>complete</v>
      </c>
      <c r="EW791" s="8">
        <f>VLOOKUP($EU791,definitions_list_lookup!$N$15:$P$20,3,TRUE)</f>
        <v>5</v>
      </c>
    </row>
    <row r="792" spans="1:153" s="5" customFormat="1" ht="154">
      <c r="A792" s="5" t="s">
        <v>3309</v>
      </c>
      <c r="B792" s="5" t="s">
        <v>2845</v>
      </c>
      <c r="C792" s="5" t="s">
        <v>3240</v>
      </c>
      <c r="D792" s="5" t="s">
        <v>1497</v>
      </c>
      <c r="E792" s="5">
        <v>168</v>
      </c>
      <c r="F792" s="5">
        <v>1</v>
      </c>
      <c r="G792" s="6" t="str">
        <f t="shared" si="85"/>
        <v>168-1</v>
      </c>
      <c r="H792" s="2">
        <v>0</v>
      </c>
      <c r="I792" s="2">
        <v>86</v>
      </c>
      <c r="J792" s="81" t="str">
        <f>IF(((VLOOKUP($G792,Depth_Lookup!$A$3:$J$561,9,FALSE))-(I792/100))&gt;=0,"Good","Too Long")</f>
        <v>Good</v>
      </c>
      <c r="K792" s="82">
        <f>(VLOOKUP($G792,Depth_Lookup!$A$3:$J$561,10,FALSE))+(H792/100)</f>
        <v>377.15</v>
      </c>
      <c r="L792" s="82">
        <f>(VLOOKUP($G792,Depth_Lookup!$A$3:$J$561,10,FALSE))+(I792/100)</f>
        <v>378.01</v>
      </c>
      <c r="M792" s="174" t="s">
        <v>3080</v>
      </c>
      <c r="N792" s="174" t="s">
        <v>13</v>
      </c>
      <c r="O792" s="59" t="s">
        <v>3025</v>
      </c>
      <c r="P792" s="59" t="s">
        <v>3222</v>
      </c>
      <c r="Q792" s="45"/>
      <c r="R792" s="42">
        <v>100</v>
      </c>
      <c r="V792" s="8">
        <f t="shared" si="86"/>
        <v>100</v>
      </c>
      <c r="W792" s="4" t="s">
        <v>2039</v>
      </c>
      <c r="X792" s="5" t="s">
        <v>1764</v>
      </c>
      <c r="Y792" s="38">
        <v>90</v>
      </c>
      <c r="Z792" s="8" t="str">
        <f>VLOOKUP($Y792,definitions_list_lookup!$N$15:$P$20,2,TRUE)</f>
        <v>very high</v>
      </c>
      <c r="AA792" s="8">
        <f>VLOOKUP($Y792,definitions_list_lookup!$N$15:$P$20,3,TRUE)</f>
        <v>4</v>
      </c>
      <c r="AB792" s="4"/>
      <c r="AC792" s="7">
        <v>3</v>
      </c>
      <c r="AD792" s="7"/>
      <c r="AE792" s="7"/>
      <c r="AF792" s="7"/>
      <c r="AG792" s="7"/>
      <c r="AH792" s="7"/>
      <c r="AI792" s="7"/>
      <c r="AJ792" s="7"/>
      <c r="AK792" s="7"/>
      <c r="AL792" s="7"/>
      <c r="AM792" s="7"/>
      <c r="AN792" s="7"/>
      <c r="AO792" s="7"/>
      <c r="AP792" s="7">
        <v>5</v>
      </c>
      <c r="AQ792" s="7"/>
      <c r="AR792" s="7"/>
      <c r="AS792" s="7">
        <v>92</v>
      </c>
      <c r="AT792" s="7"/>
      <c r="AU792" s="7"/>
      <c r="AV792" s="7"/>
      <c r="AW792" s="7"/>
      <c r="AX792" s="7"/>
      <c r="AY792" s="7"/>
      <c r="AZ792" s="7"/>
      <c r="BA792" s="8">
        <f t="shared" si="87"/>
        <v>100</v>
      </c>
      <c r="BB792" s="45"/>
      <c r="BC792" s="4"/>
      <c r="BD792" s="4"/>
      <c r="BE792" s="4"/>
      <c r="BG792" s="8" t="str">
        <f>VLOOKUP($BF792,definitions_list_lookup!$N$15:$P$20,2,TRUE)</f>
        <v>fresh</v>
      </c>
      <c r="BH792" s="8">
        <f>VLOOKUP($BF792,definitions_list_lookup!$N$15:$P$20,3,TRUE)</f>
        <v>0</v>
      </c>
      <c r="BI792" s="4"/>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8">
        <f t="shared" si="88"/>
        <v>0</v>
      </c>
      <c r="CI792" s="45"/>
      <c r="CK792" s="130"/>
      <c r="CM792" s="8" t="str">
        <f>VLOOKUP($CL792,definitions_list_lookup!$N$15:$P$20,2,TRUE)</f>
        <v>fresh</v>
      </c>
      <c r="CN792" s="8">
        <f>VLOOKUP($CL792,definitions_list_lookup!$N$15:$P$20,3,TRUE)</f>
        <v>0</v>
      </c>
      <c r="CO792" s="108"/>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8">
        <f t="shared" si="89"/>
        <v>0</v>
      </c>
      <c r="DO792" s="45"/>
      <c r="DP792" s="4"/>
      <c r="DR792" s="8" t="str">
        <f>VLOOKUP($DQ792,definitions_list_lookup!$N$15:$P$20,2,TRUE)</f>
        <v>fresh</v>
      </c>
      <c r="DS792" s="8">
        <f>VLOOKUP($DQ792,definitions_list_lookup!$N$15:$P$20,3,TRUE)</f>
        <v>0</v>
      </c>
      <c r="DT792" s="108"/>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8">
        <f t="shared" si="90"/>
        <v>0</v>
      </c>
      <c r="ET792" s="45"/>
      <c r="EU792" s="8">
        <f t="shared" si="84"/>
        <v>90</v>
      </c>
      <c r="EV792" s="8" t="str">
        <f>VLOOKUP($EU792,definitions_list_lookup!$N$15:$P$20,2,TRUE)</f>
        <v>very high</v>
      </c>
      <c r="EW792" s="8">
        <f>VLOOKUP($EU792,definitions_list_lookup!$N$15:$P$20,3,TRUE)</f>
        <v>4</v>
      </c>
    </row>
    <row r="793" spans="1:153" s="5" customFormat="1" ht="154">
      <c r="A793" s="5" t="s">
        <v>3309</v>
      </c>
      <c r="B793" s="5" t="s">
        <v>2845</v>
      </c>
      <c r="C793" s="5" t="s">
        <v>3241</v>
      </c>
      <c r="D793" s="5" t="s">
        <v>1497</v>
      </c>
      <c r="E793" s="5">
        <v>168</v>
      </c>
      <c r="F793" s="5">
        <v>2</v>
      </c>
      <c r="G793" s="6" t="str">
        <f t="shared" si="85"/>
        <v>168-2</v>
      </c>
      <c r="H793" s="2">
        <v>0</v>
      </c>
      <c r="I793" s="2">
        <v>25</v>
      </c>
      <c r="J793" s="81" t="str">
        <f>IF(((VLOOKUP($G793,Depth_Lookup!$A$3:$J$561,9,FALSE))-(I793/100))&gt;=0,"Good","Too Long")</f>
        <v>Good</v>
      </c>
      <c r="K793" s="82">
        <f>(VLOOKUP($G793,Depth_Lookup!$A$3:$J$561,10,FALSE))+(H793/100)</f>
        <v>378.01</v>
      </c>
      <c r="L793" s="82">
        <f>(VLOOKUP($G793,Depth_Lookup!$A$3:$J$561,10,FALSE))+(I793/100)</f>
        <v>378.26</v>
      </c>
      <c r="M793" s="174" t="s">
        <v>3080</v>
      </c>
      <c r="N793" s="174" t="s">
        <v>13</v>
      </c>
      <c r="O793" s="59" t="s">
        <v>3025</v>
      </c>
      <c r="P793" s="59" t="s">
        <v>3223</v>
      </c>
      <c r="Q793" s="45"/>
      <c r="R793" s="42">
        <v>100</v>
      </c>
      <c r="V793" s="8">
        <f t="shared" si="86"/>
        <v>100</v>
      </c>
      <c r="W793" s="4" t="s">
        <v>2039</v>
      </c>
      <c r="X793" s="5" t="s">
        <v>1764</v>
      </c>
      <c r="Y793" s="38">
        <v>90</v>
      </c>
      <c r="Z793" s="8" t="str">
        <f>VLOOKUP($Y793,definitions_list_lookup!$N$15:$P$20,2,TRUE)</f>
        <v>very high</v>
      </c>
      <c r="AA793" s="8">
        <f>VLOOKUP($Y793,definitions_list_lookup!$N$15:$P$20,3,TRUE)</f>
        <v>4</v>
      </c>
      <c r="AB793" s="4"/>
      <c r="AC793" s="7">
        <v>3</v>
      </c>
      <c r="AD793" s="7"/>
      <c r="AE793" s="7"/>
      <c r="AF793" s="7"/>
      <c r="AG793" s="7"/>
      <c r="AH793" s="7"/>
      <c r="AI793" s="7"/>
      <c r="AJ793" s="7"/>
      <c r="AK793" s="7"/>
      <c r="AL793" s="7"/>
      <c r="AM793" s="7"/>
      <c r="AN793" s="7"/>
      <c r="AO793" s="7"/>
      <c r="AP793" s="7">
        <v>5</v>
      </c>
      <c r="AQ793" s="7"/>
      <c r="AR793" s="7"/>
      <c r="AS793" s="7">
        <v>92</v>
      </c>
      <c r="AT793" s="7"/>
      <c r="AU793" s="7"/>
      <c r="AV793" s="7"/>
      <c r="AW793" s="7"/>
      <c r="AX793" s="7"/>
      <c r="AY793" s="7"/>
      <c r="AZ793" s="7"/>
      <c r="BA793" s="8">
        <f t="shared" si="87"/>
        <v>100</v>
      </c>
      <c r="BB793" s="45"/>
      <c r="BC793" s="4"/>
      <c r="BD793" s="4"/>
      <c r="BE793" s="4"/>
      <c r="BG793" s="8" t="str">
        <f>VLOOKUP($BF793,definitions_list_lookup!$N$15:$P$20,2,TRUE)</f>
        <v>fresh</v>
      </c>
      <c r="BH793" s="8">
        <f>VLOOKUP($BF793,definitions_list_lookup!$N$15:$P$20,3,TRUE)</f>
        <v>0</v>
      </c>
      <c r="BI793" s="4"/>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8">
        <f t="shared" si="88"/>
        <v>0</v>
      </c>
      <c r="CI793" s="45"/>
      <c r="CK793" s="130"/>
      <c r="CM793" s="8" t="str">
        <f>VLOOKUP($CL793,definitions_list_lookup!$N$15:$P$20,2,TRUE)</f>
        <v>fresh</v>
      </c>
      <c r="CN793" s="8">
        <f>VLOOKUP($CL793,definitions_list_lookup!$N$15:$P$20,3,TRUE)</f>
        <v>0</v>
      </c>
      <c r="CO793" s="108"/>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8">
        <f t="shared" si="89"/>
        <v>0</v>
      </c>
      <c r="DO793" s="45"/>
      <c r="DP793" s="4"/>
      <c r="DR793" s="8" t="str">
        <f>VLOOKUP($DQ793,definitions_list_lookup!$N$15:$P$20,2,TRUE)</f>
        <v>fresh</v>
      </c>
      <c r="DS793" s="8">
        <f>VLOOKUP($DQ793,definitions_list_lookup!$N$15:$P$20,3,TRUE)</f>
        <v>0</v>
      </c>
      <c r="DT793" s="108"/>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8">
        <f t="shared" si="90"/>
        <v>0</v>
      </c>
      <c r="ET793" s="45"/>
      <c r="EU793" s="8">
        <f t="shared" si="84"/>
        <v>90</v>
      </c>
      <c r="EV793" s="8" t="str">
        <f>VLOOKUP($EU793,definitions_list_lookup!$N$15:$P$20,2,TRUE)</f>
        <v>very high</v>
      </c>
      <c r="EW793" s="8">
        <f>VLOOKUP($EU793,definitions_list_lookup!$N$15:$P$20,3,TRUE)</f>
        <v>4</v>
      </c>
    </row>
    <row r="794" spans="1:153" s="5" customFormat="1" ht="154">
      <c r="A794" s="5" t="s">
        <v>3309</v>
      </c>
      <c r="B794" s="5" t="s">
        <v>2845</v>
      </c>
      <c r="C794" s="5" t="s">
        <v>3242</v>
      </c>
      <c r="D794" s="5" t="s">
        <v>1497</v>
      </c>
      <c r="E794" s="5">
        <v>168</v>
      </c>
      <c r="F794" s="5">
        <v>2</v>
      </c>
      <c r="G794" s="6" t="str">
        <f t="shared" si="85"/>
        <v>168-2</v>
      </c>
      <c r="H794" s="2">
        <v>25</v>
      </c>
      <c r="I794" s="2">
        <v>86</v>
      </c>
      <c r="J794" s="81" t="str">
        <f>IF(((VLOOKUP($G794,Depth_Lookup!$A$3:$J$561,9,FALSE))-(I794/100))&gt;=0,"Good","Too Long")</f>
        <v>Good</v>
      </c>
      <c r="K794" s="82">
        <f>(VLOOKUP($G794,Depth_Lookup!$A$3:$J$561,10,FALSE))+(H794/100)</f>
        <v>378.26</v>
      </c>
      <c r="L794" s="82">
        <f>(VLOOKUP($G794,Depth_Lookup!$A$3:$J$561,10,FALSE))+(I794/100)</f>
        <v>378.87</v>
      </c>
      <c r="M794" s="174" t="s">
        <v>3081</v>
      </c>
      <c r="N794" s="174" t="s">
        <v>2630</v>
      </c>
      <c r="O794" s="59" t="s">
        <v>3206</v>
      </c>
      <c r="P794" s="59" t="s">
        <v>3223</v>
      </c>
      <c r="Q794" s="45"/>
      <c r="R794" s="42">
        <v>100</v>
      </c>
      <c r="V794" s="8">
        <f t="shared" si="86"/>
        <v>100</v>
      </c>
      <c r="W794" s="4" t="s">
        <v>2039</v>
      </c>
      <c r="X794" s="5" t="s">
        <v>1764</v>
      </c>
      <c r="Y794" s="38">
        <v>90</v>
      </c>
      <c r="Z794" s="8" t="str">
        <f>VLOOKUP($Y794,definitions_list_lookup!$N$15:$P$20,2,TRUE)</f>
        <v>very high</v>
      </c>
      <c r="AA794" s="8">
        <f>VLOOKUP($Y794,definitions_list_lookup!$N$15:$P$20,3,TRUE)</f>
        <v>4</v>
      </c>
      <c r="AB794" s="4" t="s">
        <v>3205</v>
      </c>
      <c r="AC794" s="7">
        <v>3</v>
      </c>
      <c r="AD794" s="7"/>
      <c r="AE794" s="7"/>
      <c r="AF794" s="7"/>
      <c r="AG794" s="7"/>
      <c r="AH794" s="7"/>
      <c r="AI794" s="7"/>
      <c r="AJ794" s="7"/>
      <c r="AK794" s="7"/>
      <c r="AL794" s="7"/>
      <c r="AM794" s="7"/>
      <c r="AN794" s="7"/>
      <c r="AO794" s="7"/>
      <c r="AP794" s="7">
        <v>5</v>
      </c>
      <c r="AQ794" s="7"/>
      <c r="AR794" s="7"/>
      <c r="AS794" s="7">
        <v>92</v>
      </c>
      <c r="AT794" s="7"/>
      <c r="AU794" s="7"/>
      <c r="AV794" s="7"/>
      <c r="AW794" s="7"/>
      <c r="AX794" s="7"/>
      <c r="AY794" s="7"/>
      <c r="AZ794" s="7"/>
      <c r="BA794" s="8">
        <f t="shared" si="87"/>
        <v>100</v>
      </c>
      <c r="BB794" s="45"/>
      <c r="BC794" s="4"/>
      <c r="BD794" s="4"/>
      <c r="BE794" s="4"/>
      <c r="BG794" s="8" t="str">
        <f>VLOOKUP($BF794,definitions_list_lookup!$N$15:$P$20,2,TRUE)</f>
        <v>fresh</v>
      </c>
      <c r="BH794" s="8">
        <f>VLOOKUP($BF794,definitions_list_lookup!$N$15:$P$20,3,TRUE)</f>
        <v>0</v>
      </c>
      <c r="BI794" s="4"/>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8">
        <f t="shared" si="88"/>
        <v>0</v>
      </c>
      <c r="CI794" s="45"/>
      <c r="CK794" s="130"/>
      <c r="CM794" s="8" t="str">
        <f>VLOOKUP($CL794,definitions_list_lookup!$N$15:$P$20,2,TRUE)</f>
        <v>fresh</v>
      </c>
      <c r="CN794" s="8">
        <f>VLOOKUP($CL794,definitions_list_lookup!$N$15:$P$20,3,TRUE)</f>
        <v>0</v>
      </c>
      <c r="CO794" s="108"/>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8">
        <f t="shared" si="89"/>
        <v>0</v>
      </c>
      <c r="DO794" s="45"/>
      <c r="DP794" s="4"/>
      <c r="DR794" s="8" t="str">
        <f>VLOOKUP($DQ794,definitions_list_lookup!$N$15:$P$20,2,TRUE)</f>
        <v>fresh</v>
      </c>
      <c r="DS794" s="8">
        <f>VLOOKUP($DQ794,definitions_list_lookup!$N$15:$P$20,3,TRUE)</f>
        <v>0</v>
      </c>
      <c r="DT794" s="108"/>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8">
        <f t="shared" si="90"/>
        <v>0</v>
      </c>
      <c r="ET794" s="45"/>
      <c r="EU794" s="8">
        <f t="shared" si="84"/>
        <v>90</v>
      </c>
      <c r="EV794" s="8" t="str">
        <f>VLOOKUP($EU794,definitions_list_lookup!$N$15:$P$20,2,TRUE)</f>
        <v>very high</v>
      </c>
      <c r="EW794" s="8">
        <f>VLOOKUP($EU794,definitions_list_lookup!$N$15:$P$20,3,TRUE)</f>
        <v>4</v>
      </c>
    </row>
    <row r="795" spans="1:153" s="5" customFormat="1" ht="112">
      <c r="A795" s="5" t="s">
        <v>3309</v>
      </c>
      <c r="B795" s="5" t="s">
        <v>2845</v>
      </c>
      <c r="C795" s="5" t="s">
        <v>3243</v>
      </c>
      <c r="D795" s="5" t="s">
        <v>1497</v>
      </c>
      <c r="E795" s="5">
        <v>168</v>
      </c>
      <c r="F795" s="5">
        <v>3</v>
      </c>
      <c r="G795" s="6" t="str">
        <f t="shared" si="85"/>
        <v>168-3</v>
      </c>
      <c r="H795" s="2">
        <v>0</v>
      </c>
      <c r="I795" s="2">
        <v>84</v>
      </c>
      <c r="J795" s="81" t="str">
        <f>IF(((VLOOKUP($G795,Depth_Lookup!$A$3:$J$561,9,FALSE))-(I795/100))&gt;=0,"Good","Too Long")</f>
        <v>Good</v>
      </c>
      <c r="K795" s="82">
        <f>(VLOOKUP($G795,Depth_Lookup!$A$3:$J$561,10,FALSE))+(H795/100)</f>
        <v>378.87</v>
      </c>
      <c r="L795" s="82">
        <f>(VLOOKUP($G795,Depth_Lookup!$A$3:$J$561,10,FALSE))+(I795/100)</f>
        <v>379.71</v>
      </c>
      <c r="M795" s="174" t="s">
        <v>3081</v>
      </c>
      <c r="N795" s="174" t="s">
        <v>2630</v>
      </c>
      <c r="O795" s="59" t="s">
        <v>3208</v>
      </c>
      <c r="P795" s="59" t="s">
        <v>2500</v>
      </c>
      <c r="Q795" s="45"/>
      <c r="R795" s="42">
        <v>100</v>
      </c>
      <c r="V795" s="8">
        <f t="shared" si="86"/>
        <v>100</v>
      </c>
      <c r="W795" s="4" t="s">
        <v>2039</v>
      </c>
      <c r="X795" s="5" t="s">
        <v>1764</v>
      </c>
      <c r="Y795" s="38">
        <v>90</v>
      </c>
      <c r="Z795" s="8" t="str">
        <f>VLOOKUP($Y795,definitions_list_lookup!$N$15:$P$20,2,TRUE)</f>
        <v>very high</v>
      </c>
      <c r="AA795" s="8">
        <f>VLOOKUP($Y795,definitions_list_lookup!$N$15:$P$20,3,TRUE)</f>
        <v>4</v>
      </c>
      <c r="AB795" s="4" t="s">
        <v>3207</v>
      </c>
      <c r="AC795" s="7">
        <v>3</v>
      </c>
      <c r="AD795" s="7"/>
      <c r="AE795" s="7"/>
      <c r="AF795" s="7"/>
      <c r="AG795" s="7"/>
      <c r="AH795" s="7"/>
      <c r="AI795" s="7"/>
      <c r="AJ795" s="7"/>
      <c r="AK795" s="7"/>
      <c r="AL795" s="7"/>
      <c r="AM795" s="7"/>
      <c r="AN795" s="7"/>
      <c r="AO795" s="7"/>
      <c r="AP795" s="7">
        <v>5</v>
      </c>
      <c r="AQ795" s="7"/>
      <c r="AR795" s="7"/>
      <c r="AS795" s="7">
        <v>92</v>
      </c>
      <c r="AT795" s="7"/>
      <c r="AU795" s="7"/>
      <c r="AV795" s="7"/>
      <c r="AW795" s="7"/>
      <c r="AX795" s="7"/>
      <c r="AY795" s="7"/>
      <c r="AZ795" s="7"/>
      <c r="BA795" s="8">
        <f t="shared" si="87"/>
        <v>100</v>
      </c>
      <c r="BB795" s="45"/>
      <c r="BC795" s="4"/>
      <c r="BD795" s="4"/>
      <c r="BE795" s="4"/>
      <c r="BG795" s="8" t="str">
        <f>VLOOKUP($BF795,definitions_list_lookup!$N$15:$P$20,2,TRUE)</f>
        <v>fresh</v>
      </c>
      <c r="BH795" s="8">
        <f>VLOOKUP($BF795,definitions_list_lookup!$N$15:$P$20,3,TRUE)</f>
        <v>0</v>
      </c>
      <c r="BI795" s="4"/>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8">
        <f t="shared" si="88"/>
        <v>0</v>
      </c>
      <c r="CI795" s="45"/>
      <c r="CK795" s="130"/>
      <c r="CM795" s="8" t="str">
        <f>VLOOKUP($CL795,definitions_list_lookup!$N$15:$P$20,2,TRUE)</f>
        <v>fresh</v>
      </c>
      <c r="CN795" s="8">
        <f>VLOOKUP($CL795,definitions_list_lookup!$N$15:$P$20,3,TRUE)</f>
        <v>0</v>
      </c>
      <c r="CO795" s="108"/>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8">
        <f t="shared" si="89"/>
        <v>0</v>
      </c>
      <c r="DO795" s="45"/>
      <c r="DP795" s="4"/>
      <c r="DR795" s="8" t="str">
        <f>VLOOKUP($DQ795,definitions_list_lookup!$N$15:$P$20,2,TRUE)</f>
        <v>fresh</v>
      </c>
      <c r="DS795" s="8">
        <f>VLOOKUP($DQ795,definitions_list_lookup!$N$15:$P$20,3,TRUE)</f>
        <v>0</v>
      </c>
      <c r="DT795" s="108"/>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8">
        <f t="shared" si="90"/>
        <v>0</v>
      </c>
      <c r="ET795" s="45"/>
      <c r="EU795" s="8">
        <f t="shared" si="84"/>
        <v>90</v>
      </c>
      <c r="EV795" s="8" t="str">
        <f>VLOOKUP($EU795,definitions_list_lookup!$N$15:$P$20,2,TRUE)</f>
        <v>very high</v>
      </c>
      <c r="EW795" s="8">
        <f>VLOOKUP($EU795,definitions_list_lookup!$N$15:$P$20,3,TRUE)</f>
        <v>4</v>
      </c>
    </row>
    <row r="796" spans="1:153" s="5" customFormat="1" ht="112">
      <c r="A796" s="5" t="s">
        <v>3309</v>
      </c>
      <c r="B796" s="5" t="s">
        <v>2845</v>
      </c>
      <c r="C796" s="5" t="s">
        <v>3244</v>
      </c>
      <c r="D796" s="5" t="s">
        <v>1497</v>
      </c>
      <c r="E796" s="5">
        <v>169</v>
      </c>
      <c r="F796" s="5">
        <v>1</v>
      </c>
      <c r="G796" s="6" t="str">
        <f t="shared" si="85"/>
        <v>169-1</v>
      </c>
      <c r="H796" s="2">
        <v>0</v>
      </c>
      <c r="I796" s="2">
        <v>61.5</v>
      </c>
      <c r="J796" s="81" t="str">
        <f>IF(((VLOOKUP($G796,Depth_Lookup!$A$3:$J$561,9,FALSE))-(I796/100))&gt;=0,"Good","Too Long")</f>
        <v>Good</v>
      </c>
      <c r="K796" s="82">
        <f>(VLOOKUP($G796,Depth_Lookup!$A$3:$J$561,10,FALSE))+(H796/100)</f>
        <v>379.7</v>
      </c>
      <c r="L796" s="82">
        <f>(VLOOKUP($G796,Depth_Lookup!$A$3:$J$561,10,FALSE))+(I796/100)</f>
        <v>380.315</v>
      </c>
      <c r="M796" s="174" t="s">
        <v>3081</v>
      </c>
      <c r="N796" s="174" t="s">
        <v>2630</v>
      </c>
      <c r="O796" s="59" t="s">
        <v>3203</v>
      </c>
      <c r="P796" s="59" t="s">
        <v>2500</v>
      </c>
      <c r="Q796" s="45"/>
      <c r="R796" s="42">
        <v>100</v>
      </c>
      <c r="V796" s="8">
        <f t="shared" si="86"/>
        <v>100</v>
      </c>
      <c r="W796" s="4" t="s">
        <v>2039</v>
      </c>
      <c r="X796" s="5" t="s">
        <v>1764</v>
      </c>
      <c r="Y796" s="38">
        <v>90</v>
      </c>
      <c r="Z796" s="8" t="str">
        <f>VLOOKUP($Y796,definitions_list_lookup!$N$15:$P$20,2,TRUE)</f>
        <v>very high</v>
      </c>
      <c r="AA796" s="8">
        <f>VLOOKUP($Y796,definitions_list_lookup!$N$15:$P$20,3,TRUE)</f>
        <v>4</v>
      </c>
      <c r="AB796" s="4"/>
      <c r="AC796" s="7">
        <v>3</v>
      </c>
      <c r="AD796" s="7"/>
      <c r="AE796" s="7"/>
      <c r="AF796" s="7"/>
      <c r="AG796" s="7"/>
      <c r="AH796" s="7"/>
      <c r="AI796" s="7"/>
      <c r="AJ796" s="7"/>
      <c r="AK796" s="7"/>
      <c r="AL796" s="7"/>
      <c r="AM796" s="7"/>
      <c r="AN796" s="7"/>
      <c r="AO796" s="7"/>
      <c r="AP796" s="7">
        <v>5</v>
      </c>
      <c r="AQ796" s="7"/>
      <c r="AR796" s="7"/>
      <c r="AS796" s="7">
        <v>92</v>
      </c>
      <c r="AT796" s="7"/>
      <c r="AU796" s="7"/>
      <c r="AV796" s="7"/>
      <c r="AW796" s="7"/>
      <c r="AX796" s="7"/>
      <c r="AY796" s="7"/>
      <c r="AZ796" s="7"/>
      <c r="BA796" s="8">
        <f t="shared" si="87"/>
        <v>100</v>
      </c>
      <c r="BB796" s="45"/>
      <c r="BC796" s="4"/>
      <c r="BD796" s="4"/>
      <c r="BE796" s="4"/>
      <c r="BG796" s="8" t="str">
        <f>VLOOKUP($BF796,definitions_list_lookup!$N$15:$P$20,2,TRUE)</f>
        <v>fresh</v>
      </c>
      <c r="BH796" s="8">
        <f>VLOOKUP($BF796,definitions_list_lookup!$N$15:$P$20,3,TRUE)</f>
        <v>0</v>
      </c>
      <c r="BI796" s="4"/>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8">
        <f t="shared" si="88"/>
        <v>0</v>
      </c>
      <c r="CI796" s="45"/>
      <c r="CK796" s="130"/>
      <c r="CM796" s="8" t="str">
        <f>VLOOKUP($CL796,definitions_list_lookup!$N$15:$P$20,2,TRUE)</f>
        <v>fresh</v>
      </c>
      <c r="CN796" s="8">
        <f>VLOOKUP($CL796,definitions_list_lookup!$N$15:$P$20,3,TRUE)</f>
        <v>0</v>
      </c>
      <c r="CO796" s="108"/>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8">
        <f t="shared" si="89"/>
        <v>0</v>
      </c>
      <c r="DO796" s="45"/>
      <c r="DP796" s="4"/>
      <c r="DR796" s="8" t="str">
        <f>VLOOKUP($DQ796,definitions_list_lookup!$N$15:$P$20,2,TRUE)</f>
        <v>fresh</v>
      </c>
      <c r="DS796" s="8">
        <f>VLOOKUP($DQ796,definitions_list_lookup!$N$15:$P$20,3,TRUE)</f>
        <v>0</v>
      </c>
      <c r="DT796" s="108"/>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8">
        <f t="shared" si="90"/>
        <v>0</v>
      </c>
      <c r="ET796" s="45"/>
      <c r="EU796" s="8">
        <f t="shared" si="84"/>
        <v>90</v>
      </c>
      <c r="EV796" s="8" t="str">
        <f>VLOOKUP($EU796,definitions_list_lookup!$N$15:$P$20,2,TRUE)</f>
        <v>very high</v>
      </c>
      <c r="EW796" s="8">
        <f>VLOOKUP($EU796,definitions_list_lookup!$N$15:$P$20,3,TRUE)</f>
        <v>4</v>
      </c>
    </row>
    <row r="797" spans="1:153" s="5" customFormat="1" ht="84">
      <c r="A797" s="5" t="s">
        <v>3309</v>
      </c>
      <c r="B797" s="5" t="s">
        <v>2845</v>
      </c>
      <c r="C797" s="5" t="s">
        <v>3245</v>
      </c>
      <c r="D797" s="5" t="s">
        <v>1497</v>
      </c>
      <c r="E797" s="5">
        <v>169</v>
      </c>
      <c r="F797" s="5">
        <v>1</v>
      </c>
      <c r="G797" s="6" t="str">
        <f t="shared" si="85"/>
        <v>169-1</v>
      </c>
      <c r="H797" s="2">
        <v>61.5</v>
      </c>
      <c r="I797" s="2">
        <v>66</v>
      </c>
      <c r="J797" s="81" t="str">
        <f>IF(((VLOOKUP($G797,Depth_Lookup!$A$3:$J$561,9,FALSE))-(I797/100))&gt;=0,"Good","Too Long")</f>
        <v>Good</v>
      </c>
      <c r="K797" s="82">
        <f>(VLOOKUP($G797,Depth_Lookup!$A$3:$J$561,10,FALSE))+(H797/100)</f>
        <v>380.315</v>
      </c>
      <c r="L797" s="82">
        <f>(VLOOKUP($G797,Depth_Lookup!$A$3:$J$561,10,FALSE))+(I797/100)</f>
        <v>380.36</v>
      </c>
      <c r="M797" s="174" t="s">
        <v>3082</v>
      </c>
      <c r="N797" s="174" t="s">
        <v>13</v>
      </c>
      <c r="O797" s="59" t="s">
        <v>3041</v>
      </c>
      <c r="P797" s="59" t="s">
        <v>2857</v>
      </c>
      <c r="Q797" s="45"/>
      <c r="R797" s="42">
        <v>100</v>
      </c>
      <c r="V797" s="8">
        <f t="shared" si="86"/>
        <v>100</v>
      </c>
      <c r="W797" s="4" t="s">
        <v>2039</v>
      </c>
      <c r="X797" s="5" t="s">
        <v>1764</v>
      </c>
      <c r="Y797" s="38">
        <v>80</v>
      </c>
      <c r="Z797" s="8" t="str">
        <f>VLOOKUP($Y797,definitions_list_lookup!$N$15:$P$20,2,TRUE)</f>
        <v>very high</v>
      </c>
      <c r="AA797" s="8">
        <f>VLOOKUP($Y797,definitions_list_lookup!$N$15:$P$20,3,TRUE)</f>
        <v>4</v>
      </c>
      <c r="AB797" s="4"/>
      <c r="AC797" s="7">
        <v>2</v>
      </c>
      <c r="AD797" s="7"/>
      <c r="AE797" s="7"/>
      <c r="AF797" s="7"/>
      <c r="AG797" s="7"/>
      <c r="AH797" s="7"/>
      <c r="AI797" s="7"/>
      <c r="AJ797" s="7"/>
      <c r="AK797" s="7"/>
      <c r="AL797" s="7"/>
      <c r="AM797" s="7"/>
      <c r="AN797" s="7"/>
      <c r="AO797" s="7"/>
      <c r="AP797" s="7">
        <v>5</v>
      </c>
      <c r="AQ797" s="7"/>
      <c r="AR797" s="7"/>
      <c r="AS797" s="7">
        <v>93</v>
      </c>
      <c r="AT797" s="7"/>
      <c r="AU797" s="7"/>
      <c r="AV797" s="7"/>
      <c r="AW797" s="7"/>
      <c r="AX797" s="7"/>
      <c r="AY797" s="7"/>
      <c r="AZ797" s="7"/>
      <c r="BA797" s="8">
        <f t="shared" si="87"/>
        <v>100</v>
      </c>
      <c r="BB797" s="45"/>
      <c r="BC797" s="4"/>
      <c r="BD797" s="4"/>
      <c r="BE797" s="4"/>
      <c r="BG797" s="8" t="str">
        <f>VLOOKUP($BF797,definitions_list_lookup!$N$15:$P$20,2,TRUE)</f>
        <v>fresh</v>
      </c>
      <c r="BH797" s="8">
        <f>VLOOKUP($BF797,definitions_list_lookup!$N$15:$P$20,3,TRUE)</f>
        <v>0</v>
      </c>
      <c r="BI797" s="4"/>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8">
        <f t="shared" si="88"/>
        <v>0</v>
      </c>
      <c r="CI797" s="45"/>
      <c r="CK797" s="130"/>
      <c r="CM797" s="8" t="str">
        <f>VLOOKUP($CL797,definitions_list_lookup!$N$15:$P$20,2,TRUE)</f>
        <v>fresh</v>
      </c>
      <c r="CN797" s="8">
        <f>VLOOKUP($CL797,definitions_list_lookup!$N$15:$P$20,3,TRUE)</f>
        <v>0</v>
      </c>
      <c r="CO797" s="108"/>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8">
        <f t="shared" si="89"/>
        <v>0</v>
      </c>
      <c r="DO797" s="45"/>
      <c r="DP797" s="4"/>
      <c r="DR797" s="8" t="str">
        <f>VLOOKUP($DQ797,definitions_list_lookup!$N$15:$P$20,2,TRUE)</f>
        <v>fresh</v>
      </c>
      <c r="DS797" s="8">
        <f>VLOOKUP($DQ797,definitions_list_lookup!$N$15:$P$20,3,TRUE)</f>
        <v>0</v>
      </c>
      <c r="DT797" s="108"/>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8">
        <f t="shared" si="90"/>
        <v>0</v>
      </c>
      <c r="ET797" s="45"/>
      <c r="EU797" s="8">
        <f t="shared" si="84"/>
        <v>80</v>
      </c>
      <c r="EV797" s="8" t="str">
        <f>VLOOKUP($EU797,definitions_list_lookup!$N$15:$P$20,2,TRUE)</f>
        <v>very high</v>
      </c>
      <c r="EW797" s="8">
        <f>VLOOKUP($EU797,definitions_list_lookup!$N$15:$P$20,3,TRUE)</f>
        <v>4</v>
      </c>
    </row>
    <row r="798" spans="1:153" s="5" customFormat="1" ht="84">
      <c r="A798" s="5" t="s">
        <v>3309</v>
      </c>
      <c r="B798" s="5" t="s">
        <v>2845</v>
      </c>
      <c r="C798" s="5" t="s">
        <v>3246</v>
      </c>
      <c r="D798" s="5" t="s">
        <v>1497</v>
      </c>
      <c r="E798" s="5">
        <v>169</v>
      </c>
      <c r="F798" s="5">
        <v>1</v>
      </c>
      <c r="G798" s="6" t="str">
        <f t="shared" si="85"/>
        <v>169-1</v>
      </c>
      <c r="H798" s="2">
        <v>66</v>
      </c>
      <c r="I798" s="2">
        <v>82.5</v>
      </c>
      <c r="J798" s="81" t="str">
        <f>IF(((VLOOKUP($G798,Depth_Lookup!$A$3:$J$561,9,FALSE))-(I798/100))&gt;=0,"Good","Too Long")</f>
        <v>Good</v>
      </c>
      <c r="K798" s="82">
        <f>(VLOOKUP($G798,Depth_Lookup!$A$3:$J$561,10,FALSE))+(H798/100)</f>
        <v>380.36</v>
      </c>
      <c r="L798" s="82">
        <f>(VLOOKUP($G798,Depth_Lookup!$A$3:$J$561,10,FALSE))+(I798/100)</f>
        <v>380.52499999999998</v>
      </c>
      <c r="M798" s="174" t="s">
        <v>3083</v>
      </c>
      <c r="N798" s="174" t="s">
        <v>12</v>
      </c>
      <c r="O798" s="59" t="s">
        <v>3200</v>
      </c>
      <c r="P798" s="59" t="s">
        <v>2857</v>
      </c>
      <c r="Q798" s="45"/>
      <c r="R798" s="42">
        <v>100</v>
      </c>
      <c r="V798" s="8">
        <f t="shared" si="86"/>
        <v>100</v>
      </c>
      <c r="W798" s="4" t="s">
        <v>2039</v>
      </c>
      <c r="X798" s="5" t="s">
        <v>1764</v>
      </c>
      <c r="Y798" s="38">
        <v>85</v>
      </c>
      <c r="Z798" s="8" t="str">
        <f>VLOOKUP($Y798,definitions_list_lookup!$N$15:$P$20,2,TRUE)</f>
        <v>very high</v>
      </c>
      <c r="AA798" s="8">
        <f>VLOOKUP($Y798,definitions_list_lookup!$N$15:$P$20,3,TRUE)</f>
        <v>4</v>
      </c>
      <c r="AB798" s="4"/>
      <c r="AC798" s="7">
        <v>3</v>
      </c>
      <c r="AD798" s="7"/>
      <c r="AE798" s="7"/>
      <c r="AF798" s="7"/>
      <c r="AG798" s="7"/>
      <c r="AH798" s="7"/>
      <c r="AI798" s="7"/>
      <c r="AJ798" s="7"/>
      <c r="AK798" s="7"/>
      <c r="AL798" s="7"/>
      <c r="AM798" s="7"/>
      <c r="AN798" s="7"/>
      <c r="AO798" s="7"/>
      <c r="AP798" s="7">
        <v>5</v>
      </c>
      <c r="AQ798" s="7"/>
      <c r="AR798" s="7"/>
      <c r="AS798" s="7">
        <v>92</v>
      </c>
      <c r="AT798" s="7"/>
      <c r="AU798" s="7"/>
      <c r="AV798" s="7"/>
      <c r="AW798" s="7"/>
      <c r="AX798" s="7"/>
      <c r="AY798" s="7"/>
      <c r="AZ798" s="7"/>
      <c r="BA798" s="8">
        <f t="shared" si="87"/>
        <v>100</v>
      </c>
      <c r="BB798" s="45"/>
      <c r="BC798" s="4"/>
      <c r="BD798" s="4"/>
      <c r="BE798" s="4"/>
      <c r="BG798" s="8" t="str">
        <f>VLOOKUP($BF798,definitions_list_lookup!$N$15:$P$20,2,TRUE)</f>
        <v>fresh</v>
      </c>
      <c r="BH798" s="8">
        <f>VLOOKUP($BF798,definitions_list_lookup!$N$15:$P$20,3,TRUE)</f>
        <v>0</v>
      </c>
      <c r="BI798" s="108"/>
      <c r="BJ798" s="7">
        <v>20</v>
      </c>
      <c r="BK798" s="7"/>
      <c r="BL798" s="7">
        <v>80</v>
      </c>
      <c r="BM798" s="7"/>
      <c r="BN798" s="7"/>
      <c r="BO798" s="7"/>
      <c r="BP798" s="7"/>
      <c r="BQ798" s="7"/>
      <c r="BR798" s="7"/>
      <c r="BS798" s="7"/>
      <c r="BT798" s="7"/>
      <c r="BU798" s="7"/>
      <c r="BV798" s="7"/>
      <c r="BW798" s="7"/>
      <c r="BX798" s="7"/>
      <c r="BY798" s="7"/>
      <c r="BZ798" s="7"/>
      <c r="CA798" s="7"/>
      <c r="CB798" s="7"/>
      <c r="CC798" s="7"/>
      <c r="CD798" s="7"/>
      <c r="CE798" s="7"/>
      <c r="CF798" s="7"/>
      <c r="CG798" s="7"/>
      <c r="CH798" s="8">
        <f t="shared" si="88"/>
        <v>100</v>
      </c>
      <c r="CI798" s="45"/>
      <c r="CK798" s="130"/>
      <c r="CM798" s="8" t="str">
        <f>VLOOKUP($CL798,definitions_list_lookup!$N$15:$P$20,2,TRUE)</f>
        <v>fresh</v>
      </c>
      <c r="CN798" s="8">
        <f>VLOOKUP($CL798,definitions_list_lookup!$N$15:$P$20,3,TRUE)</f>
        <v>0</v>
      </c>
      <c r="CO798" s="108"/>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8">
        <f t="shared" si="89"/>
        <v>0</v>
      </c>
      <c r="DO798" s="45"/>
      <c r="DP798" s="4"/>
      <c r="DR798" s="8" t="str">
        <f>VLOOKUP($DQ798,definitions_list_lookup!$N$15:$P$20,2,TRUE)</f>
        <v>fresh</v>
      </c>
      <c r="DS798" s="8">
        <f>VLOOKUP($DQ798,definitions_list_lookup!$N$15:$P$20,3,TRUE)</f>
        <v>0</v>
      </c>
      <c r="DT798" s="108"/>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8">
        <f t="shared" si="90"/>
        <v>0</v>
      </c>
      <c r="ET798" s="45"/>
      <c r="EU798" s="8">
        <f t="shared" si="84"/>
        <v>85</v>
      </c>
      <c r="EV798" s="8" t="str">
        <f>VLOOKUP($EU798,definitions_list_lookup!$N$15:$P$20,2,TRUE)</f>
        <v>very high</v>
      </c>
      <c r="EW798" s="8">
        <f>VLOOKUP($EU798,definitions_list_lookup!$N$15:$P$20,3,TRUE)</f>
        <v>4</v>
      </c>
    </row>
    <row r="799" spans="1:153" s="5" customFormat="1" ht="168">
      <c r="A799" s="5" t="s">
        <v>3309</v>
      </c>
      <c r="B799" s="5" t="s">
        <v>2845</v>
      </c>
      <c r="C799" s="5" t="s">
        <v>3247</v>
      </c>
      <c r="D799" s="5" t="s">
        <v>1497</v>
      </c>
      <c r="E799" s="5">
        <v>169</v>
      </c>
      <c r="F799" s="5">
        <v>2</v>
      </c>
      <c r="G799" s="6" t="str">
        <f t="shared" si="85"/>
        <v>169-2</v>
      </c>
      <c r="H799" s="2">
        <v>0</v>
      </c>
      <c r="I799" s="2">
        <v>69</v>
      </c>
      <c r="J799" s="81" t="str">
        <f>IF(((VLOOKUP($G799,Depth_Lookup!$A$3:$J$561,9,FALSE))-(I799/100))&gt;=0,"Good","Too Long")</f>
        <v>Good</v>
      </c>
      <c r="K799" s="82">
        <f>(VLOOKUP($G799,Depth_Lookup!$A$3:$J$561,10,FALSE))+(H799/100)</f>
        <v>380.52499999999998</v>
      </c>
      <c r="L799" s="82">
        <f>(VLOOKUP($G799,Depth_Lookup!$A$3:$J$561,10,FALSE))+(I799/100)</f>
        <v>381.21499999999997</v>
      </c>
      <c r="M799" s="174" t="s">
        <v>3083</v>
      </c>
      <c r="N799" s="174" t="s">
        <v>12</v>
      </c>
      <c r="O799" s="59" t="s">
        <v>3212</v>
      </c>
      <c r="P799" s="59" t="s">
        <v>3216</v>
      </c>
      <c r="Q799" s="45"/>
      <c r="R799" s="42">
        <v>95</v>
      </c>
      <c r="S799" s="5">
        <v>5</v>
      </c>
      <c r="V799" s="8">
        <f t="shared" si="86"/>
        <v>100</v>
      </c>
      <c r="W799" s="4" t="s">
        <v>1750</v>
      </c>
      <c r="X799" s="5" t="s">
        <v>1764</v>
      </c>
      <c r="Y799" s="38">
        <v>85</v>
      </c>
      <c r="Z799" s="8" t="str">
        <f>VLOOKUP($Y799,definitions_list_lookup!$N$15:$P$20,2,TRUE)</f>
        <v>very high</v>
      </c>
      <c r="AA799" s="8">
        <f>VLOOKUP($Y799,definitions_list_lookup!$N$15:$P$20,3,TRUE)</f>
        <v>4</v>
      </c>
      <c r="AB799" s="4"/>
      <c r="AC799" s="7">
        <v>3</v>
      </c>
      <c r="AD799" s="7"/>
      <c r="AE799" s="7"/>
      <c r="AF799" s="7"/>
      <c r="AG799" s="7"/>
      <c r="AH799" s="7"/>
      <c r="AI799" s="7"/>
      <c r="AJ799" s="7"/>
      <c r="AK799" s="7"/>
      <c r="AL799" s="7"/>
      <c r="AM799" s="7"/>
      <c r="AN799" s="7"/>
      <c r="AO799" s="7"/>
      <c r="AP799" s="7">
        <v>5</v>
      </c>
      <c r="AQ799" s="7"/>
      <c r="AR799" s="7"/>
      <c r="AS799" s="7">
        <v>92</v>
      </c>
      <c r="AT799" s="7"/>
      <c r="AU799" s="7"/>
      <c r="AV799" s="7"/>
      <c r="AW799" s="7"/>
      <c r="AX799" s="7"/>
      <c r="AY799" s="7"/>
      <c r="AZ799" s="7"/>
      <c r="BA799" s="8">
        <f t="shared" si="87"/>
        <v>100</v>
      </c>
      <c r="BB799" s="45"/>
      <c r="BC799" s="4" t="s">
        <v>3210</v>
      </c>
      <c r="BD799" s="4" t="s">
        <v>2793</v>
      </c>
      <c r="BE799" s="4" t="s">
        <v>3211</v>
      </c>
      <c r="BF799" s="5">
        <v>100</v>
      </c>
      <c r="BG799" s="8" t="str">
        <f>VLOOKUP($BF799,definitions_list_lookup!$N$15:$P$20,2,TRUE)</f>
        <v>complete</v>
      </c>
      <c r="BH799" s="8">
        <f>VLOOKUP($BF799,definitions_list_lookup!$N$15:$P$20,3,TRUE)</f>
        <v>5</v>
      </c>
      <c r="BI799" s="132" t="s">
        <v>3209</v>
      </c>
      <c r="BJ799" s="7">
        <v>20</v>
      </c>
      <c r="BK799" s="7"/>
      <c r="BL799" s="7">
        <v>80</v>
      </c>
      <c r="BM799" s="7"/>
      <c r="BN799" s="7"/>
      <c r="BO799" s="7"/>
      <c r="BP799" s="7"/>
      <c r="BQ799" s="7"/>
      <c r="BR799" s="7"/>
      <c r="BS799" s="7"/>
      <c r="BT799" s="7"/>
      <c r="BU799" s="7"/>
      <c r="BV799" s="7"/>
      <c r="BW799" s="7"/>
      <c r="BX799" s="7"/>
      <c r="BY799" s="7"/>
      <c r="BZ799" s="7"/>
      <c r="CA799" s="7"/>
      <c r="CB799" s="7"/>
      <c r="CC799" s="7"/>
      <c r="CD799" s="7"/>
      <c r="CE799" s="7"/>
      <c r="CF799" s="7"/>
      <c r="CG799" s="7"/>
      <c r="CH799" s="8">
        <f t="shared" si="88"/>
        <v>100</v>
      </c>
      <c r="CI799" s="45"/>
      <c r="CK799" s="130"/>
      <c r="CM799" s="8" t="str">
        <f>VLOOKUP($CL799,definitions_list_lookup!$N$15:$P$20,2,TRUE)</f>
        <v>fresh</v>
      </c>
      <c r="CN799" s="8">
        <f>VLOOKUP($CL799,definitions_list_lookup!$N$15:$P$20,3,TRUE)</f>
        <v>0</v>
      </c>
      <c r="CO799" s="108"/>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8">
        <f t="shared" si="89"/>
        <v>0</v>
      </c>
      <c r="DO799" s="45"/>
      <c r="DP799" s="4"/>
      <c r="DR799" s="8" t="str">
        <f>VLOOKUP($DQ799,definitions_list_lookup!$N$15:$P$20,2,TRUE)</f>
        <v>fresh</v>
      </c>
      <c r="DS799" s="8">
        <f>VLOOKUP($DQ799,definitions_list_lookup!$N$15:$P$20,3,TRUE)</f>
        <v>0</v>
      </c>
      <c r="DT799" s="108"/>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8">
        <f t="shared" si="90"/>
        <v>0</v>
      </c>
      <c r="ET799" s="45"/>
      <c r="EU799" s="8">
        <f t="shared" si="84"/>
        <v>85.75</v>
      </c>
      <c r="EV799" s="8" t="str">
        <f>VLOOKUP($EU799,definitions_list_lookup!$N$15:$P$20,2,TRUE)</f>
        <v>very high</v>
      </c>
      <c r="EW799" s="8">
        <f>VLOOKUP($EU799,definitions_list_lookup!$N$15:$P$20,3,TRUE)</f>
        <v>4</v>
      </c>
    </row>
    <row r="800" spans="1:153" s="100" customFormat="1" ht="168">
      <c r="A800" s="100" t="s">
        <v>3309</v>
      </c>
      <c r="B800" s="100" t="s">
        <v>2845</v>
      </c>
      <c r="C800" s="100" t="s">
        <v>3247</v>
      </c>
      <c r="D800" s="100" t="s">
        <v>1497</v>
      </c>
      <c r="E800" s="100">
        <v>169</v>
      </c>
      <c r="F800" s="100">
        <v>3</v>
      </c>
      <c r="G800" s="101" t="str">
        <f t="shared" si="85"/>
        <v>169-3</v>
      </c>
      <c r="H800" s="102">
        <v>0</v>
      </c>
      <c r="I800" s="102">
        <v>82.5</v>
      </c>
      <c r="J800" s="81" t="str">
        <f>IF(((VLOOKUP($G800,Depth_Lookup!$A$3:$J$561,9,FALSE))-(I800/100))&gt;=0,"Good","Too Long")</f>
        <v>Good</v>
      </c>
      <c r="K800" s="82">
        <f>(VLOOKUP($G800,Depth_Lookup!$A$3:$J$561,10,FALSE))+(H800/100)</f>
        <v>381.21499999999997</v>
      </c>
      <c r="L800" s="82">
        <f>(VLOOKUP($G800,Depth_Lookup!$A$3:$J$561,10,FALSE))+(I800/100)</f>
        <v>382.03999999999996</v>
      </c>
      <c r="M800" s="175" t="s">
        <v>3083</v>
      </c>
      <c r="N800" s="175" t="s">
        <v>12</v>
      </c>
      <c r="O800" s="136" t="s">
        <v>3214</v>
      </c>
      <c r="P800" s="136" t="s">
        <v>3216</v>
      </c>
      <c r="Q800" s="137"/>
      <c r="R800" s="124">
        <v>98</v>
      </c>
      <c r="S800" s="100">
        <v>2</v>
      </c>
      <c r="V800" s="177">
        <f t="shared" si="86"/>
        <v>100</v>
      </c>
      <c r="W800" s="125" t="s">
        <v>1750</v>
      </c>
      <c r="X800" s="100" t="s">
        <v>1764</v>
      </c>
      <c r="Y800" s="126">
        <v>90</v>
      </c>
      <c r="Z800" s="177" t="str">
        <f>VLOOKUP($Y800,definitions_list_lookup!$N$15:$P$20,2,TRUE)</f>
        <v>very high</v>
      </c>
      <c r="AA800" s="177">
        <f>VLOOKUP($Y800,definitions_list_lookup!$N$15:$P$20,3,TRUE)</f>
        <v>4</v>
      </c>
      <c r="AB800" s="125"/>
      <c r="AC800" s="106">
        <v>2</v>
      </c>
      <c r="AD800" s="106"/>
      <c r="AE800" s="106"/>
      <c r="AF800" s="106"/>
      <c r="AG800" s="106"/>
      <c r="AH800" s="106"/>
      <c r="AI800" s="106"/>
      <c r="AJ800" s="106"/>
      <c r="AK800" s="106"/>
      <c r="AL800" s="106"/>
      <c r="AM800" s="106"/>
      <c r="AN800" s="106"/>
      <c r="AO800" s="106"/>
      <c r="AP800" s="106">
        <v>5</v>
      </c>
      <c r="AQ800" s="106"/>
      <c r="AR800" s="106"/>
      <c r="AS800" s="106">
        <v>93</v>
      </c>
      <c r="AT800" s="106"/>
      <c r="AU800" s="106"/>
      <c r="AV800" s="106"/>
      <c r="AW800" s="106"/>
      <c r="AX800" s="106"/>
      <c r="AY800" s="106"/>
      <c r="AZ800" s="106"/>
      <c r="BA800" s="177">
        <f t="shared" si="87"/>
        <v>100</v>
      </c>
      <c r="BB800" s="137"/>
      <c r="BC800" s="125" t="s">
        <v>1739</v>
      </c>
      <c r="BD800" s="125" t="s">
        <v>2793</v>
      </c>
      <c r="BE800" s="125" t="s">
        <v>3213</v>
      </c>
      <c r="BF800" s="100">
        <v>100</v>
      </c>
      <c r="BG800" s="177" t="str">
        <f>VLOOKUP($BF800,definitions_list_lookup!$N$15:$P$20,2,TRUE)</f>
        <v>complete</v>
      </c>
      <c r="BH800" s="177">
        <f>VLOOKUP($BF800,definitions_list_lookup!$N$15:$P$20,3,TRUE)</f>
        <v>5</v>
      </c>
      <c r="BI800" s="125"/>
      <c r="BJ800" s="106">
        <v>50</v>
      </c>
      <c r="BK800" s="106"/>
      <c r="BL800" s="106">
        <v>50</v>
      </c>
      <c r="BM800" s="106"/>
      <c r="BN800" s="106"/>
      <c r="BO800" s="106"/>
      <c r="BP800" s="106"/>
      <c r="BQ800" s="106"/>
      <c r="BR800" s="106"/>
      <c r="BS800" s="106"/>
      <c r="BT800" s="106"/>
      <c r="BU800" s="106"/>
      <c r="BV800" s="106"/>
      <c r="BW800" s="106"/>
      <c r="BX800" s="106"/>
      <c r="BY800" s="106"/>
      <c r="BZ800" s="106"/>
      <c r="CA800" s="106"/>
      <c r="CB800" s="106"/>
      <c r="CC800" s="106"/>
      <c r="CD800" s="106"/>
      <c r="CE800" s="106"/>
      <c r="CF800" s="106"/>
      <c r="CG800" s="106"/>
      <c r="CH800" s="177">
        <f t="shared" si="88"/>
        <v>100</v>
      </c>
      <c r="CI800" s="137"/>
      <c r="CK800" s="138"/>
      <c r="CM800" s="177" t="str">
        <f>VLOOKUP($CL800,definitions_list_lookup!$N$15:$P$20,2,TRUE)</f>
        <v>fresh</v>
      </c>
      <c r="CN800" s="177">
        <f>VLOOKUP($CL800,definitions_list_lookup!$N$15:$P$20,3,TRUE)</f>
        <v>0</v>
      </c>
      <c r="CO800" s="109"/>
      <c r="CP800" s="106"/>
      <c r="CQ800" s="106"/>
      <c r="CR800" s="106"/>
      <c r="CS800" s="106"/>
      <c r="CT800" s="106"/>
      <c r="CU800" s="106"/>
      <c r="CV800" s="106"/>
      <c r="CW800" s="106"/>
      <c r="CX800" s="106"/>
      <c r="CY800" s="106"/>
      <c r="CZ800" s="106"/>
      <c r="DA800" s="106"/>
      <c r="DB800" s="106"/>
      <c r="DC800" s="106"/>
      <c r="DD800" s="106"/>
      <c r="DE800" s="106"/>
      <c r="DF800" s="106"/>
      <c r="DG800" s="106"/>
      <c r="DH800" s="106"/>
      <c r="DI800" s="106"/>
      <c r="DJ800" s="106"/>
      <c r="DK800" s="106"/>
      <c r="DL800" s="106"/>
      <c r="DM800" s="106"/>
      <c r="DN800" s="177">
        <f t="shared" si="89"/>
        <v>0</v>
      </c>
      <c r="DO800" s="137"/>
      <c r="DP800" s="125"/>
      <c r="DR800" s="177" t="str">
        <f>VLOOKUP($DQ800,definitions_list_lookup!$N$15:$P$20,2,TRUE)</f>
        <v>fresh</v>
      </c>
      <c r="DS800" s="177">
        <f>VLOOKUP($DQ800,definitions_list_lookup!$N$15:$P$20,3,TRUE)</f>
        <v>0</v>
      </c>
      <c r="DT800" s="109"/>
      <c r="DU800" s="106"/>
      <c r="DV800" s="106"/>
      <c r="DW800" s="106"/>
      <c r="DX800" s="106"/>
      <c r="DY800" s="106"/>
      <c r="DZ800" s="106"/>
      <c r="EA800" s="106"/>
      <c r="EB800" s="106"/>
      <c r="EC800" s="106"/>
      <c r="ED800" s="106"/>
      <c r="EE800" s="106"/>
      <c r="EF800" s="106"/>
      <c r="EG800" s="106"/>
      <c r="EH800" s="106"/>
      <c r="EI800" s="106"/>
      <c r="EJ800" s="106"/>
      <c r="EK800" s="106"/>
      <c r="EL800" s="106"/>
      <c r="EM800" s="106"/>
      <c r="EN800" s="106"/>
      <c r="EO800" s="106"/>
      <c r="EP800" s="106"/>
      <c r="EQ800" s="106"/>
      <c r="ER800" s="106"/>
      <c r="ES800" s="177">
        <f t="shared" si="90"/>
        <v>0</v>
      </c>
      <c r="ET800" s="137"/>
      <c r="EU800" s="177">
        <f t="shared" si="84"/>
        <v>90.2</v>
      </c>
      <c r="EV800" s="177" t="str">
        <f>VLOOKUP($EU800,definitions_list_lookup!$N$15:$P$20,2,TRUE)</f>
        <v>very high</v>
      </c>
      <c r="EW800" s="177">
        <f>VLOOKUP($EU800,definitions_list_lookup!$N$15:$P$20,3,TRUE)</f>
        <v>4</v>
      </c>
    </row>
    <row r="801" spans="1:153" s="5" customFormat="1" ht="168">
      <c r="A801" s="5" t="s">
        <v>3311</v>
      </c>
      <c r="B801" s="5" t="s">
        <v>2845</v>
      </c>
      <c r="C801" s="5" t="s">
        <v>3247</v>
      </c>
      <c r="D801" s="5" t="s">
        <v>1497</v>
      </c>
      <c r="E801" s="5">
        <v>169</v>
      </c>
      <c r="F801" s="5">
        <v>4</v>
      </c>
      <c r="G801" s="6" t="str">
        <f t="shared" si="85"/>
        <v>169-4</v>
      </c>
      <c r="H801" s="2">
        <v>0</v>
      </c>
      <c r="I801" s="2">
        <v>65.5</v>
      </c>
      <c r="J801" s="81" t="str">
        <f>IF(((VLOOKUP($G801,Depth_Lookup!$A$3:$J$561,9,FALSE))-(I801/100))&gt;=0,"Good","Too Long")</f>
        <v>Good</v>
      </c>
      <c r="K801" s="82">
        <f>(VLOOKUP($G801,Depth_Lookup!$A$3:$J$561,10,FALSE))+(H801/100)</f>
        <v>382.04</v>
      </c>
      <c r="L801" s="82">
        <f>(VLOOKUP($G801,Depth_Lookup!$A$3:$J$561,10,FALSE))+(I801/100)</f>
        <v>382.69499999999999</v>
      </c>
      <c r="M801" s="174" t="s">
        <v>3083</v>
      </c>
      <c r="N801" s="174" t="s">
        <v>12</v>
      </c>
      <c r="O801" s="59" t="s">
        <v>3261</v>
      </c>
      <c r="P801" s="59" t="s">
        <v>3216</v>
      </c>
      <c r="Q801" s="45"/>
      <c r="R801" s="42">
        <v>97</v>
      </c>
      <c r="S801" s="5">
        <v>3</v>
      </c>
      <c r="V801" s="8">
        <f t="shared" si="86"/>
        <v>100</v>
      </c>
      <c r="W801" s="4" t="s">
        <v>2039</v>
      </c>
      <c r="X801" s="5" t="s">
        <v>3047</v>
      </c>
      <c r="Y801" s="38">
        <v>90</v>
      </c>
      <c r="Z801" s="8" t="str">
        <f>VLOOKUP($Y801,definitions_list_lookup!$N$15:$P$20,2,TRUE)</f>
        <v>very high</v>
      </c>
      <c r="AA801" s="8">
        <f>VLOOKUP($Y801,definitions_list_lookup!$N$15:$P$20,3,TRUE)</f>
        <v>4</v>
      </c>
      <c r="AB801" s="4"/>
      <c r="AC801" s="7">
        <v>2</v>
      </c>
      <c r="AD801" s="7"/>
      <c r="AE801" s="7"/>
      <c r="AF801" s="7"/>
      <c r="AG801" s="7"/>
      <c r="AH801" s="7"/>
      <c r="AI801" s="7"/>
      <c r="AJ801" s="7"/>
      <c r="AK801" s="7"/>
      <c r="AL801" s="7"/>
      <c r="AM801" s="7"/>
      <c r="AN801" s="7"/>
      <c r="AO801" s="7"/>
      <c r="AP801" s="7">
        <v>5</v>
      </c>
      <c r="AQ801" s="7"/>
      <c r="AR801" s="7"/>
      <c r="AS801" s="7">
        <v>93</v>
      </c>
      <c r="AT801" s="7"/>
      <c r="AU801" s="7"/>
      <c r="AV801" s="7"/>
      <c r="AW801" s="7"/>
      <c r="AX801" s="7"/>
      <c r="AY801" s="7"/>
      <c r="AZ801" s="7"/>
      <c r="BA801" s="8">
        <f t="shared" si="87"/>
        <v>100</v>
      </c>
      <c r="BB801" s="45"/>
      <c r="BC801" s="4" t="s">
        <v>1756</v>
      </c>
      <c r="BD801" s="4" t="s">
        <v>3113</v>
      </c>
      <c r="BE801" s="4" t="s">
        <v>3248</v>
      </c>
      <c r="BF801" s="5">
        <v>100</v>
      </c>
      <c r="BG801" s="8" t="str">
        <f>VLOOKUP($BF801,definitions_list_lookup!$N$15:$P$20,2,TRUE)</f>
        <v>complete</v>
      </c>
      <c r="BH801" s="8">
        <f>VLOOKUP($BF801,definitions_list_lookup!$N$15:$P$20,3,TRUE)</f>
        <v>5</v>
      </c>
      <c r="BI801" s="4" t="s">
        <v>3249</v>
      </c>
      <c r="BJ801" s="7">
        <v>40</v>
      </c>
      <c r="BK801" s="7"/>
      <c r="BL801" s="7">
        <v>30</v>
      </c>
      <c r="BM801" s="7"/>
      <c r="BN801" s="7"/>
      <c r="BO801" s="7"/>
      <c r="BP801" s="7"/>
      <c r="BQ801" s="7"/>
      <c r="BR801" s="7"/>
      <c r="BS801" s="7"/>
      <c r="BT801" s="7"/>
      <c r="BU801" s="7"/>
      <c r="BV801" s="7"/>
      <c r="BW801" s="7"/>
      <c r="BX801" s="7"/>
      <c r="BY801" s="7"/>
      <c r="BZ801" s="7"/>
      <c r="CA801" s="7"/>
      <c r="CB801" s="7"/>
      <c r="CC801" s="7"/>
      <c r="CD801" s="7"/>
      <c r="CE801" s="7"/>
      <c r="CF801" s="7"/>
      <c r="CG801" s="7">
        <v>30</v>
      </c>
      <c r="CH801" s="8">
        <f t="shared" si="88"/>
        <v>100</v>
      </c>
      <c r="CI801" s="45"/>
      <c r="CK801" s="130"/>
      <c r="CM801" s="8" t="str">
        <f>VLOOKUP($CL801,definitions_list_lookup!$N$15:$P$20,2,TRUE)</f>
        <v>fresh</v>
      </c>
      <c r="CN801" s="8">
        <f>VLOOKUP($CL801,definitions_list_lookup!$N$15:$P$20,3,TRUE)</f>
        <v>0</v>
      </c>
      <c r="CO801" s="108"/>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8">
        <f t="shared" si="89"/>
        <v>0</v>
      </c>
      <c r="DO801" s="45"/>
      <c r="DP801" s="4"/>
      <c r="DR801" s="8" t="str">
        <f>VLOOKUP($DQ801,definitions_list_lookup!$N$15:$P$20,2,TRUE)</f>
        <v>fresh</v>
      </c>
      <c r="DS801" s="8">
        <f>VLOOKUP($DQ801,definitions_list_lookup!$N$15:$P$20,3,TRUE)</f>
        <v>0</v>
      </c>
      <c r="DT801" s="108"/>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8">
        <f t="shared" si="90"/>
        <v>0</v>
      </c>
      <c r="ET801" s="45"/>
      <c r="EU801" s="8">
        <f t="shared" si="84"/>
        <v>90.3</v>
      </c>
      <c r="EV801" s="8" t="str">
        <f>VLOOKUP($EU801,definitions_list_lookup!$N$15:$P$20,2,TRUE)</f>
        <v>very high</v>
      </c>
      <c r="EW801" s="8">
        <f>VLOOKUP($EU801,definitions_list_lookup!$N$15:$P$20,3,TRUE)</f>
        <v>4</v>
      </c>
    </row>
    <row r="802" spans="1:153" s="5" customFormat="1" ht="168">
      <c r="A802" s="5" t="s">
        <v>3310</v>
      </c>
      <c r="B802" s="5" t="s">
        <v>2845</v>
      </c>
      <c r="C802" s="5" t="s">
        <v>3247</v>
      </c>
      <c r="D802" s="5" t="s">
        <v>1497</v>
      </c>
      <c r="E802" s="5">
        <v>170</v>
      </c>
      <c r="F802" s="5">
        <v>1</v>
      </c>
      <c r="G802" s="6" t="str">
        <f t="shared" si="85"/>
        <v>170-1</v>
      </c>
      <c r="H802" s="2">
        <v>0</v>
      </c>
      <c r="I802" s="2">
        <v>55.5</v>
      </c>
      <c r="J802" s="81" t="str">
        <f>IF(((VLOOKUP($G802,Depth_Lookup!$A$3:$J$561,9,FALSE))-(I802/100))&gt;=0,"Good","Too Long")</f>
        <v>Good</v>
      </c>
      <c r="K802" s="82">
        <f>(VLOOKUP($G802,Depth_Lookup!$A$3:$J$561,10,FALSE))+(H802/100)</f>
        <v>382.7</v>
      </c>
      <c r="L802" s="82">
        <f>(VLOOKUP($G802,Depth_Lookup!$A$3:$J$561,10,FALSE))+(I802/100)</f>
        <v>383.255</v>
      </c>
      <c r="M802" s="174" t="s">
        <v>3083</v>
      </c>
      <c r="N802" s="174" t="s">
        <v>12</v>
      </c>
      <c r="O802" s="59" t="s">
        <v>3260</v>
      </c>
      <c r="P802" s="59" t="s">
        <v>3216</v>
      </c>
      <c r="Q802" s="45"/>
      <c r="R802" s="42">
        <v>70</v>
      </c>
      <c r="S802" s="5">
        <v>30</v>
      </c>
      <c r="V802" s="8">
        <f t="shared" si="86"/>
        <v>100</v>
      </c>
      <c r="W802" s="4" t="s">
        <v>2039</v>
      </c>
      <c r="X802" s="5" t="s">
        <v>3047</v>
      </c>
      <c r="Y802" s="38">
        <v>90</v>
      </c>
      <c r="Z802" s="8" t="str">
        <f>VLOOKUP($Y802,definitions_list_lookup!$N$15:$P$20,2,TRUE)</f>
        <v>very high</v>
      </c>
      <c r="AA802" s="8">
        <f>VLOOKUP($Y802,definitions_list_lookup!$N$15:$P$20,3,TRUE)</f>
        <v>4</v>
      </c>
      <c r="AB802" s="132" t="s">
        <v>3250</v>
      </c>
      <c r="AC802" s="7">
        <v>3</v>
      </c>
      <c r="AD802" s="7"/>
      <c r="AE802" s="7"/>
      <c r="AF802" s="7"/>
      <c r="AG802" s="7"/>
      <c r="AH802" s="7"/>
      <c r="AI802" s="7"/>
      <c r="AJ802" s="7"/>
      <c r="AK802" s="7"/>
      <c r="AL802" s="7"/>
      <c r="AM802" s="7"/>
      <c r="AN802" s="7"/>
      <c r="AO802" s="7"/>
      <c r="AP802" s="7">
        <v>5</v>
      </c>
      <c r="AQ802" s="7"/>
      <c r="AR802" s="7"/>
      <c r="AS802" s="7">
        <v>92</v>
      </c>
      <c r="AT802" s="7"/>
      <c r="AU802" s="7"/>
      <c r="AV802" s="7"/>
      <c r="AW802" s="7"/>
      <c r="AX802" s="7"/>
      <c r="AY802" s="7"/>
      <c r="AZ802" s="7"/>
      <c r="BA802" s="8">
        <f t="shared" si="87"/>
        <v>100</v>
      </c>
      <c r="BB802" s="45"/>
      <c r="BC802" s="4" t="s">
        <v>1796</v>
      </c>
      <c r="BD802" s="4" t="s">
        <v>3113</v>
      </c>
      <c r="BE802" s="4" t="s">
        <v>3252</v>
      </c>
      <c r="BF802" s="5">
        <v>100</v>
      </c>
      <c r="BG802" s="8" t="str">
        <f>VLOOKUP($BF802,definitions_list_lookup!$N$15:$P$20,2,TRUE)</f>
        <v>complete</v>
      </c>
      <c r="BH802" s="8">
        <f>VLOOKUP($BF802,definitions_list_lookup!$N$15:$P$20,3,TRUE)</f>
        <v>5</v>
      </c>
      <c r="BI802" s="4" t="s">
        <v>3251</v>
      </c>
      <c r="BJ802" s="7">
        <v>55</v>
      </c>
      <c r="BK802" s="7">
        <v>30</v>
      </c>
      <c r="BL802" s="7">
        <v>10</v>
      </c>
      <c r="BM802" s="7"/>
      <c r="BN802" s="7"/>
      <c r="BO802" s="7"/>
      <c r="BP802" s="7"/>
      <c r="BQ802" s="7"/>
      <c r="BR802" s="7"/>
      <c r="BS802" s="7"/>
      <c r="BT802" s="7"/>
      <c r="BU802" s="7"/>
      <c r="BV802" s="7"/>
      <c r="BW802" s="7"/>
      <c r="BX802" s="7"/>
      <c r="BY802" s="7"/>
      <c r="BZ802" s="7"/>
      <c r="CA802" s="7"/>
      <c r="CB802" s="7"/>
      <c r="CC802" s="7"/>
      <c r="CD802" s="7"/>
      <c r="CE802" s="7"/>
      <c r="CF802" s="7"/>
      <c r="CG802" s="7">
        <v>5</v>
      </c>
      <c r="CH802" s="8">
        <f t="shared" si="88"/>
        <v>100</v>
      </c>
      <c r="CI802" s="45"/>
      <c r="CK802" s="130"/>
      <c r="CM802" s="8" t="str">
        <f>VLOOKUP($CL802,definitions_list_lookup!$N$15:$P$20,2,TRUE)</f>
        <v>fresh</v>
      </c>
      <c r="CN802" s="8">
        <f>VLOOKUP($CL802,definitions_list_lookup!$N$15:$P$20,3,TRUE)</f>
        <v>0</v>
      </c>
      <c r="CO802" s="108"/>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8">
        <f t="shared" si="89"/>
        <v>0</v>
      </c>
      <c r="DO802" s="45"/>
      <c r="DP802" s="4"/>
      <c r="DR802" s="8" t="str">
        <f>VLOOKUP($DQ802,definitions_list_lookup!$N$15:$P$20,2,TRUE)</f>
        <v>fresh</v>
      </c>
      <c r="DS802" s="8">
        <f>VLOOKUP($DQ802,definitions_list_lookup!$N$15:$P$20,3,TRUE)</f>
        <v>0</v>
      </c>
      <c r="DT802" s="108"/>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8">
        <f t="shared" si="90"/>
        <v>0</v>
      </c>
      <c r="ET802" s="45"/>
      <c r="EU802" s="8">
        <f t="shared" si="84"/>
        <v>93</v>
      </c>
      <c r="EV802" s="8" t="str">
        <f>VLOOKUP($EU802,definitions_list_lookup!$N$15:$P$20,2,TRUE)</f>
        <v>complete</v>
      </c>
      <c r="EW802" s="8">
        <f>VLOOKUP($EU802,definitions_list_lookup!$N$15:$P$20,3,TRUE)</f>
        <v>5</v>
      </c>
    </row>
    <row r="803" spans="1:153" s="5" customFormat="1" ht="168">
      <c r="A803" s="5" t="s">
        <v>3310</v>
      </c>
      <c r="B803" s="5" t="s">
        <v>2845</v>
      </c>
      <c r="C803" s="5" t="s">
        <v>3247</v>
      </c>
      <c r="D803" s="5" t="s">
        <v>1497</v>
      </c>
      <c r="E803" s="5">
        <v>171</v>
      </c>
      <c r="F803" s="5">
        <v>1</v>
      </c>
      <c r="G803" s="6" t="str">
        <f t="shared" si="85"/>
        <v>171-1</v>
      </c>
      <c r="H803" s="2">
        <v>0</v>
      </c>
      <c r="I803" s="2">
        <v>97.5</v>
      </c>
      <c r="J803" s="81" t="str">
        <f>IF(((VLOOKUP($G803,Depth_Lookup!$A$3:$J$561,9,FALSE))-(I803/100))&gt;=0,"Good","Too Long")</f>
        <v>Good</v>
      </c>
      <c r="K803" s="82">
        <f>(VLOOKUP($G803,Depth_Lookup!$A$3:$J$561,10,FALSE))+(H803/100)</f>
        <v>383.15</v>
      </c>
      <c r="L803" s="82">
        <f>(VLOOKUP($G803,Depth_Lookup!$A$3:$J$561,10,FALSE))+(I803/100)</f>
        <v>384.125</v>
      </c>
      <c r="M803" s="174" t="s">
        <v>3083</v>
      </c>
      <c r="N803" s="174" t="s">
        <v>12</v>
      </c>
      <c r="O803" s="59" t="s">
        <v>3259</v>
      </c>
      <c r="P803" s="59" t="s">
        <v>3216</v>
      </c>
      <c r="Q803" s="45"/>
      <c r="R803" s="42">
        <v>75</v>
      </c>
      <c r="S803" s="5">
        <v>25</v>
      </c>
      <c r="V803" s="8">
        <f t="shared" si="86"/>
        <v>100</v>
      </c>
      <c r="W803" s="4" t="s">
        <v>2046</v>
      </c>
      <c r="X803" s="5" t="s">
        <v>1764</v>
      </c>
      <c r="Y803" s="38">
        <v>80</v>
      </c>
      <c r="Z803" s="8" t="str">
        <f>VLOOKUP($Y803,definitions_list_lookup!$N$15:$P$20,2,TRUE)</f>
        <v>very high</v>
      </c>
      <c r="AA803" s="8">
        <f>VLOOKUP($Y803,definitions_list_lookup!$N$15:$P$20,3,TRUE)</f>
        <v>4</v>
      </c>
      <c r="AB803" s="4"/>
      <c r="AC803" s="7">
        <v>1</v>
      </c>
      <c r="AD803" s="7"/>
      <c r="AE803" s="7"/>
      <c r="AF803" s="7"/>
      <c r="AG803" s="7"/>
      <c r="AH803" s="7"/>
      <c r="AI803" s="7"/>
      <c r="AJ803" s="7"/>
      <c r="AK803" s="7"/>
      <c r="AL803" s="7"/>
      <c r="AM803" s="7"/>
      <c r="AN803" s="7"/>
      <c r="AO803" s="7"/>
      <c r="AP803" s="7">
        <v>5</v>
      </c>
      <c r="AQ803" s="7"/>
      <c r="AR803" s="7"/>
      <c r="AS803" s="7">
        <v>94</v>
      </c>
      <c r="AT803" s="7"/>
      <c r="AU803" s="7"/>
      <c r="AV803" s="7"/>
      <c r="AW803" s="7"/>
      <c r="AX803" s="7"/>
      <c r="AY803" s="7"/>
      <c r="AZ803" s="7"/>
      <c r="BA803" s="8">
        <f t="shared" si="87"/>
        <v>100</v>
      </c>
      <c r="BB803" s="45"/>
      <c r="BC803" s="4" t="s">
        <v>1796</v>
      </c>
      <c r="BD803" s="4" t="s">
        <v>3113</v>
      </c>
      <c r="BE803" s="4" t="s">
        <v>3253</v>
      </c>
      <c r="BF803" s="5">
        <v>100</v>
      </c>
      <c r="BG803" s="8" t="str">
        <f>VLOOKUP($BF803,definitions_list_lookup!$N$15:$P$20,2,TRUE)</f>
        <v>complete</v>
      </c>
      <c r="BH803" s="8">
        <f>VLOOKUP($BF803,definitions_list_lookup!$N$15:$P$20,3,TRUE)</f>
        <v>5</v>
      </c>
      <c r="BI803" s="4"/>
      <c r="BJ803" s="7">
        <v>55</v>
      </c>
      <c r="BK803" s="7">
        <v>30</v>
      </c>
      <c r="BL803" s="7">
        <v>10</v>
      </c>
      <c r="BM803" s="7"/>
      <c r="BN803" s="7"/>
      <c r="BO803" s="7"/>
      <c r="BP803" s="7"/>
      <c r="BQ803" s="7"/>
      <c r="BR803" s="7"/>
      <c r="BS803" s="7"/>
      <c r="BT803" s="7"/>
      <c r="BU803" s="7"/>
      <c r="BV803" s="7"/>
      <c r="BW803" s="7"/>
      <c r="BX803" s="7"/>
      <c r="BY803" s="7"/>
      <c r="BZ803" s="7"/>
      <c r="CA803" s="7"/>
      <c r="CB803" s="7"/>
      <c r="CC803" s="7"/>
      <c r="CD803" s="7"/>
      <c r="CE803" s="7"/>
      <c r="CF803" s="7"/>
      <c r="CG803" s="7">
        <v>5</v>
      </c>
      <c r="CH803" s="8">
        <f t="shared" si="88"/>
        <v>100</v>
      </c>
      <c r="CI803" s="45"/>
      <c r="CK803" s="130"/>
      <c r="CM803" s="8" t="str">
        <f>VLOOKUP($CL803,definitions_list_lookup!$N$15:$P$20,2,TRUE)</f>
        <v>fresh</v>
      </c>
      <c r="CN803" s="8">
        <f>VLOOKUP($CL803,definitions_list_lookup!$N$15:$P$20,3,TRUE)</f>
        <v>0</v>
      </c>
      <c r="CO803" s="108"/>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8">
        <f t="shared" si="89"/>
        <v>0</v>
      </c>
      <c r="DO803" s="45"/>
      <c r="DP803" s="4"/>
      <c r="DR803" s="8" t="str">
        <f>VLOOKUP($DQ803,definitions_list_lookup!$N$15:$P$20,2,TRUE)</f>
        <v>fresh</v>
      </c>
      <c r="DS803" s="8">
        <f>VLOOKUP($DQ803,definitions_list_lookup!$N$15:$P$20,3,TRUE)</f>
        <v>0</v>
      </c>
      <c r="DT803" s="108"/>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8">
        <f t="shared" si="90"/>
        <v>0</v>
      </c>
      <c r="ET803" s="45"/>
      <c r="EU803" s="8">
        <f t="shared" si="84"/>
        <v>85</v>
      </c>
      <c r="EV803" s="8" t="str">
        <f>VLOOKUP($EU803,definitions_list_lookup!$N$15:$P$20,2,TRUE)</f>
        <v>very high</v>
      </c>
      <c r="EW803" s="8">
        <f>VLOOKUP($EU803,definitions_list_lookup!$N$15:$P$20,3,TRUE)</f>
        <v>4</v>
      </c>
    </row>
    <row r="804" spans="1:153" s="5" customFormat="1" ht="112">
      <c r="A804" s="5" t="s">
        <v>3310</v>
      </c>
      <c r="B804" s="5" t="s">
        <v>2845</v>
      </c>
      <c r="C804" s="5" t="s">
        <v>3247</v>
      </c>
      <c r="D804" s="5" t="s">
        <v>1497</v>
      </c>
      <c r="E804" s="5">
        <v>171</v>
      </c>
      <c r="F804" s="5">
        <v>2</v>
      </c>
      <c r="G804" s="6" t="str">
        <f t="shared" si="85"/>
        <v>171-2</v>
      </c>
      <c r="H804" s="2">
        <v>0</v>
      </c>
      <c r="I804" s="2">
        <v>96</v>
      </c>
      <c r="J804" s="81" t="str">
        <f>IF(((VLOOKUP($G804,Depth_Lookup!$A$3:$J$561,9,FALSE))-(I804/100))&gt;=0,"Good","Too Long")</f>
        <v>Good</v>
      </c>
      <c r="K804" s="82">
        <f>(VLOOKUP($G804,Depth_Lookup!$A$3:$J$561,10,FALSE))+(H804/100)</f>
        <v>384.125</v>
      </c>
      <c r="L804" s="82">
        <f>(VLOOKUP($G804,Depth_Lookup!$A$3:$J$561,10,FALSE))+(I804/100)</f>
        <v>385.08499999999998</v>
      </c>
      <c r="M804" s="174" t="s">
        <v>3083</v>
      </c>
      <c r="N804" s="174" t="s">
        <v>12</v>
      </c>
      <c r="O804" s="59" t="s">
        <v>3258</v>
      </c>
      <c r="P804" s="59" t="s">
        <v>2500</v>
      </c>
      <c r="Q804" s="45"/>
      <c r="R804" s="42">
        <v>99</v>
      </c>
      <c r="S804" s="5">
        <v>1</v>
      </c>
      <c r="V804" s="8">
        <f t="shared" si="86"/>
        <v>100</v>
      </c>
      <c r="W804" s="4" t="s">
        <v>2046</v>
      </c>
      <c r="X804" s="5" t="s">
        <v>3274</v>
      </c>
      <c r="Y804" s="38">
        <v>85</v>
      </c>
      <c r="Z804" s="8" t="str">
        <f>VLOOKUP($Y804,definitions_list_lookup!$N$15:$P$20,2,TRUE)</f>
        <v>very high</v>
      </c>
      <c r="AA804" s="8">
        <f>VLOOKUP($Y804,definitions_list_lookup!$N$15:$P$20,3,TRUE)</f>
        <v>4</v>
      </c>
      <c r="AB804" s="132" t="s">
        <v>3254</v>
      </c>
      <c r="AC804" s="7">
        <v>2</v>
      </c>
      <c r="AD804" s="7"/>
      <c r="AE804" s="7"/>
      <c r="AF804" s="7"/>
      <c r="AG804" s="7"/>
      <c r="AH804" s="7"/>
      <c r="AI804" s="7"/>
      <c r="AJ804" s="7"/>
      <c r="AK804" s="7"/>
      <c r="AL804" s="7"/>
      <c r="AM804" s="7"/>
      <c r="AN804" s="7"/>
      <c r="AO804" s="7"/>
      <c r="AP804" s="7">
        <v>5</v>
      </c>
      <c r="AQ804" s="7"/>
      <c r="AR804" s="7"/>
      <c r="AS804" s="7">
        <v>93</v>
      </c>
      <c r="AT804" s="7"/>
      <c r="AU804" s="7"/>
      <c r="AV804" s="7"/>
      <c r="AW804" s="7"/>
      <c r="AX804" s="7"/>
      <c r="AY804" s="7"/>
      <c r="AZ804" s="7"/>
      <c r="BA804" s="8">
        <f t="shared" si="87"/>
        <v>100</v>
      </c>
      <c r="BB804" s="45"/>
      <c r="BC804" s="4" t="s">
        <v>1747</v>
      </c>
      <c r="BD804" s="4" t="s">
        <v>3255</v>
      </c>
      <c r="BE804" s="4" t="s">
        <v>3256</v>
      </c>
      <c r="BF804" s="5">
        <v>100</v>
      </c>
      <c r="BG804" s="8" t="str">
        <f>VLOOKUP($BF804,definitions_list_lookup!$N$15:$P$20,2,TRUE)</f>
        <v>complete</v>
      </c>
      <c r="BH804" s="8">
        <f>VLOOKUP($BF804,definitions_list_lookup!$N$15:$P$20,3,TRUE)</f>
        <v>5</v>
      </c>
      <c r="BI804" s="4" t="s">
        <v>3257</v>
      </c>
      <c r="BJ804" s="7">
        <v>60</v>
      </c>
      <c r="BK804" s="7">
        <v>20</v>
      </c>
      <c r="BL804" s="7">
        <v>20</v>
      </c>
      <c r="BM804" s="7"/>
      <c r="BN804" s="7"/>
      <c r="BO804" s="7"/>
      <c r="BP804" s="7"/>
      <c r="BQ804" s="7"/>
      <c r="BR804" s="7"/>
      <c r="BS804" s="7"/>
      <c r="BT804" s="7"/>
      <c r="BU804" s="7"/>
      <c r="BV804" s="7"/>
      <c r="BW804" s="7"/>
      <c r="BX804" s="7"/>
      <c r="BY804" s="7"/>
      <c r="BZ804" s="7"/>
      <c r="CA804" s="7"/>
      <c r="CB804" s="7"/>
      <c r="CC804" s="7"/>
      <c r="CD804" s="7"/>
      <c r="CE804" s="7"/>
      <c r="CF804" s="7"/>
      <c r="CG804" s="7"/>
      <c r="CH804" s="8">
        <f t="shared" si="88"/>
        <v>100</v>
      </c>
      <c r="CI804" s="45"/>
      <c r="CK804" s="130"/>
      <c r="CM804" s="8" t="str">
        <f>VLOOKUP($CL804,definitions_list_lookup!$N$15:$P$20,2,TRUE)</f>
        <v>fresh</v>
      </c>
      <c r="CN804" s="8">
        <f>VLOOKUP($CL804,definitions_list_lookup!$N$15:$P$20,3,TRUE)</f>
        <v>0</v>
      </c>
      <c r="CO804" s="108"/>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8">
        <f t="shared" si="89"/>
        <v>0</v>
      </c>
      <c r="DO804" s="45"/>
      <c r="DP804" s="4"/>
      <c r="DR804" s="8" t="str">
        <f>VLOOKUP($DQ804,definitions_list_lookup!$N$15:$P$20,2,TRUE)</f>
        <v>fresh</v>
      </c>
      <c r="DS804" s="8">
        <f>VLOOKUP($DQ804,definitions_list_lookup!$N$15:$P$20,3,TRUE)</f>
        <v>0</v>
      </c>
      <c r="DT804" s="108"/>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8">
        <f t="shared" si="90"/>
        <v>0</v>
      </c>
      <c r="ET804" s="45"/>
      <c r="EU804" s="8">
        <f t="shared" si="84"/>
        <v>85.15</v>
      </c>
      <c r="EV804" s="8" t="str">
        <f>VLOOKUP($EU804,definitions_list_lookup!$N$15:$P$20,2,TRUE)</f>
        <v>very high</v>
      </c>
      <c r="EW804" s="8">
        <f>VLOOKUP($EU804,definitions_list_lookup!$N$15:$P$20,3,TRUE)</f>
        <v>4</v>
      </c>
    </row>
    <row r="805" spans="1:153" s="5" customFormat="1" ht="112">
      <c r="A805" s="5" t="s">
        <v>3310</v>
      </c>
      <c r="B805" s="5" t="s">
        <v>2845</v>
      </c>
      <c r="C805" s="5" t="s">
        <v>3247</v>
      </c>
      <c r="D805" s="5" t="s">
        <v>1497</v>
      </c>
      <c r="E805" s="5">
        <v>171</v>
      </c>
      <c r="F805" s="5">
        <v>3</v>
      </c>
      <c r="G805" s="6" t="str">
        <f t="shared" si="85"/>
        <v>171-3</v>
      </c>
      <c r="H805" s="2">
        <v>0</v>
      </c>
      <c r="I805" s="2">
        <v>87</v>
      </c>
      <c r="J805" s="81" t="str">
        <f>IF(((VLOOKUP($G805,Depth_Lookup!$A$3:$J$561,9,FALSE))-(I805/100))&gt;=0,"Good","Too Long")</f>
        <v>Good</v>
      </c>
      <c r="K805" s="82">
        <f>(VLOOKUP($G805,Depth_Lookup!$A$3:$J$561,10,FALSE))+(H805/100)</f>
        <v>385.08499999999998</v>
      </c>
      <c r="L805" s="82">
        <f>(VLOOKUP($G805,Depth_Lookup!$A$3:$J$561,10,FALSE))+(I805/100)</f>
        <v>385.95499999999998</v>
      </c>
      <c r="M805" s="174" t="s">
        <v>3083</v>
      </c>
      <c r="N805" s="174" t="s">
        <v>12</v>
      </c>
      <c r="O805" s="59" t="s">
        <v>3203</v>
      </c>
      <c r="P805" s="59" t="s">
        <v>2500</v>
      </c>
      <c r="Q805" s="45"/>
      <c r="R805" s="42">
        <v>100</v>
      </c>
      <c r="V805" s="8">
        <f t="shared" si="86"/>
        <v>100</v>
      </c>
      <c r="W805" s="4" t="s">
        <v>2039</v>
      </c>
      <c r="X805" s="5" t="s">
        <v>1</v>
      </c>
      <c r="Y805" s="38">
        <v>90</v>
      </c>
      <c r="Z805" s="8" t="str">
        <f>VLOOKUP($Y805,definitions_list_lookup!$N$15:$P$20,2,TRUE)</f>
        <v>very high</v>
      </c>
      <c r="AA805" s="8">
        <f>VLOOKUP($Y805,definitions_list_lookup!$N$15:$P$20,3,TRUE)</f>
        <v>4</v>
      </c>
      <c r="AB805" s="4"/>
      <c r="AC805" s="7">
        <v>1</v>
      </c>
      <c r="AD805" s="7"/>
      <c r="AE805" s="7"/>
      <c r="AF805" s="7"/>
      <c r="AG805" s="7"/>
      <c r="AH805" s="7"/>
      <c r="AI805" s="7"/>
      <c r="AJ805" s="7"/>
      <c r="AK805" s="7"/>
      <c r="AL805" s="7"/>
      <c r="AM805" s="7"/>
      <c r="AN805" s="7"/>
      <c r="AO805" s="7"/>
      <c r="AP805" s="7">
        <v>5</v>
      </c>
      <c r="AQ805" s="7"/>
      <c r="AR805" s="7"/>
      <c r="AS805" s="7">
        <v>94</v>
      </c>
      <c r="AT805" s="7"/>
      <c r="AU805" s="7"/>
      <c r="AV805" s="7"/>
      <c r="AW805" s="7"/>
      <c r="AX805" s="7"/>
      <c r="AY805" s="7"/>
      <c r="AZ805" s="7"/>
      <c r="BA805" s="8">
        <f t="shared" si="87"/>
        <v>100</v>
      </c>
      <c r="BB805" s="45"/>
      <c r="BC805" s="4"/>
      <c r="BD805" s="4"/>
      <c r="BE805" s="4"/>
      <c r="BG805" s="8" t="str">
        <f>VLOOKUP($BF805,definitions_list_lookup!$N$15:$P$20,2,TRUE)</f>
        <v>fresh</v>
      </c>
      <c r="BH805" s="8">
        <f>VLOOKUP($BF805,definitions_list_lookup!$N$15:$P$20,3,TRUE)</f>
        <v>0</v>
      </c>
      <c r="BI805" s="4"/>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8">
        <f t="shared" si="88"/>
        <v>0</v>
      </c>
      <c r="CI805" s="45"/>
      <c r="CK805" s="130"/>
      <c r="CM805" s="8" t="str">
        <f>VLOOKUP($CL805,definitions_list_lookup!$N$15:$P$20,2,TRUE)</f>
        <v>fresh</v>
      </c>
      <c r="CN805" s="8">
        <f>VLOOKUP($CL805,definitions_list_lookup!$N$15:$P$20,3,TRUE)</f>
        <v>0</v>
      </c>
      <c r="CO805" s="108"/>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8">
        <f t="shared" si="89"/>
        <v>0</v>
      </c>
      <c r="DO805" s="45"/>
      <c r="DP805" s="4"/>
      <c r="DR805" s="8" t="str">
        <f>VLOOKUP($DQ805,definitions_list_lookup!$N$15:$P$20,2,TRUE)</f>
        <v>fresh</v>
      </c>
      <c r="DS805" s="8">
        <f>VLOOKUP($DQ805,definitions_list_lookup!$N$15:$P$20,3,TRUE)</f>
        <v>0</v>
      </c>
      <c r="DT805" s="108"/>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8">
        <f t="shared" si="90"/>
        <v>0</v>
      </c>
      <c r="ET805" s="45"/>
      <c r="EU805" s="8">
        <f t="shared" si="84"/>
        <v>90</v>
      </c>
      <c r="EV805" s="8" t="str">
        <f>VLOOKUP($EU805,definitions_list_lookup!$N$15:$P$20,2,TRUE)</f>
        <v>very high</v>
      </c>
      <c r="EW805" s="8">
        <f>VLOOKUP($EU805,definitions_list_lookup!$N$15:$P$20,3,TRUE)</f>
        <v>4</v>
      </c>
    </row>
    <row r="806" spans="1:153" s="5" customFormat="1" ht="112">
      <c r="A806" s="5" t="s">
        <v>3310</v>
      </c>
      <c r="B806" s="5" t="s">
        <v>2845</v>
      </c>
      <c r="C806" s="5" t="s">
        <v>3247</v>
      </c>
      <c r="D806" s="5" t="s">
        <v>1497</v>
      </c>
      <c r="E806" s="5">
        <v>172</v>
      </c>
      <c r="F806" s="5">
        <v>1</v>
      </c>
      <c r="G806" s="6" t="str">
        <f t="shared" si="85"/>
        <v>172-1</v>
      </c>
      <c r="H806" s="2">
        <v>0</v>
      </c>
      <c r="I806" s="2">
        <v>44</v>
      </c>
      <c r="J806" s="81" t="str">
        <f>IF(((VLOOKUP($G806,Depth_Lookup!$A$3:$J$561,9,FALSE))-(I806/100))&gt;=0,"Good","Too Long")</f>
        <v>Good</v>
      </c>
      <c r="K806" s="82">
        <f>(VLOOKUP($G806,Depth_Lookup!$A$3:$J$561,10,FALSE))+(H806/100)</f>
        <v>385.8</v>
      </c>
      <c r="L806" s="82">
        <f>(VLOOKUP($G806,Depth_Lookup!$A$3:$J$561,10,FALSE))+(I806/100)</f>
        <v>386.24</v>
      </c>
      <c r="M806" s="174" t="s">
        <v>3226</v>
      </c>
      <c r="N806" s="174" t="s">
        <v>13</v>
      </c>
      <c r="O806" s="59" t="s">
        <v>3264</v>
      </c>
      <c r="P806" s="59" t="s">
        <v>2500</v>
      </c>
      <c r="Q806" s="45"/>
      <c r="R806" s="42">
        <v>95</v>
      </c>
      <c r="S806" s="5">
        <v>5</v>
      </c>
      <c r="V806" s="8">
        <f t="shared" si="86"/>
        <v>100</v>
      </c>
      <c r="W806" s="4" t="s">
        <v>2039</v>
      </c>
      <c r="X806" s="5" t="s">
        <v>1764</v>
      </c>
      <c r="Y806" s="38">
        <v>90</v>
      </c>
      <c r="Z806" s="8" t="str">
        <f>VLOOKUP($Y806,definitions_list_lookup!$N$15:$P$20,2,TRUE)</f>
        <v>very high</v>
      </c>
      <c r="AA806" s="8">
        <f>VLOOKUP($Y806,definitions_list_lookup!$N$15:$P$20,3,TRUE)</f>
        <v>4</v>
      </c>
      <c r="AB806" s="4"/>
      <c r="AC806" s="7">
        <v>5</v>
      </c>
      <c r="AD806" s="7"/>
      <c r="AE806" s="7"/>
      <c r="AF806" s="7"/>
      <c r="AG806" s="7"/>
      <c r="AH806" s="7"/>
      <c r="AI806" s="7"/>
      <c r="AJ806" s="7"/>
      <c r="AK806" s="7"/>
      <c r="AL806" s="7"/>
      <c r="AM806" s="7"/>
      <c r="AN806" s="7"/>
      <c r="AO806" s="7"/>
      <c r="AP806" s="7">
        <v>5</v>
      </c>
      <c r="AQ806" s="7"/>
      <c r="AR806" s="7"/>
      <c r="AS806" s="7">
        <v>90</v>
      </c>
      <c r="AT806" s="7"/>
      <c r="AU806" s="7"/>
      <c r="AV806" s="7"/>
      <c r="AW806" s="7"/>
      <c r="AX806" s="7"/>
      <c r="AY806" s="7"/>
      <c r="AZ806" s="7"/>
      <c r="BA806" s="8">
        <f t="shared" si="87"/>
        <v>100</v>
      </c>
      <c r="BB806" s="45"/>
      <c r="BC806" s="4" t="s">
        <v>1794</v>
      </c>
      <c r="BD806" s="4" t="s">
        <v>3262</v>
      </c>
      <c r="BE806" s="4" t="s">
        <v>3263</v>
      </c>
      <c r="BF806" s="5">
        <v>100</v>
      </c>
      <c r="BG806" s="8" t="str">
        <f>VLOOKUP($BF806,definitions_list_lookup!$N$15:$P$20,2,TRUE)</f>
        <v>complete</v>
      </c>
      <c r="BH806" s="8">
        <f>VLOOKUP($BF806,definitions_list_lookup!$N$15:$P$20,3,TRUE)</f>
        <v>5</v>
      </c>
      <c r="BI806" s="4"/>
      <c r="BJ806" s="7">
        <v>60</v>
      </c>
      <c r="BK806" s="7">
        <v>20</v>
      </c>
      <c r="BL806" s="7">
        <v>20</v>
      </c>
      <c r="BM806" s="7"/>
      <c r="BN806" s="7"/>
      <c r="BO806" s="7"/>
      <c r="BP806" s="7"/>
      <c r="BQ806" s="7"/>
      <c r="BR806" s="7"/>
      <c r="BS806" s="7"/>
      <c r="BT806" s="7"/>
      <c r="BU806" s="7"/>
      <c r="BV806" s="7"/>
      <c r="BW806" s="7"/>
      <c r="BX806" s="7"/>
      <c r="BY806" s="7"/>
      <c r="BZ806" s="7"/>
      <c r="CA806" s="7"/>
      <c r="CB806" s="7"/>
      <c r="CC806" s="7"/>
      <c r="CD806" s="7"/>
      <c r="CE806" s="7"/>
      <c r="CF806" s="7"/>
      <c r="CG806" s="7"/>
      <c r="CH806" s="8">
        <f t="shared" si="88"/>
        <v>100</v>
      </c>
      <c r="CI806" s="45"/>
      <c r="CK806" s="130"/>
      <c r="CM806" s="8" t="str">
        <f>VLOOKUP($CL806,definitions_list_lookup!$N$15:$P$20,2,TRUE)</f>
        <v>fresh</v>
      </c>
      <c r="CN806" s="8">
        <f>VLOOKUP($CL806,definitions_list_lookup!$N$15:$P$20,3,TRUE)</f>
        <v>0</v>
      </c>
      <c r="CO806" s="108"/>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8">
        <f t="shared" si="89"/>
        <v>0</v>
      </c>
      <c r="DO806" s="45"/>
      <c r="DP806" s="4"/>
      <c r="DR806" s="8" t="str">
        <f>VLOOKUP($DQ806,definitions_list_lookup!$N$15:$P$20,2,TRUE)</f>
        <v>fresh</v>
      </c>
      <c r="DS806" s="8">
        <f>VLOOKUP($DQ806,definitions_list_lookup!$N$15:$P$20,3,TRUE)</f>
        <v>0</v>
      </c>
      <c r="DT806" s="108"/>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8">
        <f t="shared" si="90"/>
        <v>0</v>
      </c>
      <c r="ET806" s="45"/>
      <c r="EU806" s="8">
        <f t="shared" si="84"/>
        <v>90.5</v>
      </c>
      <c r="EV806" s="8" t="str">
        <f>VLOOKUP($EU806,definitions_list_lookup!$N$15:$P$20,2,TRUE)</f>
        <v>very high</v>
      </c>
      <c r="EW806" s="8">
        <f>VLOOKUP($EU806,definitions_list_lookup!$N$15:$P$20,3,TRUE)</f>
        <v>4</v>
      </c>
    </row>
    <row r="807" spans="1:153" s="5" customFormat="1" ht="112">
      <c r="A807" s="5" t="s">
        <v>3310</v>
      </c>
      <c r="B807" s="5" t="s">
        <v>2845</v>
      </c>
      <c r="C807" s="5" t="s">
        <v>3247</v>
      </c>
      <c r="D807" s="5" t="s">
        <v>1497</v>
      </c>
      <c r="E807" s="5">
        <v>173</v>
      </c>
      <c r="F807" s="5">
        <v>1</v>
      </c>
      <c r="G807" s="6" t="str">
        <f t="shared" si="85"/>
        <v>173-1</v>
      </c>
      <c r="H807" s="2">
        <v>0</v>
      </c>
      <c r="I807" s="2">
        <v>30</v>
      </c>
      <c r="J807" s="81" t="str">
        <f>IF(((VLOOKUP($G807,Depth_Lookup!$A$3:$J$561,9,FALSE))-(I807/100))&gt;=0,"Good","Too Long")</f>
        <v>Good</v>
      </c>
      <c r="K807" s="82">
        <f>(VLOOKUP($G807,Depth_Lookup!$A$3:$J$561,10,FALSE))+(H807/100)</f>
        <v>386.15</v>
      </c>
      <c r="L807" s="82">
        <f>(VLOOKUP($G807,Depth_Lookup!$A$3:$J$561,10,FALSE))+(I807/100)</f>
        <v>386.45</v>
      </c>
      <c r="M807" s="174" t="s">
        <v>3226</v>
      </c>
      <c r="N807" s="174" t="s">
        <v>13</v>
      </c>
      <c r="O807" s="59" t="s">
        <v>3025</v>
      </c>
      <c r="P807" s="59" t="s">
        <v>2500</v>
      </c>
      <c r="Q807" s="45"/>
      <c r="R807" s="42">
        <v>100</v>
      </c>
      <c r="V807" s="8">
        <f t="shared" si="86"/>
        <v>100</v>
      </c>
      <c r="W807" s="4" t="s">
        <v>2039</v>
      </c>
      <c r="X807" s="5" t="s">
        <v>1764</v>
      </c>
      <c r="Y807" s="38">
        <v>90</v>
      </c>
      <c r="Z807" s="8" t="str">
        <f>VLOOKUP($Y807,definitions_list_lookup!$N$15:$P$20,2,TRUE)</f>
        <v>very high</v>
      </c>
      <c r="AA807" s="8">
        <f>VLOOKUP($Y807,definitions_list_lookup!$N$15:$P$20,3,TRUE)</f>
        <v>4</v>
      </c>
      <c r="AB807" s="4"/>
      <c r="AC807" s="7">
        <v>5</v>
      </c>
      <c r="AD807" s="7"/>
      <c r="AE807" s="7"/>
      <c r="AF807" s="7"/>
      <c r="AG807" s="7"/>
      <c r="AH807" s="7"/>
      <c r="AI807" s="7"/>
      <c r="AJ807" s="7"/>
      <c r="AK807" s="7"/>
      <c r="AL807" s="7"/>
      <c r="AM807" s="7"/>
      <c r="AN807" s="7"/>
      <c r="AO807" s="7"/>
      <c r="AP807" s="7">
        <v>5</v>
      </c>
      <c r="AQ807" s="7"/>
      <c r="AR807" s="7"/>
      <c r="AS807" s="7">
        <v>90</v>
      </c>
      <c r="AT807" s="7"/>
      <c r="AU807" s="7"/>
      <c r="AV807" s="7"/>
      <c r="AW807" s="7"/>
      <c r="AX807" s="7"/>
      <c r="AY807" s="7"/>
      <c r="AZ807" s="7"/>
      <c r="BA807" s="8">
        <f t="shared" si="87"/>
        <v>100</v>
      </c>
      <c r="BB807" s="45"/>
      <c r="BC807" s="4"/>
      <c r="BD807" s="4"/>
      <c r="BE807" s="4"/>
      <c r="BG807" s="8" t="str">
        <f>VLOOKUP($BF807,definitions_list_lookup!$N$15:$P$20,2,TRUE)</f>
        <v>fresh</v>
      </c>
      <c r="BH807" s="8">
        <f>VLOOKUP($BF807,definitions_list_lookup!$N$15:$P$20,3,TRUE)</f>
        <v>0</v>
      </c>
      <c r="BI807" s="4"/>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8">
        <f t="shared" si="88"/>
        <v>0</v>
      </c>
      <c r="CI807" s="45"/>
      <c r="CK807" s="130"/>
      <c r="CM807" s="8" t="str">
        <f>VLOOKUP($CL807,definitions_list_lookup!$N$15:$P$20,2,TRUE)</f>
        <v>fresh</v>
      </c>
      <c r="CN807" s="8">
        <f>VLOOKUP($CL807,definitions_list_lookup!$N$15:$P$20,3,TRUE)</f>
        <v>0</v>
      </c>
      <c r="CO807" s="108"/>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8">
        <f t="shared" si="89"/>
        <v>0</v>
      </c>
      <c r="DO807" s="45"/>
      <c r="DP807" s="4"/>
      <c r="DR807" s="8" t="str">
        <f>VLOOKUP($DQ807,definitions_list_lookup!$N$15:$P$20,2,TRUE)</f>
        <v>fresh</v>
      </c>
      <c r="DS807" s="8">
        <f>VLOOKUP($DQ807,definitions_list_lookup!$N$15:$P$20,3,TRUE)</f>
        <v>0</v>
      </c>
      <c r="DT807" s="108"/>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8">
        <f t="shared" si="90"/>
        <v>0</v>
      </c>
      <c r="ET807" s="45"/>
      <c r="EU807" s="8">
        <f t="shared" si="84"/>
        <v>90</v>
      </c>
      <c r="EV807" s="8" t="str">
        <f>VLOOKUP($EU807,definitions_list_lookup!$N$15:$P$20,2,TRUE)</f>
        <v>very high</v>
      </c>
      <c r="EW807" s="8">
        <f>VLOOKUP($EU807,definitions_list_lookup!$N$15:$P$20,3,TRUE)</f>
        <v>4</v>
      </c>
    </row>
    <row r="808" spans="1:153" s="5" customFormat="1" ht="112">
      <c r="A808" s="5" t="s">
        <v>3310</v>
      </c>
      <c r="B808" s="5" t="s">
        <v>2845</v>
      </c>
      <c r="C808" s="5" t="s">
        <v>3247</v>
      </c>
      <c r="D808" s="5" t="s">
        <v>1497</v>
      </c>
      <c r="E808" s="5">
        <v>173</v>
      </c>
      <c r="F808" s="5">
        <v>1</v>
      </c>
      <c r="G808" s="6" t="str">
        <f t="shared" si="85"/>
        <v>173-1</v>
      </c>
      <c r="H808" s="2">
        <v>30</v>
      </c>
      <c r="I808" s="2">
        <v>71</v>
      </c>
      <c r="J808" s="81" t="str">
        <f>IF(((VLOOKUP($G808,Depth_Lookup!$A$3:$J$561,9,FALSE))-(I808/100))&gt;=0,"Good","Too Long")</f>
        <v>Good</v>
      </c>
      <c r="K808" s="82">
        <f>(VLOOKUP($G808,Depth_Lookup!$A$3:$J$561,10,FALSE))+(H808/100)</f>
        <v>386.45</v>
      </c>
      <c r="L808" s="82">
        <f>(VLOOKUP($G808,Depth_Lookup!$A$3:$J$561,10,FALSE))+(I808/100)</f>
        <v>386.85999999999996</v>
      </c>
      <c r="M808" s="174" t="s">
        <v>3227</v>
      </c>
      <c r="N808" s="174" t="s">
        <v>2630</v>
      </c>
      <c r="O808" s="59" t="s">
        <v>3265</v>
      </c>
      <c r="P808" s="59" t="s">
        <v>2500</v>
      </c>
      <c r="Q808" s="45"/>
      <c r="R808" s="42">
        <v>100</v>
      </c>
      <c r="V808" s="8">
        <f t="shared" si="86"/>
        <v>100</v>
      </c>
      <c r="W808" s="4" t="s">
        <v>2046</v>
      </c>
      <c r="X808" s="5" t="s">
        <v>1764</v>
      </c>
      <c r="Y808" s="38">
        <v>95</v>
      </c>
      <c r="Z808" s="8" t="str">
        <f>VLOOKUP($Y808,definitions_list_lookup!$N$15:$P$20,2,TRUE)</f>
        <v>complete</v>
      </c>
      <c r="AA808" s="8">
        <f>VLOOKUP($Y808,definitions_list_lookup!$N$15:$P$20,3,TRUE)</f>
        <v>5</v>
      </c>
      <c r="AB808" s="4"/>
      <c r="AC808" s="7">
        <v>5</v>
      </c>
      <c r="AD808" s="7"/>
      <c r="AE808" s="7"/>
      <c r="AF808" s="7"/>
      <c r="AG808" s="7"/>
      <c r="AH808" s="7"/>
      <c r="AI808" s="7"/>
      <c r="AJ808" s="7"/>
      <c r="AK808" s="7"/>
      <c r="AL808" s="7"/>
      <c r="AM808" s="7"/>
      <c r="AN808" s="7"/>
      <c r="AO808" s="7"/>
      <c r="AP808" s="7">
        <v>5</v>
      </c>
      <c r="AQ808" s="7"/>
      <c r="AR808" s="7"/>
      <c r="AS808" s="7">
        <v>90</v>
      </c>
      <c r="AT808" s="7"/>
      <c r="AU808" s="7"/>
      <c r="AV808" s="7"/>
      <c r="AW808" s="7"/>
      <c r="AX808" s="7"/>
      <c r="AY808" s="7"/>
      <c r="AZ808" s="7"/>
      <c r="BA808" s="8">
        <f t="shared" si="87"/>
        <v>100</v>
      </c>
      <c r="BB808" s="45"/>
      <c r="BC808" s="4"/>
      <c r="BD808" s="4"/>
      <c r="BE808" s="4"/>
      <c r="BG808" s="8" t="str">
        <f>VLOOKUP($BF808,definitions_list_lookup!$N$15:$P$20,2,TRUE)</f>
        <v>fresh</v>
      </c>
      <c r="BH808" s="8">
        <f>VLOOKUP($BF808,definitions_list_lookup!$N$15:$P$20,3,TRUE)</f>
        <v>0</v>
      </c>
      <c r="BI808" s="4"/>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8">
        <f t="shared" si="88"/>
        <v>0</v>
      </c>
      <c r="CI808" s="45"/>
      <c r="CK808" s="130"/>
      <c r="CM808" s="8" t="str">
        <f>VLOOKUP($CL808,definitions_list_lookup!$N$15:$P$20,2,TRUE)</f>
        <v>fresh</v>
      </c>
      <c r="CN808" s="8">
        <f>VLOOKUP($CL808,definitions_list_lookup!$N$15:$P$20,3,TRUE)</f>
        <v>0</v>
      </c>
      <c r="CO808" s="108"/>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8">
        <f t="shared" si="89"/>
        <v>0</v>
      </c>
      <c r="DO808" s="45"/>
      <c r="DP808" s="4"/>
      <c r="DR808" s="8" t="str">
        <f>VLOOKUP($DQ808,definitions_list_lookup!$N$15:$P$20,2,TRUE)</f>
        <v>fresh</v>
      </c>
      <c r="DS808" s="8">
        <f>VLOOKUP($DQ808,definitions_list_lookup!$N$15:$P$20,3,TRUE)</f>
        <v>0</v>
      </c>
      <c r="DT808" s="108"/>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8">
        <f t="shared" si="90"/>
        <v>0</v>
      </c>
      <c r="ET808" s="45"/>
      <c r="EU808" s="8">
        <f t="shared" si="84"/>
        <v>95</v>
      </c>
      <c r="EV808" s="8" t="str">
        <f>VLOOKUP($EU808,definitions_list_lookup!$N$15:$P$20,2,TRUE)</f>
        <v>complete</v>
      </c>
      <c r="EW808" s="8">
        <f>VLOOKUP($EU808,definitions_list_lookup!$N$15:$P$20,3,TRUE)</f>
        <v>5</v>
      </c>
    </row>
    <row r="809" spans="1:153" s="5" customFormat="1" ht="112">
      <c r="A809" s="5" t="s">
        <v>3310</v>
      </c>
      <c r="B809" s="5" t="s">
        <v>2845</v>
      </c>
      <c r="C809" s="5" t="s">
        <v>3247</v>
      </c>
      <c r="D809" s="5" t="s">
        <v>1497</v>
      </c>
      <c r="E809" s="5">
        <v>173</v>
      </c>
      <c r="F809" s="5">
        <v>2</v>
      </c>
      <c r="G809" s="6" t="str">
        <f t="shared" si="85"/>
        <v>173-2</v>
      </c>
      <c r="H809" s="2">
        <v>0</v>
      </c>
      <c r="I809" s="2">
        <v>86</v>
      </c>
      <c r="J809" s="81" t="str">
        <f>IF(((VLOOKUP($G809,Depth_Lookup!$A$3:$J$561,9,FALSE))-(I809/100))&gt;=0,"Good","Too Long")</f>
        <v>Good</v>
      </c>
      <c r="K809" s="82">
        <f>(VLOOKUP($G809,Depth_Lookup!$A$3:$J$561,10,FALSE))+(H809/100)</f>
        <v>386.86</v>
      </c>
      <c r="L809" s="82">
        <f>(VLOOKUP($G809,Depth_Lookup!$A$3:$J$561,10,FALSE))+(I809/100)</f>
        <v>387.72</v>
      </c>
      <c r="M809" s="174" t="s">
        <v>3227</v>
      </c>
      <c r="N809" s="174" t="s">
        <v>2630</v>
      </c>
      <c r="O809" s="59" t="s">
        <v>3266</v>
      </c>
      <c r="P809" s="59" t="s">
        <v>2500</v>
      </c>
      <c r="Q809" s="45"/>
      <c r="R809" s="42">
        <v>100</v>
      </c>
      <c r="V809" s="8">
        <f t="shared" si="86"/>
        <v>100</v>
      </c>
      <c r="W809" s="4" t="s">
        <v>2039</v>
      </c>
      <c r="X809" s="5" t="s">
        <v>1764</v>
      </c>
      <c r="Y809" s="38">
        <v>95</v>
      </c>
      <c r="Z809" s="8" t="str">
        <f>VLOOKUP($Y809,definitions_list_lookup!$N$15:$P$20,2,TRUE)</f>
        <v>complete</v>
      </c>
      <c r="AA809" s="8">
        <f>VLOOKUP($Y809,definitions_list_lookup!$N$15:$P$20,3,TRUE)</f>
        <v>5</v>
      </c>
      <c r="AB809" s="4"/>
      <c r="AC809" s="7">
        <v>2</v>
      </c>
      <c r="AD809" s="7"/>
      <c r="AE809" s="7"/>
      <c r="AF809" s="7"/>
      <c r="AG809" s="7"/>
      <c r="AH809" s="7"/>
      <c r="AI809" s="7"/>
      <c r="AJ809" s="7"/>
      <c r="AK809" s="7"/>
      <c r="AL809" s="7"/>
      <c r="AM809" s="7"/>
      <c r="AN809" s="7"/>
      <c r="AO809" s="7"/>
      <c r="AP809" s="7">
        <v>5</v>
      </c>
      <c r="AQ809" s="7"/>
      <c r="AR809" s="7"/>
      <c r="AS809" s="7">
        <v>93</v>
      </c>
      <c r="AT809" s="7"/>
      <c r="AU809" s="7"/>
      <c r="AV809" s="7"/>
      <c r="AW809" s="7"/>
      <c r="AX809" s="7"/>
      <c r="AY809" s="7"/>
      <c r="AZ809" s="7"/>
      <c r="BA809" s="8">
        <f t="shared" si="87"/>
        <v>100</v>
      </c>
      <c r="BB809" s="45"/>
      <c r="BC809" s="4"/>
      <c r="BD809" s="4"/>
      <c r="BE809" s="4"/>
      <c r="BG809" s="8" t="str">
        <f>VLOOKUP($BF809,definitions_list_lookup!$N$15:$P$20,2,TRUE)</f>
        <v>fresh</v>
      </c>
      <c r="BH809" s="8">
        <f>VLOOKUP($BF809,definitions_list_lookup!$N$15:$P$20,3,TRUE)</f>
        <v>0</v>
      </c>
      <c r="BI809" s="4"/>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8">
        <f t="shared" si="88"/>
        <v>0</v>
      </c>
      <c r="CI809" s="45"/>
      <c r="CK809" s="130"/>
      <c r="CM809" s="8" t="str">
        <f>VLOOKUP($CL809,definitions_list_lookup!$N$15:$P$20,2,TRUE)</f>
        <v>fresh</v>
      </c>
      <c r="CN809" s="8">
        <f>VLOOKUP($CL809,definitions_list_lookup!$N$15:$P$20,3,TRUE)</f>
        <v>0</v>
      </c>
      <c r="CO809" s="108"/>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8">
        <f t="shared" si="89"/>
        <v>0</v>
      </c>
      <c r="DO809" s="45"/>
      <c r="DP809" s="4"/>
      <c r="DR809" s="8" t="str">
        <f>VLOOKUP($DQ809,definitions_list_lookup!$N$15:$P$20,2,TRUE)</f>
        <v>fresh</v>
      </c>
      <c r="DS809" s="8">
        <f>VLOOKUP($DQ809,definitions_list_lookup!$N$15:$P$20,3,TRUE)</f>
        <v>0</v>
      </c>
      <c r="DT809" s="108"/>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8">
        <f t="shared" si="90"/>
        <v>0</v>
      </c>
      <c r="ET809" s="45"/>
      <c r="EU809" s="8">
        <f t="shared" si="84"/>
        <v>95</v>
      </c>
      <c r="EV809" s="8" t="str">
        <f>VLOOKUP($EU809,definitions_list_lookup!$N$15:$P$20,2,TRUE)</f>
        <v>complete</v>
      </c>
      <c r="EW809" s="8">
        <f>VLOOKUP($EU809,definitions_list_lookup!$N$15:$P$20,3,TRUE)</f>
        <v>5</v>
      </c>
    </row>
    <row r="810" spans="1:153" s="5" customFormat="1" ht="112">
      <c r="A810" s="5" t="s">
        <v>3310</v>
      </c>
      <c r="B810" s="5" t="s">
        <v>2845</v>
      </c>
      <c r="C810" s="5" t="s">
        <v>3247</v>
      </c>
      <c r="D810" s="5" t="s">
        <v>1497</v>
      </c>
      <c r="E810" s="5">
        <v>173</v>
      </c>
      <c r="F810" s="5">
        <v>3</v>
      </c>
      <c r="G810" s="6" t="str">
        <f t="shared" si="85"/>
        <v>173-3</v>
      </c>
      <c r="H810" s="2">
        <v>0</v>
      </c>
      <c r="I810" s="2">
        <v>47</v>
      </c>
      <c r="J810" s="81" t="str">
        <f>IF(((VLOOKUP($G810,Depth_Lookup!$A$3:$J$561,9,FALSE))-(I810/100))&gt;=0,"Good","Too Long")</f>
        <v>Good</v>
      </c>
      <c r="K810" s="82">
        <f>(VLOOKUP($G810,Depth_Lookup!$A$3:$J$561,10,FALSE))+(H810/100)</f>
        <v>387.72</v>
      </c>
      <c r="L810" s="82">
        <f>(VLOOKUP($G810,Depth_Lookup!$A$3:$J$561,10,FALSE))+(I810/100)</f>
        <v>388.19000000000005</v>
      </c>
      <c r="M810" s="174" t="s">
        <v>3227</v>
      </c>
      <c r="N810" s="174" t="s">
        <v>2630</v>
      </c>
      <c r="O810" s="59" t="s">
        <v>3203</v>
      </c>
      <c r="P810" s="59" t="s">
        <v>2500</v>
      </c>
      <c r="Q810" s="45"/>
      <c r="R810" s="42">
        <v>100</v>
      </c>
      <c r="V810" s="8">
        <f t="shared" si="86"/>
        <v>100</v>
      </c>
      <c r="W810" s="4" t="s">
        <v>2039</v>
      </c>
      <c r="X810" s="5" t="s">
        <v>1764</v>
      </c>
      <c r="Y810" s="38">
        <v>90</v>
      </c>
      <c r="Z810" s="8" t="str">
        <f>VLOOKUP($Y810,definitions_list_lookup!$N$15:$P$20,2,TRUE)</f>
        <v>very high</v>
      </c>
      <c r="AA810" s="8">
        <f>VLOOKUP($Y810,definitions_list_lookup!$N$15:$P$20,3,TRUE)</f>
        <v>4</v>
      </c>
      <c r="AB810" s="4"/>
      <c r="AC810" s="7">
        <v>2</v>
      </c>
      <c r="AD810" s="7"/>
      <c r="AE810" s="7"/>
      <c r="AF810" s="7"/>
      <c r="AG810" s="7"/>
      <c r="AH810" s="7"/>
      <c r="AI810" s="7"/>
      <c r="AJ810" s="7"/>
      <c r="AK810" s="7"/>
      <c r="AL810" s="7"/>
      <c r="AM810" s="7"/>
      <c r="AN810" s="7"/>
      <c r="AO810" s="7"/>
      <c r="AP810" s="7">
        <v>5</v>
      </c>
      <c r="AQ810" s="7"/>
      <c r="AR810" s="7"/>
      <c r="AS810" s="7">
        <v>93</v>
      </c>
      <c r="AT810" s="7"/>
      <c r="AU810" s="7"/>
      <c r="AV810" s="7"/>
      <c r="AW810" s="7"/>
      <c r="AX810" s="7"/>
      <c r="AY810" s="7"/>
      <c r="AZ810" s="7"/>
      <c r="BA810" s="8">
        <f t="shared" si="87"/>
        <v>100</v>
      </c>
      <c r="BB810" s="45"/>
      <c r="BC810" s="4"/>
      <c r="BD810" s="4"/>
      <c r="BE810" s="4"/>
      <c r="BG810" s="8" t="str">
        <f>VLOOKUP($BF810,definitions_list_lookup!$N$15:$P$20,2,TRUE)</f>
        <v>fresh</v>
      </c>
      <c r="BH810" s="8">
        <f>VLOOKUP($BF810,definitions_list_lookup!$N$15:$P$20,3,TRUE)</f>
        <v>0</v>
      </c>
      <c r="BI810" s="4"/>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8">
        <f t="shared" si="88"/>
        <v>0</v>
      </c>
      <c r="CI810" s="45"/>
      <c r="CK810" s="130"/>
      <c r="CM810" s="8" t="str">
        <f>VLOOKUP($CL810,definitions_list_lookup!$N$15:$P$20,2,TRUE)</f>
        <v>fresh</v>
      </c>
      <c r="CN810" s="8">
        <f>VLOOKUP($CL810,definitions_list_lookup!$N$15:$P$20,3,TRUE)</f>
        <v>0</v>
      </c>
      <c r="CO810" s="108"/>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8">
        <f t="shared" si="89"/>
        <v>0</v>
      </c>
      <c r="DO810" s="45"/>
      <c r="DP810" s="4"/>
      <c r="DR810" s="8" t="str">
        <f>VLOOKUP($DQ810,definitions_list_lookup!$N$15:$P$20,2,TRUE)</f>
        <v>fresh</v>
      </c>
      <c r="DS810" s="8">
        <f>VLOOKUP($DQ810,definitions_list_lookup!$N$15:$P$20,3,TRUE)</f>
        <v>0</v>
      </c>
      <c r="DT810" s="108"/>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8">
        <f t="shared" si="90"/>
        <v>0</v>
      </c>
      <c r="ET810" s="45"/>
      <c r="EU810" s="8">
        <f t="shared" si="84"/>
        <v>90</v>
      </c>
      <c r="EV810" s="8" t="str">
        <f>VLOOKUP($EU810,definitions_list_lookup!$N$15:$P$20,2,TRUE)</f>
        <v>very high</v>
      </c>
      <c r="EW810" s="8">
        <f>VLOOKUP($EU810,definitions_list_lookup!$N$15:$P$20,3,TRUE)</f>
        <v>4</v>
      </c>
    </row>
    <row r="811" spans="1:153" s="5" customFormat="1" ht="112">
      <c r="A811" s="5" t="s">
        <v>3310</v>
      </c>
      <c r="B811" s="5" t="s">
        <v>2845</v>
      </c>
      <c r="C811" s="5" t="s">
        <v>3247</v>
      </c>
      <c r="D811" s="5" t="s">
        <v>1497</v>
      </c>
      <c r="E811" s="5">
        <v>173</v>
      </c>
      <c r="F811" s="5">
        <v>3</v>
      </c>
      <c r="G811" s="6" t="str">
        <f t="shared" si="85"/>
        <v>173-3</v>
      </c>
      <c r="H811" s="2">
        <v>47</v>
      </c>
      <c r="I811" s="2">
        <v>84</v>
      </c>
      <c r="J811" s="81" t="str">
        <f>IF(((VLOOKUP($G811,Depth_Lookup!$A$3:$J$561,9,FALSE))-(I811/100))&gt;=0,"Good","Too Long")</f>
        <v>Good</v>
      </c>
      <c r="K811" s="82">
        <f>(VLOOKUP($G811,Depth_Lookup!$A$3:$J$561,10,FALSE))+(H811/100)</f>
        <v>388.19000000000005</v>
      </c>
      <c r="L811" s="82">
        <f>(VLOOKUP($G811,Depth_Lookup!$A$3:$J$561,10,FALSE))+(I811/100)</f>
        <v>388.56</v>
      </c>
      <c r="M811" s="174" t="s">
        <v>3228</v>
      </c>
      <c r="N811" s="174" t="s">
        <v>13</v>
      </c>
      <c r="O811" s="59" t="s">
        <v>3282</v>
      </c>
      <c r="P811" s="59" t="s">
        <v>2500</v>
      </c>
      <c r="Q811" s="45"/>
      <c r="R811" s="42">
        <v>100</v>
      </c>
      <c r="V811" s="8">
        <f t="shared" si="86"/>
        <v>100</v>
      </c>
      <c r="W811" s="4" t="s">
        <v>2046</v>
      </c>
      <c r="X811" s="5" t="s">
        <v>1764</v>
      </c>
      <c r="Y811" s="38">
        <v>90</v>
      </c>
      <c r="Z811" s="8" t="str">
        <f>VLOOKUP($Y811,definitions_list_lookup!$N$15:$P$20,2,TRUE)</f>
        <v>very high</v>
      </c>
      <c r="AA811" s="8">
        <f>VLOOKUP($Y811,definitions_list_lookup!$N$15:$P$20,3,TRUE)</f>
        <v>4</v>
      </c>
      <c r="AB811" s="4" t="s">
        <v>3281</v>
      </c>
      <c r="AC811" s="7">
        <v>5</v>
      </c>
      <c r="AD811" s="7"/>
      <c r="AE811" s="7"/>
      <c r="AF811" s="7"/>
      <c r="AG811" s="7"/>
      <c r="AH811" s="7"/>
      <c r="AI811" s="7"/>
      <c r="AJ811" s="7"/>
      <c r="AK811" s="7"/>
      <c r="AL811" s="7"/>
      <c r="AM811" s="7"/>
      <c r="AN811" s="7"/>
      <c r="AO811" s="7"/>
      <c r="AP811" s="7">
        <v>5</v>
      </c>
      <c r="AQ811" s="7"/>
      <c r="AR811" s="7"/>
      <c r="AS811" s="7">
        <v>90</v>
      </c>
      <c r="AT811" s="7"/>
      <c r="AU811" s="7"/>
      <c r="AV811" s="7"/>
      <c r="AW811" s="7"/>
      <c r="AX811" s="7"/>
      <c r="AY811" s="7"/>
      <c r="AZ811" s="7"/>
      <c r="BA811" s="8">
        <f t="shared" si="87"/>
        <v>100</v>
      </c>
      <c r="BB811" s="45"/>
      <c r="BC811" s="4"/>
      <c r="BD811" s="4"/>
      <c r="BE811" s="4"/>
      <c r="BG811" s="8" t="str">
        <f>VLOOKUP($BF811,definitions_list_lookup!$N$15:$P$20,2,TRUE)</f>
        <v>fresh</v>
      </c>
      <c r="BH811" s="8">
        <f>VLOOKUP($BF811,definitions_list_lookup!$N$15:$P$20,3,TRUE)</f>
        <v>0</v>
      </c>
      <c r="BI811" s="4"/>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8">
        <f t="shared" si="88"/>
        <v>0</v>
      </c>
      <c r="CI811" s="45"/>
      <c r="CK811" s="130"/>
      <c r="CM811" s="8" t="str">
        <f>VLOOKUP($CL811,definitions_list_lookup!$N$15:$P$20,2,TRUE)</f>
        <v>fresh</v>
      </c>
      <c r="CN811" s="8">
        <f>VLOOKUP($CL811,definitions_list_lookup!$N$15:$P$20,3,TRUE)</f>
        <v>0</v>
      </c>
      <c r="CO811" s="108"/>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8">
        <f t="shared" si="89"/>
        <v>0</v>
      </c>
      <c r="DO811" s="45"/>
      <c r="DP811" s="4"/>
      <c r="DR811" s="8" t="str">
        <f>VLOOKUP($DQ811,definitions_list_lookup!$N$15:$P$20,2,TRUE)</f>
        <v>fresh</v>
      </c>
      <c r="DS811" s="8">
        <f>VLOOKUP($DQ811,definitions_list_lookup!$N$15:$P$20,3,TRUE)</f>
        <v>0</v>
      </c>
      <c r="DT811" s="108"/>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8">
        <f t="shared" si="90"/>
        <v>0</v>
      </c>
      <c r="ET811" s="45"/>
      <c r="EU811" s="8">
        <f t="shared" si="84"/>
        <v>90</v>
      </c>
      <c r="EV811" s="8" t="str">
        <f>VLOOKUP($EU811,definitions_list_lookup!$N$15:$P$20,2,TRUE)</f>
        <v>very high</v>
      </c>
      <c r="EW811" s="8">
        <f>VLOOKUP($EU811,definitions_list_lookup!$N$15:$P$20,3,TRUE)</f>
        <v>4</v>
      </c>
    </row>
    <row r="812" spans="1:153" s="5" customFormat="1" ht="182">
      <c r="A812" s="5" t="s">
        <v>3310</v>
      </c>
      <c r="B812" s="5" t="s">
        <v>2845</v>
      </c>
      <c r="C812" s="5" t="s">
        <v>3247</v>
      </c>
      <c r="D812" s="5" t="s">
        <v>1497</v>
      </c>
      <c r="E812" s="5">
        <v>173</v>
      </c>
      <c r="F812" s="5">
        <v>4</v>
      </c>
      <c r="G812" s="6" t="str">
        <f t="shared" si="85"/>
        <v>173-4</v>
      </c>
      <c r="H812" s="2">
        <v>0</v>
      </c>
      <c r="I812" s="2">
        <v>71.5</v>
      </c>
      <c r="J812" s="81" t="str">
        <f>IF(((VLOOKUP($G812,Depth_Lookup!$A$3:$J$561,9,FALSE))-(I812/100))&gt;=0,"Good","Too Long")</f>
        <v>Good</v>
      </c>
      <c r="K812" s="82">
        <f>(VLOOKUP($G812,Depth_Lookup!$A$3:$J$561,10,FALSE))+(H812/100)</f>
        <v>388.56</v>
      </c>
      <c r="L812" s="82">
        <f>(VLOOKUP($G812,Depth_Lookup!$A$3:$J$561,10,FALSE))+(I812/100)</f>
        <v>389.27499999999998</v>
      </c>
      <c r="M812" s="174" t="s">
        <v>3228</v>
      </c>
      <c r="N812" s="174" t="s">
        <v>13</v>
      </c>
      <c r="O812" s="59" t="s">
        <v>3285</v>
      </c>
      <c r="P812" s="59" t="s">
        <v>2500</v>
      </c>
      <c r="Q812" s="45"/>
      <c r="R812" s="42">
        <v>80</v>
      </c>
      <c r="S812" s="5">
        <v>20</v>
      </c>
      <c r="V812" s="8">
        <f t="shared" si="86"/>
        <v>100</v>
      </c>
      <c r="W812" s="4" t="s">
        <v>3284</v>
      </c>
      <c r="X812" s="5" t="s">
        <v>2669</v>
      </c>
      <c r="Y812" s="38">
        <v>90</v>
      </c>
      <c r="Z812" s="8" t="str">
        <f>VLOOKUP($Y812,definitions_list_lookup!$N$15:$P$20,2,TRUE)</f>
        <v>very high</v>
      </c>
      <c r="AA812" s="8">
        <f>VLOOKUP($Y812,definitions_list_lookup!$N$15:$P$20,3,TRUE)</f>
        <v>4</v>
      </c>
      <c r="AB812" s="4" t="s">
        <v>3283</v>
      </c>
      <c r="AC812" s="7">
        <v>5</v>
      </c>
      <c r="AD812" s="7"/>
      <c r="AE812" s="7"/>
      <c r="AF812" s="7"/>
      <c r="AG812" s="7"/>
      <c r="AH812" s="7"/>
      <c r="AI812" s="7"/>
      <c r="AJ812" s="7"/>
      <c r="AK812" s="7"/>
      <c r="AL812" s="7"/>
      <c r="AM812" s="7"/>
      <c r="AN812" s="7"/>
      <c r="AO812" s="7"/>
      <c r="AP812" s="7">
        <v>5</v>
      </c>
      <c r="AQ812" s="7"/>
      <c r="AR812" s="7"/>
      <c r="AS812" s="7">
        <v>90</v>
      </c>
      <c r="AT812" s="7"/>
      <c r="AU812" s="7"/>
      <c r="AV812" s="7"/>
      <c r="AW812" s="7"/>
      <c r="AX812" s="7"/>
      <c r="AY812" s="7"/>
      <c r="AZ812" s="7"/>
      <c r="BA812" s="8">
        <f t="shared" si="87"/>
        <v>100</v>
      </c>
      <c r="BB812" s="45"/>
      <c r="BC812" s="4" t="s">
        <v>2788</v>
      </c>
      <c r="BD812" s="4" t="s">
        <v>2793</v>
      </c>
      <c r="BE812" s="4" t="s">
        <v>3288</v>
      </c>
      <c r="BF812" s="5">
        <v>100</v>
      </c>
      <c r="BG812" s="8" t="str">
        <f>VLOOKUP($BF812,definitions_list_lookup!$N$15:$P$20,2,TRUE)</f>
        <v>complete</v>
      </c>
      <c r="BH812" s="8">
        <f>VLOOKUP($BF812,definitions_list_lookup!$N$15:$P$20,3,TRUE)</f>
        <v>5</v>
      </c>
      <c r="BI812" s="4"/>
      <c r="BJ812" s="7"/>
      <c r="BK812" s="7"/>
      <c r="BL812" s="7"/>
      <c r="BM812" s="7"/>
      <c r="BN812" s="7"/>
      <c r="BO812" s="7"/>
      <c r="BP812" s="7"/>
      <c r="BQ812" s="7"/>
      <c r="BR812" s="7">
        <v>50</v>
      </c>
      <c r="BS812" s="7"/>
      <c r="BT812" s="7"/>
      <c r="BU812" s="7"/>
      <c r="BV812" s="7"/>
      <c r="BW812" s="7"/>
      <c r="BX812" s="7"/>
      <c r="BY812" s="7"/>
      <c r="BZ812" s="7">
        <v>50</v>
      </c>
      <c r="CA812" s="7"/>
      <c r="CB812" s="7"/>
      <c r="CC812" s="7"/>
      <c r="CD812" s="7"/>
      <c r="CE812" s="7"/>
      <c r="CF812" s="7"/>
      <c r="CG812" s="7"/>
      <c r="CH812" s="8">
        <f t="shared" si="88"/>
        <v>100</v>
      </c>
      <c r="CI812" s="45"/>
      <c r="CK812" s="130"/>
      <c r="CM812" s="8" t="str">
        <f>VLOOKUP($CL812,definitions_list_lookup!$N$15:$P$20,2,TRUE)</f>
        <v>fresh</v>
      </c>
      <c r="CN812" s="8">
        <f>VLOOKUP($CL812,definitions_list_lookup!$N$15:$P$20,3,TRUE)</f>
        <v>0</v>
      </c>
      <c r="CO812" s="108"/>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8">
        <f t="shared" si="89"/>
        <v>0</v>
      </c>
      <c r="DO812" s="45"/>
      <c r="DP812" s="4"/>
      <c r="DR812" s="8" t="str">
        <f>VLOOKUP($DQ812,definitions_list_lookup!$N$15:$P$20,2,TRUE)</f>
        <v>fresh</v>
      </c>
      <c r="DS812" s="8">
        <f>VLOOKUP($DQ812,definitions_list_lookup!$N$15:$P$20,3,TRUE)</f>
        <v>0</v>
      </c>
      <c r="DT812" s="108"/>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8">
        <f t="shared" si="90"/>
        <v>0</v>
      </c>
      <c r="ET812" s="45"/>
      <c r="EU812" s="8">
        <f t="shared" si="84"/>
        <v>92</v>
      </c>
      <c r="EV812" s="8" t="str">
        <f>VLOOKUP($EU812,definitions_list_lookup!$N$15:$P$20,2,TRUE)</f>
        <v>complete</v>
      </c>
      <c r="EW812" s="8">
        <f>VLOOKUP($EU812,definitions_list_lookup!$N$15:$P$20,3,TRUE)</f>
        <v>5</v>
      </c>
    </row>
    <row r="813" spans="1:153" s="5" customFormat="1" ht="112">
      <c r="A813" s="5" t="s">
        <v>3310</v>
      </c>
      <c r="B813" s="5" t="s">
        <v>2845</v>
      </c>
      <c r="C813" s="5" t="s">
        <v>3247</v>
      </c>
      <c r="D813" s="5" t="s">
        <v>1497</v>
      </c>
      <c r="E813" s="5">
        <v>174</v>
      </c>
      <c r="F813" s="5">
        <v>1</v>
      </c>
      <c r="G813" s="6" t="str">
        <f t="shared" si="85"/>
        <v>174-1</v>
      </c>
      <c r="H813" s="2">
        <v>0</v>
      </c>
      <c r="I813" s="2">
        <v>77</v>
      </c>
      <c r="J813" s="81" t="str">
        <f>IF(((VLOOKUP($G813,Depth_Lookup!$A$3:$J$561,9,FALSE))-(I813/100))&gt;=0,"Good","Too Long")</f>
        <v>Good</v>
      </c>
      <c r="K813" s="82">
        <f>(VLOOKUP($G813,Depth_Lookup!$A$3:$J$561,10,FALSE))+(H813/100)</f>
        <v>389.15</v>
      </c>
      <c r="L813" s="82">
        <f>(VLOOKUP($G813,Depth_Lookup!$A$3:$J$561,10,FALSE))+(I813/100)</f>
        <v>389.91999999999996</v>
      </c>
      <c r="M813" s="174" t="s">
        <v>3228</v>
      </c>
      <c r="N813" s="174" t="s">
        <v>13</v>
      </c>
      <c r="O813" s="59" t="s">
        <v>3286</v>
      </c>
      <c r="P813" s="59" t="s">
        <v>2500</v>
      </c>
      <c r="Q813" s="45"/>
      <c r="R813" s="42">
        <v>100</v>
      </c>
      <c r="V813" s="8">
        <f t="shared" si="86"/>
        <v>100</v>
      </c>
      <c r="W813" s="4" t="s">
        <v>3284</v>
      </c>
      <c r="X813" s="5" t="s">
        <v>1764</v>
      </c>
      <c r="Y813" s="38">
        <v>95</v>
      </c>
      <c r="Z813" s="8" t="str">
        <f>VLOOKUP($Y813,definitions_list_lookup!$N$15:$P$20,2,TRUE)</f>
        <v>complete</v>
      </c>
      <c r="AA813" s="8">
        <f>VLOOKUP($Y813,definitions_list_lookup!$N$15:$P$20,3,TRUE)</f>
        <v>5</v>
      </c>
      <c r="AB813" s="4"/>
      <c r="AC813" s="7">
        <v>5</v>
      </c>
      <c r="AD813" s="7"/>
      <c r="AE813" s="7"/>
      <c r="AF813" s="7"/>
      <c r="AG813" s="7"/>
      <c r="AH813" s="7"/>
      <c r="AI813" s="7"/>
      <c r="AJ813" s="7"/>
      <c r="AK813" s="7"/>
      <c r="AL813" s="7"/>
      <c r="AM813" s="7"/>
      <c r="AN813" s="7"/>
      <c r="AO813" s="7"/>
      <c r="AP813" s="7">
        <v>5</v>
      </c>
      <c r="AQ813" s="7"/>
      <c r="AR813" s="7"/>
      <c r="AS813" s="7">
        <v>90</v>
      </c>
      <c r="AT813" s="7"/>
      <c r="AU813" s="7"/>
      <c r="AV813" s="7"/>
      <c r="AW813" s="7"/>
      <c r="AX813" s="7"/>
      <c r="AY813" s="7"/>
      <c r="AZ813" s="7"/>
      <c r="BA813" s="8">
        <f t="shared" si="87"/>
        <v>100</v>
      </c>
      <c r="BB813" s="45"/>
      <c r="BC813" s="4"/>
      <c r="BD813" s="4"/>
      <c r="BE813" s="4"/>
      <c r="BG813" s="8" t="str">
        <f>VLOOKUP($BF813,definitions_list_lookup!$N$15:$P$20,2,TRUE)</f>
        <v>fresh</v>
      </c>
      <c r="BH813" s="8">
        <f>VLOOKUP($BF813,definitions_list_lookup!$N$15:$P$20,3,TRUE)</f>
        <v>0</v>
      </c>
      <c r="BI813" s="4"/>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8">
        <f t="shared" si="88"/>
        <v>0</v>
      </c>
      <c r="CI813" s="45"/>
      <c r="CK813" s="130"/>
      <c r="CM813" s="8" t="str">
        <f>VLOOKUP($CL813,definitions_list_lookup!$N$15:$P$20,2,TRUE)</f>
        <v>fresh</v>
      </c>
      <c r="CN813" s="8">
        <f>VLOOKUP($CL813,definitions_list_lookup!$N$15:$P$20,3,TRUE)</f>
        <v>0</v>
      </c>
      <c r="CO813" s="108"/>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8">
        <f t="shared" si="89"/>
        <v>0</v>
      </c>
      <c r="DO813" s="45"/>
      <c r="DP813" s="4"/>
      <c r="DR813" s="8" t="str">
        <f>VLOOKUP($DQ813,definitions_list_lookup!$N$15:$P$20,2,TRUE)</f>
        <v>fresh</v>
      </c>
      <c r="DS813" s="8">
        <f>VLOOKUP($DQ813,definitions_list_lookup!$N$15:$P$20,3,TRUE)</f>
        <v>0</v>
      </c>
      <c r="DT813" s="108"/>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8">
        <f t="shared" si="90"/>
        <v>0</v>
      </c>
      <c r="ET813" s="45"/>
      <c r="EU813" s="8">
        <f t="shared" si="84"/>
        <v>95</v>
      </c>
      <c r="EV813" s="8" t="str">
        <f>VLOOKUP($EU813,definitions_list_lookup!$N$15:$P$20,2,TRUE)</f>
        <v>complete</v>
      </c>
      <c r="EW813" s="8">
        <f>VLOOKUP($EU813,definitions_list_lookup!$N$15:$P$20,3,TRUE)</f>
        <v>5</v>
      </c>
    </row>
    <row r="814" spans="1:153" s="5" customFormat="1" ht="112">
      <c r="A814" s="5" t="s">
        <v>3310</v>
      </c>
      <c r="B814" s="5" t="s">
        <v>2845</v>
      </c>
      <c r="C814" s="5" t="s">
        <v>3247</v>
      </c>
      <c r="D814" s="5" t="s">
        <v>1497</v>
      </c>
      <c r="E814" s="5">
        <v>174</v>
      </c>
      <c r="F814" s="5">
        <v>2</v>
      </c>
      <c r="G814" s="6" t="str">
        <f t="shared" si="85"/>
        <v>174-2</v>
      </c>
      <c r="H814" s="2">
        <v>0</v>
      </c>
      <c r="I814" s="2">
        <v>76</v>
      </c>
      <c r="J814" s="81" t="str">
        <f>IF(((VLOOKUP($G814,Depth_Lookup!$A$3:$J$561,9,FALSE))-(I814/100))&gt;=0,"Good","Too Long")</f>
        <v>Good</v>
      </c>
      <c r="K814" s="82">
        <f>(VLOOKUP($G814,Depth_Lookup!$A$3:$J$561,10,FALSE))+(H814/100)</f>
        <v>389.92</v>
      </c>
      <c r="L814" s="82">
        <f>(VLOOKUP($G814,Depth_Lookup!$A$3:$J$561,10,FALSE))+(I814/100)</f>
        <v>390.68</v>
      </c>
      <c r="M814" s="174" t="s">
        <v>3228</v>
      </c>
      <c r="N814" s="174" t="s">
        <v>13</v>
      </c>
      <c r="O814" s="59" t="s">
        <v>3289</v>
      </c>
      <c r="P814" s="59" t="s">
        <v>2500</v>
      </c>
      <c r="Q814" s="45"/>
      <c r="R814" s="42">
        <v>100</v>
      </c>
      <c r="V814" s="8">
        <f t="shared" si="86"/>
        <v>100</v>
      </c>
      <c r="W814" s="4" t="s">
        <v>2046</v>
      </c>
      <c r="X814" s="5" t="s">
        <v>3026</v>
      </c>
      <c r="Y814" s="38">
        <v>85</v>
      </c>
      <c r="Z814" s="8" t="str">
        <f>VLOOKUP($Y814,definitions_list_lookup!$N$15:$P$20,2,TRUE)</f>
        <v>very high</v>
      </c>
      <c r="AA814" s="8">
        <f>VLOOKUP($Y814,definitions_list_lookup!$N$15:$P$20,3,TRUE)</f>
        <v>4</v>
      </c>
      <c r="AB814" s="4" t="s">
        <v>3287</v>
      </c>
      <c r="AC814" s="7">
        <v>5</v>
      </c>
      <c r="AD814" s="7"/>
      <c r="AE814" s="7"/>
      <c r="AF814" s="7"/>
      <c r="AG814" s="7"/>
      <c r="AH814" s="7"/>
      <c r="AI814" s="7"/>
      <c r="AJ814" s="7"/>
      <c r="AK814" s="7"/>
      <c r="AL814" s="7"/>
      <c r="AM814" s="7"/>
      <c r="AN814" s="7"/>
      <c r="AO814" s="7"/>
      <c r="AP814" s="7">
        <v>5</v>
      </c>
      <c r="AQ814" s="7"/>
      <c r="AR814" s="7"/>
      <c r="AS814" s="7">
        <v>90</v>
      </c>
      <c r="AT814" s="7"/>
      <c r="AU814" s="7"/>
      <c r="AV814" s="7"/>
      <c r="AW814" s="7"/>
      <c r="AX814" s="7"/>
      <c r="AY814" s="7"/>
      <c r="AZ814" s="7"/>
      <c r="BA814" s="8">
        <f t="shared" si="87"/>
        <v>100</v>
      </c>
      <c r="BB814" s="45"/>
      <c r="BC814" s="4"/>
      <c r="BD814" s="4"/>
      <c r="BE814" s="4"/>
      <c r="BG814" s="8" t="str">
        <f>VLOOKUP($BF814,definitions_list_lookup!$N$15:$P$20,2,TRUE)</f>
        <v>fresh</v>
      </c>
      <c r="BH814" s="8">
        <f>VLOOKUP($BF814,definitions_list_lookup!$N$15:$P$20,3,TRUE)</f>
        <v>0</v>
      </c>
      <c r="BI814" s="4"/>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8">
        <f t="shared" si="88"/>
        <v>0</v>
      </c>
      <c r="CI814" s="45"/>
      <c r="CK814" s="130"/>
      <c r="CM814" s="8" t="str">
        <f>VLOOKUP($CL814,definitions_list_lookup!$N$15:$P$20,2,TRUE)</f>
        <v>fresh</v>
      </c>
      <c r="CN814" s="8">
        <f>VLOOKUP($CL814,definitions_list_lookup!$N$15:$P$20,3,TRUE)</f>
        <v>0</v>
      </c>
      <c r="CO814" s="108"/>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8">
        <f t="shared" si="89"/>
        <v>0</v>
      </c>
      <c r="DO814" s="45"/>
      <c r="DP814" s="4"/>
      <c r="DR814" s="8" t="str">
        <f>VLOOKUP($DQ814,definitions_list_lookup!$N$15:$P$20,2,TRUE)</f>
        <v>fresh</v>
      </c>
      <c r="DS814" s="8">
        <f>VLOOKUP($DQ814,definitions_list_lookup!$N$15:$P$20,3,TRUE)</f>
        <v>0</v>
      </c>
      <c r="DT814" s="108"/>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8">
        <f t="shared" si="90"/>
        <v>0</v>
      </c>
      <c r="ET814" s="45"/>
      <c r="EU814" s="8">
        <f t="shared" si="84"/>
        <v>85</v>
      </c>
      <c r="EV814" s="8" t="str">
        <f>VLOOKUP($EU814,definitions_list_lookup!$N$15:$P$20,2,TRUE)</f>
        <v>very high</v>
      </c>
      <c r="EW814" s="8">
        <f>VLOOKUP($EU814,definitions_list_lookup!$N$15:$P$20,3,TRUE)</f>
        <v>4</v>
      </c>
    </row>
    <row r="815" spans="1:153" s="5" customFormat="1" ht="112">
      <c r="A815" s="5" t="s">
        <v>3310</v>
      </c>
      <c r="B815" s="5" t="s">
        <v>2845</v>
      </c>
      <c r="C815" s="5" t="s">
        <v>3247</v>
      </c>
      <c r="D815" s="5" t="s">
        <v>1497</v>
      </c>
      <c r="E815" s="5">
        <v>174</v>
      </c>
      <c r="F815" s="5">
        <v>3</v>
      </c>
      <c r="G815" s="6" t="str">
        <f t="shared" si="85"/>
        <v>174-3</v>
      </c>
      <c r="H815" s="2">
        <v>0</v>
      </c>
      <c r="I815" s="2">
        <v>72</v>
      </c>
      <c r="J815" s="81" t="str">
        <f>IF(((VLOOKUP($G815,Depth_Lookup!$A$3:$J$561,9,FALSE))-(I815/100))&gt;=0,"Good","Too Long")</f>
        <v>Good</v>
      </c>
      <c r="K815" s="82">
        <f>(VLOOKUP($G815,Depth_Lookup!$A$3:$J$561,10,FALSE))+(H815/100)</f>
        <v>390.68</v>
      </c>
      <c r="L815" s="82">
        <f>(VLOOKUP($G815,Depth_Lookup!$A$3:$J$561,10,FALSE))+(I815/100)</f>
        <v>391.40000000000003</v>
      </c>
      <c r="M815" s="174" t="s">
        <v>3228</v>
      </c>
      <c r="N815" s="174" t="s">
        <v>13</v>
      </c>
      <c r="O815" s="59" t="s">
        <v>3291</v>
      </c>
      <c r="P815" s="59" t="s">
        <v>2500</v>
      </c>
      <c r="Q815" s="45"/>
      <c r="R815" s="42">
        <v>100</v>
      </c>
      <c r="V815" s="8">
        <f t="shared" si="86"/>
        <v>100</v>
      </c>
      <c r="W815" s="4" t="s">
        <v>2046</v>
      </c>
      <c r="X815" s="5" t="s">
        <v>1764</v>
      </c>
      <c r="Y815" s="38">
        <v>85</v>
      </c>
      <c r="Z815" s="8" t="str">
        <f>VLOOKUP($Y815,definitions_list_lookup!$N$15:$P$20,2,TRUE)</f>
        <v>very high</v>
      </c>
      <c r="AA815" s="8">
        <f>VLOOKUP($Y815,definitions_list_lookup!$N$15:$P$20,3,TRUE)</f>
        <v>4</v>
      </c>
      <c r="AB815" s="4" t="s">
        <v>3290</v>
      </c>
      <c r="AC815" s="7">
        <v>5</v>
      </c>
      <c r="AD815" s="7"/>
      <c r="AE815" s="7"/>
      <c r="AF815" s="7"/>
      <c r="AG815" s="7"/>
      <c r="AH815" s="7"/>
      <c r="AI815" s="7"/>
      <c r="AJ815" s="7"/>
      <c r="AK815" s="7"/>
      <c r="AL815" s="7"/>
      <c r="AM815" s="7"/>
      <c r="AN815" s="7"/>
      <c r="AO815" s="7"/>
      <c r="AP815" s="7">
        <v>5</v>
      </c>
      <c r="AQ815" s="7"/>
      <c r="AR815" s="7"/>
      <c r="AS815" s="7">
        <v>90</v>
      </c>
      <c r="AT815" s="7"/>
      <c r="AU815" s="7"/>
      <c r="AV815" s="7"/>
      <c r="AW815" s="7"/>
      <c r="AX815" s="7"/>
      <c r="AY815" s="7"/>
      <c r="AZ815" s="7"/>
      <c r="BA815" s="8">
        <f t="shared" si="87"/>
        <v>100</v>
      </c>
      <c r="BB815" s="45"/>
      <c r="BC815" s="4"/>
      <c r="BD815" s="4"/>
      <c r="BE815" s="4"/>
      <c r="BG815" s="8" t="str">
        <f>VLOOKUP($BF815,definitions_list_lookup!$N$15:$P$20,2,TRUE)</f>
        <v>fresh</v>
      </c>
      <c r="BH815" s="8">
        <f>VLOOKUP($BF815,definitions_list_lookup!$N$15:$P$20,3,TRUE)</f>
        <v>0</v>
      </c>
      <c r="BI815" s="4"/>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8">
        <f t="shared" si="88"/>
        <v>0</v>
      </c>
      <c r="CI815" s="45"/>
      <c r="CK815" s="130"/>
      <c r="CM815" s="8" t="str">
        <f>VLOOKUP($CL815,definitions_list_lookup!$N$15:$P$20,2,TRUE)</f>
        <v>fresh</v>
      </c>
      <c r="CN815" s="8">
        <f>VLOOKUP($CL815,definitions_list_lookup!$N$15:$P$20,3,TRUE)</f>
        <v>0</v>
      </c>
      <c r="CO815" s="108"/>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8">
        <f t="shared" si="89"/>
        <v>0</v>
      </c>
      <c r="DO815" s="45"/>
      <c r="DP815" s="4"/>
      <c r="DR815" s="8" t="str">
        <f>VLOOKUP($DQ815,definitions_list_lookup!$N$15:$P$20,2,TRUE)</f>
        <v>fresh</v>
      </c>
      <c r="DS815" s="8">
        <f>VLOOKUP($DQ815,definitions_list_lookup!$N$15:$P$20,3,TRUE)</f>
        <v>0</v>
      </c>
      <c r="DT815" s="108"/>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8">
        <f t="shared" si="90"/>
        <v>0</v>
      </c>
      <c r="ET815" s="45"/>
      <c r="EU815" s="8">
        <f t="shared" ref="EU815:EU833" si="91">((R815/100)*Y815)+((S815/100)*BF815)+((T815/100)*CL815)+((U815/100)*DQ815)</f>
        <v>85</v>
      </c>
      <c r="EV815" s="8" t="str">
        <f>VLOOKUP($EU815,definitions_list_lookup!$N$15:$P$20,2,TRUE)</f>
        <v>very high</v>
      </c>
      <c r="EW815" s="8">
        <f>VLOOKUP($EU815,definitions_list_lookup!$N$15:$P$20,3,TRUE)</f>
        <v>4</v>
      </c>
    </row>
    <row r="816" spans="1:153" s="5" customFormat="1" ht="112">
      <c r="A816" s="5" t="s">
        <v>3310</v>
      </c>
      <c r="B816" s="5" t="s">
        <v>2845</v>
      </c>
      <c r="C816" s="5" t="s">
        <v>3247</v>
      </c>
      <c r="D816" s="5" t="s">
        <v>1497</v>
      </c>
      <c r="E816" s="5">
        <v>174</v>
      </c>
      <c r="F816" s="5">
        <v>4</v>
      </c>
      <c r="G816" s="6" t="str">
        <f t="shared" si="85"/>
        <v>174-4</v>
      </c>
      <c r="H816" s="2">
        <v>0</v>
      </c>
      <c r="I816" s="2">
        <v>52</v>
      </c>
      <c r="J816" s="81" t="str">
        <f>IF(((VLOOKUP($G816,Depth_Lookup!$A$3:$J$561,9,FALSE))-(I816/100))&gt;=0,"Good","Too Long")</f>
        <v>Good</v>
      </c>
      <c r="K816" s="82">
        <f>(VLOOKUP($G816,Depth_Lookup!$A$3:$J$561,10,FALSE))+(H816/100)</f>
        <v>391.4</v>
      </c>
      <c r="L816" s="82">
        <f>(VLOOKUP($G816,Depth_Lookup!$A$3:$J$561,10,FALSE))+(I816/100)</f>
        <v>391.91999999999996</v>
      </c>
      <c r="M816" s="174" t="s">
        <v>3228</v>
      </c>
      <c r="N816" s="174" t="s">
        <v>13</v>
      </c>
      <c r="O816" s="59" t="s">
        <v>3291</v>
      </c>
      <c r="P816" s="59" t="s">
        <v>2500</v>
      </c>
      <c r="Q816" s="45"/>
      <c r="R816" s="42">
        <v>100</v>
      </c>
      <c r="V816" s="8">
        <f t="shared" si="86"/>
        <v>100</v>
      </c>
      <c r="W816" s="4" t="s">
        <v>2046</v>
      </c>
      <c r="X816" s="5" t="s">
        <v>1764</v>
      </c>
      <c r="Y816" s="38">
        <v>85</v>
      </c>
      <c r="Z816" s="8" t="str">
        <f>VLOOKUP($Y816,definitions_list_lookup!$N$15:$P$20,2,TRUE)</f>
        <v>very high</v>
      </c>
      <c r="AA816" s="8">
        <f>VLOOKUP($Y816,definitions_list_lookup!$N$15:$P$20,3,TRUE)</f>
        <v>4</v>
      </c>
      <c r="AB816" s="4" t="s">
        <v>3292</v>
      </c>
      <c r="AC816" s="7">
        <v>5</v>
      </c>
      <c r="AD816" s="7"/>
      <c r="AE816" s="7"/>
      <c r="AF816" s="7"/>
      <c r="AG816" s="7"/>
      <c r="AH816" s="7"/>
      <c r="AI816" s="7"/>
      <c r="AJ816" s="7"/>
      <c r="AK816" s="7"/>
      <c r="AL816" s="7"/>
      <c r="AM816" s="7"/>
      <c r="AN816" s="7"/>
      <c r="AO816" s="7"/>
      <c r="AP816" s="7">
        <v>5</v>
      </c>
      <c r="AQ816" s="7"/>
      <c r="AR816" s="7"/>
      <c r="AS816" s="7">
        <v>90</v>
      </c>
      <c r="AT816" s="7"/>
      <c r="AU816" s="7"/>
      <c r="AV816" s="7"/>
      <c r="AW816" s="7"/>
      <c r="AX816" s="7"/>
      <c r="AY816" s="7"/>
      <c r="AZ816" s="7"/>
      <c r="BA816" s="8">
        <f t="shared" si="87"/>
        <v>100</v>
      </c>
      <c r="BB816" s="45"/>
      <c r="BC816" s="4"/>
      <c r="BD816" s="4"/>
      <c r="BE816" s="4"/>
      <c r="BG816" s="8" t="str">
        <f>VLOOKUP($BF816,definitions_list_lookup!$N$15:$P$20,2,TRUE)</f>
        <v>fresh</v>
      </c>
      <c r="BH816" s="8">
        <f>VLOOKUP($BF816,definitions_list_lookup!$N$15:$P$20,3,TRUE)</f>
        <v>0</v>
      </c>
      <c r="BI816" s="4"/>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8">
        <f t="shared" si="88"/>
        <v>0</v>
      </c>
      <c r="CI816" s="45"/>
      <c r="CK816" s="130"/>
      <c r="CM816" s="8" t="str">
        <f>VLOOKUP($CL816,definitions_list_lookup!$N$15:$P$20,2,TRUE)</f>
        <v>fresh</v>
      </c>
      <c r="CN816" s="8">
        <f>VLOOKUP($CL816,definitions_list_lookup!$N$15:$P$20,3,TRUE)</f>
        <v>0</v>
      </c>
      <c r="CO816" s="108"/>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8">
        <f t="shared" si="89"/>
        <v>0</v>
      </c>
      <c r="DO816" s="45"/>
      <c r="DP816" s="4"/>
      <c r="DR816" s="8" t="str">
        <f>VLOOKUP($DQ816,definitions_list_lookup!$N$15:$P$20,2,TRUE)</f>
        <v>fresh</v>
      </c>
      <c r="DS816" s="8">
        <f>VLOOKUP($DQ816,definitions_list_lookup!$N$15:$P$20,3,TRUE)</f>
        <v>0</v>
      </c>
      <c r="DT816" s="108"/>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8">
        <f t="shared" si="90"/>
        <v>0</v>
      </c>
      <c r="ET816" s="45"/>
      <c r="EU816" s="8">
        <f t="shared" si="91"/>
        <v>85</v>
      </c>
      <c r="EV816" s="8" t="str">
        <f>VLOOKUP($EU816,definitions_list_lookup!$N$15:$P$20,2,TRUE)</f>
        <v>very high</v>
      </c>
      <c r="EW816" s="8">
        <f>VLOOKUP($EU816,definitions_list_lookup!$N$15:$P$20,3,TRUE)</f>
        <v>4</v>
      </c>
    </row>
    <row r="817" spans="1:153" s="5" customFormat="1" ht="112">
      <c r="A817" s="5" t="s">
        <v>3310</v>
      </c>
      <c r="B817" s="5" t="s">
        <v>2845</v>
      </c>
      <c r="C817" s="5" t="s">
        <v>3247</v>
      </c>
      <c r="D817" s="5" t="s">
        <v>1497</v>
      </c>
      <c r="E817" s="5">
        <v>175</v>
      </c>
      <c r="F817" s="5">
        <v>1</v>
      </c>
      <c r="G817" s="6" t="str">
        <f t="shared" si="85"/>
        <v>175-1</v>
      </c>
      <c r="H817" s="2">
        <v>0</v>
      </c>
      <c r="I817" s="2">
        <v>93.5</v>
      </c>
      <c r="J817" s="81" t="str">
        <f>IF(((VLOOKUP($G817,Depth_Lookup!$A$3:$J$561,9,FALSE))-(I817/100))&gt;=0,"Good","Too Long")</f>
        <v>Good</v>
      </c>
      <c r="K817" s="82">
        <f>(VLOOKUP($G817,Depth_Lookup!$A$3:$J$561,10,FALSE))+(H817/100)</f>
        <v>392.15</v>
      </c>
      <c r="L817" s="82">
        <f>(VLOOKUP($G817,Depth_Lookup!$A$3:$J$561,10,FALSE))+(I817/100)</f>
        <v>393.08499999999998</v>
      </c>
      <c r="M817" s="174" t="s">
        <v>3228</v>
      </c>
      <c r="N817" s="174" t="s">
        <v>13</v>
      </c>
      <c r="O817" s="59" t="s">
        <v>3297</v>
      </c>
      <c r="P817" s="59" t="s">
        <v>2500</v>
      </c>
      <c r="Q817" s="45"/>
      <c r="R817" s="42">
        <v>100</v>
      </c>
      <c r="V817" s="8">
        <f t="shared" si="86"/>
        <v>100</v>
      </c>
      <c r="W817" s="4" t="s">
        <v>2046</v>
      </c>
      <c r="X817" s="5" t="s">
        <v>1764</v>
      </c>
      <c r="Y817" s="38">
        <v>85</v>
      </c>
      <c r="Z817" s="8" t="str">
        <f>VLOOKUP($Y817,definitions_list_lookup!$N$15:$P$20,2,TRUE)</f>
        <v>very high</v>
      </c>
      <c r="AA817" s="8">
        <f>VLOOKUP($Y817,definitions_list_lookup!$N$15:$P$20,3,TRUE)</f>
        <v>4</v>
      </c>
      <c r="AB817" s="4"/>
      <c r="AC817" s="7">
        <v>5</v>
      </c>
      <c r="AD817" s="7"/>
      <c r="AE817" s="7"/>
      <c r="AF817" s="7"/>
      <c r="AG817" s="7"/>
      <c r="AH817" s="7"/>
      <c r="AI817" s="7"/>
      <c r="AJ817" s="7"/>
      <c r="AK817" s="7"/>
      <c r="AL817" s="7"/>
      <c r="AM817" s="7"/>
      <c r="AN817" s="7"/>
      <c r="AO817" s="7"/>
      <c r="AP817" s="7">
        <v>5</v>
      </c>
      <c r="AQ817" s="7"/>
      <c r="AR817" s="7"/>
      <c r="AS817" s="7">
        <v>90</v>
      </c>
      <c r="AT817" s="7"/>
      <c r="AU817" s="7"/>
      <c r="AV817" s="7"/>
      <c r="AW817" s="7"/>
      <c r="AX817" s="7"/>
      <c r="AY817" s="7"/>
      <c r="AZ817" s="7"/>
      <c r="BA817" s="8">
        <f t="shared" si="87"/>
        <v>100</v>
      </c>
      <c r="BB817" s="45"/>
      <c r="BC817" s="4"/>
      <c r="BD817" s="4"/>
      <c r="BE817" s="4"/>
      <c r="BG817" s="8" t="str">
        <f>VLOOKUP($BF817,definitions_list_lookup!$N$15:$P$20,2,TRUE)</f>
        <v>fresh</v>
      </c>
      <c r="BH817" s="8">
        <f>VLOOKUP($BF817,definitions_list_lookup!$N$15:$P$20,3,TRUE)</f>
        <v>0</v>
      </c>
      <c r="BI817" s="4"/>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8">
        <f t="shared" si="88"/>
        <v>0</v>
      </c>
      <c r="CI817" s="45"/>
      <c r="CK817" s="130"/>
      <c r="CM817" s="8" t="str">
        <f>VLOOKUP($CL817,definitions_list_lookup!$N$15:$P$20,2,TRUE)</f>
        <v>fresh</v>
      </c>
      <c r="CN817" s="8">
        <f>VLOOKUP($CL817,definitions_list_lookup!$N$15:$P$20,3,TRUE)</f>
        <v>0</v>
      </c>
      <c r="CO817" s="108"/>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8">
        <f t="shared" si="89"/>
        <v>0</v>
      </c>
      <c r="DO817" s="45"/>
      <c r="DP817" s="4"/>
      <c r="DR817" s="8" t="str">
        <f>VLOOKUP($DQ817,definitions_list_lookup!$N$15:$P$20,2,TRUE)</f>
        <v>fresh</v>
      </c>
      <c r="DS817" s="8">
        <f>VLOOKUP($DQ817,definitions_list_lookup!$N$15:$P$20,3,TRUE)</f>
        <v>0</v>
      </c>
      <c r="DT817" s="108"/>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8">
        <f t="shared" si="90"/>
        <v>0</v>
      </c>
      <c r="ET817" s="45"/>
      <c r="EU817" s="8">
        <f t="shared" si="91"/>
        <v>85</v>
      </c>
      <c r="EV817" s="8" t="str">
        <f>VLOOKUP($EU817,definitions_list_lookup!$N$15:$P$20,2,TRUE)</f>
        <v>very high</v>
      </c>
      <c r="EW817" s="8">
        <f>VLOOKUP($EU817,definitions_list_lookup!$N$15:$P$20,3,TRUE)</f>
        <v>4</v>
      </c>
    </row>
    <row r="818" spans="1:153" s="5" customFormat="1" ht="112">
      <c r="A818" s="5" t="s">
        <v>3310</v>
      </c>
      <c r="B818" s="5" t="s">
        <v>2845</v>
      </c>
      <c r="C818" s="5" t="s">
        <v>3247</v>
      </c>
      <c r="D818" s="5" t="s">
        <v>1497</v>
      </c>
      <c r="E818" s="5">
        <v>175</v>
      </c>
      <c r="F818" s="5">
        <v>2</v>
      </c>
      <c r="G818" s="6" t="str">
        <f t="shared" si="85"/>
        <v>175-2</v>
      </c>
      <c r="H818" s="2">
        <v>0</v>
      </c>
      <c r="I818" s="2">
        <v>96.5</v>
      </c>
      <c r="J818" s="81" t="str">
        <f>IF(((VLOOKUP($G818,Depth_Lookup!$A$3:$J$561,9,FALSE))-(I818/100))&gt;=0,"Good","Too Long")</f>
        <v>Good</v>
      </c>
      <c r="K818" s="82">
        <f>(VLOOKUP($G818,Depth_Lookup!$A$3:$J$561,10,FALSE))+(H818/100)</f>
        <v>393.08499999999998</v>
      </c>
      <c r="L818" s="82">
        <f>(VLOOKUP($G818,Depth_Lookup!$A$3:$J$561,10,FALSE))+(I818/100)</f>
        <v>394.04999999999995</v>
      </c>
      <c r="M818" s="174" t="s">
        <v>3228</v>
      </c>
      <c r="N818" s="174" t="s">
        <v>13</v>
      </c>
      <c r="O818" s="59" t="s">
        <v>3293</v>
      </c>
      <c r="P818" s="59" t="s">
        <v>2500</v>
      </c>
      <c r="Q818" s="45"/>
      <c r="R818" s="42">
        <v>100</v>
      </c>
      <c r="V818" s="8">
        <f t="shared" si="86"/>
        <v>100</v>
      </c>
      <c r="W818" s="4" t="s">
        <v>2046</v>
      </c>
      <c r="X818" s="5" t="s">
        <v>1764</v>
      </c>
      <c r="Y818" s="38">
        <v>90</v>
      </c>
      <c r="Z818" s="8" t="str">
        <f>VLOOKUP($Y818,definitions_list_lookup!$N$15:$P$20,2,TRUE)</f>
        <v>very high</v>
      </c>
      <c r="AA818" s="8">
        <f>VLOOKUP($Y818,definitions_list_lookup!$N$15:$P$20,3,TRUE)</f>
        <v>4</v>
      </c>
      <c r="AB818" s="4" t="s">
        <v>3294</v>
      </c>
      <c r="AC818" s="7">
        <v>5</v>
      </c>
      <c r="AD818" s="7"/>
      <c r="AE818" s="7"/>
      <c r="AF818" s="7"/>
      <c r="AG818" s="7"/>
      <c r="AH818" s="7"/>
      <c r="AI818" s="7"/>
      <c r="AJ818" s="7"/>
      <c r="AK818" s="7"/>
      <c r="AL818" s="7"/>
      <c r="AM818" s="7"/>
      <c r="AN818" s="7"/>
      <c r="AO818" s="7"/>
      <c r="AP818" s="7">
        <v>5</v>
      </c>
      <c r="AQ818" s="7"/>
      <c r="AR818" s="7"/>
      <c r="AS818" s="7">
        <v>90</v>
      </c>
      <c r="AT818" s="7"/>
      <c r="AU818" s="7"/>
      <c r="AV818" s="7"/>
      <c r="AW818" s="7"/>
      <c r="AX818" s="7"/>
      <c r="AY818" s="7"/>
      <c r="AZ818" s="7"/>
      <c r="BA818" s="8">
        <f t="shared" si="87"/>
        <v>100</v>
      </c>
      <c r="BB818" s="45"/>
      <c r="BC818" s="4"/>
      <c r="BD818" s="4"/>
      <c r="BE818" s="4"/>
      <c r="BG818" s="8" t="str">
        <f>VLOOKUP($BF818,definitions_list_lookup!$N$15:$P$20,2,TRUE)</f>
        <v>fresh</v>
      </c>
      <c r="BH818" s="8">
        <f>VLOOKUP($BF818,definitions_list_lookup!$N$15:$P$20,3,TRUE)</f>
        <v>0</v>
      </c>
      <c r="BI818" s="4"/>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8">
        <f t="shared" si="88"/>
        <v>0</v>
      </c>
      <c r="CI818" s="45"/>
      <c r="CK818" s="130"/>
      <c r="CM818" s="8" t="str">
        <f>VLOOKUP($CL818,definitions_list_lookup!$N$15:$P$20,2,TRUE)</f>
        <v>fresh</v>
      </c>
      <c r="CN818" s="8">
        <f>VLOOKUP($CL818,definitions_list_lookup!$N$15:$P$20,3,TRUE)</f>
        <v>0</v>
      </c>
      <c r="CO818" s="108"/>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8">
        <f t="shared" si="89"/>
        <v>0</v>
      </c>
      <c r="DO818" s="45"/>
      <c r="DP818" s="4"/>
      <c r="DR818" s="8" t="str">
        <f>VLOOKUP($DQ818,definitions_list_lookup!$N$15:$P$20,2,TRUE)</f>
        <v>fresh</v>
      </c>
      <c r="DS818" s="8">
        <f>VLOOKUP($DQ818,definitions_list_lookup!$N$15:$P$20,3,TRUE)</f>
        <v>0</v>
      </c>
      <c r="DT818" s="108"/>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8">
        <f t="shared" si="90"/>
        <v>0</v>
      </c>
      <c r="ET818" s="45"/>
      <c r="EU818" s="8">
        <f t="shared" si="91"/>
        <v>90</v>
      </c>
      <c r="EV818" s="8" t="str">
        <f>VLOOKUP($EU818,definitions_list_lookup!$N$15:$P$20,2,TRUE)</f>
        <v>very high</v>
      </c>
      <c r="EW818" s="8">
        <f>VLOOKUP($EU818,definitions_list_lookup!$N$15:$P$20,3,TRUE)</f>
        <v>4</v>
      </c>
    </row>
    <row r="819" spans="1:153" s="5" customFormat="1" ht="112">
      <c r="A819" s="5" t="s">
        <v>3310</v>
      </c>
      <c r="B819" s="5" t="s">
        <v>2845</v>
      </c>
      <c r="C819" s="5" t="s">
        <v>3247</v>
      </c>
      <c r="D819" s="5" t="s">
        <v>1497</v>
      </c>
      <c r="E819" s="5">
        <v>175</v>
      </c>
      <c r="F819" s="5">
        <v>3</v>
      </c>
      <c r="G819" s="6" t="str">
        <f t="shared" si="85"/>
        <v>175-3</v>
      </c>
      <c r="H819" s="2">
        <v>0</v>
      </c>
      <c r="I819" s="2">
        <v>66</v>
      </c>
      <c r="J819" s="81" t="str">
        <f>IF(((VLOOKUP($G819,Depth_Lookup!$A$3:$J$561,9,FALSE))-(I819/100))&gt;=0,"Good","Too Long")</f>
        <v>Good</v>
      </c>
      <c r="K819" s="82">
        <f>(VLOOKUP($G819,Depth_Lookup!$A$3:$J$561,10,FALSE))+(H819/100)</f>
        <v>394.05</v>
      </c>
      <c r="L819" s="82">
        <f>(VLOOKUP($G819,Depth_Lookup!$A$3:$J$561,10,FALSE))+(I819/100)</f>
        <v>394.71000000000004</v>
      </c>
      <c r="M819" s="174" t="s">
        <v>3228</v>
      </c>
      <c r="N819" s="174" t="s">
        <v>13</v>
      </c>
      <c r="O819" s="59" t="s">
        <v>3296</v>
      </c>
      <c r="P819" s="59" t="s">
        <v>2500</v>
      </c>
      <c r="Q819" s="45"/>
      <c r="R819" s="42">
        <v>90</v>
      </c>
      <c r="S819" s="5">
        <v>10</v>
      </c>
      <c r="V819" s="8">
        <f t="shared" si="86"/>
        <v>100</v>
      </c>
      <c r="W819" s="4" t="s">
        <v>2039</v>
      </c>
      <c r="X819" s="5" t="s">
        <v>2669</v>
      </c>
      <c r="Y819" s="38">
        <v>90</v>
      </c>
      <c r="Z819" s="8" t="str">
        <f>VLOOKUP($Y819,definitions_list_lookup!$N$15:$P$20,2,TRUE)</f>
        <v>very high</v>
      </c>
      <c r="AA819" s="8">
        <f>VLOOKUP($Y819,definitions_list_lookup!$N$15:$P$20,3,TRUE)</f>
        <v>4</v>
      </c>
      <c r="AB819" s="4" t="s">
        <v>3295</v>
      </c>
      <c r="AC819" s="7">
        <v>5</v>
      </c>
      <c r="AD819" s="7"/>
      <c r="AE819" s="7"/>
      <c r="AF819" s="7"/>
      <c r="AG819" s="7"/>
      <c r="AH819" s="7"/>
      <c r="AI819" s="7"/>
      <c r="AJ819" s="7"/>
      <c r="AK819" s="7"/>
      <c r="AL819" s="7"/>
      <c r="AM819" s="7"/>
      <c r="AN819" s="7"/>
      <c r="AO819" s="7"/>
      <c r="AP819" s="7">
        <v>5</v>
      </c>
      <c r="AQ819" s="7"/>
      <c r="AR819" s="7"/>
      <c r="AS819" s="7">
        <v>90</v>
      </c>
      <c r="AT819" s="7"/>
      <c r="AU819" s="7"/>
      <c r="AV819" s="7"/>
      <c r="AW819" s="7"/>
      <c r="AX819" s="7"/>
      <c r="AY819" s="7"/>
      <c r="AZ819" s="7"/>
      <c r="BA819" s="8">
        <f t="shared" si="87"/>
        <v>100</v>
      </c>
      <c r="BB819" s="45"/>
      <c r="BC819" s="4" t="s">
        <v>1794</v>
      </c>
      <c r="BD819" s="4" t="s">
        <v>2793</v>
      </c>
      <c r="BE819" s="4" t="s">
        <v>3288</v>
      </c>
      <c r="BF819" s="5">
        <v>100</v>
      </c>
      <c r="BG819" s="8" t="str">
        <f>VLOOKUP($BF819,definitions_list_lookup!$N$15:$P$20,2,TRUE)</f>
        <v>complete</v>
      </c>
      <c r="BH819" s="8">
        <f>VLOOKUP($BF819,definitions_list_lookup!$N$15:$P$20,3,TRUE)</f>
        <v>5</v>
      </c>
      <c r="BI819" s="4"/>
      <c r="BJ819" s="7"/>
      <c r="BK819" s="7"/>
      <c r="BL819" s="7"/>
      <c r="BM819" s="7"/>
      <c r="BN819" s="7"/>
      <c r="BO819" s="7"/>
      <c r="BP819" s="7"/>
      <c r="BQ819" s="7"/>
      <c r="BR819" s="7">
        <v>50</v>
      </c>
      <c r="BS819" s="7"/>
      <c r="BT819" s="7"/>
      <c r="BU819" s="7"/>
      <c r="BV819" s="7"/>
      <c r="BW819" s="7"/>
      <c r="BX819" s="7"/>
      <c r="BY819" s="7"/>
      <c r="BZ819" s="7">
        <v>50</v>
      </c>
      <c r="CA819" s="7"/>
      <c r="CB819" s="7"/>
      <c r="CC819" s="7"/>
      <c r="CD819" s="7"/>
      <c r="CE819" s="7"/>
      <c r="CF819" s="7"/>
      <c r="CG819" s="7"/>
      <c r="CH819" s="8">
        <f t="shared" si="88"/>
        <v>100</v>
      </c>
      <c r="CI819" s="45"/>
      <c r="CK819" s="130"/>
      <c r="CM819" s="8" t="str">
        <f>VLOOKUP($CL819,definitions_list_lookup!$N$15:$P$20,2,TRUE)</f>
        <v>fresh</v>
      </c>
      <c r="CN819" s="8">
        <f>VLOOKUP($CL819,definitions_list_lookup!$N$15:$P$20,3,TRUE)</f>
        <v>0</v>
      </c>
      <c r="CO819" s="108"/>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8">
        <f t="shared" si="89"/>
        <v>0</v>
      </c>
      <c r="DO819" s="45"/>
      <c r="DP819" s="4"/>
      <c r="DR819" s="8" t="str">
        <f>VLOOKUP($DQ819,definitions_list_lookup!$N$15:$P$20,2,TRUE)</f>
        <v>fresh</v>
      </c>
      <c r="DS819" s="8">
        <f>VLOOKUP($DQ819,definitions_list_lookup!$N$15:$P$20,3,TRUE)</f>
        <v>0</v>
      </c>
      <c r="DT819" s="108"/>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8">
        <f t="shared" si="90"/>
        <v>0</v>
      </c>
      <c r="ET819" s="45"/>
      <c r="EU819" s="8">
        <f t="shared" si="91"/>
        <v>91</v>
      </c>
      <c r="EV819" s="8" t="str">
        <f>VLOOKUP($EU819,definitions_list_lookup!$N$15:$P$20,2,TRUE)</f>
        <v>complete</v>
      </c>
      <c r="EW819" s="8">
        <f>VLOOKUP($EU819,definitions_list_lookup!$N$15:$P$20,3,TRUE)</f>
        <v>5</v>
      </c>
    </row>
    <row r="820" spans="1:153" s="5" customFormat="1" ht="112">
      <c r="A820" s="5" t="s">
        <v>3310</v>
      </c>
      <c r="B820" s="5" t="s">
        <v>2845</v>
      </c>
      <c r="C820" s="5" t="s">
        <v>3247</v>
      </c>
      <c r="D820" s="5" t="s">
        <v>1497</v>
      </c>
      <c r="E820" s="5">
        <v>175</v>
      </c>
      <c r="F820" s="5">
        <v>4</v>
      </c>
      <c r="G820" s="6" t="str">
        <f t="shared" si="85"/>
        <v>175-4</v>
      </c>
      <c r="H820" s="2">
        <v>0</v>
      </c>
      <c r="I820" s="2">
        <v>70.5</v>
      </c>
      <c r="J820" s="81" t="str">
        <f>IF(((VLOOKUP($G820,Depth_Lookup!$A$3:$J$561,9,FALSE))-(I820/100))&gt;=0,"Good","Too Long")</f>
        <v>Good</v>
      </c>
      <c r="K820" s="82">
        <f>(VLOOKUP($G820,Depth_Lookup!$A$3:$J$561,10,FALSE))+(H820/100)</f>
        <v>394.71</v>
      </c>
      <c r="L820" s="82">
        <f>(VLOOKUP($G820,Depth_Lookup!$A$3:$J$561,10,FALSE))+(I820/100)</f>
        <v>395.41499999999996</v>
      </c>
      <c r="M820" s="174" t="s">
        <v>3228</v>
      </c>
      <c r="N820" s="174" t="s">
        <v>13</v>
      </c>
      <c r="O820" s="59" t="s">
        <v>3298</v>
      </c>
      <c r="P820" s="59" t="s">
        <v>2500</v>
      </c>
      <c r="Q820" s="45"/>
      <c r="R820" s="42">
        <v>100</v>
      </c>
      <c r="V820" s="8">
        <f t="shared" si="86"/>
        <v>100</v>
      </c>
      <c r="W820" s="4" t="s">
        <v>3284</v>
      </c>
      <c r="X820" s="5" t="s">
        <v>1764</v>
      </c>
      <c r="Y820" s="38">
        <v>90</v>
      </c>
      <c r="Z820" s="8" t="str">
        <f>VLOOKUP($Y820,definitions_list_lookup!$N$15:$P$20,2,TRUE)</f>
        <v>very high</v>
      </c>
      <c r="AA820" s="8">
        <f>VLOOKUP($Y820,definitions_list_lookup!$N$15:$P$20,3,TRUE)</f>
        <v>4</v>
      </c>
      <c r="AB820" s="4"/>
      <c r="AC820" s="7">
        <v>5</v>
      </c>
      <c r="AD820" s="7"/>
      <c r="AE820" s="7"/>
      <c r="AF820" s="7"/>
      <c r="AG820" s="7"/>
      <c r="AH820" s="7"/>
      <c r="AI820" s="7"/>
      <c r="AJ820" s="7"/>
      <c r="AK820" s="7"/>
      <c r="AL820" s="7"/>
      <c r="AM820" s="7"/>
      <c r="AN820" s="7"/>
      <c r="AO820" s="7"/>
      <c r="AP820" s="7">
        <v>5</v>
      </c>
      <c r="AQ820" s="7"/>
      <c r="AR820" s="7"/>
      <c r="AS820" s="7">
        <v>90</v>
      </c>
      <c r="AT820" s="7"/>
      <c r="AU820" s="7"/>
      <c r="AV820" s="7"/>
      <c r="AW820" s="7"/>
      <c r="AX820" s="7"/>
      <c r="AY820" s="7"/>
      <c r="AZ820" s="7"/>
      <c r="BA820" s="8">
        <f t="shared" si="87"/>
        <v>100</v>
      </c>
      <c r="BB820" s="45"/>
      <c r="BC820" s="4"/>
      <c r="BD820" s="4"/>
      <c r="BE820" s="4"/>
      <c r="BG820" s="8" t="str">
        <f>VLOOKUP($BF820,definitions_list_lookup!$N$15:$P$20,2,TRUE)</f>
        <v>fresh</v>
      </c>
      <c r="BH820" s="8">
        <f>VLOOKUP($BF820,definitions_list_lookup!$N$15:$P$20,3,TRUE)</f>
        <v>0</v>
      </c>
      <c r="BI820" s="4"/>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8">
        <f t="shared" si="88"/>
        <v>0</v>
      </c>
      <c r="CI820" s="45"/>
      <c r="CK820" s="130"/>
      <c r="CM820" s="8" t="str">
        <f>VLOOKUP($CL820,definitions_list_lookup!$N$15:$P$20,2,TRUE)</f>
        <v>fresh</v>
      </c>
      <c r="CN820" s="8">
        <f>VLOOKUP($CL820,definitions_list_lookup!$N$15:$P$20,3,TRUE)</f>
        <v>0</v>
      </c>
      <c r="CO820" s="108"/>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8">
        <f t="shared" si="89"/>
        <v>0</v>
      </c>
      <c r="DO820" s="45"/>
      <c r="DP820" s="4"/>
      <c r="DR820" s="8" t="str">
        <f>VLOOKUP($DQ820,definitions_list_lookup!$N$15:$P$20,2,TRUE)</f>
        <v>fresh</v>
      </c>
      <c r="DS820" s="8">
        <f>VLOOKUP($DQ820,definitions_list_lookup!$N$15:$P$20,3,TRUE)</f>
        <v>0</v>
      </c>
      <c r="DT820" s="108"/>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8">
        <f t="shared" si="90"/>
        <v>0</v>
      </c>
      <c r="ET820" s="45"/>
      <c r="EU820" s="8">
        <f t="shared" si="91"/>
        <v>90</v>
      </c>
      <c r="EV820" s="8" t="str">
        <f>VLOOKUP($EU820,definitions_list_lookup!$N$15:$P$20,2,TRUE)</f>
        <v>very high</v>
      </c>
      <c r="EW820" s="8">
        <f>VLOOKUP($EU820,definitions_list_lookup!$N$15:$P$20,3,TRUE)</f>
        <v>4</v>
      </c>
    </row>
    <row r="821" spans="1:153" s="5" customFormat="1" ht="112">
      <c r="A821" s="5" t="s">
        <v>3310</v>
      </c>
      <c r="B821" s="5" t="s">
        <v>2845</v>
      </c>
      <c r="C821" s="5" t="s">
        <v>3247</v>
      </c>
      <c r="D821" s="5" t="s">
        <v>1497</v>
      </c>
      <c r="E821" s="5">
        <v>176</v>
      </c>
      <c r="F821" s="5">
        <v>1</v>
      </c>
      <c r="G821" s="6" t="str">
        <f t="shared" si="85"/>
        <v>176-1</v>
      </c>
      <c r="H821" s="2">
        <v>0</v>
      </c>
      <c r="I821" s="2">
        <v>26</v>
      </c>
      <c r="J821" s="81" t="str">
        <f>IF(((VLOOKUP($G821,Depth_Lookup!$A$3:$J$561,9,FALSE))-(I821/100))&gt;=0,"Good","Too Long")</f>
        <v>Good</v>
      </c>
      <c r="K821" s="82">
        <f>(VLOOKUP($G821,Depth_Lookup!$A$3:$J$561,10,FALSE))+(H821/100)</f>
        <v>394.85</v>
      </c>
      <c r="L821" s="82">
        <f>(VLOOKUP($G821,Depth_Lookup!$A$3:$J$561,10,FALSE))+(I821/100)</f>
        <v>395.11</v>
      </c>
      <c r="M821" s="174" t="s">
        <v>3228</v>
      </c>
      <c r="N821" s="174" t="s">
        <v>13</v>
      </c>
      <c r="O821" s="59" t="s">
        <v>3298</v>
      </c>
      <c r="P821" s="59" t="s">
        <v>2500</v>
      </c>
      <c r="Q821" s="45"/>
      <c r="R821" s="42">
        <v>100</v>
      </c>
      <c r="V821" s="8">
        <f t="shared" si="86"/>
        <v>100</v>
      </c>
      <c r="W821" s="4" t="s">
        <v>3284</v>
      </c>
      <c r="X821" s="5" t="s">
        <v>1764</v>
      </c>
      <c r="Y821" s="38">
        <v>90</v>
      </c>
      <c r="Z821" s="8" t="str">
        <f>VLOOKUP($Y821,definitions_list_lookup!$N$15:$P$20,2,TRUE)</f>
        <v>very high</v>
      </c>
      <c r="AA821" s="8">
        <f>VLOOKUP($Y821,definitions_list_lookup!$N$15:$P$20,3,TRUE)</f>
        <v>4</v>
      </c>
      <c r="AB821" s="4"/>
      <c r="AC821" s="7">
        <v>5</v>
      </c>
      <c r="AD821" s="7"/>
      <c r="AE821" s="7"/>
      <c r="AF821" s="7"/>
      <c r="AG821" s="7"/>
      <c r="AH821" s="7"/>
      <c r="AI821" s="7"/>
      <c r="AJ821" s="7"/>
      <c r="AK821" s="7"/>
      <c r="AL821" s="7"/>
      <c r="AM821" s="7"/>
      <c r="AN821" s="7"/>
      <c r="AO821" s="7"/>
      <c r="AP821" s="7">
        <v>5</v>
      </c>
      <c r="AQ821" s="7"/>
      <c r="AR821" s="7"/>
      <c r="AS821" s="7">
        <v>90</v>
      </c>
      <c r="AT821" s="7"/>
      <c r="AU821" s="7"/>
      <c r="AV821" s="7"/>
      <c r="AW821" s="7"/>
      <c r="AX821" s="7"/>
      <c r="AY821" s="7"/>
      <c r="AZ821" s="7"/>
      <c r="BA821" s="8">
        <f t="shared" si="87"/>
        <v>100</v>
      </c>
      <c r="BB821" s="45"/>
      <c r="BC821" s="4"/>
      <c r="BD821" s="4"/>
      <c r="BE821" s="4"/>
      <c r="BG821" s="8" t="str">
        <f>VLOOKUP($BF821,definitions_list_lookup!$N$15:$P$20,2,TRUE)</f>
        <v>fresh</v>
      </c>
      <c r="BH821" s="8">
        <f>VLOOKUP($BF821,definitions_list_lookup!$N$15:$P$20,3,TRUE)</f>
        <v>0</v>
      </c>
      <c r="BI821" s="4"/>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8">
        <f t="shared" si="88"/>
        <v>0</v>
      </c>
      <c r="CI821" s="45"/>
      <c r="CK821" s="130"/>
      <c r="CM821" s="8" t="str">
        <f>VLOOKUP($CL821,definitions_list_lookup!$N$15:$P$20,2,TRUE)</f>
        <v>fresh</v>
      </c>
      <c r="CN821" s="8">
        <f>VLOOKUP($CL821,definitions_list_lookup!$N$15:$P$20,3,TRUE)</f>
        <v>0</v>
      </c>
      <c r="CO821" s="108"/>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8">
        <f t="shared" si="89"/>
        <v>0</v>
      </c>
      <c r="DO821" s="45"/>
      <c r="DP821" s="4"/>
      <c r="DR821" s="8" t="str">
        <f>VLOOKUP($DQ821,definitions_list_lookup!$N$15:$P$20,2,TRUE)</f>
        <v>fresh</v>
      </c>
      <c r="DS821" s="8">
        <f>VLOOKUP($DQ821,definitions_list_lookup!$N$15:$P$20,3,TRUE)</f>
        <v>0</v>
      </c>
      <c r="DT821" s="108"/>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8">
        <f t="shared" si="90"/>
        <v>0</v>
      </c>
      <c r="ET821" s="45"/>
      <c r="EU821" s="8">
        <f t="shared" si="91"/>
        <v>90</v>
      </c>
      <c r="EV821" s="8" t="str">
        <f>VLOOKUP($EU821,definitions_list_lookup!$N$15:$P$20,2,TRUE)</f>
        <v>very high</v>
      </c>
      <c r="EW821" s="8">
        <f>VLOOKUP($EU821,definitions_list_lookup!$N$15:$P$20,3,TRUE)</f>
        <v>4</v>
      </c>
    </row>
    <row r="822" spans="1:153" s="5" customFormat="1" ht="154">
      <c r="A822" s="5" t="s">
        <v>3310</v>
      </c>
      <c r="B822" s="5" t="s">
        <v>2845</v>
      </c>
      <c r="C822" s="5" t="s">
        <v>3247</v>
      </c>
      <c r="D822" s="5" t="s">
        <v>1497</v>
      </c>
      <c r="E822" s="5">
        <v>177</v>
      </c>
      <c r="F822" s="5">
        <v>1</v>
      </c>
      <c r="G822" s="6" t="str">
        <f t="shared" si="85"/>
        <v>177-1</v>
      </c>
      <c r="H822" s="2">
        <v>0</v>
      </c>
      <c r="I822" s="2">
        <v>99</v>
      </c>
      <c r="J822" s="81" t="str">
        <f>IF(((VLOOKUP($G822,Depth_Lookup!$A$3:$J$561,9,FALSE))-(I822/100))&gt;=0,"Good","Too Long")</f>
        <v>Good</v>
      </c>
      <c r="K822" s="82">
        <f>(VLOOKUP($G822,Depth_Lookup!$A$3:$J$561,10,FALSE))+(H822/100)</f>
        <v>395.15</v>
      </c>
      <c r="L822" s="82">
        <f>(VLOOKUP($G822,Depth_Lookup!$A$3:$J$561,10,FALSE))+(I822/100)</f>
        <v>396.14</v>
      </c>
      <c r="M822" s="174" t="s">
        <v>3228</v>
      </c>
      <c r="N822" s="174" t="s">
        <v>13</v>
      </c>
      <c r="O822" s="59" t="s">
        <v>3300</v>
      </c>
      <c r="P822" s="59" t="s">
        <v>2500</v>
      </c>
      <c r="Q822" s="45"/>
      <c r="R822" s="42">
        <v>100</v>
      </c>
      <c r="V822" s="8">
        <f t="shared" si="86"/>
        <v>100</v>
      </c>
      <c r="W822" s="4" t="s">
        <v>3284</v>
      </c>
      <c r="X822" s="5" t="s">
        <v>3047</v>
      </c>
      <c r="Y822" s="38">
        <v>95</v>
      </c>
      <c r="Z822" s="8" t="str">
        <f>VLOOKUP($Y822,definitions_list_lookup!$N$15:$P$20,2,TRUE)</f>
        <v>complete</v>
      </c>
      <c r="AA822" s="8">
        <f>VLOOKUP($Y822,definitions_list_lookup!$N$15:$P$20,3,TRUE)</f>
        <v>5</v>
      </c>
      <c r="AB822" s="4" t="s">
        <v>3299</v>
      </c>
      <c r="AC822" s="7">
        <v>5</v>
      </c>
      <c r="AD822" s="7"/>
      <c r="AE822" s="7"/>
      <c r="AF822" s="7"/>
      <c r="AG822" s="7"/>
      <c r="AH822" s="7"/>
      <c r="AI822" s="7"/>
      <c r="AJ822" s="7"/>
      <c r="AK822" s="7"/>
      <c r="AL822" s="7"/>
      <c r="AM822" s="7"/>
      <c r="AN822" s="7"/>
      <c r="AO822" s="7"/>
      <c r="AP822" s="7">
        <v>5</v>
      </c>
      <c r="AQ822" s="7"/>
      <c r="AR822" s="7"/>
      <c r="AS822" s="7">
        <v>90</v>
      </c>
      <c r="AT822" s="7"/>
      <c r="AU822" s="7"/>
      <c r="AV822" s="7"/>
      <c r="AW822" s="7"/>
      <c r="AX822" s="7"/>
      <c r="AY822" s="7"/>
      <c r="AZ822" s="7"/>
      <c r="BA822" s="8">
        <f t="shared" si="87"/>
        <v>100</v>
      </c>
      <c r="BB822" s="45"/>
      <c r="BC822" s="4"/>
      <c r="BD822" s="4"/>
      <c r="BE822" s="4"/>
      <c r="BG822" s="8" t="str">
        <f>VLOOKUP($BF822,definitions_list_lookup!$N$15:$P$20,2,TRUE)</f>
        <v>fresh</v>
      </c>
      <c r="BH822" s="8">
        <f>VLOOKUP($BF822,definitions_list_lookup!$N$15:$P$20,3,TRUE)</f>
        <v>0</v>
      </c>
      <c r="BI822" s="4"/>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8">
        <f t="shared" si="88"/>
        <v>0</v>
      </c>
      <c r="CI822" s="45"/>
      <c r="CK822" s="130"/>
      <c r="CM822" s="8" t="str">
        <f>VLOOKUP($CL822,definitions_list_lookup!$N$15:$P$20,2,TRUE)</f>
        <v>fresh</v>
      </c>
      <c r="CN822" s="8">
        <f>VLOOKUP($CL822,definitions_list_lookup!$N$15:$P$20,3,TRUE)</f>
        <v>0</v>
      </c>
      <c r="CO822" s="108"/>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8">
        <f t="shared" si="89"/>
        <v>0</v>
      </c>
      <c r="DO822" s="45"/>
      <c r="DP822" s="4"/>
      <c r="DR822" s="8" t="str">
        <f>VLOOKUP($DQ822,definitions_list_lookup!$N$15:$P$20,2,TRUE)</f>
        <v>fresh</v>
      </c>
      <c r="DS822" s="8">
        <f>VLOOKUP($DQ822,definitions_list_lookup!$N$15:$P$20,3,TRUE)</f>
        <v>0</v>
      </c>
      <c r="DT822" s="108"/>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8">
        <f t="shared" si="90"/>
        <v>0</v>
      </c>
      <c r="ET822" s="45"/>
      <c r="EU822" s="8">
        <f t="shared" si="91"/>
        <v>95</v>
      </c>
      <c r="EV822" s="8" t="str">
        <f>VLOOKUP($EU822,definitions_list_lookup!$N$15:$P$20,2,TRUE)</f>
        <v>complete</v>
      </c>
      <c r="EW822" s="8">
        <f>VLOOKUP($EU822,definitions_list_lookup!$N$15:$P$20,3,TRUE)</f>
        <v>5</v>
      </c>
    </row>
    <row r="823" spans="1:153" s="5" customFormat="1" ht="112">
      <c r="A823" s="5" t="s">
        <v>3310</v>
      </c>
      <c r="B823" s="5" t="s">
        <v>2845</v>
      </c>
      <c r="C823" s="5" t="s">
        <v>3247</v>
      </c>
      <c r="D823" s="5" t="s">
        <v>1497</v>
      </c>
      <c r="E823" s="5">
        <v>177</v>
      </c>
      <c r="F823" s="5">
        <v>2</v>
      </c>
      <c r="G823" s="6" t="str">
        <f t="shared" si="85"/>
        <v>177-2</v>
      </c>
      <c r="H823" s="2">
        <v>0</v>
      </c>
      <c r="I823" s="2">
        <v>76</v>
      </c>
      <c r="J823" s="81" t="str">
        <f>IF(((VLOOKUP($G823,Depth_Lookup!$A$3:$J$561,9,FALSE))-(I823/100))&gt;=0,"Good","Too Long")</f>
        <v>Good</v>
      </c>
      <c r="K823" s="82">
        <f>(VLOOKUP($G823,Depth_Lookup!$A$3:$J$561,10,FALSE))+(H823/100)</f>
        <v>396.14</v>
      </c>
      <c r="L823" s="82">
        <f>(VLOOKUP($G823,Depth_Lookup!$A$3:$J$561,10,FALSE))+(I823/100)</f>
        <v>396.9</v>
      </c>
      <c r="M823" s="174" t="s">
        <v>3228</v>
      </c>
      <c r="N823" s="174" t="s">
        <v>13</v>
      </c>
      <c r="O823" s="59" t="s">
        <v>3269</v>
      </c>
      <c r="P823" s="59" t="s">
        <v>2500</v>
      </c>
      <c r="Q823" s="45"/>
      <c r="R823" s="42">
        <v>100</v>
      </c>
      <c r="V823" s="8">
        <f t="shared" si="86"/>
        <v>100</v>
      </c>
      <c r="W823" s="4" t="s">
        <v>2046</v>
      </c>
      <c r="X823" s="5" t="s">
        <v>1764</v>
      </c>
      <c r="Y823" s="38">
        <v>90</v>
      </c>
      <c r="Z823" s="8" t="str">
        <f>VLOOKUP($Y823,definitions_list_lookup!$N$15:$P$20,2,TRUE)</f>
        <v>very high</v>
      </c>
      <c r="AA823" s="8">
        <f>VLOOKUP($Y823,definitions_list_lookup!$N$15:$P$20,3,TRUE)</f>
        <v>4</v>
      </c>
      <c r="AB823" s="4"/>
      <c r="AC823" s="7">
        <v>3</v>
      </c>
      <c r="AD823" s="7"/>
      <c r="AE823" s="7"/>
      <c r="AF823" s="7"/>
      <c r="AG823" s="7"/>
      <c r="AH823" s="7"/>
      <c r="AI823" s="7"/>
      <c r="AJ823" s="7"/>
      <c r="AK823" s="7"/>
      <c r="AL823" s="7"/>
      <c r="AM823" s="7"/>
      <c r="AN823" s="7"/>
      <c r="AO823" s="7"/>
      <c r="AP823" s="7">
        <v>5</v>
      </c>
      <c r="AQ823" s="7"/>
      <c r="AR823" s="7"/>
      <c r="AS823" s="7">
        <v>92</v>
      </c>
      <c r="AT823" s="7"/>
      <c r="AU823" s="7"/>
      <c r="AV823" s="7"/>
      <c r="AW823" s="7"/>
      <c r="AX823" s="7"/>
      <c r="AY823" s="7"/>
      <c r="AZ823" s="7"/>
      <c r="BA823" s="8">
        <f t="shared" si="87"/>
        <v>100</v>
      </c>
      <c r="BB823" s="45"/>
      <c r="BC823" s="4"/>
      <c r="BD823" s="4"/>
      <c r="BE823" s="4"/>
      <c r="BG823" s="8" t="str">
        <f>VLOOKUP($BF823,definitions_list_lookup!$N$15:$P$20,2,TRUE)</f>
        <v>fresh</v>
      </c>
      <c r="BH823" s="8">
        <f>VLOOKUP($BF823,definitions_list_lookup!$N$15:$P$20,3,TRUE)</f>
        <v>0</v>
      </c>
      <c r="BI823" s="4"/>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8">
        <f t="shared" si="88"/>
        <v>0</v>
      </c>
      <c r="CI823" s="45"/>
      <c r="CK823" s="130"/>
      <c r="CM823" s="8" t="str">
        <f>VLOOKUP($CL823,definitions_list_lookup!$N$15:$P$20,2,TRUE)</f>
        <v>fresh</v>
      </c>
      <c r="CN823" s="8">
        <f>VLOOKUP($CL823,definitions_list_lookup!$N$15:$P$20,3,TRUE)</f>
        <v>0</v>
      </c>
      <c r="CO823" s="108"/>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8">
        <f t="shared" si="89"/>
        <v>0</v>
      </c>
      <c r="DO823" s="45"/>
      <c r="DP823" s="4"/>
      <c r="DR823" s="8" t="str">
        <f>VLOOKUP($DQ823,definitions_list_lookup!$N$15:$P$20,2,TRUE)</f>
        <v>fresh</v>
      </c>
      <c r="DS823" s="8">
        <f>VLOOKUP($DQ823,definitions_list_lookup!$N$15:$P$20,3,TRUE)</f>
        <v>0</v>
      </c>
      <c r="DT823" s="108"/>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8">
        <f t="shared" si="90"/>
        <v>0</v>
      </c>
      <c r="ET823" s="45"/>
      <c r="EU823" s="8">
        <f t="shared" si="91"/>
        <v>90</v>
      </c>
      <c r="EV823" s="8" t="str">
        <f>VLOOKUP($EU823,definitions_list_lookup!$N$15:$P$20,2,TRUE)</f>
        <v>very high</v>
      </c>
      <c r="EW823" s="8">
        <f>VLOOKUP($EU823,definitions_list_lookup!$N$15:$P$20,3,TRUE)</f>
        <v>4</v>
      </c>
    </row>
    <row r="824" spans="1:153" s="5" customFormat="1" ht="112">
      <c r="A824" s="5" t="s">
        <v>3310</v>
      </c>
      <c r="B824" s="5" t="s">
        <v>2845</v>
      </c>
      <c r="C824" s="5" t="s">
        <v>3247</v>
      </c>
      <c r="D824" s="5" t="s">
        <v>1497</v>
      </c>
      <c r="E824" s="5">
        <v>177</v>
      </c>
      <c r="F824" s="5">
        <v>3</v>
      </c>
      <c r="G824" s="6" t="str">
        <f t="shared" si="85"/>
        <v>177-3</v>
      </c>
      <c r="H824" s="2">
        <v>0</v>
      </c>
      <c r="I824" s="2">
        <v>77</v>
      </c>
      <c r="J824" s="81" t="str">
        <f>IF(((VLOOKUP($G824,Depth_Lookup!$A$3:$J$561,9,FALSE))-(I824/100))&gt;=0,"Good","Too Long")</f>
        <v>Good</v>
      </c>
      <c r="K824" s="82">
        <f>(VLOOKUP($G824,Depth_Lookup!$A$3:$J$561,10,FALSE))+(H824/100)</f>
        <v>396.9</v>
      </c>
      <c r="L824" s="82">
        <f>(VLOOKUP($G824,Depth_Lookup!$A$3:$J$561,10,FALSE))+(I824/100)</f>
        <v>397.66999999999996</v>
      </c>
      <c r="M824" s="174" t="s">
        <v>3228</v>
      </c>
      <c r="N824" s="174" t="s">
        <v>13</v>
      </c>
      <c r="O824" s="59" t="s">
        <v>3270</v>
      </c>
      <c r="P824" s="59" t="s">
        <v>2500</v>
      </c>
      <c r="Q824" s="45"/>
      <c r="R824" s="42">
        <v>100</v>
      </c>
      <c r="V824" s="8">
        <f t="shared" si="86"/>
        <v>100</v>
      </c>
      <c r="W824" s="4" t="s">
        <v>2046</v>
      </c>
      <c r="X824" s="5" t="s">
        <v>1764</v>
      </c>
      <c r="Y824" s="38">
        <v>85</v>
      </c>
      <c r="Z824" s="8" t="str">
        <f>VLOOKUP($Y824,definitions_list_lookup!$N$15:$P$20,2,TRUE)</f>
        <v>very high</v>
      </c>
      <c r="AA824" s="8">
        <f>VLOOKUP($Y824,definitions_list_lookup!$N$15:$P$20,3,TRUE)</f>
        <v>4</v>
      </c>
      <c r="AB824" s="4"/>
      <c r="AC824" s="7">
        <v>3</v>
      </c>
      <c r="AD824" s="7"/>
      <c r="AE824" s="7"/>
      <c r="AF824" s="7"/>
      <c r="AG824" s="7"/>
      <c r="AH824" s="7"/>
      <c r="AI824" s="7"/>
      <c r="AJ824" s="7"/>
      <c r="AK824" s="7"/>
      <c r="AL824" s="7"/>
      <c r="AM824" s="7"/>
      <c r="AN824" s="7"/>
      <c r="AO824" s="7"/>
      <c r="AP824" s="7">
        <v>5</v>
      </c>
      <c r="AQ824" s="7"/>
      <c r="AR824" s="7"/>
      <c r="AS824" s="7">
        <v>92</v>
      </c>
      <c r="AT824" s="7"/>
      <c r="AU824" s="7"/>
      <c r="AV824" s="7"/>
      <c r="AW824" s="7"/>
      <c r="AX824" s="7"/>
      <c r="AY824" s="7"/>
      <c r="AZ824" s="7"/>
      <c r="BA824" s="8">
        <f t="shared" si="87"/>
        <v>100</v>
      </c>
      <c r="BB824" s="45"/>
      <c r="BC824" s="4"/>
      <c r="BD824" s="4"/>
      <c r="BE824" s="4"/>
      <c r="BG824" s="8" t="str">
        <f>VLOOKUP($BF824,definitions_list_lookup!$N$15:$P$20,2,TRUE)</f>
        <v>fresh</v>
      </c>
      <c r="BH824" s="8">
        <f>VLOOKUP($BF824,definitions_list_lookup!$N$15:$P$20,3,TRUE)</f>
        <v>0</v>
      </c>
      <c r="BI824" s="4"/>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8">
        <f t="shared" si="88"/>
        <v>0</v>
      </c>
      <c r="CI824" s="45"/>
      <c r="CK824" s="130"/>
      <c r="CM824" s="8" t="str">
        <f>VLOOKUP($CL824,definitions_list_lookup!$N$15:$P$20,2,TRUE)</f>
        <v>fresh</v>
      </c>
      <c r="CN824" s="8">
        <f>VLOOKUP($CL824,definitions_list_lookup!$N$15:$P$20,3,TRUE)</f>
        <v>0</v>
      </c>
      <c r="CO824" s="108"/>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8">
        <f t="shared" si="89"/>
        <v>0</v>
      </c>
      <c r="DO824" s="45"/>
      <c r="DP824" s="4"/>
      <c r="DR824" s="8" t="str">
        <f>VLOOKUP($DQ824,definitions_list_lookup!$N$15:$P$20,2,TRUE)</f>
        <v>fresh</v>
      </c>
      <c r="DS824" s="8">
        <f>VLOOKUP($DQ824,definitions_list_lookup!$N$15:$P$20,3,TRUE)</f>
        <v>0</v>
      </c>
      <c r="DT824" s="108"/>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8">
        <f t="shared" si="90"/>
        <v>0</v>
      </c>
      <c r="ET824" s="45"/>
      <c r="EU824" s="8">
        <f t="shared" si="91"/>
        <v>85</v>
      </c>
      <c r="EV824" s="8" t="str">
        <f>VLOOKUP($EU824,definitions_list_lookup!$N$15:$P$20,2,TRUE)</f>
        <v>very high</v>
      </c>
      <c r="EW824" s="8">
        <f>VLOOKUP($EU824,definitions_list_lookup!$N$15:$P$20,3,TRUE)</f>
        <v>4</v>
      </c>
    </row>
    <row r="825" spans="1:153" s="5" customFormat="1" ht="112">
      <c r="A825" s="5" t="s">
        <v>3310</v>
      </c>
      <c r="B825" s="5" t="s">
        <v>2845</v>
      </c>
      <c r="C825" s="5" t="s">
        <v>3247</v>
      </c>
      <c r="D825" s="5" t="s">
        <v>1497</v>
      </c>
      <c r="E825" s="5">
        <v>177</v>
      </c>
      <c r="F825" s="5">
        <v>4</v>
      </c>
      <c r="G825" s="6" t="str">
        <f t="shared" si="85"/>
        <v>177-4</v>
      </c>
      <c r="H825" s="2">
        <v>0</v>
      </c>
      <c r="I825" s="2">
        <v>52.5</v>
      </c>
      <c r="J825" s="81" t="str">
        <f>IF(((VLOOKUP($G825,Depth_Lookup!$A$3:$J$561,9,FALSE))-(I825/100))&gt;=0,"Good","Too Long")</f>
        <v>Good</v>
      </c>
      <c r="K825" s="82">
        <f>(VLOOKUP($G825,Depth_Lookup!$A$3:$J$561,10,FALSE))+(H825/100)</f>
        <v>397.67</v>
      </c>
      <c r="L825" s="82">
        <f>(VLOOKUP($G825,Depth_Lookup!$A$3:$J$561,10,FALSE))+(I825/100)</f>
        <v>398.19499999999999</v>
      </c>
      <c r="M825" s="174" t="s">
        <v>3228</v>
      </c>
      <c r="N825" s="174" t="s">
        <v>13</v>
      </c>
      <c r="O825" s="59" t="s">
        <v>3271</v>
      </c>
      <c r="P825" s="59" t="s">
        <v>2500</v>
      </c>
      <c r="Q825" s="45"/>
      <c r="R825" s="42">
        <v>100</v>
      </c>
      <c r="V825" s="8">
        <f t="shared" si="86"/>
        <v>100</v>
      </c>
      <c r="W825" s="4" t="s">
        <v>2046</v>
      </c>
      <c r="X825" s="5" t="s">
        <v>1764</v>
      </c>
      <c r="Y825" s="38">
        <v>85</v>
      </c>
      <c r="Z825" s="8" t="str">
        <f>VLOOKUP($Y825,definitions_list_lookup!$N$15:$P$20,2,TRUE)</f>
        <v>very high</v>
      </c>
      <c r="AA825" s="8">
        <f>VLOOKUP($Y825,definitions_list_lookup!$N$15:$P$20,3,TRUE)</f>
        <v>4</v>
      </c>
      <c r="AB825" s="4"/>
      <c r="AC825" s="7">
        <v>3</v>
      </c>
      <c r="AD825" s="7"/>
      <c r="AE825" s="7"/>
      <c r="AF825" s="7"/>
      <c r="AG825" s="7"/>
      <c r="AH825" s="7"/>
      <c r="AI825" s="7"/>
      <c r="AJ825" s="7"/>
      <c r="AK825" s="7"/>
      <c r="AL825" s="7"/>
      <c r="AM825" s="7"/>
      <c r="AN825" s="7"/>
      <c r="AO825" s="7"/>
      <c r="AP825" s="7">
        <v>5</v>
      </c>
      <c r="AQ825" s="7"/>
      <c r="AR825" s="7"/>
      <c r="AS825" s="7">
        <v>92</v>
      </c>
      <c r="AT825" s="7"/>
      <c r="AU825" s="7"/>
      <c r="AV825" s="7"/>
      <c r="AW825" s="7"/>
      <c r="AX825" s="7"/>
      <c r="AY825" s="7"/>
      <c r="AZ825" s="7"/>
      <c r="BA825" s="8">
        <f t="shared" si="87"/>
        <v>100</v>
      </c>
      <c r="BB825" s="45"/>
      <c r="BC825" s="4"/>
      <c r="BD825" s="4"/>
      <c r="BE825" s="4"/>
      <c r="BG825" s="8" t="str">
        <f>VLOOKUP($BF825,definitions_list_lookup!$N$15:$P$20,2,TRUE)</f>
        <v>fresh</v>
      </c>
      <c r="BH825" s="8">
        <f>VLOOKUP($BF825,definitions_list_lookup!$N$15:$P$20,3,TRUE)</f>
        <v>0</v>
      </c>
      <c r="BI825" s="4"/>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8">
        <f t="shared" si="88"/>
        <v>0</v>
      </c>
      <c r="CI825" s="45"/>
      <c r="CK825" s="130"/>
      <c r="CM825" s="8" t="str">
        <f>VLOOKUP($CL825,definitions_list_lookup!$N$15:$P$20,2,TRUE)</f>
        <v>fresh</v>
      </c>
      <c r="CN825" s="8">
        <f>VLOOKUP($CL825,definitions_list_lookup!$N$15:$P$20,3,TRUE)</f>
        <v>0</v>
      </c>
      <c r="CO825" s="108"/>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8">
        <f t="shared" si="89"/>
        <v>0</v>
      </c>
      <c r="DO825" s="45"/>
      <c r="DP825" s="4"/>
      <c r="DR825" s="8" t="str">
        <f>VLOOKUP($DQ825,definitions_list_lookup!$N$15:$P$20,2,TRUE)</f>
        <v>fresh</v>
      </c>
      <c r="DS825" s="8">
        <f>VLOOKUP($DQ825,definitions_list_lookup!$N$15:$P$20,3,TRUE)</f>
        <v>0</v>
      </c>
      <c r="DT825" s="108"/>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8">
        <f t="shared" si="90"/>
        <v>0</v>
      </c>
      <c r="ET825" s="45"/>
      <c r="EU825" s="8">
        <f t="shared" si="91"/>
        <v>85</v>
      </c>
      <c r="EV825" s="8" t="str">
        <f>VLOOKUP($EU825,definitions_list_lookup!$N$15:$P$20,2,TRUE)</f>
        <v>very high</v>
      </c>
      <c r="EW825" s="8">
        <f>VLOOKUP($EU825,definitions_list_lookup!$N$15:$P$20,3,TRUE)</f>
        <v>4</v>
      </c>
    </row>
    <row r="826" spans="1:153" s="5" customFormat="1" ht="168">
      <c r="A826" s="5" t="s">
        <v>3310</v>
      </c>
      <c r="B826" s="5" t="s">
        <v>2845</v>
      </c>
      <c r="C826" s="5" t="s">
        <v>3247</v>
      </c>
      <c r="D826" s="5" t="s">
        <v>1497</v>
      </c>
      <c r="E826" s="5">
        <v>178</v>
      </c>
      <c r="F826" s="5">
        <v>1</v>
      </c>
      <c r="G826" s="6" t="str">
        <f t="shared" si="85"/>
        <v>178-1</v>
      </c>
      <c r="H826" s="2">
        <v>0</v>
      </c>
      <c r="I826" s="2">
        <v>90</v>
      </c>
      <c r="J826" s="81" t="str">
        <f>IF(((VLOOKUP($G826,Depth_Lookup!$A$3:$J$561,9,FALSE))-(I826/100))&gt;=0,"Good","Too Long")</f>
        <v>Good</v>
      </c>
      <c r="K826" s="82">
        <f>(VLOOKUP($G826,Depth_Lookup!$A$3:$J$561,10,FALSE))+(H826/100)</f>
        <v>398.15</v>
      </c>
      <c r="L826" s="82">
        <f>(VLOOKUP($G826,Depth_Lookup!$A$3:$J$561,10,FALSE))+(I826/100)</f>
        <v>399.04999999999995</v>
      </c>
      <c r="M826" s="174" t="s">
        <v>3228</v>
      </c>
      <c r="N826" s="174" t="s">
        <v>13</v>
      </c>
      <c r="O826" s="59" t="s">
        <v>3272</v>
      </c>
      <c r="P826" s="59" t="s">
        <v>2500</v>
      </c>
      <c r="Q826" s="45"/>
      <c r="R826" s="42">
        <v>100</v>
      </c>
      <c r="V826" s="8">
        <f t="shared" si="86"/>
        <v>100</v>
      </c>
      <c r="W826" s="4" t="s">
        <v>2046</v>
      </c>
      <c r="X826" s="5" t="s">
        <v>1764</v>
      </c>
      <c r="Y826" s="38">
        <v>85</v>
      </c>
      <c r="Z826" s="8" t="str">
        <f>VLOOKUP($Y826,definitions_list_lookup!$N$15:$P$20,2,TRUE)</f>
        <v>very high</v>
      </c>
      <c r="AA826" s="8">
        <f>VLOOKUP($Y826,definitions_list_lookup!$N$15:$P$20,3,TRUE)</f>
        <v>4</v>
      </c>
      <c r="AB826" s="4" t="s">
        <v>3273</v>
      </c>
      <c r="AC826" s="7">
        <v>5</v>
      </c>
      <c r="AD826" s="7"/>
      <c r="AE826" s="7"/>
      <c r="AF826" s="7"/>
      <c r="AG826" s="7"/>
      <c r="AH826" s="7"/>
      <c r="AI826" s="7"/>
      <c r="AJ826" s="7"/>
      <c r="AK826" s="7"/>
      <c r="AL826" s="7"/>
      <c r="AM826" s="7"/>
      <c r="AN826" s="7"/>
      <c r="AO826" s="7"/>
      <c r="AP826" s="7">
        <v>5</v>
      </c>
      <c r="AQ826" s="7"/>
      <c r="AR826" s="7"/>
      <c r="AS826" s="7">
        <v>89</v>
      </c>
      <c r="AT826" s="7"/>
      <c r="AU826" s="7"/>
      <c r="AV826" s="7"/>
      <c r="AW826" s="7"/>
      <c r="AX826" s="7">
        <v>1</v>
      </c>
      <c r="AY826" s="7"/>
      <c r="AZ826" s="7"/>
      <c r="BA826" s="8">
        <f t="shared" si="87"/>
        <v>100</v>
      </c>
      <c r="BB826" s="45"/>
      <c r="BC826" s="4"/>
      <c r="BD826" s="4"/>
      <c r="BE826" s="4"/>
      <c r="BG826" s="8" t="str">
        <f>VLOOKUP($BF826,definitions_list_lookup!$N$15:$P$20,2,TRUE)</f>
        <v>fresh</v>
      </c>
      <c r="BH826" s="8">
        <f>VLOOKUP($BF826,definitions_list_lookup!$N$15:$P$20,3,TRUE)</f>
        <v>0</v>
      </c>
      <c r="BI826" s="4"/>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8">
        <f t="shared" si="88"/>
        <v>0</v>
      </c>
      <c r="CI826" s="45"/>
      <c r="CK826" s="130"/>
      <c r="CM826" s="8" t="str">
        <f>VLOOKUP($CL826,definitions_list_lookup!$N$15:$P$20,2,TRUE)</f>
        <v>fresh</v>
      </c>
      <c r="CN826" s="8">
        <f>VLOOKUP($CL826,definitions_list_lookup!$N$15:$P$20,3,TRUE)</f>
        <v>0</v>
      </c>
      <c r="CO826" s="108"/>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8">
        <f t="shared" si="89"/>
        <v>0</v>
      </c>
      <c r="DO826" s="45"/>
      <c r="DP826" s="4"/>
      <c r="DR826" s="8" t="str">
        <f>VLOOKUP($DQ826,definitions_list_lookup!$N$15:$P$20,2,TRUE)</f>
        <v>fresh</v>
      </c>
      <c r="DS826" s="8">
        <f>VLOOKUP($DQ826,definitions_list_lookup!$N$15:$P$20,3,TRUE)</f>
        <v>0</v>
      </c>
      <c r="DT826" s="108"/>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8">
        <f t="shared" si="90"/>
        <v>0</v>
      </c>
      <c r="ET826" s="45"/>
      <c r="EU826" s="8">
        <f t="shared" si="91"/>
        <v>85</v>
      </c>
      <c r="EV826" s="8" t="str">
        <f>VLOOKUP($EU826,definitions_list_lookup!$N$15:$P$20,2,TRUE)</f>
        <v>very high</v>
      </c>
      <c r="EW826" s="8">
        <f>VLOOKUP($EU826,definitions_list_lookup!$N$15:$P$20,3,TRUE)</f>
        <v>4</v>
      </c>
    </row>
    <row r="827" spans="1:153" s="5" customFormat="1" ht="112">
      <c r="A827" s="5" t="s">
        <v>3310</v>
      </c>
      <c r="B827" s="5" t="s">
        <v>2845</v>
      </c>
      <c r="C827" s="5" t="s">
        <v>3247</v>
      </c>
      <c r="D827" s="5" t="s">
        <v>1497</v>
      </c>
      <c r="E827" s="5">
        <v>178</v>
      </c>
      <c r="F827" s="5">
        <v>2</v>
      </c>
      <c r="G827" s="6" t="str">
        <f t="shared" si="85"/>
        <v>178-2</v>
      </c>
      <c r="H827" s="2">
        <v>0</v>
      </c>
      <c r="I827" s="2">
        <v>76</v>
      </c>
      <c r="J827" s="81" t="str">
        <f>IF(((VLOOKUP($G827,Depth_Lookup!$A$3:$J$561,9,FALSE))-(I827/100))&gt;=0,"Good","Too Long")</f>
        <v>Good</v>
      </c>
      <c r="K827" s="82">
        <f>(VLOOKUP($G827,Depth_Lookup!$A$3:$J$561,10,FALSE))+(H827/100)</f>
        <v>399.05</v>
      </c>
      <c r="L827" s="82">
        <f>(VLOOKUP($G827,Depth_Lookup!$A$3:$J$561,10,FALSE))+(I827/100)</f>
        <v>399.81</v>
      </c>
      <c r="M827" s="174" t="s">
        <v>3228</v>
      </c>
      <c r="N827" s="174" t="s">
        <v>13</v>
      </c>
      <c r="O827" s="59" t="s">
        <v>3276</v>
      </c>
      <c r="P827" s="59" t="s">
        <v>2500</v>
      </c>
      <c r="Q827" s="45"/>
      <c r="R827" s="42">
        <v>100</v>
      </c>
      <c r="V827" s="8">
        <f t="shared" si="86"/>
        <v>100</v>
      </c>
      <c r="W827" s="4" t="s">
        <v>2046</v>
      </c>
      <c r="X827" s="5" t="s">
        <v>3274</v>
      </c>
      <c r="Y827" s="38">
        <v>80</v>
      </c>
      <c r="Z827" s="8" t="str">
        <f>VLOOKUP($Y827,definitions_list_lookup!$N$15:$P$20,2,TRUE)</f>
        <v>very high</v>
      </c>
      <c r="AA827" s="8">
        <f>VLOOKUP($Y827,definitions_list_lookup!$N$15:$P$20,3,TRUE)</f>
        <v>4</v>
      </c>
      <c r="AB827" s="4" t="s">
        <v>3275</v>
      </c>
      <c r="AC827" s="7">
        <v>5</v>
      </c>
      <c r="AD827" s="7"/>
      <c r="AE827" s="7"/>
      <c r="AF827" s="7"/>
      <c r="AG827" s="7"/>
      <c r="AH827" s="7"/>
      <c r="AI827" s="7"/>
      <c r="AJ827" s="7"/>
      <c r="AK827" s="7"/>
      <c r="AL827" s="7"/>
      <c r="AM827" s="7"/>
      <c r="AN827" s="7"/>
      <c r="AO827" s="7"/>
      <c r="AP827" s="7">
        <v>5</v>
      </c>
      <c r="AQ827" s="7"/>
      <c r="AR827" s="7"/>
      <c r="AS827" s="7">
        <v>89</v>
      </c>
      <c r="AT827" s="7"/>
      <c r="AU827" s="7"/>
      <c r="AV827" s="7"/>
      <c r="AW827" s="7"/>
      <c r="AX827" s="7">
        <v>1</v>
      </c>
      <c r="AY827" s="7"/>
      <c r="AZ827" s="7"/>
      <c r="BA827" s="8">
        <f t="shared" si="87"/>
        <v>100</v>
      </c>
      <c r="BB827" s="45"/>
      <c r="BC827" s="4"/>
      <c r="BD827" s="4"/>
      <c r="BE827" s="4"/>
      <c r="BG827" s="8" t="str">
        <f>VLOOKUP($BF827,definitions_list_lookup!$N$15:$P$20,2,TRUE)</f>
        <v>fresh</v>
      </c>
      <c r="BH827" s="8">
        <f>VLOOKUP($BF827,definitions_list_lookup!$N$15:$P$20,3,TRUE)</f>
        <v>0</v>
      </c>
      <c r="BI827" s="4"/>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8">
        <f t="shared" si="88"/>
        <v>0</v>
      </c>
      <c r="CI827" s="45"/>
      <c r="CK827" s="130"/>
      <c r="CM827" s="8" t="str">
        <f>VLOOKUP($CL827,definitions_list_lookup!$N$15:$P$20,2,TRUE)</f>
        <v>fresh</v>
      </c>
      <c r="CN827" s="8">
        <f>VLOOKUP($CL827,definitions_list_lookup!$N$15:$P$20,3,TRUE)</f>
        <v>0</v>
      </c>
      <c r="CO827" s="108"/>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8">
        <f t="shared" si="89"/>
        <v>0</v>
      </c>
      <c r="DO827" s="45"/>
      <c r="DP827" s="4"/>
      <c r="DR827" s="8" t="str">
        <f>VLOOKUP($DQ827,definitions_list_lookup!$N$15:$P$20,2,TRUE)</f>
        <v>fresh</v>
      </c>
      <c r="DS827" s="8">
        <f>VLOOKUP($DQ827,definitions_list_lookup!$N$15:$P$20,3,TRUE)</f>
        <v>0</v>
      </c>
      <c r="DT827" s="108"/>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8">
        <f t="shared" si="90"/>
        <v>0</v>
      </c>
      <c r="ET827" s="45"/>
      <c r="EU827" s="8">
        <f t="shared" si="91"/>
        <v>80</v>
      </c>
      <c r="EV827" s="8" t="str">
        <f>VLOOKUP($EU827,definitions_list_lookup!$N$15:$P$20,2,TRUE)</f>
        <v>very high</v>
      </c>
      <c r="EW827" s="8">
        <f>VLOOKUP($EU827,definitions_list_lookup!$N$15:$P$20,3,TRUE)</f>
        <v>4</v>
      </c>
    </row>
    <row r="828" spans="1:153" s="5" customFormat="1" ht="126">
      <c r="A828" s="5" t="s">
        <v>3310</v>
      </c>
      <c r="B828" s="5" t="s">
        <v>2845</v>
      </c>
      <c r="C828" s="5" t="s">
        <v>3247</v>
      </c>
      <c r="D828" s="5" t="s">
        <v>1497</v>
      </c>
      <c r="E828" s="5">
        <v>178</v>
      </c>
      <c r="F828" s="5">
        <v>3</v>
      </c>
      <c r="G828" s="6" t="str">
        <f t="shared" si="85"/>
        <v>178-3</v>
      </c>
      <c r="H828" s="2">
        <v>0</v>
      </c>
      <c r="I828" s="2">
        <v>90.5</v>
      </c>
      <c r="J828" s="81" t="str">
        <f>IF(((VLOOKUP($G828,Depth_Lookup!$A$3:$J$561,9,FALSE))-(I828/100))&gt;=0,"Good","Too Long")</f>
        <v>Good</v>
      </c>
      <c r="K828" s="82">
        <f>(VLOOKUP($G828,Depth_Lookup!$A$3:$J$561,10,FALSE))+(H828/100)</f>
        <v>399.81</v>
      </c>
      <c r="L828" s="82">
        <f>(VLOOKUP($G828,Depth_Lookup!$A$3:$J$561,10,FALSE))+(I828/100)</f>
        <v>400.71499999999997</v>
      </c>
      <c r="M828" s="174" t="s">
        <v>3228</v>
      </c>
      <c r="N828" s="174" t="s">
        <v>13</v>
      </c>
      <c r="O828" s="59" t="s">
        <v>3278</v>
      </c>
      <c r="P828" s="59" t="s">
        <v>2500</v>
      </c>
      <c r="Q828" s="45"/>
      <c r="R828" s="42">
        <v>100</v>
      </c>
      <c r="V828" s="8">
        <f t="shared" si="86"/>
        <v>100</v>
      </c>
      <c r="W828" s="4" t="s">
        <v>2046</v>
      </c>
      <c r="X828" s="5" t="s">
        <v>3274</v>
      </c>
      <c r="Y828" s="38">
        <v>80</v>
      </c>
      <c r="Z828" s="8" t="str">
        <f>VLOOKUP($Y828,definitions_list_lookup!$N$15:$P$20,2,TRUE)</f>
        <v>very high</v>
      </c>
      <c r="AA828" s="8">
        <f>VLOOKUP($Y828,definitions_list_lookup!$N$15:$P$20,3,TRUE)</f>
        <v>4</v>
      </c>
      <c r="AB828" s="4" t="s">
        <v>3277</v>
      </c>
      <c r="AC828" s="7">
        <v>5</v>
      </c>
      <c r="AD828" s="7"/>
      <c r="AE828" s="7"/>
      <c r="AF828" s="7"/>
      <c r="AG828" s="7"/>
      <c r="AH828" s="7"/>
      <c r="AI828" s="7"/>
      <c r="AJ828" s="7"/>
      <c r="AK828" s="7"/>
      <c r="AL828" s="7"/>
      <c r="AM828" s="7"/>
      <c r="AN828" s="7"/>
      <c r="AO828" s="7"/>
      <c r="AP828" s="7">
        <v>5</v>
      </c>
      <c r="AQ828" s="7"/>
      <c r="AR828" s="7"/>
      <c r="AS828" s="7">
        <v>89</v>
      </c>
      <c r="AT828" s="7"/>
      <c r="AU828" s="7"/>
      <c r="AV828" s="7"/>
      <c r="AW828" s="7"/>
      <c r="AX828" s="7">
        <v>1</v>
      </c>
      <c r="AY828" s="7"/>
      <c r="AZ828" s="7"/>
      <c r="BA828" s="8">
        <f t="shared" si="87"/>
        <v>100</v>
      </c>
      <c r="BB828" s="45"/>
      <c r="BC828" s="4"/>
      <c r="BD828" s="4"/>
      <c r="BE828" s="4"/>
      <c r="BG828" s="8" t="str">
        <f>VLOOKUP($BF828,definitions_list_lookup!$N$15:$P$20,2,TRUE)</f>
        <v>fresh</v>
      </c>
      <c r="BH828" s="8">
        <f>VLOOKUP($BF828,definitions_list_lookup!$N$15:$P$20,3,TRUE)</f>
        <v>0</v>
      </c>
      <c r="BI828" s="4"/>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8">
        <f t="shared" si="88"/>
        <v>0</v>
      </c>
      <c r="CI828" s="45"/>
      <c r="CK828" s="130"/>
      <c r="CM828" s="8" t="str">
        <f>VLOOKUP($CL828,definitions_list_lookup!$N$15:$P$20,2,TRUE)</f>
        <v>fresh</v>
      </c>
      <c r="CN828" s="8">
        <f>VLOOKUP($CL828,definitions_list_lookup!$N$15:$P$20,3,TRUE)</f>
        <v>0</v>
      </c>
      <c r="CO828" s="108"/>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8">
        <f t="shared" si="89"/>
        <v>0</v>
      </c>
      <c r="DO828" s="45"/>
      <c r="DP828" s="4"/>
      <c r="DR828" s="8" t="str">
        <f>VLOOKUP($DQ828,definitions_list_lookup!$N$15:$P$20,2,TRUE)</f>
        <v>fresh</v>
      </c>
      <c r="DS828" s="8">
        <f>VLOOKUP($DQ828,definitions_list_lookup!$N$15:$P$20,3,TRUE)</f>
        <v>0</v>
      </c>
      <c r="DT828" s="108"/>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8">
        <f t="shared" si="90"/>
        <v>0</v>
      </c>
      <c r="ET828" s="45"/>
      <c r="EU828" s="8">
        <f t="shared" si="91"/>
        <v>80</v>
      </c>
      <c r="EV828" s="8" t="str">
        <f>VLOOKUP($EU828,definitions_list_lookup!$N$15:$P$20,2,TRUE)</f>
        <v>very high</v>
      </c>
      <c r="EW828" s="8">
        <f>VLOOKUP($EU828,definitions_list_lookup!$N$15:$P$20,3,TRUE)</f>
        <v>4</v>
      </c>
    </row>
    <row r="829" spans="1:153" s="5" customFormat="1" ht="112">
      <c r="A829" s="5" t="s">
        <v>3310</v>
      </c>
      <c r="B829" s="5" t="s">
        <v>2845</v>
      </c>
      <c r="C829" s="5" t="s">
        <v>3247</v>
      </c>
      <c r="D829" s="5" t="s">
        <v>1497</v>
      </c>
      <c r="E829" s="5">
        <v>178</v>
      </c>
      <c r="F829" s="5">
        <v>4</v>
      </c>
      <c r="G829" s="6" t="str">
        <f t="shared" si="85"/>
        <v>178-4</v>
      </c>
      <c r="H829" s="2">
        <v>0</v>
      </c>
      <c r="I829" s="2">
        <v>57</v>
      </c>
      <c r="J829" s="81" t="str">
        <f>IF(((VLOOKUP($G829,Depth_Lookup!$A$3:$J$561,9,FALSE))-(I829/100))&gt;=0,"Good","Too Long")</f>
        <v>Good</v>
      </c>
      <c r="K829" s="82">
        <f>(VLOOKUP($G829,Depth_Lookup!$A$3:$J$561,10,FALSE))+(H829/100)</f>
        <v>400.71499999999997</v>
      </c>
      <c r="L829" s="82">
        <f>(VLOOKUP($G829,Depth_Lookup!$A$3:$J$561,10,FALSE))+(I829/100)</f>
        <v>401.28499999999997</v>
      </c>
      <c r="M829" s="174" t="s">
        <v>3228</v>
      </c>
      <c r="N829" s="174" t="s">
        <v>13</v>
      </c>
      <c r="O829" s="59" t="s">
        <v>3280</v>
      </c>
      <c r="P829" s="59" t="s">
        <v>2500</v>
      </c>
      <c r="Q829" s="45"/>
      <c r="R829" s="42">
        <v>100</v>
      </c>
      <c r="V829" s="8">
        <f t="shared" si="86"/>
        <v>100</v>
      </c>
      <c r="W829" s="4" t="s">
        <v>2039</v>
      </c>
      <c r="X829" s="5" t="s">
        <v>3279</v>
      </c>
      <c r="Y829" s="38">
        <v>95</v>
      </c>
      <c r="Z829" s="8" t="str">
        <f>VLOOKUP($Y829,definitions_list_lookup!$N$15:$P$20,2,TRUE)</f>
        <v>complete</v>
      </c>
      <c r="AA829" s="8">
        <f>VLOOKUP($Y829,definitions_list_lookup!$N$15:$P$20,3,TRUE)</f>
        <v>5</v>
      </c>
      <c r="AB829" s="4" t="s">
        <v>3280</v>
      </c>
      <c r="AC829" s="7">
        <v>5</v>
      </c>
      <c r="AD829" s="7"/>
      <c r="AE829" s="7"/>
      <c r="AF829" s="7"/>
      <c r="AG829" s="7"/>
      <c r="AH829" s="7"/>
      <c r="AI829" s="7"/>
      <c r="AJ829" s="7"/>
      <c r="AK829" s="7"/>
      <c r="AL829" s="7"/>
      <c r="AM829" s="7"/>
      <c r="AN829" s="7"/>
      <c r="AO829" s="7"/>
      <c r="AP829" s="7">
        <v>5</v>
      </c>
      <c r="AQ829" s="7"/>
      <c r="AR829" s="7"/>
      <c r="AS829" s="7">
        <v>89</v>
      </c>
      <c r="AT829" s="7"/>
      <c r="AU829" s="7"/>
      <c r="AV829" s="7"/>
      <c r="AW829" s="7"/>
      <c r="AX829" s="7">
        <v>1</v>
      </c>
      <c r="AY829" s="7"/>
      <c r="AZ829" s="7"/>
      <c r="BA829" s="8">
        <f t="shared" si="87"/>
        <v>100</v>
      </c>
      <c r="BB829" s="45"/>
      <c r="BC829" s="4"/>
      <c r="BD829" s="4"/>
      <c r="BE829" s="4"/>
      <c r="BG829" s="8" t="str">
        <f>VLOOKUP($BF829,definitions_list_lookup!$N$15:$P$20,2,TRUE)</f>
        <v>fresh</v>
      </c>
      <c r="BH829" s="8">
        <f>VLOOKUP($BF829,definitions_list_lookup!$N$15:$P$20,3,TRUE)</f>
        <v>0</v>
      </c>
      <c r="BI829" s="4"/>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8">
        <f t="shared" si="88"/>
        <v>0</v>
      </c>
      <c r="CI829" s="45"/>
      <c r="CK829" s="130"/>
      <c r="CM829" s="8" t="str">
        <f>VLOOKUP($CL829,definitions_list_lookup!$N$15:$P$20,2,TRUE)</f>
        <v>fresh</v>
      </c>
      <c r="CN829" s="8">
        <f>VLOOKUP($CL829,definitions_list_lookup!$N$15:$P$20,3,TRUE)</f>
        <v>0</v>
      </c>
      <c r="CO829" s="108"/>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8">
        <f t="shared" si="89"/>
        <v>0</v>
      </c>
      <c r="DO829" s="45"/>
      <c r="DP829" s="4"/>
      <c r="DR829" s="8" t="str">
        <f>VLOOKUP($DQ829,definitions_list_lookup!$N$15:$P$20,2,TRUE)</f>
        <v>fresh</v>
      </c>
      <c r="DS829" s="8">
        <f>VLOOKUP($DQ829,definitions_list_lookup!$N$15:$P$20,3,TRUE)</f>
        <v>0</v>
      </c>
      <c r="DT829" s="108"/>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8">
        <f t="shared" si="90"/>
        <v>0</v>
      </c>
      <c r="ET829" s="45"/>
      <c r="EU829" s="8">
        <f t="shared" si="91"/>
        <v>95</v>
      </c>
      <c r="EV829" s="8" t="str">
        <f>VLOOKUP($EU829,definitions_list_lookup!$N$15:$P$20,2,TRUE)</f>
        <v>complete</v>
      </c>
      <c r="EW829" s="8">
        <f>VLOOKUP($EU829,definitions_list_lookup!$N$15:$P$20,3,TRUE)</f>
        <v>5</v>
      </c>
    </row>
    <row r="830" spans="1:153" s="5" customFormat="1" ht="112">
      <c r="A830" s="5" t="s">
        <v>3310</v>
      </c>
      <c r="B830" s="5" t="s">
        <v>2845</v>
      </c>
      <c r="C830" s="5" t="s">
        <v>3247</v>
      </c>
      <c r="D830" s="5" t="s">
        <v>1497</v>
      </c>
      <c r="E830" s="5">
        <v>179</v>
      </c>
      <c r="F830" s="5">
        <v>1</v>
      </c>
      <c r="G830" s="6" t="str">
        <f t="shared" si="85"/>
        <v>179-1</v>
      </c>
      <c r="H830" s="2">
        <v>0</v>
      </c>
      <c r="I830" s="2">
        <v>88.5</v>
      </c>
      <c r="J830" s="81" t="str">
        <f>IF(((VLOOKUP($G830,Depth_Lookup!$A$3:$J$561,9,FALSE))-(I830/100))&gt;=0,"Good","Too Long")</f>
        <v>Good</v>
      </c>
      <c r="K830" s="82">
        <f>(VLOOKUP($G830,Depth_Lookup!$A$3:$J$561,10,FALSE))+(H830/100)</f>
        <v>401.15</v>
      </c>
      <c r="L830" s="82">
        <f>(VLOOKUP($G830,Depth_Lookup!$A$3:$J$561,10,FALSE))+(I830/100)</f>
        <v>402.03499999999997</v>
      </c>
      <c r="M830" s="174" t="s">
        <v>3228</v>
      </c>
      <c r="N830" s="174" t="s">
        <v>13</v>
      </c>
      <c r="O830" s="59" t="s">
        <v>3280</v>
      </c>
      <c r="P830" s="59" t="s">
        <v>2500</v>
      </c>
      <c r="Q830" s="45"/>
      <c r="R830" s="42">
        <v>100</v>
      </c>
      <c r="V830" s="8">
        <f t="shared" si="86"/>
        <v>100</v>
      </c>
      <c r="W830" s="4" t="s">
        <v>2039</v>
      </c>
      <c r="X830" s="5" t="s">
        <v>3279</v>
      </c>
      <c r="Y830" s="38">
        <v>95</v>
      </c>
      <c r="Z830" s="8" t="str">
        <f>VLOOKUP($Y830,definitions_list_lookup!$N$15:$P$20,2,TRUE)</f>
        <v>complete</v>
      </c>
      <c r="AA830" s="8">
        <f>VLOOKUP($Y830,definitions_list_lookup!$N$15:$P$20,3,TRUE)</f>
        <v>5</v>
      </c>
      <c r="AB830" s="4" t="s">
        <v>3280</v>
      </c>
      <c r="AC830" s="7">
        <v>5</v>
      </c>
      <c r="AD830" s="7"/>
      <c r="AE830" s="7"/>
      <c r="AF830" s="7"/>
      <c r="AG830" s="7"/>
      <c r="AH830" s="7"/>
      <c r="AI830" s="7"/>
      <c r="AJ830" s="7"/>
      <c r="AK830" s="7"/>
      <c r="AL830" s="7"/>
      <c r="AM830" s="7"/>
      <c r="AN830" s="7"/>
      <c r="AO830" s="7"/>
      <c r="AP830" s="7">
        <v>5</v>
      </c>
      <c r="AQ830" s="7"/>
      <c r="AR830" s="7"/>
      <c r="AS830" s="7">
        <v>89</v>
      </c>
      <c r="AT830" s="7"/>
      <c r="AU830" s="7"/>
      <c r="AV830" s="7"/>
      <c r="AW830" s="7"/>
      <c r="AX830" s="7">
        <v>1</v>
      </c>
      <c r="AY830" s="7"/>
      <c r="AZ830" s="7"/>
      <c r="BA830" s="8">
        <f t="shared" si="87"/>
        <v>100</v>
      </c>
      <c r="BB830" s="45"/>
      <c r="BC830" s="4"/>
      <c r="BD830" s="4"/>
      <c r="BE830" s="4"/>
      <c r="BG830" s="8" t="str">
        <f>VLOOKUP($BF830,definitions_list_lookup!$N$15:$P$20,2,TRUE)</f>
        <v>fresh</v>
      </c>
      <c r="BH830" s="8">
        <f>VLOOKUP($BF830,definitions_list_lookup!$N$15:$P$20,3,TRUE)</f>
        <v>0</v>
      </c>
      <c r="BI830" s="4"/>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8">
        <f t="shared" si="88"/>
        <v>0</v>
      </c>
      <c r="CI830" s="45"/>
      <c r="CK830" s="130"/>
      <c r="CM830" s="8" t="str">
        <f>VLOOKUP($CL830,definitions_list_lookup!$N$15:$P$20,2,TRUE)</f>
        <v>fresh</v>
      </c>
      <c r="CN830" s="8">
        <f>VLOOKUP($CL830,definitions_list_lookup!$N$15:$P$20,3,TRUE)</f>
        <v>0</v>
      </c>
      <c r="CO830" s="108"/>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8">
        <f t="shared" si="89"/>
        <v>0</v>
      </c>
      <c r="DO830" s="45"/>
      <c r="DP830" s="4"/>
      <c r="DR830" s="8" t="str">
        <f>VLOOKUP($DQ830,definitions_list_lookup!$N$15:$P$20,2,TRUE)</f>
        <v>fresh</v>
      </c>
      <c r="DS830" s="8">
        <f>VLOOKUP($DQ830,definitions_list_lookup!$N$15:$P$20,3,TRUE)</f>
        <v>0</v>
      </c>
      <c r="DT830" s="108"/>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8">
        <f t="shared" si="90"/>
        <v>0</v>
      </c>
      <c r="ET830" s="45"/>
      <c r="EU830" s="8">
        <f t="shared" si="91"/>
        <v>95</v>
      </c>
      <c r="EV830" s="8" t="str">
        <f>VLOOKUP($EU830,definitions_list_lookup!$N$15:$P$20,2,TRUE)</f>
        <v>complete</v>
      </c>
      <c r="EW830" s="8">
        <f>VLOOKUP($EU830,definitions_list_lookup!$N$15:$P$20,3,TRUE)</f>
        <v>5</v>
      </c>
    </row>
    <row r="831" spans="1:153" s="5" customFormat="1" ht="112">
      <c r="A831" s="5" t="s">
        <v>3310</v>
      </c>
      <c r="B831" s="5" t="s">
        <v>2845</v>
      </c>
      <c r="C831" s="5" t="s">
        <v>3247</v>
      </c>
      <c r="D831" s="5" t="s">
        <v>1497</v>
      </c>
      <c r="E831" s="5">
        <v>179</v>
      </c>
      <c r="F831" s="5">
        <v>2</v>
      </c>
      <c r="G831" s="6" t="str">
        <f t="shared" si="85"/>
        <v>179-2</v>
      </c>
      <c r="H831" s="2">
        <v>0</v>
      </c>
      <c r="I831" s="2">
        <v>90</v>
      </c>
      <c r="J831" s="81" t="str">
        <f>IF(((VLOOKUP($G831,Depth_Lookup!$A$3:$J$561,9,FALSE))-(I831/100))&gt;=0,"Good","Too Long")</f>
        <v>Good</v>
      </c>
      <c r="K831" s="82">
        <f>(VLOOKUP($G831,Depth_Lookup!$A$3:$J$561,10,FALSE))+(H831/100)</f>
        <v>402.03500000000003</v>
      </c>
      <c r="L831" s="82">
        <f>(VLOOKUP($G831,Depth_Lookup!$A$3:$J$561,10,FALSE))+(I831/100)</f>
        <v>402.935</v>
      </c>
      <c r="M831" s="174" t="s">
        <v>3228</v>
      </c>
      <c r="N831" s="174" t="s">
        <v>13</v>
      </c>
      <c r="O831" s="59" t="s">
        <v>3301</v>
      </c>
      <c r="P831" s="59" t="s">
        <v>2500</v>
      </c>
      <c r="Q831" s="45"/>
      <c r="R831" s="42">
        <v>100</v>
      </c>
      <c r="V831" s="8">
        <f t="shared" si="86"/>
        <v>100</v>
      </c>
      <c r="W831" s="4" t="s">
        <v>2039</v>
      </c>
      <c r="X831" s="5" t="s">
        <v>1764</v>
      </c>
      <c r="Y831" s="38">
        <v>90</v>
      </c>
      <c r="Z831" s="8" t="str">
        <f>VLOOKUP($Y831,definitions_list_lookup!$N$15:$P$20,2,TRUE)</f>
        <v>very high</v>
      </c>
      <c r="AA831" s="8">
        <f>VLOOKUP($Y831,definitions_list_lookup!$N$15:$P$20,3,TRUE)</f>
        <v>4</v>
      </c>
      <c r="AB831" s="4" t="s">
        <v>3280</v>
      </c>
      <c r="AC831" s="7">
        <v>5</v>
      </c>
      <c r="AD831" s="7"/>
      <c r="AE831" s="7"/>
      <c r="AF831" s="7"/>
      <c r="AG831" s="7"/>
      <c r="AH831" s="7"/>
      <c r="AI831" s="7"/>
      <c r="AJ831" s="7"/>
      <c r="AK831" s="7"/>
      <c r="AL831" s="7"/>
      <c r="AM831" s="7"/>
      <c r="AN831" s="7"/>
      <c r="AO831" s="7"/>
      <c r="AP831" s="7">
        <v>5</v>
      </c>
      <c r="AQ831" s="7"/>
      <c r="AR831" s="7"/>
      <c r="AS831" s="7">
        <v>89</v>
      </c>
      <c r="AT831" s="7"/>
      <c r="AU831" s="7"/>
      <c r="AV831" s="7"/>
      <c r="AW831" s="7"/>
      <c r="AX831" s="7">
        <v>1</v>
      </c>
      <c r="AY831" s="7"/>
      <c r="AZ831" s="7"/>
      <c r="BA831" s="8">
        <f t="shared" si="87"/>
        <v>100</v>
      </c>
      <c r="BB831" s="45"/>
      <c r="BC831" s="4"/>
      <c r="BD831" s="4"/>
      <c r="BE831" s="4"/>
      <c r="BG831" s="8" t="str">
        <f>VLOOKUP($BF831,definitions_list_lookup!$N$15:$P$20,2,TRUE)</f>
        <v>fresh</v>
      </c>
      <c r="BH831" s="8">
        <f>VLOOKUP($BF831,definitions_list_lookup!$N$15:$P$20,3,TRUE)</f>
        <v>0</v>
      </c>
      <c r="BI831" s="4"/>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8">
        <f t="shared" si="88"/>
        <v>0</v>
      </c>
      <c r="CI831" s="45"/>
      <c r="CK831" s="130"/>
      <c r="CM831" s="8" t="str">
        <f>VLOOKUP($CL831,definitions_list_lookup!$N$15:$P$20,2,TRUE)</f>
        <v>fresh</v>
      </c>
      <c r="CN831" s="8">
        <f>VLOOKUP($CL831,definitions_list_lookup!$N$15:$P$20,3,TRUE)</f>
        <v>0</v>
      </c>
      <c r="CO831" s="108"/>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8">
        <f t="shared" si="89"/>
        <v>0</v>
      </c>
      <c r="DO831" s="45"/>
      <c r="DP831" s="4"/>
      <c r="DR831" s="8" t="str">
        <f>VLOOKUP($DQ831,definitions_list_lookup!$N$15:$P$20,2,TRUE)</f>
        <v>fresh</v>
      </c>
      <c r="DS831" s="8">
        <f>VLOOKUP($DQ831,definitions_list_lookup!$N$15:$P$20,3,TRUE)</f>
        <v>0</v>
      </c>
      <c r="DT831" s="108"/>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8">
        <f t="shared" si="90"/>
        <v>0</v>
      </c>
      <c r="ET831" s="45"/>
      <c r="EU831" s="8">
        <f t="shared" si="91"/>
        <v>90</v>
      </c>
      <c r="EV831" s="8" t="str">
        <f>VLOOKUP($EU831,definitions_list_lookup!$N$15:$P$20,2,TRUE)</f>
        <v>very high</v>
      </c>
      <c r="EW831" s="8">
        <f>VLOOKUP($EU831,definitions_list_lookup!$N$15:$P$20,3,TRUE)</f>
        <v>4</v>
      </c>
    </row>
    <row r="832" spans="1:153" s="5" customFormat="1" ht="224">
      <c r="A832" s="5" t="s">
        <v>3310</v>
      </c>
      <c r="B832" s="5" t="s">
        <v>2845</v>
      </c>
      <c r="C832" s="5" t="s">
        <v>3247</v>
      </c>
      <c r="D832" s="5" t="s">
        <v>1497</v>
      </c>
      <c r="E832" s="5">
        <v>179</v>
      </c>
      <c r="F832" s="5">
        <v>3</v>
      </c>
      <c r="G832" s="6" t="str">
        <f t="shared" si="85"/>
        <v>179-3</v>
      </c>
      <c r="H832" s="2">
        <v>0</v>
      </c>
      <c r="I832" s="2">
        <v>90</v>
      </c>
      <c r="J832" s="81" t="str">
        <f>IF(((VLOOKUP($G832,Depth_Lookup!$A$3:$J$561,9,FALSE))-(I832/100))&gt;=0,"Good","Too Long")</f>
        <v>Good</v>
      </c>
      <c r="K832" s="82">
        <f>(VLOOKUP($G832,Depth_Lookup!$A$3:$J$561,10,FALSE))+(H832/100)</f>
        <v>402.935</v>
      </c>
      <c r="L832" s="82">
        <f>(VLOOKUP($G832,Depth_Lookup!$A$3:$J$561,10,FALSE))+(I832/100)</f>
        <v>403.83499999999998</v>
      </c>
      <c r="M832" s="174" t="s">
        <v>3228</v>
      </c>
      <c r="N832" s="174" t="s">
        <v>13</v>
      </c>
      <c r="O832" s="59" t="s">
        <v>3268</v>
      </c>
      <c r="P832" s="59" t="s">
        <v>2500</v>
      </c>
      <c r="Q832" s="45"/>
      <c r="R832" s="42">
        <v>100</v>
      </c>
      <c r="V832" s="8">
        <f t="shared" si="86"/>
        <v>100</v>
      </c>
      <c r="W832" s="4" t="s">
        <v>2046</v>
      </c>
      <c r="X832" s="5" t="s">
        <v>3274</v>
      </c>
      <c r="Y832" s="38">
        <v>85</v>
      </c>
      <c r="Z832" s="8" t="str">
        <f>VLOOKUP($Y832,definitions_list_lookup!$N$15:$P$20,2,TRUE)</f>
        <v>very high</v>
      </c>
      <c r="AA832" s="8">
        <f>VLOOKUP($Y832,definitions_list_lookup!$N$15:$P$20,3,TRUE)</f>
        <v>4</v>
      </c>
      <c r="AB832" s="4" t="s">
        <v>3267</v>
      </c>
      <c r="AC832" s="7">
        <v>5</v>
      </c>
      <c r="AD832" s="7"/>
      <c r="AE832" s="7"/>
      <c r="AF832" s="7"/>
      <c r="AG832" s="7"/>
      <c r="AH832" s="7"/>
      <c r="AI832" s="7"/>
      <c r="AJ832" s="7"/>
      <c r="AK832" s="7"/>
      <c r="AL832" s="7"/>
      <c r="AM832" s="7"/>
      <c r="AN832" s="7"/>
      <c r="AO832" s="7"/>
      <c r="AP832" s="7">
        <v>5</v>
      </c>
      <c r="AQ832" s="7"/>
      <c r="AR832" s="7"/>
      <c r="AS832" s="7">
        <v>89</v>
      </c>
      <c r="AT832" s="7"/>
      <c r="AU832" s="7"/>
      <c r="AV832" s="7"/>
      <c r="AW832" s="7"/>
      <c r="AX832" s="7">
        <v>1</v>
      </c>
      <c r="AY832" s="7"/>
      <c r="AZ832" s="7"/>
      <c r="BA832" s="8">
        <f t="shared" si="87"/>
        <v>100</v>
      </c>
      <c r="BB832" s="45"/>
      <c r="BC832" s="4"/>
      <c r="BD832" s="4"/>
      <c r="BE832" s="4"/>
      <c r="BG832" s="8" t="str">
        <f>VLOOKUP($BF832,definitions_list_lookup!$N$15:$P$20,2,TRUE)</f>
        <v>fresh</v>
      </c>
      <c r="BH832" s="8">
        <f>VLOOKUP($BF832,definitions_list_lookup!$N$15:$P$20,3,TRUE)</f>
        <v>0</v>
      </c>
      <c r="BI832" s="4"/>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8">
        <f t="shared" si="88"/>
        <v>0</v>
      </c>
      <c r="CI832" s="45"/>
      <c r="CK832" s="130"/>
      <c r="CM832" s="8" t="str">
        <f>VLOOKUP($CL832,definitions_list_lookup!$N$15:$P$20,2,TRUE)</f>
        <v>fresh</v>
      </c>
      <c r="CN832" s="8">
        <f>VLOOKUP($CL832,definitions_list_lookup!$N$15:$P$20,3,TRUE)</f>
        <v>0</v>
      </c>
      <c r="CO832" s="108"/>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8">
        <f t="shared" si="89"/>
        <v>0</v>
      </c>
      <c r="DO832" s="45"/>
      <c r="DP832" s="4"/>
      <c r="DR832" s="8" t="str">
        <f>VLOOKUP($DQ832,definitions_list_lookup!$N$15:$P$20,2,TRUE)</f>
        <v>fresh</v>
      </c>
      <c r="DS832" s="8">
        <f>VLOOKUP($DQ832,definitions_list_lookup!$N$15:$P$20,3,TRUE)</f>
        <v>0</v>
      </c>
      <c r="DT832" s="108"/>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8">
        <f t="shared" si="90"/>
        <v>0</v>
      </c>
      <c r="ET832" s="45"/>
      <c r="EU832" s="8">
        <f t="shared" si="91"/>
        <v>85</v>
      </c>
      <c r="EV832" s="8" t="str">
        <f>VLOOKUP($EU832,definitions_list_lookup!$N$15:$P$20,2,TRUE)</f>
        <v>very high</v>
      </c>
      <c r="EW832" s="8">
        <f>VLOOKUP($EU832,definitions_list_lookup!$N$15:$P$20,3,TRUE)</f>
        <v>4</v>
      </c>
    </row>
    <row r="833" spans="1:153" s="100" customFormat="1" ht="196">
      <c r="A833" s="100" t="s">
        <v>3310</v>
      </c>
      <c r="B833" s="100" t="s">
        <v>2845</v>
      </c>
      <c r="C833" s="100" t="s">
        <v>3247</v>
      </c>
      <c r="D833" s="100" t="s">
        <v>1497</v>
      </c>
      <c r="E833" s="100">
        <v>179</v>
      </c>
      <c r="F833" s="100">
        <v>4</v>
      </c>
      <c r="G833" s="6" t="str">
        <f t="shared" si="85"/>
        <v>179-4</v>
      </c>
      <c r="H833" s="102">
        <v>0</v>
      </c>
      <c r="I833" s="102">
        <v>37.5</v>
      </c>
      <c r="J833" s="81" t="str">
        <f>IF(((VLOOKUP($G833,Depth_Lookup!$A$3:$J$561,9,FALSE))-(I833/100))&gt;=0,"Good","Too Long")</f>
        <v>Good</v>
      </c>
      <c r="K833" s="82">
        <f>(VLOOKUP($G833,Depth_Lookup!$A$3:$J$561,10,FALSE))+(H833/100)</f>
        <v>403.83499999999998</v>
      </c>
      <c r="L833" s="82">
        <f>(VLOOKUP($G833,Depth_Lookup!$A$3:$J$561,10,FALSE))+(I833/100)</f>
        <v>404.21</v>
      </c>
      <c r="M833" s="175" t="s">
        <v>3228</v>
      </c>
      <c r="N833" s="175" t="s">
        <v>13</v>
      </c>
      <c r="O833" s="136" t="s">
        <v>3268</v>
      </c>
      <c r="P833" s="136" t="s">
        <v>2500</v>
      </c>
      <c r="Q833" s="137"/>
      <c r="R833" s="124">
        <v>100</v>
      </c>
      <c r="V833" s="8">
        <f t="shared" si="86"/>
        <v>100</v>
      </c>
      <c r="W833" s="125" t="s">
        <v>2046</v>
      </c>
      <c r="X833" s="100" t="s">
        <v>3274</v>
      </c>
      <c r="Y833" s="126">
        <v>80</v>
      </c>
      <c r="Z833" s="8" t="str">
        <f>VLOOKUP($Y833,definitions_list_lookup!$N$15:$P$20,2,TRUE)</f>
        <v>very high</v>
      </c>
      <c r="AA833" s="8">
        <f>VLOOKUP($Y833,definitions_list_lookup!$N$15:$P$20,3,TRUE)</f>
        <v>4</v>
      </c>
      <c r="AB833" s="125" t="s">
        <v>3302</v>
      </c>
      <c r="AC833" s="106">
        <v>5</v>
      </c>
      <c r="AD833" s="106"/>
      <c r="AE833" s="106"/>
      <c r="AF833" s="106"/>
      <c r="AG833" s="106"/>
      <c r="AH833" s="106"/>
      <c r="AI833" s="106"/>
      <c r="AJ833" s="106"/>
      <c r="AK833" s="106"/>
      <c r="AL833" s="106"/>
      <c r="AM833" s="106"/>
      <c r="AN833" s="106"/>
      <c r="AO833" s="106"/>
      <c r="AP833" s="106">
        <v>5</v>
      </c>
      <c r="AQ833" s="106"/>
      <c r="AR833" s="106"/>
      <c r="AS833" s="106">
        <v>89</v>
      </c>
      <c r="AT833" s="106"/>
      <c r="AU833" s="106"/>
      <c r="AV833" s="106"/>
      <c r="AW833" s="106"/>
      <c r="AX833" s="106">
        <v>1</v>
      </c>
      <c r="AY833" s="106"/>
      <c r="AZ833" s="106"/>
      <c r="BA833" s="8">
        <f t="shared" si="87"/>
        <v>100</v>
      </c>
      <c r="BB833" s="137"/>
      <c r="BC833" s="125"/>
      <c r="BD833" s="125"/>
      <c r="BE833" s="125"/>
      <c r="BG833" s="8" t="str">
        <f>VLOOKUP($BF833,definitions_list_lookup!$N$15:$P$20,2,TRUE)</f>
        <v>fresh</v>
      </c>
      <c r="BH833" s="8">
        <f>VLOOKUP($BF833,definitions_list_lookup!$N$15:$P$20,3,TRUE)</f>
        <v>0</v>
      </c>
      <c r="BI833" s="125"/>
      <c r="BJ833" s="106"/>
      <c r="BK833" s="106"/>
      <c r="BL833" s="106"/>
      <c r="BM833" s="106"/>
      <c r="BN833" s="106"/>
      <c r="BO833" s="106"/>
      <c r="BP833" s="106"/>
      <c r="BQ833" s="106"/>
      <c r="BR833" s="106"/>
      <c r="BS833" s="106"/>
      <c r="BT833" s="106"/>
      <c r="BU833" s="106"/>
      <c r="BV833" s="106"/>
      <c r="BW833" s="106"/>
      <c r="BX833" s="106"/>
      <c r="BY833" s="106"/>
      <c r="BZ833" s="106"/>
      <c r="CA833" s="106"/>
      <c r="CB833" s="106"/>
      <c r="CC833" s="106"/>
      <c r="CD833" s="106"/>
      <c r="CE833" s="106"/>
      <c r="CF833" s="106"/>
      <c r="CG833" s="106"/>
      <c r="CH833" s="8">
        <f t="shared" si="88"/>
        <v>0</v>
      </c>
      <c r="CI833" s="137"/>
      <c r="CK833" s="138"/>
      <c r="CM833" s="8" t="str">
        <f>VLOOKUP($CL833,definitions_list_lookup!$N$15:$P$20,2,TRUE)</f>
        <v>fresh</v>
      </c>
      <c r="CN833" s="8">
        <f>VLOOKUP($CL833,definitions_list_lookup!$N$15:$P$20,3,TRUE)</f>
        <v>0</v>
      </c>
      <c r="CO833" s="109"/>
      <c r="CP833" s="106"/>
      <c r="CQ833" s="106"/>
      <c r="CR833" s="106"/>
      <c r="CS833" s="106"/>
      <c r="CT833" s="106"/>
      <c r="CU833" s="106"/>
      <c r="CV833" s="106"/>
      <c r="CW833" s="106"/>
      <c r="CX833" s="106"/>
      <c r="CY833" s="106"/>
      <c r="CZ833" s="106"/>
      <c r="DA833" s="106"/>
      <c r="DB833" s="106"/>
      <c r="DC833" s="106"/>
      <c r="DD833" s="106"/>
      <c r="DE833" s="106"/>
      <c r="DF833" s="106"/>
      <c r="DG833" s="106"/>
      <c r="DH833" s="106"/>
      <c r="DI833" s="106"/>
      <c r="DJ833" s="106"/>
      <c r="DK833" s="106"/>
      <c r="DL833" s="106"/>
      <c r="DM833" s="106"/>
      <c r="DN833" s="8">
        <f t="shared" si="89"/>
        <v>0</v>
      </c>
      <c r="DO833" s="137"/>
      <c r="DP833" s="125"/>
      <c r="DR833" s="8" t="str">
        <f>VLOOKUP($DQ833,definitions_list_lookup!$N$15:$P$20,2,TRUE)</f>
        <v>fresh</v>
      </c>
      <c r="DS833" s="8">
        <f>VLOOKUP($DQ833,definitions_list_lookup!$N$15:$P$20,3,TRUE)</f>
        <v>0</v>
      </c>
      <c r="DT833" s="109"/>
      <c r="DU833" s="106"/>
      <c r="DV833" s="106"/>
      <c r="DW833" s="106"/>
      <c r="DX833" s="106"/>
      <c r="DY833" s="106"/>
      <c r="DZ833" s="106"/>
      <c r="EA833" s="106"/>
      <c r="EB833" s="106"/>
      <c r="EC833" s="106"/>
      <c r="ED833" s="106"/>
      <c r="EE833" s="106"/>
      <c r="EF833" s="106"/>
      <c r="EG833" s="106"/>
      <c r="EH833" s="106"/>
      <c r="EI833" s="106"/>
      <c r="EJ833" s="106"/>
      <c r="EK833" s="106"/>
      <c r="EL833" s="106"/>
      <c r="EM833" s="106"/>
      <c r="EN833" s="106"/>
      <c r="EO833" s="106"/>
      <c r="EP833" s="106"/>
      <c r="EQ833" s="106"/>
      <c r="ER833" s="106"/>
      <c r="ES833" s="8">
        <f t="shared" si="90"/>
        <v>0</v>
      </c>
      <c r="ET833" s="137"/>
      <c r="EU833" s="8">
        <f t="shared" si="91"/>
        <v>80</v>
      </c>
      <c r="EV833" s="8" t="str">
        <f>VLOOKUP($EU833,definitions_list_lookup!$N$15:$P$20,2,TRUE)</f>
        <v>very high</v>
      </c>
      <c r="EW833" s="8">
        <f>VLOOKUP($EU833,definitions_list_lookup!$N$15:$P$20,3,TRUE)</f>
        <v>4</v>
      </c>
    </row>
    <row r="834" spans="1:153" s="5" customFormat="1">
      <c r="G834" s="6"/>
      <c r="H834" s="2"/>
      <c r="I834" s="2"/>
      <c r="J834" s="81"/>
      <c r="K834" s="83"/>
      <c r="L834" s="83"/>
      <c r="M834" s="174"/>
      <c r="N834" s="174"/>
      <c r="O834" s="59"/>
      <c r="P834" s="59"/>
      <c r="Q834" s="45"/>
      <c r="R834" s="42"/>
      <c r="V834" s="6"/>
      <c r="W834" s="4"/>
      <c r="Y834" s="38"/>
      <c r="Z834" s="8"/>
      <c r="AA834" s="8"/>
      <c r="AB834" s="4"/>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B834" s="45"/>
      <c r="BC834" s="4"/>
      <c r="BD834" s="4"/>
      <c r="BE834" s="4"/>
      <c r="BG834" s="8"/>
      <c r="BH834" s="8"/>
      <c r="BI834" s="4"/>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I834" s="45"/>
      <c r="CK834" s="130"/>
      <c r="CM834" s="8"/>
      <c r="CN834" s="8"/>
      <c r="CO834" s="108"/>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O834" s="45"/>
      <c r="DP834" s="4"/>
      <c r="DR834" s="8"/>
      <c r="DS834" s="8"/>
      <c r="DT834" s="108"/>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T834" s="45"/>
      <c r="EU834" s="6"/>
      <c r="EV834" s="6"/>
      <c r="EW834" s="6"/>
    </row>
  </sheetData>
  <mergeCells count="4">
    <mergeCell ref="AC1:AY1"/>
    <mergeCell ref="BJ1:CF1"/>
    <mergeCell ref="CP1:DL1"/>
    <mergeCell ref="DU1:EQ1"/>
  </mergeCells>
  <phoneticPr fontId="17"/>
  <conditionalFormatting sqref="J2:J370 J520 J625 J834">
    <cfRule type="cellIs" dxfId="32" priority="216" operator="equal">
      <formula>"Too Long"</formula>
    </cfRule>
  </conditionalFormatting>
  <conditionalFormatting sqref="J3:J370 J520 J625">
    <cfRule type="cellIs" dxfId="31" priority="215" operator="equal">
      <formula>"Good"</formula>
    </cfRule>
  </conditionalFormatting>
  <conditionalFormatting sqref="V3:V833">
    <cfRule type="cellIs" dxfId="30" priority="195" operator="greaterThan">
      <formula>100</formula>
    </cfRule>
    <cfRule type="cellIs" dxfId="29" priority="198" operator="lessThan">
      <formula>100</formula>
    </cfRule>
  </conditionalFormatting>
  <conditionalFormatting sqref="CH3:CH833 BA3:BA833 DN3:DN833 ES3:ES833">
    <cfRule type="cellIs" dxfId="28" priority="196" operator="greaterThan">
      <formula>100</formula>
    </cfRule>
    <cfRule type="cellIs" dxfId="27" priority="197" operator="between">
      <formula>0.0001</formula>
      <formula>99.9999</formula>
    </cfRule>
  </conditionalFormatting>
  <conditionalFormatting sqref="J371:J519">
    <cfRule type="cellIs" dxfId="11" priority="6" operator="equal">
      <formula>"Too Long"</formula>
    </cfRule>
  </conditionalFormatting>
  <conditionalFormatting sqref="J371:J519">
    <cfRule type="cellIs" dxfId="10" priority="5" operator="equal">
      <formula>"Good"</formula>
    </cfRule>
  </conditionalFormatting>
  <conditionalFormatting sqref="J521:J624">
    <cfRule type="cellIs" dxfId="7" priority="4" operator="equal">
      <formula>"Too Long"</formula>
    </cfRule>
  </conditionalFormatting>
  <conditionalFormatting sqref="J521:J624">
    <cfRule type="cellIs" dxfId="6" priority="3" operator="equal">
      <formula>"Good"</formula>
    </cfRule>
  </conditionalFormatting>
  <conditionalFormatting sqref="J626:J833">
    <cfRule type="cellIs" dxfId="3" priority="2" operator="equal">
      <formula>"Too Long"</formula>
    </cfRule>
  </conditionalFormatting>
  <conditionalFormatting sqref="J626:J833">
    <cfRule type="cellIs" dxfId="2" priority="1" operator="equal">
      <formula>"Good"</formula>
    </cfRule>
  </conditionalFormatting>
  <dataValidations count="3">
    <dataValidation type="list" errorStyle="warning" allowBlank="1" showErrorMessage="1" sqref="BD3:BD167 BD189:BD423 BD425:BD433 BD435:BD446">
      <formula1>patch_shape</formula1>
    </dataValidation>
    <dataValidation type="list" errorStyle="warning" allowBlank="1" showErrorMessage="1" sqref="BE3:BE167 BE261:BE365 BE367:BE423 BE425:BE432 BE189">
      <formula1>patch_size</formula1>
    </dataValidation>
    <dataValidation type="list" errorStyle="warning" showErrorMessage="1" sqref="X3:X504">
      <formula1>BGD_type</formula1>
    </dataValidation>
  </dataValidations>
  <pageMargins left="0.7" right="0.7" top="0.75" bottom="0.75" header="0.3" footer="0.3"/>
  <pageSetup paperSize="9" orientation="portrait"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14:formula1>
            <xm:f>definitions_list_lookup!$U$3:$U$4</xm:f>
          </x14:formula1>
          <xm:sqref>CJ3:CJ446 CJ568:CJ627</xm:sqref>
        </x14:dataValidation>
        <x14:dataValidation type="list" allowBlank="1" showInputMessage="1" showErrorMessage="1">
          <x14:formula1>
            <xm:f>[1]definitions_list_lookup!#REF!</xm:f>
          </x14:formula1>
          <xm:sqref>CJ505:CJ567 CJ628:CJ676 CJ678:CJ692 CJ695:CJ696 CJ700:CJ701 CJ704 CJ712:CJ713 CJ728:CJ729 CJ724:CJ726 CJ721:CJ722 CJ715:CJ716 CJ707:CJ709 CJ731:CJ736</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1023"/>
  <sheetViews>
    <sheetView topLeftCell="A722" workbookViewId="0">
      <selection activeCell="O732" sqref="O732"/>
    </sheetView>
  </sheetViews>
  <sheetFormatPr baseColWidth="10" defaultColWidth="9" defaultRowHeight="14" x14ac:dyDescent="0"/>
  <cols>
    <col min="1" max="1" width="10.83203125" style="159" customWidth="1"/>
    <col min="2" max="2" width="5.1640625" style="139" customWidth="1"/>
    <col min="3" max="3" width="10.83203125" style="139" hidden="1" customWidth="1"/>
    <col min="4" max="4" width="4.1640625" style="139" customWidth="1"/>
    <col min="5" max="6" width="4.6640625" style="139" customWidth="1"/>
    <col min="7" max="7" width="12.5" style="160" hidden="1" customWidth="1"/>
    <col min="8" max="9" width="6.5" style="139" customWidth="1"/>
    <col min="10" max="10" width="7.33203125" style="169" customWidth="1"/>
    <col min="11" max="11" width="7.6640625" style="148" customWidth="1"/>
    <col min="12" max="12" width="6.6640625" style="148" customWidth="1"/>
    <col min="13" max="13" width="22.6640625" style="149" hidden="1" customWidth="1"/>
    <col min="14" max="14" width="6.83203125" style="164" customWidth="1"/>
    <col min="15" max="15" width="8.33203125" style="139" customWidth="1"/>
    <col min="16" max="16" width="20.83203125" style="139" customWidth="1"/>
    <col min="17" max="17" width="18.5" style="139" customWidth="1"/>
    <col min="18" max="18" width="22.6640625" style="160" customWidth="1"/>
    <col min="19" max="20" width="13.1640625" style="139" bestFit="1" customWidth="1"/>
    <col min="21" max="21" width="9.1640625" style="139" customWidth="1"/>
    <col min="22" max="22" width="12.1640625" style="139" customWidth="1"/>
    <col min="23" max="23" width="10.1640625" style="139" customWidth="1"/>
    <col min="24" max="24" width="0.1640625" style="165" customWidth="1"/>
    <col min="25" max="25" width="11.83203125" style="139" bestFit="1" customWidth="1"/>
    <col min="26" max="26" width="14.6640625" style="139" customWidth="1"/>
    <col min="27" max="27" width="30.6640625" style="139" customWidth="1"/>
    <col min="28" max="28" width="17.1640625" style="139" customWidth="1"/>
    <col min="29" max="29" width="10.33203125" style="139" bestFit="1" customWidth="1"/>
    <col min="30" max="30" width="13.83203125" style="139" bestFit="1" customWidth="1"/>
    <col min="31" max="31" width="9.1640625" style="139" bestFit="1" customWidth="1"/>
    <col min="32" max="32" width="8.1640625" style="160" bestFit="1" customWidth="1"/>
    <col min="33" max="33" width="8.33203125" style="139" hidden="1" customWidth="1"/>
    <col min="34" max="34" width="8.33203125" style="160" hidden="1" customWidth="1"/>
    <col min="35" max="35" width="12.1640625" style="166" customWidth="1"/>
    <col min="36" max="36" width="30.6640625" style="139" customWidth="1"/>
    <col min="37" max="37" width="6.1640625" style="167" bestFit="1" customWidth="1"/>
    <col min="38" max="38" width="9.5" style="139" hidden="1" customWidth="1"/>
    <col min="39" max="39" width="6" style="139" bestFit="1" customWidth="1"/>
    <col min="40" max="40" width="6.1640625" style="139" customWidth="1"/>
    <col min="41" max="41" width="10.1640625" style="139" bestFit="1" customWidth="1"/>
    <col min="42" max="42" width="9.6640625" style="139" bestFit="1" customWidth="1"/>
    <col min="43" max="43" width="18.1640625" style="139" customWidth="1"/>
    <col min="44" max="44" width="6.33203125" style="167" customWidth="1"/>
    <col min="45" max="45" width="8.33203125" style="139" hidden="1" customWidth="1"/>
    <col min="46" max="46" width="6" style="139" bestFit="1" customWidth="1"/>
    <col min="47" max="47" width="7" style="139" bestFit="1" customWidth="1"/>
    <col min="48" max="48" width="10.1640625" style="139" bestFit="1" customWidth="1"/>
    <col min="49" max="49" width="9.6640625" style="139" bestFit="1" customWidth="1"/>
    <col min="50" max="50" width="24.1640625" style="139" customWidth="1"/>
    <col min="51" max="51" width="5.1640625" style="167" bestFit="1" customWidth="1"/>
    <col min="52" max="52" width="9.5" style="139" hidden="1" customWidth="1"/>
    <col min="53" max="53" width="6" style="139" bestFit="1" customWidth="1"/>
    <col min="54" max="54" width="7.1640625" style="139" customWidth="1"/>
    <col min="55" max="55" width="10.1640625" style="139" bestFit="1" customWidth="1"/>
    <col min="56" max="56" width="9.6640625" style="139" bestFit="1" customWidth="1"/>
    <col min="57" max="57" width="26.6640625" style="139" customWidth="1"/>
    <col min="58" max="58" width="5.83203125" style="167" customWidth="1"/>
    <col min="59" max="59" width="9.5" style="139" hidden="1" customWidth="1"/>
    <col min="60" max="60" width="6" style="139" bestFit="1" customWidth="1"/>
    <col min="61" max="61" width="7" style="139" bestFit="1" customWidth="1"/>
    <col min="62" max="62" width="9" style="139" customWidth="1"/>
    <col min="63" max="63" width="8.6640625" style="139" bestFit="1" customWidth="1"/>
    <col min="64" max="64" width="11.5" style="139" customWidth="1"/>
    <col min="65" max="65" width="7.33203125" style="167" customWidth="1"/>
    <col min="66" max="66" width="8.33203125" style="139" hidden="1" customWidth="1"/>
    <col min="67" max="67" width="7" style="139" customWidth="1"/>
    <col min="68" max="68" width="6.5" style="139" bestFit="1" customWidth="1"/>
    <col min="69" max="69" width="7.1640625" style="139" customWidth="1"/>
    <col min="70" max="70" width="8.6640625" style="139" bestFit="1" customWidth="1"/>
    <col min="71" max="71" width="9.83203125" style="139" customWidth="1"/>
    <col min="72" max="72" width="5.33203125" style="167" customWidth="1"/>
    <col min="73" max="73" width="9.5" style="139" hidden="1" customWidth="1"/>
    <col min="74" max="74" width="6" style="139" bestFit="1" customWidth="1"/>
    <col min="75" max="75" width="7" style="139" bestFit="1" customWidth="1"/>
    <col min="76" max="76" width="7.1640625" style="139" bestFit="1" customWidth="1"/>
    <col min="77" max="77" width="8.6640625" style="139" bestFit="1" customWidth="1"/>
    <col min="78" max="78" width="12.6640625" style="139" customWidth="1"/>
    <col min="79" max="79" width="8.5" style="139" hidden="1" customWidth="1"/>
    <col min="80" max="81" width="9.5" style="139" hidden="1" customWidth="1"/>
    <col min="82" max="82" width="9" style="139" hidden="1" customWidth="1"/>
    <col min="83" max="83" width="9.5" style="139" hidden="1" customWidth="1"/>
    <col min="84" max="84" width="6.5" style="139" hidden="1" customWidth="1"/>
    <col min="85" max="85" width="9.1640625" style="139" hidden="1" customWidth="1"/>
    <col min="86" max="86" width="7.1640625" style="167" customWidth="1"/>
    <col min="87" max="87" width="8.33203125" style="139" hidden="1" customWidth="1"/>
    <col min="88" max="88" width="6.83203125" style="139" customWidth="1"/>
    <col min="89" max="89" width="7" style="139" bestFit="1" customWidth="1"/>
    <col min="90" max="90" width="8" style="139" customWidth="1"/>
    <col min="91" max="91" width="8.6640625" style="139" bestFit="1" customWidth="1"/>
    <col min="92" max="92" width="11.6640625" style="139" customWidth="1"/>
    <col min="93" max="94" width="30.6640625" style="139" customWidth="1"/>
    <col min="95" max="100" width="9.83203125" style="139" customWidth="1"/>
    <col min="101" max="101" width="9.83203125" style="168" customWidth="1"/>
    <col min="102" max="104" width="9.83203125" style="93" customWidth="1"/>
    <col min="105" max="107" width="9" style="93"/>
    <col min="108" max="1016" width="8.5" style="93" customWidth="1"/>
    <col min="1017" max="16384" width="9" style="93"/>
  </cols>
  <sheetData>
    <row r="1" spans="1:101" s="146" customFormat="1" ht="60" customHeight="1">
      <c r="A1" s="145"/>
      <c r="G1" s="147"/>
      <c r="J1" s="148"/>
      <c r="K1" s="148"/>
      <c r="L1" s="148"/>
      <c r="M1" s="149"/>
      <c r="N1" s="150"/>
      <c r="O1" s="151"/>
      <c r="P1" s="151"/>
      <c r="Q1" s="151"/>
      <c r="R1" s="152"/>
      <c r="S1" s="151"/>
      <c r="T1" s="151"/>
      <c r="U1" s="153"/>
      <c r="V1" s="153"/>
      <c r="W1" s="151"/>
      <c r="X1" s="154"/>
      <c r="Y1" s="151"/>
      <c r="Z1" s="151"/>
      <c r="AA1" s="151"/>
      <c r="AB1" s="153"/>
      <c r="AC1" s="153"/>
      <c r="AD1" s="153"/>
      <c r="AE1" s="153"/>
      <c r="AF1" s="155"/>
      <c r="AG1" s="153"/>
      <c r="AH1" s="155"/>
      <c r="AI1" s="156"/>
      <c r="AJ1" s="153"/>
      <c r="AK1" s="157"/>
      <c r="AL1" s="151"/>
      <c r="AM1" s="151"/>
      <c r="AN1" s="151"/>
      <c r="AO1" s="151"/>
      <c r="AP1" s="151"/>
      <c r="AQ1" s="151"/>
      <c r="AR1" s="157"/>
      <c r="AS1" s="151"/>
      <c r="AT1" s="151"/>
      <c r="AU1" s="151"/>
      <c r="AV1" s="151"/>
      <c r="AW1" s="151"/>
      <c r="AX1" s="151"/>
      <c r="AY1" s="157"/>
      <c r="AZ1" s="151"/>
      <c r="BA1" s="151"/>
      <c r="BB1" s="151"/>
      <c r="BC1" s="151"/>
      <c r="BD1" s="151"/>
      <c r="BE1" s="151"/>
      <c r="BF1" s="157"/>
      <c r="BG1" s="151"/>
      <c r="BH1" s="151"/>
      <c r="BI1" s="151"/>
      <c r="BJ1" s="151"/>
      <c r="BK1" s="151"/>
      <c r="BL1" s="151"/>
      <c r="BM1" s="157"/>
      <c r="BN1" s="151"/>
      <c r="BO1" s="151"/>
      <c r="BP1" s="151"/>
      <c r="BQ1" s="151"/>
      <c r="BR1" s="151"/>
      <c r="BS1" s="151"/>
      <c r="BT1" s="157"/>
      <c r="BU1" s="151"/>
      <c r="BV1" s="151"/>
      <c r="BW1" s="151"/>
      <c r="BX1" s="151"/>
      <c r="BY1" s="151"/>
      <c r="BZ1" s="151"/>
      <c r="CA1" s="151"/>
      <c r="CB1" s="151"/>
      <c r="CC1" s="151"/>
      <c r="CD1" s="151"/>
      <c r="CE1" s="151"/>
      <c r="CF1" s="151"/>
      <c r="CG1" s="151"/>
      <c r="CH1" s="157"/>
      <c r="CI1" s="151"/>
      <c r="CJ1" s="151"/>
      <c r="CK1" s="151"/>
      <c r="CL1" s="151"/>
      <c r="CM1" s="151"/>
      <c r="CN1" s="151"/>
      <c r="CO1" s="151"/>
      <c r="CP1" s="151"/>
      <c r="CW1" s="158"/>
    </row>
    <row r="2" spans="1:101" ht="79">
      <c r="A2" s="159" t="s">
        <v>217</v>
      </c>
      <c r="B2" s="139" t="s">
        <v>218</v>
      </c>
      <c r="C2" s="139" t="s">
        <v>33</v>
      </c>
      <c r="D2" s="139" t="s">
        <v>34</v>
      </c>
      <c r="E2" s="139" t="s">
        <v>35</v>
      </c>
      <c r="F2" s="139" t="s">
        <v>36</v>
      </c>
      <c r="G2" s="160" t="s">
        <v>63</v>
      </c>
      <c r="H2" s="139" t="s">
        <v>37</v>
      </c>
      <c r="I2" s="139" t="s">
        <v>38</v>
      </c>
      <c r="J2" s="161" t="s">
        <v>273</v>
      </c>
      <c r="K2" s="162" t="s">
        <v>39</v>
      </c>
      <c r="L2" s="162" t="s">
        <v>40</v>
      </c>
      <c r="M2" s="163" t="s">
        <v>2265</v>
      </c>
      <c r="N2" s="164" t="s">
        <v>1422</v>
      </c>
      <c r="O2" s="139" t="s">
        <v>1423</v>
      </c>
      <c r="P2" s="139" t="s">
        <v>1424</v>
      </c>
      <c r="Q2" s="139" t="s">
        <v>1425</v>
      </c>
      <c r="R2" s="160" t="s">
        <v>1426</v>
      </c>
      <c r="S2" s="139" t="s">
        <v>1427</v>
      </c>
      <c r="T2" s="139" t="s">
        <v>1428</v>
      </c>
      <c r="U2" s="139" t="s">
        <v>1429</v>
      </c>
      <c r="V2" s="139" t="s">
        <v>1430</v>
      </c>
      <c r="W2" s="139" t="s">
        <v>2266</v>
      </c>
      <c r="X2" s="165" t="s">
        <v>1431</v>
      </c>
      <c r="Y2" s="139" t="s">
        <v>41</v>
      </c>
      <c r="Z2" s="139" t="s">
        <v>1432</v>
      </c>
      <c r="AA2" s="139" t="s">
        <v>1433</v>
      </c>
      <c r="AB2" s="139" t="s">
        <v>1434</v>
      </c>
      <c r="AC2" s="139" t="s">
        <v>1435</v>
      </c>
      <c r="AD2" s="139" t="s">
        <v>1436</v>
      </c>
      <c r="AE2" s="139" t="s">
        <v>1437</v>
      </c>
      <c r="AF2" s="160" t="s">
        <v>1438</v>
      </c>
      <c r="AG2" s="139" t="s">
        <v>1439</v>
      </c>
      <c r="AH2" s="160" t="s">
        <v>1440</v>
      </c>
      <c r="AI2" s="166" t="s">
        <v>1441</v>
      </c>
      <c r="AJ2" s="139" t="s">
        <v>1442</v>
      </c>
      <c r="AK2" s="167" t="s">
        <v>1443</v>
      </c>
      <c r="AL2" s="139" t="s">
        <v>1444</v>
      </c>
      <c r="AM2" s="139" t="s">
        <v>1445</v>
      </c>
      <c r="AN2" s="139" t="s">
        <v>1446</v>
      </c>
      <c r="AO2" s="139" t="s">
        <v>1447</v>
      </c>
      <c r="AP2" s="139" t="s">
        <v>1448</v>
      </c>
      <c r="AQ2" s="139" t="s">
        <v>1449</v>
      </c>
      <c r="AR2" s="167" t="s">
        <v>1450</v>
      </c>
      <c r="AS2" s="139" t="s">
        <v>1451</v>
      </c>
      <c r="AT2" s="139" t="s">
        <v>1452</v>
      </c>
      <c r="AU2" s="139" t="s">
        <v>1453</v>
      </c>
      <c r="AV2" s="139" t="s">
        <v>1454</v>
      </c>
      <c r="AW2" s="139" t="s">
        <v>1455</v>
      </c>
      <c r="AX2" s="139" t="s">
        <v>1456</v>
      </c>
      <c r="AY2" s="167" t="s">
        <v>1457</v>
      </c>
      <c r="AZ2" s="139" t="s">
        <v>1458</v>
      </c>
      <c r="BA2" s="139" t="s">
        <v>1459</v>
      </c>
      <c r="BB2" s="139" t="s">
        <v>1460</v>
      </c>
      <c r="BC2" s="139" t="s">
        <v>1461</v>
      </c>
      <c r="BD2" s="139" t="s">
        <v>1462</v>
      </c>
      <c r="BE2" s="139" t="s">
        <v>1463</v>
      </c>
      <c r="BF2" s="167" t="s">
        <v>1464</v>
      </c>
      <c r="BG2" s="139" t="s">
        <v>1465</v>
      </c>
      <c r="BH2" s="139" t="s">
        <v>1466</v>
      </c>
      <c r="BI2" s="139" t="s">
        <v>1467</v>
      </c>
      <c r="BJ2" s="139" t="s">
        <v>1468</v>
      </c>
      <c r="BK2" s="139" t="s">
        <v>1469</v>
      </c>
      <c r="BL2" s="139" t="s">
        <v>1470</v>
      </c>
      <c r="BM2" s="167" t="s">
        <v>1471</v>
      </c>
      <c r="BN2" s="139" t="s">
        <v>1472</v>
      </c>
      <c r="BO2" s="139" t="s">
        <v>1473</v>
      </c>
      <c r="BP2" s="139" t="s">
        <v>1474</v>
      </c>
      <c r="BQ2" s="139" t="s">
        <v>1475</v>
      </c>
      <c r="BR2" s="139" t="s">
        <v>1476</v>
      </c>
      <c r="BS2" s="139" t="s">
        <v>1477</v>
      </c>
      <c r="BT2" s="167" t="s">
        <v>1478</v>
      </c>
      <c r="BU2" s="139" t="s">
        <v>1479</v>
      </c>
      <c r="BV2" s="139" t="s">
        <v>1480</v>
      </c>
      <c r="BW2" s="139" t="s">
        <v>1481</v>
      </c>
      <c r="BX2" s="139" t="s">
        <v>2267</v>
      </c>
      <c r="BY2" s="139" t="s">
        <v>1482</v>
      </c>
      <c r="BZ2" s="139" t="s">
        <v>1483</v>
      </c>
      <c r="CA2" s="139" t="s">
        <v>1484</v>
      </c>
      <c r="CB2" s="139" t="s">
        <v>1485</v>
      </c>
      <c r="CC2" s="139" t="s">
        <v>1486</v>
      </c>
      <c r="CD2" s="139" t="s">
        <v>1487</v>
      </c>
      <c r="CE2" s="139" t="s">
        <v>1488</v>
      </c>
      <c r="CL2" s="139" t="s">
        <v>2268</v>
      </c>
    </row>
    <row r="3" spans="1:101">
      <c r="A3" s="159">
        <v>43288</v>
      </c>
      <c r="B3" s="139" t="s">
        <v>1496</v>
      </c>
      <c r="D3" s="139" t="s">
        <v>1497</v>
      </c>
      <c r="E3" s="139">
        <v>1</v>
      </c>
      <c r="F3" s="139">
        <v>1</v>
      </c>
      <c r="G3" s="160" t="s">
        <v>303</v>
      </c>
      <c r="H3" s="139">
        <v>0</v>
      </c>
      <c r="I3" s="139">
        <v>58.5</v>
      </c>
      <c r="J3" s="161" t="s">
        <v>2507</v>
      </c>
      <c r="K3" s="162">
        <v>0</v>
      </c>
      <c r="L3" s="162">
        <v>0.58499999999999996</v>
      </c>
      <c r="M3" s="163" t="s">
        <v>1498</v>
      </c>
      <c r="N3" s="164" t="s">
        <v>1499</v>
      </c>
      <c r="P3" s="139" t="s">
        <v>224</v>
      </c>
      <c r="Q3" s="139" t="s">
        <v>1500</v>
      </c>
      <c r="R3" s="160" t="s">
        <v>18</v>
      </c>
      <c r="S3" s="139" t="s">
        <v>18</v>
      </c>
      <c r="V3" s="139" t="s">
        <v>1501</v>
      </c>
      <c r="W3" s="139">
        <v>3</v>
      </c>
      <c r="AD3" s="139" t="s">
        <v>146</v>
      </c>
      <c r="AE3" s="139">
        <v>0</v>
      </c>
      <c r="AG3" s="139" t="s">
        <v>2508</v>
      </c>
      <c r="AH3" s="160">
        <v>0</v>
      </c>
      <c r="AN3" s="139">
        <v>0</v>
      </c>
      <c r="AT3" s="139">
        <v>0</v>
      </c>
      <c r="AZ3" s="139">
        <v>0</v>
      </c>
      <c r="BF3" s="167">
        <v>0</v>
      </c>
      <c r="BL3" s="139">
        <v>0</v>
      </c>
      <c r="BX3" s="139">
        <v>0</v>
      </c>
      <c r="CD3" s="139" t="s">
        <v>1502</v>
      </c>
      <c r="CE3" s="139" t="s">
        <v>1503</v>
      </c>
      <c r="CL3" s="139">
        <v>0</v>
      </c>
    </row>
    <row r="4" spans="1:101">
      <c r="A4" s="159">
        <v>43288</v>
      </c>
      <c r="B4" s="139" t="s">
        <v>1496</v>
      </c>
      <c r="D4" s="139" t="s">
        <v>1497</v>
      </c>
      <c r="E4" s="139">
        <v>1</v>
      </c>
      <c r="F4" s="139">
        <v>1</v>
      </c>
      <c r="G4" s="160" t="s">
        <v>303</v>
      </c>
      <c r="H4" s="139">
        <v>58.5</v>
      </c>
      <c r="I4" s="139">
        <v>68</v>
      </c>
      <c r="J4" s="161" t="s">
        <v>2507</v>
      </c>
      <c r="K4" s="162">
        <v>0.58499999999999996</v>
      </c>
      <c r="L4" s="162">
        <v>0.68</v>
      </c>
      <c r="M4" s="163" t="s">
        <v>1504</v>
      </c>
      <c r="N4" s="164">
        <v>1</v>
      </c>
      <c r="P4" s="139" t="s">
        <v>4</v>
      </c>
      <c r="Q4" s="139" t="s">
        <v>1505</v>
      </c>
      <c r="R4" s="160" t="s">
        <v>18</v>
      </c>
      <c r="S4" s="139" t="s">
        <v>18</v>
      </c>
      <c r="V4" s="139" t="s">
        <v>1501</v>
      </c>
      <c r="W4" s="139">
        <v>3</v>
      </c>
      <c r="X4" s="165" t="s">
        <v>89</v>
      </c>
      <c r="Y4" s="139" t="s">
        <v>93</v>
      </c>
      <c r="AD4" s="139" t="s">
        <v>146</v>
      </c>
      <c r="AE4" s="139">
        <v>0</v>
      </c>
      <c r="AG4" s="139" t="s">
        <v>2508</v>
      </c>
      <c r="AH4" s="160">
        <v>3</v>
      </c>
      <c r="AI4" s="166">
        <v>2</v>
      </c>
      <c r="AJ4" s="139">
        <v>2</v>
      </c>
      <c r="AK4" s="167" t="s">
        <v>109</v>
      </c>
      <c r="AL4" s="139" t="s">
        <v>106</v>
      </c>
      <c r="AN4" s="139">
        <v>42</v>
      </c>
      <c r="AO4" s="139">
        <v>4</v>
      </c>
      <c r="AP4" s="139">
        <v>2</v>
      </c>
      <c r="AQ4" s="139" t="s">
        <v>109</v>
      </c>
      <c r="AR4" s="167" t="s">
        <v>106</v>
      </c>
      <c r="AT4" s="139">
        <v>55</v>
      </c>
      <c r="AU4" s="139">
        <v>4</v>
      </c>
      <c r="AV4" s="139">
        <v>2</v>
      </c>
      <c r="AW4" s="139" t="s">
        <v>109</v>
      </c>
      <c r="AX4" s="139" t="s">
        <v>105</v>
      </c>
      <c r="AZ4" s="139">
        <v>0</v>
      </c>
      <c r="BF4" s="167">
        <v>0</v>
      </c>
      <c r="BL4" s="139">
        <v>0</v>
      </c>
      <c r="BX4" s="139">
        <v>0</v>
      </c>
      <c r="CE4" s="139" t="s">
        <v>1506</v>
      </c>
      <c r="CL4" s="139">
        <v>100</v>
      </c>
    </row>
    <row r="5" spans="1:101">
      <c r="A5" s="159">
        <v>43288</v>
      </c>
      <c r="B5" s="139" t="s">
        <v>1496</v>
      </c>
      <c r="D5" s="139" t="s">
        <v>1497</v>
      </c>
      <c r="E5" s="139">
        <v>2</v>
      </c>
      <c r="F5" s="139">
        <v>1</v>
      </c>
      <c r="G5" s="160" t="s">
        <v>305</v>
      </c>
      <c r="H5" s="139">
        <v>0</v>
      </c>
      <c r="I5" s="139">
        <v>25</v>
      </c>
      <c r="J5" s="161" t="s">
        <v>2507</v>
      </c>
      <c r="K5" s="162">
        <v>1.25</v>
      </c>
      <c r="L5" s="162">
        <v>1.5</v>
      </c>
      <c r="M5" s="163" t="s">
        <v>1507</v>
      </c>
      <c r="N5" s="164" t="s">
        <v>1499</v>
      </c>
      <c r="P5" s="139" t="s">
        <v>224</v>
      </c>
      <c r="Q5" s="139" t="s">
        <v>1500</v>
      </c>
      <c r="R5" s="160" t="s">
        <v>18</v>
      </c>
      <c r="S5" s="139" t="s">
        <v>18</v>
      </c>
      <c r="V5" s="139" t="s">
        <v>1501</v>
      </c>
      <c r="W5" s="139">
        <v>3</v>
      </c>
      <c r="AD5" s="139" t="s">
        <v>146</v>
      </c>
      <c r="AE5" s="139">
        <v>0</v>
      </c>
      <c r="AH5" s="160">
        <v>0</v>
      </c>
      <c r="AN5" s="139">
        <v>0</v>
      </c>
      <c r="AT5" s="139">
        <v>0</v>
      </c>
      <c r="AZ5" s="139">
        <v>0</v>
      </c>
      <c r="BF5" s="167">
        <v>0</v>
      </c>
      <c r="BL5" s="139">
        <v>0</v>
      </c>
      <c r="BX5" s="139">
        <v>0</v>
      </c>
      <c r="CD5" s="139" t="s">
        <v>1502</v>
      </c>
      <c r="CE5" s="139" t="s">
        <v>1503</v>
      </c>
      <c r="CL5" s="139">
        <v>0</v>
      </c>
    </row>
    <row r="6" spans="1:101">
      <c r="A6" s="159">
        <v>43288</v>
      </c>
      <c r="B6" s="139" t="s">
        <v>1496</v>
      </c>
      <c r="D6" s="139" t="s">
        <v>1497</v>
      </c>
      <c r="E6" s="139">
        <v>2</v>
      </c>
      <c r="F6" s="139">
        <v>1</v>
      </c>
      <c r="G6" s="160" t="s">
        <v>305</v>
      </c>
      <c r="H6" s="139">
        <v>24</v>
      </c>
      <c r="I6" s="139">
        <v>53</v>
      </c>
      <c r="J6" s="161" t="s">
        <v>2507</v>
      </c>
      <c r="K6" s="162">
        <v>1.49</v>
      </c>
      <c r="L6" s="162">
        <v>1.78</v>
      </c>
      <c r="M6" s="163" t="s">
        <v>1508</v>
      </c>
      <c r="N6" s="164">
        <v>7</v>
      </c>
      <c r="P6" s="139" t="s">
        <v>1489</v>
      </c>
      <c r="Q6" s="139" t="s">
        <v>1523</v>
      </c>
      <c r="R6" s="160" t="s">
        <v>18</v>
      </c>
      <c r="S6" s="139" t="s">
        <v>1490</v>
      </c>
      <c r="V6" s="139" t="s">
        <v>1509</v>
      </c>
      <c r="W6" s="139">
        <v>4</v>
      </c>
      <c r="X6" s="165" t="s">
        <v>89</v>
      </c>
      <c r="Y6" s="139" t="s">
        <v>93</v>
      </c>
      <c r="Z6" s="139" t="s">
        <v>1510</v>
      </c>
      <c r="AA6" s="139" t="s">
        <v>148</v>
      </c>
      <c r="AB6" s="139" t="s">
        <v>133</v>
      </c>
      <c r="AC6" s="139" t="s">
        <v>138</v>
      </c>
      <c r="AD6" s="139" t="s">
        <v>145</v>
      </c>
      <c r="AE6" s="139">
        <v>3</v>
      </c>
      <c r="AG6" s="139" t="s">
        <v>1511</v>
      </c>
      <c r="AH6" s="160">
        <v>20</v>
      </c>
      <c r="AI6" s="166">
        <v>5</v>
      </c>
      <c r="AJ6" s="139">
        <v>2</v>
      </c>
      <c r="AK6" s="167" t="s">
        <v>110</v>
      </c>
      <c r="AL6" s="139" t="s">
        <v>106</v>
      </c>
      <c r="AM6" s="139" t="s">
        <v>1512</v>
      </c>
      <c r="AN6" s="139">
        <v>45</v>
      </c>
      <c r="AO6" s="139">
        <v>5</v>
      </c>
      <c r="AP6" s="139">
        <v>2</v>
      </c>
      <c r="AQ6" s="139" t="s">
        <v>110</v>
      </c>
      <c r="AR6" s="167" t="s">
        <v>106</v>
      </c>
      <c r="AT6" s="139">
        <v>35</v>
      </c>
      <c r="AU6" s="139">
        <v>5</v>
      </c>
      <c r="AV6" s="139">
        <v>2</v>
      </c>
      <c r="AW6" s="139" t="s">
        <v>109</v>
      </c>
      <c r="AX6" s="139" t="s">
        <v>106</v>
      </c>
      <c r="AY6" s="167" t="s">
        <v>1513</v>
      </c>
      <c r="AZ6" s="139">
        <v>0</v>
      </c>
      <c r="BF6" s="167">
        <v>0</v>
      </c>
      <c r="BL6" s="139">
        <v>0</v>
      </c>
      <c r="BX6" s="139">
        <v>0</v>
      </c>
      <c r="CE6" s="139" t="s">
        <v>1514</v>
      </c>
      <c r="CL6" s="139">
        <v>100</v>
      </c>
    </row>
    <row r="7" spans="1:101">
      <c r="A7" s="159">
        <v>43288</v>
      </c>
      <c r="B7" s="139" t="s">
        <v>1496</v>
      </c>
      <c r="D7" s="139" t="s">
        <v>1497</v>
      </c>
      <c r="E7" s="139">
        <v>2</v>
      </c>
      <c r="F7" s="139">
        <v>1</v>
      </c>
      <c r="G7" s="160" t="s">
        <v>305</v>
      </c>
      <c r="H7" s="139">
        <v>53</v>
      </c>
      <c r="I7" s="139">
        <v>63.5</v>
      </c>
      <c r="J7" s="161" t="s">
        <v>2507</v>
      </c>
      <c r="K7" s="162">
        <v>1.78</v>
      </c>
      <c r="L7" s="162">
        <v>1.885</v>
      </c>
      <c r="M7" s="163" t="s">
        <v>1515</v>
      </c>
      <c r="N7" s="164">
        <v>1</v>
      </c>
      <c r="O7" s="139" t="s">
        <v>27</v>
      </c>
      <c r="P7" s="139" t="s">
        <v>1516</v>
      </c>
      <c r="Q7" s="139" t="s">
        <v>1517</v>
      </c>
      <c r="R7" s="160" t="s">
        <v>1490</v>
      </c>
      <c r="S7" s="139" t="s">
        <v>18</v>
      </c>
      <c r="T7" s="139" t="s">
        <v>133</v>
      </c>
      <c r="U7" s="139" t="s">
        <v>139</v>
      </c>
      <c r="V7" s="139" t="s">
        <v>1509</v>
      </c>
      <c r="W7" s="139">
        <v>4</v>
      </c>
      <c r="X7" s="165" t="s">
        <v>89</v>
      </c>
      <c r="Y7" s="139" t="s">
        <v>93</v>
      </c>
      <c r="AA7" s="139" t="s">
        <v>148</v>
      </c>
      <c r="AB7" s="139" t="s">
        <v>160</v>
      </c>
      <c r="AC7" s="139" t="s">
        <v>138</v>
      </c>
      <c r="AD7" s="139" t="s">
        <v>144</v>
      </c>
      <c r="AE7" s="139">
        <v>1</v>
      </c>
      <c r="AG7" s="139" t="s">
        <v>1518</v>
      </c>
      <c r="AH7" s="160">
        <v>1</v>
      </c>
      <c r="AI7" s="166">
        <v>2</v>
      </c>
      <c r="AJ7" s="139">
        <v>1</v>
      </c>
      <c r="AK7" s="167" t="s">
        <v>109</v>
      </c>
      <c r="AL7" s="139" t="s">
        <v>106</v>
      </c>
      <c r="AM7" s="139" t="s">
        <v>1519</v>
      </c>
      <c r="AN7" s="139">
        <v>99</v>
      </c>
      <c r="AO7" s="139">
        <v>3</v>
      </c>
      <c r="AP7" s="139">
        <v>1</v>
      </c>
      <c r="AQ7" s="139" t="s">
        <v>110</v>
      </c>
      <c r="AR7" s="167" t="s">
        <v>106</v>
      </c>
      <c r="AS7" s="139" t="s">
        <v>1520</v>
      </c>
      <c r="AT7" s="139">
        <v>0</v>
      </c>
      <c r="AZ7" s="139">
        <v>0</v>
      </c>
      <c r="BF7" s="167">
        <v>0</v>
      </c>
      <c r="BL7" s="139">
        <v>0</v>
      </c>
      <c r="BX7" s="139">
        <v>0</v>
      </c>
      <c r="CE7" s="139" t="s">
        <v>1521</v>
      </c>
      <c r="CL7" s="139">
        <v>100</v>
      </c>
    </row>
    <row r="8" spans="1:101">
      <c r="A8" s="159">
        <v>43288</v>
      </c>
      <c r="B8" s="139" t="s">
        <v>1496</v>
      </c>
      <c r="D8" s="139" t="s">
        <v>1497</v>
      </c>
      <c r="E8" s="139">
        <v>2</v>
      </c>
      <c r="F8" s="139">
        <v>2</v>
      </c>
      <c r="G8" s="160" t="s">
        <v>307</v>
      </c>
      <c r="H8" s="139">
        <v>0</v>
      </c>
      <c r="I8" s="139">
        <v>60</v>
      </c>
      <c r="J8" s="161" t="s">
        <v>2507</v>
      </c>
      <c r="K8" s="162">
        <v>1.885</v>
      </c>
      <c r="L8" s="162">
        <v>2.4849999999999999</v>
      </c>
      <c r="M8" s="163" t="s">
        <v>1522</v>
      </c>
      <c r="N8" s="164">
        <v>8</v>
      </c>
      <c r="P8" s="139" t="s">
        <v>1489</v>
      </c>
      <c r="Q8" s="139" t="s">
        <v>1523</v>
      </c>
      <c r="R8" s="160" t="s">
        <v>18</v>
      </c>
      <c r="S8" s="139" t="s">
        <v>18</v>
      </c>
      <c r="V8" s="139" t="s">
        <v>1509</v>
      </c>
      <c r="W8" s="139">
        <v>4</v>
      </c>
      <c r="X8" s="165" t="s">
        <v>91</v>
      </c>
      <c r="Y8" s="139" t="s">
        <v>93</v>
      </c>
      <c r="AA8" s="139" t="s">
        <v>148</v>
      </c>
      <c r="AB8" s="139" t="s">
        <v>133</v>
      </c>
      <c r="AC8" s="139" t="s">
        <v>138</v>
      </c>
      <c r="AD8" s="139" t="s">
        <v>125</v>
      </c>
      <c r="AE8" s="139">
        <v>2</v>
      </c>
      <c r="AG8" s="139" t="s">
        <v>1524</v>
      </c>
      <c r="AH8" s="160">
        <v>35</v>
      </c>
      <c r="AI8" s="166">
        <v>2</v>
      </c>
      <c r="AJ8" s="139">
        <v>0.5</v>
      </c>
      <c r="AK8" s="167" t="s">
        <v>110</v>
      </c>
      <c r="AL8" s="139" t="s">
        <v>106</v>
      </c>
      <c r="AN8" s="139">
        <v>35</v>
      </c>
      <c r="AO8" s="139">
        <v>3</v>
      </c>
      <c r="AP8" s="139">
        <v>1</v>
      </c>
      <c r="AQ8" s="139" t="s">
        <v>110</v>
      </c>
      <c r="AR8" s="167" t="s">
        <v>106</v>
      </c>
      <c r="AT8" s="139">
        <v>30</v>
      </c>
      <c r="AU8" s="139">
        <v>3</v>
      </c>
      <c r="AV8" s="139">
        <v>1</v>
      </c>
      <c r="AW8" s="139" t="s">
        <v>109</v>
      </c>
      <c r="AX8" s="139" t="s">
        <v>106</v>
      </c>
      <c r="AZ8" s="139">
        <v>0</v>
      </c>
      <c r="BF8" s="167">
        <v>0</v>
      </c>
      <c r="BL8" s="139">
        <v>0</v>
      </c>
      <c r="BX8" s="139">
        <v>0</v>
      </c>
      <c r="BY8" s="139">
        <v>0.5</v>
      </c>
      <c r="BZ8" s="139">
        <v>0.5</v>
      </c>
      <c r="CA8" s="139" t="s">
        <v>113</v>
      </c>
      <c r="CB8" s="139" t="s">
        <v>107</v>
      </c>
      <c r="CC8" s="139" t="s">
        <v>1525</v>
      </c>
      <c r="CE8" s="139" t="s">
        <v>1526</v>
      </c>
      <c r="CL8" s="139">
        <v>100</v>
      </c>
    </row>
    <row r="9" spans="1:101">
      <c r="A9" s="159">
        <v>43288</v>
      </c>
      <c r="B9" s="139" t="s">
        <v>1496</v>
      </c>
      <c r="D9" s="139" t="s">
        <v>1497</v>
      </c>
      <c r="E9" s="139">
        <v>3</v>
      </c>
      <c r="F9" s="139">
        <v>1</v>
      </c>
      <c r="G9" s="160" t="s">
        <v>309</v>
      </c>
      <c r="H9" s="139">
        <v>0</v>
      </c>
      <c r="I9" s="139">
        <v>29.5</v>
      </c>
      <c r="J9" s="161" t="s">
        <v>2507</v>
      </c>
      <c r="K9" s="162">
        <v>2.25</v>
      </c>
      <c r="L9" s="162">
        <v>2.5449999999999999</v>
      </c>
      <c r="M9" s="163" t="s">
        <v>1527</v>
      </c>
      <c r="N9" s="164" t="s">
        <v>1499</v>
      </c>
      <c r="P9" s="139" t="s">
        <v>224</v>
      </c>
      <c r="Q9" s="139" t="s">
        <v>1500</v>
      </c>
      <c r="R9" s="160" t="s">
        <v>18</v>
      </c>
      <c r="S9" s="139" t="s">
        <v>18</v>
      </c>
      <c r="V9" s="139" t="s">
        <v>1501</v>
      </c>
      <c r="W9" s="139">
        <v>3</v>
      </c>
      <c r="AD9" s="139" t="s">
        <v>146</v>
      </c>
      <c r="AE9" s="139">
        <v>0</v>
      </c>
      <c r="AH9" s="160">
        <v>0</v>
      </c>
      <c r="AN9" s="139">
        <v>0</v>
      </c>
      <c r="AT9" s="139">
        <v>0</v>
      </c>
      <c r="AZ9" s="139">
        <v>0</v>
      </c>
      <c r="BF9" s="167">
        <v>0</v>
      </c>
      <c r="BL9" s="139">
        <v>0</v>
      </c>
      <c r="BX9" s="139">
        <v>0</v>
      </c>
      <c r="CD9" s="139" t="s">
        <v>1502</v>
      </c>
      <c r="CE9" s="139" t="s">
        <v>1503</v>
      </c>
      <c r="CL9" s="139">
        <v>0</v>
      </c>
    </row>
    <row r="10" spans="1:101">
      <c r="A10" s="159">
        <v>43288</v>
      </c>
      <c r="B10" s="139" t="s">
        <v>1496</v>
      </c>
      <c r="D10" s="139" t="s">
        <v>1497</v>
      </c>
      <c r="E10" s="139">
        <v>3</v>
      </c>
      <c r="F10" s="139">
        <v>2</v>
      </c>
      <c r="G10" s="160" t="s">
        <v>311</v>
      </c>
      <c r="H10" s="139">
        <v>0</v>
      </c>
      <c r="I10" s="139">
        <v>13.5</v>
      </c>
      <c r="J10" s="161" t="s">
        <v>2507</v>
      </c>
      <c r="K10" s="162">
        <v>2.5449999999999999</v>
      </c>
      <c r="L10" s="162">
        <v>2.6799999999999997</v>
      </c>
      <c r="M10" s="163" t="s">
        <v>1528</v>
      </c>
      <c r="N10" s="164">
        <v>1</v>
      </c>
      <c r="P10" s="139" t="s">
        <v>1489</v>
      </c>
      <c r="Q10" s="139" t="s">
        <v>1523</v>
      </c>
      <c r="R10" s="160" t="s">
        <v>18</v>
      </c>
      <c r="S10" s="139" t="s">
        <v>18</v>
      </c>
      <c r="V10" s="139" t="s">
        <v>1509</v>
      </c>
      <c r="W10" s="139">
        <v>4</v>
      </c>
      <c r="X10" s="165" t="s">
        <v>89</v>
      </c>
      <c r="Y10" s="139" t="s">
        <v>93</v>
      </c>
      <c r="AA10" s="139" t="s">
        <v>148</v>
      </c>
      <c r="AB10" s="139" t="s">
        <v>133</v>
      </c>
      <c r="AC10" s="139" t="s">
        <v>138</v>
      </c>
      <c r="AD10" s="139" t="s">
        <v>125</v>
      </c>
      <c r="AE10" s="139">
        <v>2</v>
      </c>
      <c r="AG10" s="139" t="s">
        <v>1529</v>
      </c>
      <c r="AH10" s="160">
        <v>50</v>
      </c>
      <c r="AI10" s="166">
        <v>1.5</v>
      </c>
      <c r="AJ10" s="139">
        <v>0.5</v>
      </c>
      <c r="AK10" s="167" t="s">
        <v>110</v>
      </c>
      <c r="AL10" s="139" t="s">
        <v>106</v>
      </c>
      <c r="AN10" s="139">
        <v>40</v>
      </c>
      <c r="AO10" s="139">
        <v>3</v>
      </c>
      <c r="AP10" s="139">
        <v>2</v>
      </c>
      <c r="AQ10" s="139" t="s">
        <v>110</v>
      </c>
      <c r="AR10" s="167" t="s">
        <v>106</v>
      </c>
      <c r="AT10" s="139">
        <v>10</v>
      </c>
      <c r="AU10" s="139">
        <v>2</v>
      </c>
      <c r="AV10" s="139">
        <v>0.5</v>
      </c>
      <c r="AW10" s="139" t="s">
        <v>109</v>
      </c>
      <c r="AX10" s="139" t="s">
        <v>107</v>
      </c>
      <c r="AY10" s="167" t="s">
        <v>1530</v>
      </c>
      <c r="AZ10" s="139">
        <v>0</v>
      </c>
      <c r="BF10" s="167">
        <v>0</v>
      </c>
      <c r="BL10" s="139">
        <v>0</v>
      </c>
      <c r="BX10" s="139">
        <v>0</v>
      </c>
      <c r="BY10" s="139">
        <v>0.1</v>
      </c>
      <c r="BZ10" s="139">
        <v>0.1</v>
      </c>
      <c r="CA10" s="139" t="s">
        <v>113</v>
      </c>
      <c r="CB10" s="139" t="s">
        <v>107</v>
      </c>
      <c r="CE10" s="139" t="s">
        <v>1531</v>
      </c>
      <c r="CL10" s="139">
        <v>100</v>
      </c>
    </row>
    <row r="11" spans="1:101">
      <c r="A11" s="159">
        <v>43288</v>
      </c>
      <c r="B11" s="139" t="s">
        <v>1496</v>
      </c>
      <c r="D11" s="139" t="s">
        <v>1497</v>
      </c>
      <c r="E11" s="139">
        <v>3</v>
      </c>
      <c r="F11" s="139">
        <v>2</v>
      </c>
      <c r="G11" s="160" t="s">
        <v>311</v>
      </c>
      <c r="H11" s="139">
        <v>13.5</v>
      </c>
      <c r="I11" s="139">
        <v>17</v>
      </c>
      <c r="J11" s="161" t="s">
        <v>2507</v>
      </c>
      <c r="K11" s="162">
        <v>2.6799999999999997</v>
      </c>
      <c r="L11" s="162">
        <v>2.7149999999999999</v>
      </c>
      <c r="M11" s="163" t="s">
        <v>1532</v>
      </c>
      <c r="N11" s="164" t="s">
        <v>1499</v>
      </c>
      <c r="P11" s="139" t="s">
        <v>224</v>
      </c>
      <c r="Q11" s="139" t="s">
        <v>1500</v>
      </c>
      <c r="R11" s="160" t="s">
        <v>18</v>
      </c>
      <c r="S11" s="139" t="s">
        <v>18</v>
      </c>
      <c r="V11" s="139" t="s">
        <v>1501</v>
      </c>
      <c r="W11" s="139">
        <v>3</v>
      </c>
      <c r="AD11" s="139" t="s">
        <v>146</v>
      </c>
      <c r="AE11" s="139">
        <v>0</v>
      </c>
      <c r="AH11" s="160">
        <v>0</v>
      </c>
      <c r="AN11" s="139">
        <v>0</v>
      </c>
      <c r="AT11" s="139">
        <v>0</v>
      </c>
      <c r="AZ11" s="139">
        <v>0</v>
      </c>
      <c r="BF11" s="167">
        <v>0</v>
      </c>
      <c r="BL11" s="139">
        <v>0</v>
      </c>
      <c r="BX11" s="139">
        <v>0</v>
      </c>
      <c r="CD11" s="139" t="s">
        <v>1502</v>
      </c>
      <c r="CE11" s="139" t="s">
        <v>1503</v>
      </c>
      <c r="CL11" s="139">
        <v>0</v>
      </c>
    </row>
    <row r="12" spans="1:101">
      <c r="A12" s="159">
        <v>43288</v>
      </c>
      <c r="B12" s="139" t="s">
        <v>1496</v>
      </c>
      <c r="D12" s="139" t="s">
        <v>1497</v>
      </c>
      <c r="E12" s="139">
        <v>3</v>
      </c>
      <c r="F12" s="139">
        <v>2</v>
      </c>
      <c r="G12" s="160" t="s">
        <v>311</v>
      </c>
      <c r="H12" s="139">
        <v>17</v>
      </c>
      <c r="I12" s="139">
        <v>30</v>
      </c>
      <c r="J12" s="161" t="s">
        <v>2507</v>
      </c>
      <c r="K12" s="162">
        <v>2.7149999999999999</v>
      </c>
      <c r="L12" s="162">
        <v>2.8449999999999998</v>
      </c>
      <c r="M12" s="163" t="s">
        <v>1533</v>
      </c>
      <c r="N12" s="164">
        <v>2</v>
      </c>
      <c r="P12" s="139" t="s">
        <v>1489</v>
      </c>
      <c r="Q12" s="139" t="s">
        <v>1523</v>
      </c>
      <c r="R12" s="160" t="s">
        <v>18</v>
      </c>
      <c r="S12" s="139" t="s">
        <v>2135</v>
      </c>
      <c r="V12" s="139" t="s">
        <v>1509</v>
      </c>
      <c r="W12" s="139">
        <v>4</v>
      </c>
      <c r="X12" s="165" t="s">
        <v>89</v>
      </c>
      <c r="Y12" s="139" t="s">
        <v>93</v>
      </c>
      <c r="AA12" s="139" t="s">
        <v>148</v>
      </c>
      <c r="AB12" s="139" t="s">
        <v>133</v>
      </c>
      <c r="AC12" s="139" t="s">
        <v>138</v>
      </c>
      <c r="AD12" s="139" t="s">
        <v>145</v>
      </c>
      <c r="AE12" s="139">
        <v>3</v>
      </c>
      <c r="AH12" s="160">
        <v>20</v>
      </c>
      <c r="AI12" s="166">
        <v>1</v>
      </c>
      <c r="AJ12" s="139">
        <v>0.3</v>
      </c>
      <c r="AK12" s="167" t="s">
        <v>110</v>
      </c>
      <c r="AL12" s="139" t="s">
        <v>106</v>
      </c>
      <c r="AN12" s="139">
        <v>39.9</v>
      </c>
      <c r="AO12" s="139">
        <v>2</v>
      </c>
      <c r="AP12" s="139">
        <v>1</v>
      </c>
      <c r="AQ12" s="139" t="s">
        <v>110</v>
      </c>
      <c r="AR12" s="167" t="s">
        <v>106</v>
      </c>
      <c r="AT12" s="139">
        <v>40</v>
      </c>
      <c r="AU12" s="139">
        <v>3</v>
      </c>
      <c r="AV12" s="139">
        <v>1</v>
      </c>
      <c r="AW12" s="139" t="s">
        <v>109</v>
      </c>
      <c r="AX12" s="139" t="s">
        <v>106</v>
      </c>
      <c r="AY12" s="167" t="s">
        <v>1534</v>
      </c>
      <c r="AZ12" s="139">
        <v>0</v>
      </c>
      <c r="BF12" s="167">
        <v>0</v>
      </c>
      <c r="BL12" s="139">
        <v>0.1</v>
      </c>
      <c r="BM12" s="167">
        <v>0.2</v>
      </c>
      <c r="BN12" s="139">
        <v>0.2</v>
      </c>
      <c r="BO12" s="139" t="s">
        <v>109</v>
      </c>
      <c r="BP12" s="139" t="s">
        <v>105</v>
      </c>
      <c r="BX12" s="139">
        <v>0</v>
      </c>
      <c r="CE12" s="139" t="s">
        <v>1535</v>
      </c>
      <c r="CL12" s="139">
        <v>100</v>
      </c>
    </row>
    <row r="13" spans="1:101">
      <c r="A13" s="159">
        <v>43288</v>
      </c>
      <c r="B13" s="139" t="s">
        <v>1496</v>
      </c>
      <c r="D13" s="139" t="s">
        <v>1497</v>
      </c>
      <c r="E13" s="139">
        <v>4</v>
      </c>
      <c r="F13" s="139">
        <v>1</v>
      </c>
      <c r="G13" s="160" t="s">
        <v>313</v>
      </c>
      <c r="H13" s="139">
        <v>0</v>
      </c>
      <c r="I13" s="139">
        <v>5.5</v>
      </c>
      <c r="J13" s="161" t="s">
        <v>2507</v>
      </c>
      <c r="K13" s="162">
        <v>2.5499999999999998</v>
      </c>
      <c r="L13" s="162">
        <v>2.605</v>
      </c>
      <c r="M13" s="163" t="s">
        <v>1533</v>
      </c>
      <c r="N13" s="164">
        <v>2</v>
      </c>
      <c r="P13" s="139" t="s">
        <v>1489</v>
      </c>
      <c r="Q13" s="139" t="s">
        <v>1523</v>
      </c>
      <c r="R13" s="160" t="s">
        <v>2135</v>
      </c>
      <c r="S13" s="139" t="s">
        <v>18</v>
      </c>
      <c r="V13" s="139" t="s">
        <v>1509</v>
      </c>
      <c r="W13" s="139">
        <v>4</v>
      </c>
      <c r="X13" s="165" t="s">
        <v>89</v>
      </c>
      <c r="Y13" s="139" t="s">
        <v>93</v>
      </c>
      <c r="AA13" s="139" t="s">
        <v>148</v>
      </c>
      <c r="AB13" s="139" t="s">
        <v>133</v>
      </c>
      <c r="AC13" s="139" t="s">
        <v>138</v>
      </c>
      <c r="AD13" s="139" t="s">
        <v>145</v>
      </c>
      <c r="AE13" s="139">
        <v>3</v>
      </c>
      <c r="AH13" s="160">
        <v>20</v>
      </c>
      <c r="AI13" s="166">
        <v>1</v>
      </c>
      <c r="AJ13" s="139">
        <v>0.3</v>
      </c>
      <c r="AK13" s="167" t="s">
        <v>109</v>
      </c>
      <c r="AL13" s="167" t="s">
        <v>106</v>
      </c>
      <c r="AM13" s="167"/>
      <c r="AN13" s="167">
        <v>39.9</v>
      </c>
      <c r="AO13" s="167">
        <v>2</v>
      </c>
      <c r="AP13" s="167">
        <v>1</v>
      </c>
      <c r="AQ13" s="167" t="s">
        <v>110</v>
      </c>
      <c r="AR13" s="167" t="s">
        <v>106</v>
      </c>
      <c r="AS13" s="167"/>
      <c r="AT13" s="167">
        <v>40</v>
      </c>
      <c r="AU13" s="167">
        <v>3</v>
      </c>
      <c r="AV13" s="167">
        <v>1</v>
      </c>
      <c r="AW13" s="167" t="s">
        <v>109</v>
      </c>
      <c r="AX13" s="167" t="s">
        <v>106</v>
      </c>
      <c r="AY13" s="167" t="s">
        <v>1534</v>
      </c>
      <c r="AZ13" s="167">
        <v>0</v>
      </c>
      <c r="BA13" s="167"/>
      <c r="BB13" s="167"/>
      <c r="BC13" s="167"/>
      <c r="BD13" s="167"/>
      <c r="BE13" s="167"/>
      <c r="BF13" s="167">
        <v>0</v>
      </c>
      <c r="BG13" s="167"/>
      <c r="BH13" s="167"/>
      <c r="BI13" s="167"/>
      <c r="BJ13" s="167"/>
      <c r="BK13" s="167"/>
      <c r="BL13" s="167">
        <v>0.1</v>
      </c>
      <c r="BM13" s="167">
        <v>0.2</v>
      </c>
      <c r="BN13" s="167">
        <v>0.2</v>
      </c>
      <c r="BO13" s="167" t="s">
        <v>109</v>
      </c>
      <c r="BP13" s="167" t="s">
        <v>105</v>
      </c>
      <c r="BQ13" s="167"/>
      <c r="BR13" s="167"/>
      <c r="BS13" s="167"/>
      <c r="BU13" s="167"/>
      <c r="BV13" s="167"/>
      <c r="BW13" s="167"/>
      <c r="BX13" s="167">
        <v>0</v>
      </c>
      <c r="BY13" s="167"/>
      <c r="BZ13" s="167"/>
      <c r="CA13" s="167"/>
      <c r="CB13" s="167"/>
      <c r="CC13" s="167"/>
      <c r="CD13" s="167"/>
      <c r="CE13" s="167" t="s">
        <v>1535</v>
      </c>
      <c r="CF13" s="167"/>
      <c r="CG13" s="167"/>
      <c r="CL13" s="139">
        <v>100</v>
      </c>
    </row>
    <row r="14" spans="1:101">
      <c r="A14" s="159">
        <v>43288</v>
      </c>
      <c r="B14" s="139" t="s">
        <v>1496</v>
      </c>
      <c r="D14" s="139" t="s">
        <v>1497</v>
      </c>
      <c r="E14" s="139">
        <v>4</v>
      </c>
      <c r="F14" s="139">
        <v>1</v>
      </c>
      <c r="G14" s="160" t="s">
        <v>313</v>
      </c>
      <c r="H14" s="139">
        <v>5.5</v>
      </c>
      <c r="I14" s="139">
        <v>13</v>
      </c>
      <c r="J14" s="161" t="s">
        <v>2507</v>
      </c>
      <c r="K14" s="162">
        <v>2.605</v>
      </c>
      <c r="L14" s="162">
        <v>2.6799999999999997</v>
      </c>
      <c r="M14" s="163" t="s">
        <v>1536</v>
      </c>
      <c r="N14" s="164" t="s">
        <v>1499</v>
      </c>
      <c r="P14" s="139" t="s">
        <v>224</v>
      </c>
      <c r="Q14" s="139" t="s">
        <v>1500</v>
      </c>
      <c r="R14" s="160" t="s">
        <v>18</v>
      </c>
      <c r="S14" s="139" t="s">
        <v>18</v>
      </c>
      <c r="V14" s="139" t="s">
        <v>1501</v>
      </c>
      <c r="W14" s="139">
        <v>3</v>
      </c>
      <c r="AD14" s="139" t="s">
        <v>146</v>
      </c>
      <c r="AE14" s="139">
        <v>0</v>
      </c>
      <c r="AH14" s="160">
        <v>0</v>
      </c>
      <c r="AN14" s="139">
        <v>0</v>
      </c>
      <c r="AT14" s="139">
        <v>0</v>
      </c>
      <c r="AZ14" s="139">
        <v>0</v>
      </c>
      <c r="BF14" s="167">
        <v>0</v>
      </c>
      <c r="BL14" s="139">
        <v>0</v>
      </c>
      <c r="BX14" s="139">
        <v>0</v>
      </c>
      <c r="CD14" s="139" t="s">
        <v>1502</v>
      </c>
      <c r="CE14" s="139" t="s">
        <v>1503</v>
      </c>
      <c r="CL14" s="139">
        <v>0</v>
      </c>
    </row>
    <row r="15" spans="1:101">
      <c r="A15" s="159">
        <v>43288</v>
      </c>
      <c r="B15" s="139" t="s">
        <v>1496</v>
      </c>
      <c r="D15" s="139" t="s">
        <v>1497</v>
      </c>
      <c r="E15" s="139">
        <v>4</v>
      </c>
      <c r="F15" s="139">
        <v>1</v>
      </c>
      <c r="G15" s="160" t="s">
        <v>313</v>
      </c>
      <c r="H15" s="139">
        <v>13</v>
      </c>
      <c r="I15" s="139">
        <v>43.5</v>
      </c>
      <c r="J15" s="161" t="s">
        <v>2507</v>
      </c>
      <c r="K15" s="162">
        <v>2.6799999999999997</v>
      </c>
      <c r="L15" s="162">
        <v>2.9849999999999999</v>
      </c>
      <c r="M15" s="163" t="s">
        <v>1537</v>
      </c>
      <c r="N15" s="164">
        <v>2</v>
      </c>
      <c r="P15" s="139" t="s">
        <v>1489</v>
      </c>
      <c r="Q15" s="139" t="s">
        <v>1523</v>
      </c>
      <c r="R15" s="160" t="s">
        <v>18</v>
      </c>
      <c r="S15" s="139" t="s">
        <v>18</v>
      </c>
      <c r="V15" s="139" t="s">
        <v>1509</v>
      </c>
      <c r="W15" s="139">
        <v>4</v>
      </c>
      <c r="X15" s="165" t="s">
        <v>89</v>
      </c>
      <c r="Y15" s="139" t="s">
        <v>93</v>
      </c>
      <c r="AA15" s="139" t="s">
        <v>148</v>
      </c>
      <c r="AB15" s="139" t="s">
        <v>133</v>
      </c>
      <c r="AC15" s="139" t="s">
        <v>138</v>
      </c>
      <c r="AD15" s="139" t="s">
        <v>125</v>
      </c>
      <c r="AE15" s="139">
        <v>2</v>
      </c>
      <c r="AH15" s="160">
        <v>20</v>
      </c>
      <c r="AI15" s="166">
        <v>2</v>
      </c>
      <c r="AJ15" s="139">
        <v>0.5</v>
      </c>
      <c r="AK15" s="167" t="s">
        <v>110</v>
      </c>
      <c r="AL15" s="139" t="s">
        <v>106</v>
      </c>
      <c r="AN15" s="139">
        <v>50</v>
      </c>
      <c r="AO15" s="139">
        <v>4</v>
      </c>
      <c r="AP15" s="139">
        <v>0.5</v>
      </c>
      <c r="AQ15" s="139" t="s">
        <v>110</v>
      </c>
      <c r="AR15" s="167" t="s">
        <v>106</v>
      </c>
      <c r="AS15" s="167"/>
      <c r="AT15" s="167">
        <v>30</v>
      </c>
      <c r="AU15" s="167">
        <v>2</v>
      </c>
      <c r="AV15" s="167">
        <v>0.5</v>
      </c>
      <c r="AW15" s="167" t="s">
        <v>109</v>
      </c>
      <c r="AX15" s="167" t="s">
        <v>106</v>
      </c>
      <c r="AZ15" s="139">
        <v>0</v>
      </c>
      <c r="BF15" s="167">
        <v>0</v>
      </c>
      <c r="BL15" s="139">
        <v>0</v>
      </c>
      <c r="BX15" s="139">
        <v>0</v>
      </c>
      <c r="CE15" s="139" t="s">
        <v>1538</v>
      </c>
      <c r="CL15" s="139">
        <v>100</v>
      </c>
    </row>
    <row r="16" spans="1:101">
      <c r="A16" s="159">
        <v>43288</v>
      </c>
      <c r="B16" s="139" t="s">
        <v>1496</v>
      </c>
      <c r="D16" s="139" t="s">
        <v>1497</v>
      </c>
      <c r="E16" s="139">
        <v>4</v>
      </c>
      <c r="F16" s="139">
        <v>1</v>
      </c>
      <c r="G16" s="160" t="s">
        <v>313</v>
      </c>
      <c r="H16" s="139">
        <v>43.5</v>
      </c>
      <c r="I16" s="139">
        <v>59</v>
      </c>
      <c r="J16" s="161" t="s">
        <v>2507</v>
      </c>
      <c r="K16" s="162">
        <v>2.9849999999999999</v>
      </c>
      <c r="L16" s="162">
        <v>3.1399999999999997</v>
      </c>
      <c r="M16" s="163" t="s">
        <v>1539</v>
      </c>
      <c r="N16" s="164" t="s">
        <v>1499</v>
      </c>
      <c r="P16" s="139" t="s">
        <v>224</v>
      </c>
      <c r="Q16" s="139" t="s">
        <v>1500</v>
      </c>
      <c r="R16" s="160" t="s">
        <v>18</v>
      </c>
      <c r="S16" s="139" t="s">
        <v>18</v>
      </c>
      <c r="V16" s="139" t="s">
        <v>1501</v>
      </c>
      <c r="W16" s="139">
        <v>3</v>
      </c>
      <c r="AD16" s="139" t="s">
        <v>146</v>
      </c>
      <c r="AE16" s="139">
        <v>0</v>
      </c>
      <c r="AH16" s="160">
        <v>0</v>
      </c>
      <c r="AN16" s="139">
        <v>0</v>
      </c>
      <c r="AT16" s="139">
        <v>0</v>
      </c>
      <c r="AZ16" s="139">
        <v>0</v>
      </c>
      <c r="BF16" s="167">
        <v>0</v>
      </c>
      <c r="BL16" s="139">
        <v>0</v>
      </c>
      <c r="BX16" s="139">
        <v>0</v>
      </c>
      <c r="CD16" s="139" t="s">
        <v>1502</v>
      </c>
      <c r="CE16" s="139" t="s">
        <v>1503</v>
      </c>
      <c r="CL16" s="139">
        <v>0</v>
      </c>
    </row>
    <row r="17" spans="1:90">
      <c r="A17" s="159">
        <v>43288</v>
      </c>
      <c r="B17" s="139" t="s">
        <v>1496</v>
      </c>
      <c r="D17" s="139" t="s">
        <v>1497</v>
      </c>
      <c r="E17" s="139">
        <v>4</v>
      </c>
      <c r="F17" s="139">
        <v>1</v>
      </c>
      <c r="G17" s="160" t="s">
        <v>313</v>
      </c>
      <c r="H17" s="139">
        <v>59</v>
      </c>
      <c r="I17" s="139">
        <v>75</v>
      </c>
      <c r="J17" s="161" t="s">
        <v>2507</v>
      </c>
      <c r="K17" s="162">
        <v>3.1399999999999997</v>
      </c>
      <c r="L17" s="162">
        <v>3.3</v>
      </c>
      <c r="M17" s="163" t="s">
        <v>1540</v>
      </c>
      <c r="N17" s="164">
        <v>4</v>
      </c>
      <c r="P17" s="139" t="s">
        <v>1489</v>
      </c>
      <c r="Q17" s="139" t="s">
        <v>1523</v>
      </c>
      <c r="R17" s="160" t="s">
        <v>18</v>
      </c>
      <c r="S17" s="139" t="s">
        <v>18</v>
      </c>
      <c r="V17" s="139" t="s">
        <v>1509</v>
      </c>
      <c r="W17" s="139">
        <v>4</v>
      </c>
      <c r="X17" s="165" t="s">
        <v>89</v>
      </c>
      <c r="Y17" s="139" t="s">
        <v>93</v>
      </c>
      <c r="Z17" s="139" t="s">
        <v>1541</v>
      </c>
      <c r="AD17" s="139" t="s">
        <v>146</v>
      </c>
      <c r="AE17" s="139">
        <v>0</v>
      </c>
      <c r="AH17" s="160">
        <v>30</v>
      </c>
      <c r="AI17" s="166">
        <v>2</v>
      </c>
      <c r="AJ17" s="139">
        <v>0.5</v>
      </c>
      <c r="AK17" s="167" t="s">
        <v>110</v>
      </c>
      <c r="AL17" s="139" t="s">
        <v>106</v>
      </c>
      <c r="AN17" s="139">
        <v>39.9</v>
      </c>
      <c r="AO17" s="139">
        <v>4</v>
      </c>
      <c r="AP17" s="139">
        <v>0.5</v>
      </c>
      <c r="AQ17" s="139" t="s">
        <v>110</v>
      </c>
      <c r="AR17" s="167" t="s">
        <v>106</v>
      </c>
      <c r="AS17" s="167"/>
      <c r="AT17" s="167">
        <v>30</v>
      </c>
      <c r="AU17" s="167">
        <v>3</v>
      </c>
      <c r="AV17" s="167">
        <v>0.5</v>
      </c>
      <c r="AW17" s="167" t="s">
        <v>109</v>
      </c>
      <c r="AX17" s="167" t="s">
        <v>106</v>
      </c>
      <c r="AZ17" s="139">
        <v>0</v>
      </c>
      <c r="BF17" s="167">
        <v>0</v>
      </c>
      <c r="BL17" s="139">
        <v>0.1</v>
      </c>
      <c r="BM17" s="167">
        <v>0.2</v>
      </c>
      <c r="BN17" s="139">
        <v>0.2</v>
      </c>
      <c r="BO17" s="139" t="s">
        <v>109</v>
      </c>
      <c r="BP17" s="139" t="s">
        <v>105</v>
      </c>
      <c r="BQ17" s="139" t="s">
        <v>1542</v>
      </c>
      <c r="BX17" s="139">
        <v>0</v>
      </c>
      <c r="CE17" s="139" t="s">
        <v>1543</v>
      </c>
      <c r="CL17" s="139">
        <v>100</v>
      </c>
    </row>
    <row r="18" spans="1:90">
      <c r="A18" s="159">
        <v>43288</v>
      </c>
      <c r="B18" s="139" t="s">
        <v>1496</v>
      </c>
      <c r="D18" s="139" t="s">
        <v>1497</v>
      </c>
      <c r="E18" s="139">
        <v>4</v>
      </c>
      <c r="F18" s="139">
        <v>1</v>
      </c>
      <c r="G18" s="160" t="s">
        <v>313</v>
      </c>
      <c r="H18" s="139">
        <v>75</v>
      </c>
      <c r="I18" s="139">
        <v>83</v>
      </c>
      <c r="J18" s="161" t="s">
        <v>2507</v>
      </c>
      <c r="K18" s="162">
        <v>3.3</v>
      </c>
      <c r="L18" s="162">
        <v>3.38</v>
      </c>
      <c r="M18" s="163" t="s">
        <v>1544</v>
      </c>
      <c r="N18" s="164" t="s">
        <v>1499</v>
      </c>
      <c r="P18" s="139" t="s">
        <v>224</v>
      </c>
      <c r="Q18" s="139" t="s">
        <v>1500</v>
      </c>
      <c r="R18" s="160" t="s">
        <v>18</v>
      </c>
      <c r="S18" s="139" t="s">
        <v>18</v>
      </c>
      <c r="V18" s="139" t="s">
        <v>1501</v>
      </c>
      <c r="W18" s="139">
        <v>3</v>
      </c>
      <c r="AD18" s="139" t="s">
        <v>146</v>
      </c>
      <c r="AE18" s="139">
        <v>0</v>
      </c>
      <c r="AH18" s="160">
        <v>0</v>
      </c>
      <c r="AN18" s="139">
        <v>0</v>
      </c>
      <c r="AO18" s="139">
        <v>0</v>
      </c>
      <c r="AP18" s="139">
        <v>0</v>
      </c>
      <c r="AZ18" s="139">
        <v>0</v>
      </c>
      <c r="BF18" s="167">
        <v>0</v>
      </c>
      <c r="BL18" s="139">
        <v>0</v>
      </c>
      <c r="BX18" s="139">
        <v>0</v>
      </c>
      <c r="CD18" s="139" t="s">
        <v>1502</v>
      </c>
      <c r="CE18" s="139" t="s">
        <v>1503</v>
      </c>
      <c r="CL18" s="139">
        <v>0</v>
      </c>
    </row>
    <row r="19" spans="1:90">
      <c r="A19" s="159">
        <v>43288</v>
      </c>
      <c r="B19" s="139" t="s">
        <v>1496</v>
      </c>
      <c r="D19" s="139" t="s">
        <v>1497</v>
      </c>
      <c r="E19" s="139">
        <v>4</v>
      </c>
      <c r="F19" s="139">
        <v>1</v>
      </c>
      <c r="G19" s="160" t="s">
        <v>313</v>
      </c>
      <c r="H19" s="139">
        <v>83</v>
      </c>
      <c r="I19" s="139">
        <v>93</v>
      </c>
      <c r="J19" s="161" t="s">
        <v>2507</v>
      </c>
      <c r="K19" s="162">
        <v>3.38</v>
      </c>
      <c r="L19" s="162">
        <v>3.48</v>
      </c>
      <c r="M19" s="163" t="s">
        <v>1545</v>
      </c>
      <c r="N19" s="164">
        <v>6</v>
      </c>
      <c r="P19" s="139" t="s">
        <v>1489</v>
      </c>
      <c r="Q19" s="139" t="s">
        <v>1523</v>
      </c>
      <c r="R19" s="160" t="s">
        <v>18</v>
      </c>
      <c r="S19" s="139" t="s">
        <v>18</v>
      </c>
      <c r="V19" s="139" t="s">
        <v>1509</v>
      </c>
      <c r="W19" s="139">
        <v>4</v>
      </c>
      <c r="X19" s="165" t="s">
        <v>89</v>
      </c>
      <c r="Y19" s="139" t="s">
        <v>93</v>
      </c>
      <c r="Z19" s="139" t="s">
        <v>1541</v>
      </c>
      <c r="AD19" s="139" t="s">
        <v>146</v>
      </c>
      <c r="AE19" s="139">
        <v>0</v>
      </c>
      <c r="AH19" s="160">
        <v>10</v>
      </c>
      <c r="AI19" s="166">
        <v>2</v>
      </c>
      <c r="AJ19" s="139">
        <v>0.5</v>
      </c>
      <c r="AK19" s="167" t="s">
        <v>110</v>
      </c>
      <c r="AL19" s="139" t="s">
        <v>106</v>
      </c>
      <c r="AN19" s="139">
        <v>50</v>
      </c>
      <c r="AO19" s="139">
        <v>3</v>
      </c>
      <c r="AP19" s="139">
        <v>0.5</v>
      </c>
      <c r="AQ19" s="139" t="s">
        <v>110</v>
      </c>
      <c r="AR19" s="167" t="s">
        <v>106</v>
      </c>
      <c r="AT19" s="139">
        <v>40</v>
      </c>
      <c r="AU19" s="139">
        <v>3</v>
      </c>
      <c r="AV19" s="139">
        <v>1</v>
      </c>
      <c r="AW19" s="139" t="s">
        <v>109</v>
      </c>
      <c r="AX19" s="139" t="s">
        <v>106</v>
      </c>
      <c r="AZ19" s="139">
        <v>0</v>
      </c>
      <c r="BF19" s="167">
        <v>0</v>
      </c>
      <c r="BL19" s="139">
        <v>0</v>
      </c>
      <c r="BX19" s="139">
        <v>0</v>
      </c>
      <c r="CE19" s="139" t="s">
        <v>1543</v>
      </c>
      <c r="CL19" s="139">
        <v>100</v>
      </c>
    </row>
    <row r="20" spans="1:90">
      <c r="A20" s="159">
        <v>43288</v>
      </c>
      <c r="B20" s="139" t="s">
        <v>1496</v>
      </c>
      <c r="D20" s="139" t="s">
        <v>1497</v>
      </c>
      <c r="E20" s="139">
        <v>4</v>
      </c>
      <c r="F20" s="139">
        <v>2</v>
      </c>
      <c r="G20" s="160" t="s">
        <v>315</v>
      </c>
      <c r="H20" s="139">
        <v>0</v>
      </c>
      <c r="I20" s="139">
        <v>15</v>
      </c>
      <c r="J20" s="161" t="s">
        <v>2507</v>
      </c>
      <c r="K20" s="162">
        <v>3.48</v>
      </c>
      <c r="L20" s="162">
        <v>3.63</v>
      </c>
      <c r="M20" s="163" t="s">
        <v>1546</v>
      </c>
      <c r="N20" s="164">
        <v>6</v>
      </c>
      <c r="P20" s="139" t="s">
        <v>1489</v>
      </c>
      <c r="Q20" s="139" t="s">
        <v>1523</v>
      </c>
      <c r="R20" s="160" t="s">
        <v>18</v>
      </c>
      <c r="S20" s="139" t="s">
        <v>2135</v>
      </c>
      <c r="V20" s="139" t="s">
        <v>1509</v>
      </c>
      <c r="W20" s="139">
        <v>4</v>
      </c>
      <c r="X20" s="165" t="s">
        <v>89</v>
      </c>
      <c r="Y20" s="139" t="s">
        <v>93</v>
      </c>
      <c r="Z20" s="139" t="s">
        <v>1541</v>
      </c>
      <c r="AD20" s="139" t="s">
        <v>146</v>
      </c>
      <c r="AE20" s="139">
        <v>0</v>
      </c>
      <c r="AH20" s="160">
        <v>10</v>
      </c>
      <c r="AI20" s="166">
        <v>2</v>
      </c>
      <c r="AJ20" s="139">
        <v>0.5</v>
      </c>
      <c r="AK20" s="167" t="s">
        <v>110</v>
      </c>
      <c r="AL20" s="139" t="s">
        <v>106</v>
      </c>
      <c r="AN20" s="139">
        <v>50</v>
      </c>
      <c r="AO20" s="139">
        <v>3</v>
      </c>
      <c r="AP20" s="139">
        <v>0.5</v>
      </c>
      <c r="AQ20" s="139" t="s">
        <v>110</v>
      </c>
      <c r="AR20" s="167" t="s">
        <v>106</v>
      </c>
      <c r="AS20" s="167"/>
      <c r="AT20" s="167">
        <v>40</v>
      </c>
      <c r="AU20" s="167">
        <v>3</v>
      </c>
      <c r="AV20" s="167">
        <v>1</v>
      </c>
      <c r="AW20" s="167" t="s">
        <v>109</v>
      </c>
      <c r="AX20" s="167" t="s">
        <v>106</v>
      </c>
      <c r="AZ20" s="139">
        <v>0</v>
      </c>
      <c r="BF20" s="167">
        <v>0</v>
      </c>
      <c r="BL20" s="139">
        <v>0</v>
      </c>
      <c r="BX20" s="139">
        <v>0</v>
      </c>
      <c r="CE20" s="139" t="s">
        <v>1543</v>
      </c>
      <c r="CL20" s="139">
        <v>100</v>
      </c>
    </row>
    <row r="21" spans="1:90">
      <c r="A21" s="159">
        <v>43288</v>
      </c>
      <c r="B21" s="139" t="s">
        <v>1496</v>
      </c>
      <c r="D21" s="139" t="s">
        <v>1497</v>
      </c>
      <c r="E21" s="139">
        <v>4</v>
      </c>
      <c r="F21" s="139">
        <v>2</v>
      </c>
      <c r="G21" s="160" t="s">
        <v>315</v>
      </c>
      <c r="H21" s="139">
        <v>15</v>
      </c>
      <c r="I21" s="139">
        <v>22.5</v>
      </c>
      <c r="J21" s="161" t="s">
        <v>2507</v>
      </c>
      <c r="K21" s="162">
        <v>3.63</v>
      </c>
      <c r="L21" s="162">
        <v>3.7050000000000001</v>
      </c>
      <c r="M21" s="163" t="s">
        <v>1546</v>
      </c>
      <c r="N21" s="164" t="s">
        <v>1499</v>
      </c>
      <c r="P21" s="139" t="s">
        <v>224</v>
      </c>
      <c r="Q21" s="139" t="s">
        <v>1500</v>
      </c>
      <c r="R21" s="160" t="s">
        <v>2135</v>
      </c>
      <c r="S21" s="139" t="s">
        <v>18</v>
      </c>
      <c r="V21" s="139" t="s">
        <v>1501</v>
      </c>
      <c r="W21" s="139">
        <v>3</v>
      </c>
      <c r="AD21" s="139" t="s">
        <v>146</v>
      </c>
      <c r="AE21" s="139">
        <v>0</v>
      </c>
      <c r="AH21" s="160">
        <v>0</v>
      </c>
      <c r="AN21" s="139">
        <v>0</v>
      </c>
      <c r="AO21" s="139">
        <v>0</v>
      </c>
      <c r="AP21" s="139">
        <v>0</v>
      </c>
      <c r="AZ21" s="139">
        <v>0</v>
      </c>
      <c r="BF21" s="167">
        <v>0</v>
      </c>
      <c r="BL21" s="139">
        <v>0</v>
      </c>
      <c r="BX21" s="139">
        <v>0</v>
      </c>
      <c r="CD21" s="139" t="s">
        <v>1502</v>
      </c>
      <c r="CE21" s="139" t="s">
        <v>1503</v>
      </c>
      <c r="CL21" s="139">
        <v>0</v>
      </c>
    </row>
    <row r="22" spans="1:90">
      <c r="A22" s="159">
        <v>43288</v>
      </c>
      <c r="B22" s="139" t="s">
        <v>1496</v>
      </c>
      <c r="D22" s="139" t="s">
        <v>1497</v>
      </c>
      <c r="E22" s="139">
        <v>4</v>
      </c>
      <c r="F22" s="139">
        <v>2</v>
      </c>
      <c r="G22" s="160" t="s">
        <v>315</v>
      </c>
      <c r="H22" s="139">
        <v>22.5</v>
      </c>
      <c r="I22" s="139">
        <v>39</v>
      </c>
      <c r="J22" s="161" t="s">
        <v>2507</v>
      </c>
      <c r="K22" s="162">
        <v>3.7050000000000001</v>
      </c>
      <c r="L22" s="162">
        <v>3.87</v>
      </c>
      <c r="M22" s="163" t="s">
        <v>1547</v>
      </c>
      <c r="N22" s="164">
        <v>3</v>
      </c>
      <c r="P22" s="139" t="s">
        <v>1489</v>
      </c>
      <c r="Q22" s="139" t="s">
        <v>1523</v>
      </c>
      <c r="R22" s="160" t="s">
        <v>18</v>
      </c>
      <c r="S22" s="139" t="s">
        <v>18</v>
      </c>
      <c r="V22" s="139" t="s">
        <v>1509</v>
      </c>
      <c r="W22" s="139">
        <v>4</v>
      </c>
      <c r="X22" s="165" t="s">
        <v>89</v>
      </c>
      <c r="Y22" s="139" t="s">
        <v>93</v>
      </c>
      <c r="Z22" s="139" t="s">
        <v>1541</v>
      </c>
      <c r="AD22" s="139" t="s">
        <v>146</v>
      </c>
      <c r="AE22" s="139">
        <v>0</v>
      </c>
      <c r="AH22" s="160">
        <v>10</v>
      </c>
      <c r="AI22" s="166">
        <v>2</v>
      </c>
      <c r="AJ22" s="139">
        <v>0.5</v>
      </c>
      <c r="AK22" s="167" t="s">
        <v>110</v>
      </c>
      <c r="AL22" s="139" t="s">
        <v>106</v>
      </c>
      <c r="AN22" s="139">
        <v>50</v>
      </c>
      <c r="AO22" s="139">
        <v>3</v>
      </c>
      <c r="AP22" s="139">
        <v>1</v>
      </c>
      <c r="AQ22" s="139" t="s">
        <v>110</v>
      </c>
      <c r="AR22" s="167" t="s">
        <v>106</v>
      </c>
      <c r="AS22" s="167"/>
      <c r="AT22" s="167">
        <v>40</v>
      </c>
      <c r="AU22" s="167">
        <v>3</v>
      </c>
      <c r="AV22" s="167">
        <v>0.5</v>
      </c>
      <c r="AW22" s="167" t="s">
        <v>109</v>
      </c>
      <c r="AX22" s="167" t="s">
        <v>106</v>
      </c>
      <c r="AZ22" s="139">
        <v>0</v>
      </c>
      <c r="BF22" s="167">
        <v>0</v>
      </c>
      <c r="BL22" s="139">
        <v>0</v>
      </c>
      <c r="BX22" s="139">
        <v>0</v>
      </c>
      <c r="CE22" s="139" t="s">
        <v>1543</v>
      </c>
      <c r="CL22" s="139">
        <v>100</v>
      </c>
    </row>
    <row r="23" spans="1:90">
      <c r="A23" s="159">
        <v>43288</v>
      </c>
      <c r="B23" s="139" t="s">
        <v>1496</v>
      </c>
      <c r="D23" s="139" t="s">
        <v>1497</v>
      </c>
      <c r="E23" s="139">
        <v>4</v>
      </c>
      <c r="F23" s="139">
        <v>2</v>
      </c>
      <c r="G23" s="160" t="s">
        <v>315</v>
      </c>
      <c r="H23" s="139">
        <v>39</v>
      </c>
      <c r="I23" s="139">
        <v>62.5</v>
      </c>
      <c r="J23" s="161" t="s">
        <v>2507</v>
      </c>
      <c r="K23" s="162">
        <v>3.87</v>
      </c>
      <c r="L23" s="162">
        <v>4.1050000000000004</v>
      </c>
      <c r="M23" s="163" t="s">
        <v>1548</v>
      </c>
      <c r="N23" s="164" t="s">
        <v>1499</v>
      </c>
      <c r="P23" s="139" t="s">
        <v>224</v>
      </c>
      <c r="Q23" s="139" t="s">
        <v>1500</v>
      </c>
      <c r="R23" s="160" t="s">
        <v>18</v>
      </c>
      <c r="S23" s="139" t="s">
        <v>18</v>
      </c>
      <c r="V23" s="139" t="s">
        <v>1501</v>
      </c>
      <c r="W23" s="139">
        <v>3</v>
      </c>
      <c r="AD23" s="139" t="s">
        <v>146</v>
      </c>
      <c r="AE23" s="139">
        <v>0</v>
      </c>
      <c r="AH23" s="160">
        <v>0</v>
      </c>
      <c r="AZ23" s="139">
        <v>0</v>
      </c>
      <c r="BF23" s="167">
        <v>0</v>
      </c>
      <c r="BL23" s="139">
        <v>0</v>
      </c>
      <c r="BX23" s="139">
        <v>0</v>
      </c>
      <c r="CD23" s="139" t="s">
        <v>1502</v>
      </c>
      <c r="CE23" s="139" t="s">
        <v>1503</v>
      </c>
      <c r="CL23" s="139">
        <v>0</v>
      </c>
    </row>
    <row r="24" spans="1:90">
      <c r="A24" s="159">
        <v>43288</v>
      </c>
      <c r="B24" s="139" t="s">
        <v>1496</v>
      </c>
      <c r="D24" s="139" t="s">
        <v>1497</v>
      </c>
      <c r="E24" s="139">
        <v>4</v>
      </c>
      <c r="F24" s="139">
        <v>3</v>
      </c>
      <c r="G24" s="160" t="s">
        <v>317</v>
      </c>
      <c r="H24" s="139">
        <v>0</v>
      </c>
      <c r="I24" s="139">
        <v>12</v>
      </c>
      <c r="J24" s="161" t="s">
        <v>2507</v>
      </c>
      <c r="K24" s="162">
        <v>4.1050000000000004</v>
      </c>
      <c r="L24" s="162">
        <v>4.2250000000000005</v>
      </c>
      <c r="M24" s="163" t="s">
        <v>1549</v>
      </c>
      <c r="N24" s="164">
        <v>4</v>
      </c>
      <c r="P24" s="139" t="s">
        <v>1489</v>
      </c>
      <c r="Q24" s="139" t="s">
        <v>1523</v>
      </c>
      <c r="R24" s="160" t="s">
        <v>18</v>
      </c>
      <c r="S24" s="139" t="s">
        <v>18</v>
      </c>
      <c r="V24" s="139" t="s">
        <v>1509</v>
      </c>
      <c r="W24" s="139">
        <v>4</v>
      </c>
      <c r="X24" s="165" t="s">
        <v>89</v>
      </c>
      <c r="Y24" s="139" t="s">
        <v>93</v>
      </c>
      <c r="AA24" s="139" t="s">
        <v>148</v>
      </c>
      <c r="AB24" s="139" t="s">
        <v>133</v>
      </c>
      <c r="AC24" s="139" t="s">
        <v>138</v>
      </c>
      <c r="AD24" s="139" t="s">
        <v>125</v>
      </c>
      <c r="AE24" s="139">
        <v>2</v>
      </c>
      <c r="AH24" s="160">
        <v>15</v>
      </c>
      <c r="AI24" s="166">
        <v>1</v>
      </c>
      <c r="AJ24" s="139">
        <v>0.5</v>
      </c>
      <c r="AK24" s="167" t="s">
        <v>110</v>
      </c>
      <c r="AL24" s="139" t="s">
        <v>106</v>
      </c>
      <c r="AN24" s="139">
        <v>64.900000000000006</v>
      </c>
      <c r="AO24" s="139">
        <v>2</v>
      </c>
      <c r="AP24" s="139">
        <v>0.5</v>
      </c>
      <c r="AQ24" s="139" t="s">
        <v>110</v>
      </c>
      <c r="AR24" s="167" t="s">
        <v>106</v>
      </c>
      <c r="AS24" s="167"/>
      <c r="AT24" s="167">
        <v>20</v>
      </c>
      <c r="AU24" s="167">
        <v>3</v>
      </c>
      <c r="AV24" s="167">
        <v>0.5</v>
      </c>
      <c r="AW24" s="167" t="s">
        <v>109</v>
      </c>
      <c r="AX24" s="167" t="s">
        <v>106</v>
      </c>
      <c r="AZ24" s="139">
        <v>0</v>
      </c>
      <c r="BF24" s="167">
        <v>0</v>
      </c>
      <c r="BL24" s="139">
        <v>0.1</v>
      </c>
      <c r="BM24" s="167">
        <v>0.2</v>
      </c>
      <c r="BN24" s="139">
        <v>0.2</v>
      </c>
      <c r="BO24" s="139" t="s">
        <v>109</v>
      </c>
      <c r="BP24" s="139" t="s">
        <v>105</v>
      </c>
      <c r="BX24" s="139">
        <v>0</v>
      </c>
      <c r="CE24" s="139" t="s">
        <v>1538</v>
      </c>
      <c r="CL24" s="139">
        <v>100</v>
      </c>
    </row>
    <row r="25" spans="1:90">
      <c r="A25" s="159">
        <v>43288</v>
      </c>
      <c r="B25" s="139" t="s">
        <v>1496</v>
      </c>
      <c r="D25" s="139" t="s">
        <v>1497</v>
      </c>
      <c r="E25" s="139">
        <v>4</v>
      </c>
      <c r="F25" s="139">
        <v>3</v>
      </c>
      <c r="G25" s="160" t="s">
        <v>317</v>
      </c>
      <c r="H25" s="139">
        <v>12</v>
      </c>
      <c r="I25" s="139">
        <v>17</v>
      </c>
      <c r="J25" s="161" t="s">
        <v>2507</v>
      </c>
      <c r="K25" s="162">
        <v>4.2250000000000005</v>
      </c>
      <c r="L25" s="162">
        <v>4.2750000000000004</v>
      </c>
      <c r="M25" s="163" t="s">
        <v>1550</v>
      </c>
      <c r="N25" s="164" t="s">
        <v>1499</v>
      </c>
      <c r="P25" s="139" t="s">
        <v>224</v>
      </c>
      <c r="Q25" s="139" t="s">
        <v>1500</v>
      </c>
      <c r="R25" s="160" t="s">
        <v>18</v>
      </c>
      <c r="S25" s="139" t="s">
        <v>18</v>
      </c>
      <c r="V25" s="139" t="s">
        <v>1501</v>
      </c>
      <c r="W25" s="139">
        <v>3</v>
      </c>
      <c r="AD25" s="139" t="s">
        <v>146</v>
      </c>
      <c r="AE25" s="139">
        <v>0</v>
      </c>
      <c r="AH25" s="160">
        <v>0</v>
      </c>
      <c r="AS25" s="167">
        <v>0</v>
      </c>
      <c r="AT25" s="167">
        <v>0</v>
      </c>
      <c r="AU25" s="167"/>
      <c r="AV25" s="167"/>
      <c r="AW25" s="167"/>
      <c r="AX25" s="167"/>
      <c r="AZ25" s="139">
        <v>0</v>
      </c>
      <c r="BF25" s="167">
        <v>0</v>
      </c>
      <c r="BL25" s="139">
        <v>0</v>
      </c>
      <c r="BX25" s="139">
        <v>0</v>
      </c>
      <c r="CD25" s="139" t="s">
        <v>1502</v>
      </c>
      <c r="CE25" s="139" t="s">
        <v>1503</v>
      </c>
      <c r="CL25" s="139">
        <v>0</v>
      </c>
    </row>
    <row r="26" spans="1:90">
      <c r="A26" s="159">
        <v>43288</v>
      </c>
      <c r="B26" s="139" t="s">
        <v>1496</v>
      </c>
      <c r="D26" s="139" t="s">
        <v>1497</v>
      </c>
      <c r="E26" s="139">
        <v>4</v>
      </c>
      <c r="F26" s="139">
        <v>3</v>
      </c>
      <c r="G26" s="160" t="s">
        <v>317</v>
      </c>
      <c r="H26" s="139">
        <v>17</v>
      </c>
      <c r="I26" s="139">
        <v>78.5</v>
      </c>
      <c r="J26" s="161" t="s">
        <v>2507</v>
      </c>
      <c r="K26" s="162">
        <v>4.2750000000000004</v>
      </c>
      <c r="L26" s="162">
        <v>4.8900000000000006</v>
      </c>
      <c r="M26" s="163" t="s">
        <v>1551</v>
      </c>
      <c r="N26" s="164" t="s">
        <v>1499</v>
      </c>
      <c r="P26" s="139" t="s">
        <v>224</v>
      </c>
      <c r="Q26" s="139" t="s">
        <v>1500</v>
      </c>
      <c r="R26" s="160" t="s">
        <v>18</v>
      </c>
      <c r="S26" s="139" t="s">
        <v>18</v>
      </c>
      <c r="V26" s="139" t="s">
        <v>1509</v>
      </c>
      <c r="W26" s="139">
        <v>4</v>
      </c>
      <c r="AD26" s="139" t="s">
        <v>146</v>
      </c>
      <c r="AE26" s="139">
        <v>0</v>
      </c>
      <c r="AH26" s="160">
        <v>0</v>
      </c>
      <c r="AS26" s="139">
        <v>0</v>
      </c>
      <c r="AT26" s="139">
        <v>0</v>
      </c>
      <c r="AZ26" s="139">
        <v>0</v>
      </c>
      <c r="BF26" s="167">
        <v>0</v>
      </c>
      <c r="BL26" s="139">
        <v>0</v>
      </c>
      <c r="BX26" s="139">
        <v>0</v>
      </c>
      <c r="CE26" s="139" t="s">
        <v>1552</v>
      </c>
      <c r="CL26" s="139">
        <v>0</v>
      </c>
    </row>
    <row r="27" spans="1:90">
      <c r="A27" s="159">
        <v>43288</v>
      </c>
      <c r="B27" s="139" t="s">
        <v>1496</v>
      </c>
      <c r="D27" s="139" t="s">
        <v>1497</v>
      </c>
      <c r="E27" s="139">
        <v>5</v>
      </c>
      <c r="F27" s="139">
        <v>1</v>
      </c>
      <c r="G27" s="160" t="s">
        <v>319</v>
      </c>
      <c r="H27" s="139">
        <v>0</v>
      </c>
      <c r="I27" s="139">
        <v>37</v>
      </c>
      <c r="J27" s="161" t="s">
        <v>2507</v>
      </c>
      <c r="K27" s="162">
        <v>4.05</v>
      </c>
      <c r="L27" s="162">
        <v>4.42</v>
      </c>
      <c r="M27" s="163" t="s">
        <v>1553</v>
      </c>
      <c r="N27" s="164">
        <v>14</v>
      </c>
      <c r="P27" s="139" t="s">
        <v>1489</v>
      </c>
      <c r="Q27" s="139" t="s">
        <v>1523</v>
      </c>
      <c r="R27" s="160" t="s">
        <v>18</v>
      </c>
      <c r="S27" s="139" t="s">
        <v>18</v>
      </c>
      <c r="V27" s="139" t="s">
        <v>1509</v>
      </c>
      <c r="W27" s="139">
        <v>4</v>
      </c>
      <c r="X27" s="165" t="s">
        <v>89</v>
      </c>
      <c r="Y27" s="139" t="s">
        <v>93</v>
      </c>
      <c r="AA27" s="139" t="s">
        <v>148</v>
      </c>
      <c r="AB27" s="139" t="s">
        <v>133</v>
      </c>
      <c r="AC27" s="139" t="s">
        <v>138</v>
      </c>
      <c r="AD27" s="139" t="s">
        <v>145</v>
      </c>
      <c r="AE27" s="139">
        <v>3</v>
      </c>
      <c r="AG27" s="139" t="s">
        <v>1554</v>
      </c>
      <c r="AH27" s="160">
        <v>20</v>
      </c>
      <c r="AI27" s="166">
        <v>1.5</v>
      </c>
      <c r="AJ27" s="139">
        <v>1</v>
      </c>
      <c r="AK27" s="167" t="s">
        <v>110</v>
      </c>
      <c r="AL27" s="139" t="s">
        <v>106</v>
      </c>
      <c r="AN27" s="139">
        <v>50</v>
      </c>
      <c r="AO27" s="139">
        <v>4</v>
      </c>
      <c r="AP27" s="139">
        <v>1</v>
      </c>
      <c r="AQ27" s="139" t="s">
        <v>110</v>
      </c>
      <c r="AR27" s="167" t="s">
        <v>106</v>
      </c>
      <c r="AS27" s="167"/>
      <c r="AT27" s="167">
        <v>30</v>
      </c>
      <c r="AU27" s="167">
        <v>2.5</v>
      </c>
      <c r="AV27" s="167">
        <v>1</v>
      </c>
      <c r="AW27" s="167" t="s">
        <v>109</v>
      </c>
      <c r="AX27" s="167" t="s">
        <v>107</v>
      </c>
      <c r="AZ27" s="139">
        <v>0</v>
      </c>
      <c r="BF27" s="167">
        <v>0</v>
      </c>
      <c r="BL27" s="139">
        <v>0</v>
      </c>
      <c r="BX27" s="139">
        <v>0</v>
      </c>
      <c r="CE27" s="139" t="s">
        <v>1555</v>
      </c>
      <c r="CL27" s="139">
        <v>100</v>
      </c>
    </row>
    <row r="28" spans="1:90">
      <c r="A28" s="159">
        <v>43288</v>
      </c>
      <c r="B28" s="139" t="s">
        <v>1496</v>
      </c>
      <c r="D28" s="139" t="s">
        <v>1497</v>
      </c>
      <c r="E28" s="139">
        <v>5</v>
      </c>
      <c r="F28" s="139">
        <v>1</v>
      </c>
      <c r="G28" s="160" t="s">
        <v>319</v>
      </c>
      <c r="H28" s="139">
        <v>37</v>
      </c>
      <c r="I28" s="139">
        <v>52.5</v>
      </c>
      <c r="J28" s="161" t="s">
        <v>2507</v>
      </c>
      <c r="K28" s="162">
        <v>4.42</v>
      </c>
      <c r="L28" s="162">
        <v>4.5750000000000002</v>
      </c>
      <c r="M28" s="163" t="s">
        <v>1556</v>
      </c>
      <c r="N28" s="164" t="s">
        <v>1499</v>
      </c>
      <c r="P28" s="139" t="s">
        <v>224</v>
      </c>
      <c r="Q28" s="139" t="s">
        <v>1500</v>
      </c>
      <c r="R28" s="160" t="s">
        <v>18</v>
      </c>
      <c r="S28" s="139" t="s">
        <v>18</v>
      </c>
      <c r="V28" s="139" t="s">
        <v>1509</v>
      </c>
      <c r="W28" s="139">
        <v>4</v>
      </c>
      <c r="AD28" s="139" t="s">
        <v>146</v>
      </c>
      <c r="AE28" s="139">
        <v>0</v>
      </c>
      <c r="AH28" s="160">
        <v>0</v>
      </c>
      <c r="AN28" s="139">
        <v>0</v>
      </c>
      <c r="AO28" s="139">
        <v>0</v>
      </c>
      <c r="AP28" s="139">
        <v>0</v>
      </c>
      <c r="AQ28" s="139">
        <v>0</v>
      </c>
      <c r="AR28" s="167">
        <v>0</v>
      </c>
      <c r="AS28" s="139">
        <v>0</v>
      </c>
      <c r="AT28" s="139">
        <v>0</v>
      </c>
      <c r="AZ28" s="139">
        <v>0</v>
      </c>
      <c r="BF28" s="167">
        <v>0</v>
      </c>
      <c r="BL28" s="139">
        <v>0</v>
      </c>
      <c r="BX28" s="139">
        <v>0</v>
      </c>
      <c r="CE28" s="139" t="s">
        <v>1552</v>
      </c>
      <c r="CL28" s="139">
        <v>0</v>
      </c>
    </row>
    <row r="29" spans="1:90">
      <c r="A29" s="159">
        <v>43288</v>
      </c>
      <c r="B29" s="139" t="s">
        <v>1496</v>
      </c>
      <c r="D29" s="139" t="s">
        <v>1497</v>
      </c>
      <c r="E29" s="139">
        <v>5</v>
      </c>
      <c r="F29" s="139">
        <v>2</v>
      </c>
      <c r="G29" s="160" t="s">
        <v>321</v>
      </c>
      <c r="H29" s="139">
        <v>0</v>
      </c>
      <c r="I29" s="139">
        <v>81</v>
      </c>
      <c r="J29" s="161" t="s">
        <v>2507</v>
      </c>
      <c r="K29" s="162">
        <v>4.5750000000000002</v>
      </c>
      <c r="L29" s="162">
        <v>5.3849999999999998</v>
      </c>
      <c r="M29" s="163" t="s">
        <v>1557</v>
      </c>
      <c r="N29" s="164">
        <v>29</v>
      </c>
      <c r="P29" s="139" t="s">
        <v>1489</v>
      </c>
      <c r="Q29" s="139" t="s">
        <v>1523</v>
      </c>
      <c r="R29" s="160" t="s">
        <v>18</v>
      </c>
      <c r="S29" s="139" t="s">
        <v>18</v>
      </c>
      <c r="V29" s="139" t="s">
        <v>1509</v>
      </c>
      <c r="W29" s="139">
        <v>4</v>
      </c>
      <c r="X29" s="165" t="s">
        <v>89</v>
      </c>
      <c r="Y29" s="139" t="s">
        <v>93</v>
      </c>
      <c r="AA29" s="139" t="s">
        <v>148</v>
      </c>
      <c r="AB29" s="139" t="s">
        <v>133</v>
      </c>
      <c r="AC29" s="139" t="s">
        <v>139</v>
      </c>
      <c r="AD29" s="139" t="s">
        <v>144</v>
      </c>
      <c r="AE29" s="139">
        <v>1</v>
      </c>
      <c r="AG29" s="139" t="s">
        <v>1558</v>
      </c>
      <c r="AH29" s="160">
        <v>30</v>
      </c>
      <c r="AI29" s="166">
        <v>1.5</v>
      </c>
      <c r="AJ29" s="139">
        <v>0.5</v>
      </c>
      <c r="AK29" s="167" t="s">
        <v>110</v>
      </c>
      <c r="AL29" s="139" t="s">
        <v>106</v>
      </c>
      <c r="AN29" s="139">
        <v>54.9</v>
      </c>
      <c r="AO29" s="139">
        <v>6</v>
      </c>
      <c r="AP29" s="139">
        <v>2</v>
      </c>
      <c r="AQ29" s="139" t="s">
        <v>113</v>
      </c>
      <c r="AR29" s="167" t="s">
        <v>106</v>
      </c>
      <c r="AS29" s="139" t="s">
        <v>1559</v>
      </c>
      <c r="AT29" s="139">
        <v>15</v>
      </c>
      <c r="AU29" s="139">
        <v>4</v>
      </c>
      <c r="AV29" s="139">
        <v>1.5</v>
      </c>
      <c r="AW29" s="139" t="s">
        <v>109</v>
      </c>
      <c r="AX29" s="139" t="s">
        <v>106</v>
      </c>
      <c r="AZ29" s="139">
        <v>0</v>
      </c>
      <c r="BF29" s="167">
        <v>0</v>
      </c>
      <c r="BL29" s="139">
        <v>0.1</v>
      </c>
      <c r="BM29" s="167">
        <v>0.2</v>
      </c>
      <c r="BN29" s="139">
        <v>0.2</v>
      </c>
      <c r="BO29" s="139" t="s">
        <v>109</v>
      </c>
      <c r="BP29" s="139" t="s">
        <v>105</v>
      </c>
      <c r="BQ29" s="139" t="s">
        <v>1560</v>
      </c>
      <c r="BX29" s="139">
        <v>0</v>
      </c>
      <c r="CE29" s="139" t="s">
        <v>1561</v>
      </c>
      <c r="CL29" s="139">
        <v>100</v>
      </c>
    </row>
    <row r="30" spans="1:90">
      <c r="A30" s="159">
        <v>43288</v>
      </c>
      <c r="B30" s="139" t="s">
        <v>1496</v>
      </c>
      <c r="D30" s="139" t="s">
        <v>1497</v>
      </c>
      <c r="E30" s="139">
        <v>6</v>
      </c>
      <c r="F30" s="139">
        <v>1</v>
      </c>
      <c r="G30" s="160" t="s">
        <v>323</v>
      </c>
      <c r="H30" s="139">
        <v>0</v>
      </c>
      <c r="I30" s="139">
        <v>39.5</v>
      </c>
      <c r="J30" s="161" t="s">
        <v>2507</v>
      </c>
      <c r="K30" s="162">
        <v>5.25</v>
      </c>
      <c r="L30" s="162">
        <v>5.6449999999999996</v>
      </c>
      <c r="M30" s="163" t="s">
        <v>1562</v>
      </c>
      <c r="N30" s="164">
        <v>29</v>
      </c>
      <c r="P30" s="139" t="s">
        <v>1489</v>
      </c>
      <c r="Q30" s="139" t="s">
        <v>1523</v>
      </c>
      <c r="R30" s="160" t="s">
        <v>18</v>
      </c>
      <c r="S30" s="139" t="s">
        <v>21</v>
      </c>
      <c r="V30" s="139" t="s">
        <v>1509</v>
      </c>
      <c r="W30" s="139">
        <v>4</v>
      </c>
      <c r="X30" s="165" t="s">
        <v>89</v>
      </c>
      <c r="Y30" s="139" t="s">
        <v>93</v>
      </c>
      <c r="AA30" s="139" t="s">
        <v>148</v>
      </c>
      <c r="AB30" s="139" t="s">
        <v>133</v>
      </c>
      <c r="AC30" s="139" t="s">
        <v>139</v>
      </c>
      <c r="AD30" s="139" t="s">
        <v>144</v>
      </c>
      <c r="AE30" s="139">
        <v>1</v>
      </c>
      <c r="AG30" s="139" t="s">
        <v>1558</v>
      </c>
      <c r="AH30" s="160">
        <v>30</v>
      </c>
      <c r="AI30" s="166">
        <v>1.5</v>
      </c>
      <c r="AJ30" s="139">
        <v>0.5</v>
      </c>
      <c r="AK30" s="167" t="s">
        <v>110</v>
      </c>
      <c r="AL30" s="139" t="s">
        <v>106</v>
      </c>
      <c r="AN30" s="139">
        <v>54.9</v>
      </c>
      <c r="AO30" s="139">
        <v>6</v>
      </c>
      <c r="AP30" s="139">
        <v>2</v>
      </c>
      <c r="AQ30" s="139" t="s">
        <v>113</v>
      </c>
      <c r="AR30" s="167" t="s">
        <v>106</v>
      </c>
      <c r="AS30" s="139" t="s">
        <v>1559</v>
      </c>
      <c r="AT30" s="139">
        <v>15</v>
      </c>
      <c r="AU30" s="139">
        <v>4</v>
      </c>
      <c r="AV30" s="139">
        <v>1.5</v>
      </c>
      <c r="AW30" s="139" t="s">
        <v>109</v>
      </c>
      <c r="AX30" s="139" t="s">
        <v>106</v>
      </c>
      <c r="AZ30" s="139">
        <v>0</v>
      </c>
      <c r="BF30" s="167">
        <v>0</v>
      </c>
      <c r="BL30" s="139">
        <v>0.1</v>
      </c>
      <c r="BM30" s="167">
        <v>0.2</v>
      </c>
      <c r="BN30" s="139">
        <v>0.2</v>
      </c>
      <c r="BO30" s="139" t="s">
        <v>109</v>
      </c>
      <c r="BP30" s="139" t="s">
        <v>105</v>
      </c>
      <c r="BQ30" s="139" t="s">
        <v>1560</v>
      </c>
      <c r="BX30" s="139">
        <v>0</v>
      </c>
      <c r="CE30" s="139" t="s">
        <v>1561</v>
      </c>
      <c r="CL30" s="139">
        <v>100</v>
      </c>
    </row>
    <row r="31" spans="1:90">
      <c r="A31" s="159">
        <v>43288</v>
      </c>
      <c r="B31" s="139" t="s">
        <v>1496</v>
      </c>
      <c r="D31" s="139" t="s">
        <v>1497</v>
      </c>
      <c r="E31" s="139">
        <v>6</v>
      </c>
      <c r="F31" s="139">
        <v>1</v>
      </c>
      <c r="G31" s="160" t="s">
        <v>323</v>
      </c>
      <c r="H31" s="139">
        <v>39.5</v>
      </c>
      <c r="I31" s="139">
        <v>42</v>
      </c>
      <c r="J31" s="161" t="s">
        <v>2507</v>
      </c>
      <c r="K31" s="162">
        <v>5.6449999999999996</v>
      </c>
      <c r="L31" s="162">
        <v>5.67</v>
      </c>
      <c r="M31" s="163" t="s">
        <v>1563</v>
      </c>
      <c r="N31" s="164">
        <v>2</v>
      </c>
      <c r="O31" s="139" t="s">
        <v>1491</v>
      </c>
      <c r="P31" s="139" t="s">
        <v>11</v>
      </c>
      <c r="Q31" s="139" t="s">
        <v>1564</v>
      </c>
      <c r="R31" s="160" t="s">
        <v>21</v>
      </c>
      <c r="S31" s="139" t="s">
        <v>1939</v>
      </c>
      <c r="T31" s="139" t="s">
        <v>133</v>
      </c>
      <c r="U31" s="139" t="s">
        <v>138</v>
      </c>
      <c r="V31" s="139" t="s">
        <v>1501</v>
      </c>
      <c r="W31" s="139">
        <v>3</v>
      </c>
      <c r="X31" s="165" t="s">
        <v>89</v>
      </c>
      <c r="Y31" s="139" t="s">
        <v>93</v>
      </c>
      <c r="Z31" s="139" t="s">
        <v>1565</v>
      </c>
      <c r="AD31" s="139" t="s">
        <v>146</v>
      </c>
      <c r="AE31" s="139">
        <v>0</v>
      </c>
      <c r="AG31" s="139" t="s">
        <v>1541</v>
      </c>
      <c r="AH31" s="160">
        <v>88.9</v>
      </c>
      <c r="AI31" s="166">
        <v>1</v>
      </c>
      <c r="AJ31" s="139">
        <v>0.5</v>
      </c>
      <c r="AK31" s="167" t="s">
        <v>111</v>
      </c>
      <c r="AL31" s="139" t="s">
        <v>105</v>
      </c>
      <c r="AN31" s="139">
        <v>1</v>
      </c>
      <c r="AO31" s="139">
        <v>0.5</v>
      </c>
      <c r="AP31" s="139">
        <v>0.1</v>
      </c>
      <c r="AQ31" s="139" t="s">
        <v>113</v>
      </c>
      <c r="AR31" s="167" t="s">
        <v>107</v>
      </c>
      <c r="AT31" s="139">
        <v>10</v>
      </c>
      <c r="AU31" s="139">
        <v>1</v>
      </c>
      <c r="AV31" s="139">
        <v>0.5</v>
      </c>
      <c r="AW31" s="139" t="s">
        <v>109</v>
      </c>
      <c r="AX31" s="139" t="s">
        <v>106</v>
      </c>
      <c r="AZ31" s="139">
        <v>0</v>
      </c>
      <c r="BF31" s="167">
        <v>0</v>
      </c>
      <c r="BL31" s="139">
        <v>0.1</v>
      </c>
      <c r="BM31" s="167">
        <v>0.2</v>
      </c>
      <c r="BN31" s="139">
        <v>0.2</v>
      </c>
      <c r="BO31" s="139" t="s">
        <v>109</v>
      </c>
      <c r="BP31" s="139" t="s">
        <v>105</v>
      </c>
      <c r="BQ31" s="139" t="s">
        <v>1560</v>
      </c>
      <c r="BX31" s="139">
        <v>0</v>
      </c>
      <c r="CE31" s="139" t="s">
        <v>1566</v>
      </c>
      <c r="CL31" s="139">
        <v>100</v>
      </c>
    </row>
    <row r="32" spans="1:90">
      <c r="A32" s="159">
        <v>43288</v>
      </c>
      <c r="B32" s="139" t="s">
        <v>1496</v>
      </c>
      <c r="D32" s="139" t="s">
        <v>1497</v>
      </c>
      <c r="E32" s="139">
        <v>6</v>
      </c>
      <c r="F32" s="139">
        <v>1</v>
      </c>
      <c r="G32" s="160" t="s">
        <v>323</v>
      </c>
      <c r="H32" s="139">
        <v>42</v>
      </c>
      <c r="I32" s="139">
        <v>47.5</v>
      </c>
      <c r="J32" s="161" t="s">
        <v>2507</v>
      </c>
      <c r="K32" s="162">
        <v>5.67</v>
      </c>
      <c r="L32" s="162">
        <v>5.7249999999999996</v>
      </c>
      <c r="M32" s="163" t="s">
        <v>1568</v>
      </c>
      <c r="N32" s="164">
        <v>1</v>
      </c>
      <c r="P32" s="139" t="s">
        <v>1489</v>
      </c>
      <c r="Q32" s="139" t="s">
        <v>1523</v>
      </c>
      <c r="R32" s="160" t="s">
        <v>1939</v>
      </c>
      <c r="S32" s="139" t="s">
        <v>21</v>
      </c>
      <c r="T32" s="139" t="s">
        <v>133</v>
      </c>
      <c r="U32" s="139" t="s">
        <v>138</v>
      </c>
      <c r="V32" s="139" t="s">
        <v>1509</v>
      </c>
      <c r="W32" s="139">
        <v>4</v>
      </c>
      <c r="X32" s="165" t="s">
        <v>89</v>
      </c>
      <c r="Y32" s="139" t="s">
        <v>93</v>
      </c>
      <c r="Z32" s="139" t="s">
        <v>1565</v>
      </c>
      <c r="AD32" s="139" t="s">
        <v>146</v>
      </c>
      <c r="AE32" s="139">
        <v>0</v>
      </c>
      <c r="AG32" s="139" t="s">
        <v>1541</v>
      </c>
      <c r="AH32" s="160">
        <v>30</v>
      </c>
      <c r="AI32" s="166">
        <v>2</v>
      </c>
      <c r="AJ32" s="139">
        <v>0.5</v>
      </c>
      <c r="AK32" s="167" t="s">
        <v>110</v>
      </c>
      <c r="AL32" s="139" t="s">
        <v>107</v>
      </c>
      <c r="AN32" s="139">
        <v>60</v>
      </c>
      <c r="AO32" s="139">
        <v>3</v>
      </c>
      <c r="AP32" s="139">
        <v>1.5</v>
      </c>
      <c r="AQ32" s="139" t="s">
        <v>110</v>
      </c>
      <c r="AR32" s="167" t="s">
        <v>106</v>
      </c>
      <c r="AT32" s="139">
        <v>10</v>
      </c>
      <c r="AU32" s="139">
        <v>2.5</v>
      </c>
      <c r="AV32" s="139">
        <v>0.5</v>
      </c>
      <c r="AW32" s="139" t="s">
        <v>109</v>
      </c>
      <c r="AX32" s="139" t="s">
        <v>106</v>
      </c>
      <c r="AZ32" s="139">
        <v>0</v>
      </c>
      <c r="BF32" s="167">
        <v>0</v>
      </c>
      <c r="BL32" s="139">
        <v>0</v>
      </c>
      <c r="BX32" s="139">
        <v>0</v>
      </c>
      <c r="CE32" s="139" t="s">
        <v>1567</v>
      </c>
      <c r="CL32" s="139">
        <v>100</v>
      </c>
    </row>
    <row r="33" spans="1:90">
      <c r="A33" s="159">
        <v>43288</v>
      </c>
      <c r="B33" s="139" t="s">
        <v>1496</v>
      </c>
      <c r="D33" s="139" t="s">
        <v>1497</v>
      </c>
      <c r="E33" s="139">
        <v>6</v>
      </c>
      <c r="F33" s="139">
        <v>1</v>
      </c>
      <c r="G33" s="160" t="s">
        <v>323</v>
      </c>
      <c r="H33" s="139">
        <v>47.5</v>
      </c>
      <c r="I33" s="139">
        <v>52.5</v>
      </c>
      <c r="J33" s="161" t="s">
        <v>2507</v>
      </c>
      <c r="K33" s="162">
        <v>5.7249999999999996</v>
      </c>
      <c r="L33" s="162">
        <v>5.7750000000000004</v>
      </c>
      <c r="M33" s="163" t="s">
        <v>1573</v>
      </c>
      <c r="N33" s="164">
        <v>3</v>
      </c>
      <c r="O33" s="139" t="s">
        <v>1491</v>
      </c>
      <c r="P33" s="139" t="s">
        <v>11</v>
      </c>
      <c r="Q33" s="139" t="s">
        <v>1564</v>
      </c>
      <c r="R33" s="160" t="s">
        <v>21</v>
      </c>
      <c r="S33" s="139" t="s">
        <v>21</v>
      </c>
      <c r="T33" s="139" t="s">
        <v>133</v>
      </c>
      <c r="U33" s="139" t="s">
        <v>139</v>
      </c>
      <c r="V33" s="139" t="s">
        <v>1569</v>
      </c>
      <c r="W33" s="139">
        <v>5</v>
      </c>
      <c r="X33" s="165" t="s">
        <v>91</v>
      </c>
      <c r="Y33" s="139" t="s">
        <v>1492</v>
      </c>
      <c r="Z33" s="139" t="s">
        <v>1570</v>
      </c>
      <c r="AD33" s="139" t="s">
        <v>146</v>
      </c>
      <c r="AE33" s="139">
        <v>0</v>
      </c>
      <c r="AG33" s="139" t="s">
        <v>1571</v>
      </c>
      <c r="AH33" s="160">
        <v>83.9</v>
      </c>
      <c r="AI33" s="166">
        <v>1.5</v>
      </c>
      <c r="AJ33" s="139">
        <v>0.5</v>
      </c>
      <c r="AK33" s="167" t="s">
        <v>110</v>
      </c>
      <c r="AL33" s="139" t="s">
        <v>106</v>
      </c>
      <c r="AN33" s="139">
        <v>1</v>
      </c>
      <c r="AO33" s="139">
        <v>0.5</v>
      </c>
      <c r="AP33" s="139">
        <v>0.1</v>
      </c>
      <c r="AQ33" s="139" t="s">
        <v>113</v>
      </c>
      <c r="AR33" s="167" t="s">
        <v>107</v>
      </c>
      <c r="AT33" s="139">
        <v>15</v>
      </c>
      <c r="AU33" s="139">
        <v>9</v>
      </c>
      <c r="AV33" s="139">
        <v>3</v>
      </c>
      <c r="AW33" s="139" t="s">
        <v>110</v>
      </c>
      <c r="AX33" s="139" t="s">
        <v>106</v>
      </c>
      <c r="AZ33" s="139">
        <v>0</v>
      </c>
      <c r="BF33" s="167">
        <v>0</v>
      </c>
      <c r="BL33" s="139">
        <v>0.1</v>
      </c>
      <c r="BM33" s="167">
        <v>0.2</v>
      </c>
      <c r="BN33" s="139">
        <v>0.2</v>
      </c>
      <c r="BO33" s="139" t="s">
        <v>109</v>
      </c>
      <c r="BP33" s="139" t="s">
        <v>105</v>
      </c>
      <c r="BQ33" s="139" t="s">
        <v>1560</v>
      </c>
      <c r="BX33" s="139">
        <v>0</v>
      </c>
      <c r="CE33" s="139" t="s">
        <v>1572</v>
      </c>
      <c r="CL33" s="139">
        <v>100</v>
      </c>
    </row>
    <row r="34" spans="1:90">
      <c r="A34" s="159">
        <v>43288</v>
      </c>
      <c r="B34" s="139" t="s">
        <v>1496</v>
      </c>
      <c r="D34" s="139" t="s">
        <v>1497</v>
      </c>
      <c r="E34" s="139">
        <v>6</v>
      </c>
      <c r="F34" s="139">
        <v>1</v>
      </c>
      <c r="G34" s="160" t="s">
        <v>323</v>
      </c>
      <c r="H34" s="139">
        <v>52.5</v>
      </c>
      <c r="I34" s="139">
        <v>69</v>
      </c>
      <c r="J34" s="161" t="s">
        <v>2507</v>
      </c>
      <c r="K34" s="162">
        <v>5.7750000000000004</v>
      </c>
      <c r="L34" s="162">
        <v>5.9399999999999995</v>
      </c>
      <c r="M34" s="163" t="s">
        <v>1576</v>
      </c>
      <c r="N34" s="164">
        <v>1</v>
      </c>
      <c r="P34" s="139" t="s">
        <v>1489</v>
      </c>
      <c r="Q34" s="139" t="s">
        <v>1523</v>
      </c>
      <c r="R34" s="160" t="s">
        <v>21</v>
      </c>
      <c r="S34" s="139" t="s">
        <v>21</v>
      </c>
      <c r="T34" s="139" t="s">
        <v>133</v>
      </c>
      <c r="U34" s="139" t="s">
        <v>138</v>
      </c>
      <c r="V34" s="139" t="s">
        <v>1509</v>
      </c>
      <c r="W34" s="139">
        <v>4</v>
      </c>
      <c r="X34" s="165" t="s">
        <v>89</v>
      </c>
      <c r="Y34" s="139" t="s">
        <v>93</v>
      </c>
      <c r="AA34" s="139" t="s">
        <v>148</v>
      </c>
      <c r="AB34" s="139" t="s">
        <v>133</v>
      </c>
      <c r="AC34" s="139" t="s">
        <v>138</v>
      </c>
      <c r="AD34" s="139" t="s">
        <v>125</v>
      </c>
      <c r="AE34" s="139">
        <v>2</v>
      </c>
      <c r="AG34" s="139" t="s">
        <v>1574</v>
      </c>
      <c r="AH34" s="160">
        <v>20</v>
      </c>
      <c r="AI34" s="166">
        <v>1</v>
      </c>
      <c r="AJ34" s="139">
        <v>0.5</v>
      </c>
      <c r="AK34" s="167" t="s">
        <v>110</v>
      </c>
      <c r="AL34" s="139" t="s">
        <v>106</v>
      </c>
      <c r="AN34" s="139">
        <v>60</v>
      </c>
      <c r="AO34" s="139">
        <v>4</v>
      </c>
      <c r="AP34" s="139">
        <v>2</v>
      </c>
      <c r="AQ34" s="139" t="s">
        <v>110</v>
      </c>
      <c r="AR34" s="167" t="s">
        <v>106</v>
      </c>
      <c r="AT34" s="139">
        <v>20</v>
      </c>
      <c r="AU34" s="139">
        <v>1.5</v>
      </c>
      <c r="AV34" s="139">
        <v>1</v>
      </c>
      <c r="AW34" s="139" t="s">
        <v>109</v>
      </c>
      <c r="AX34" s="139" t="s">
        <v>107</v>
      </c>
      <c r="AZ34" s="139">
        <v>0</v>
      </c>
      <c r="BF34" s="167">
        <v>0</v>
      </c>
      <c r="BL34" s="139">
        <v>0</v>
      </c>
      <c r="BX34" s="139">
        <v>0</v>
      </c>
      <c r="CE34" s="139" t="s">
        <v>1575</v>
      </c>
      <c r="CL34" s="139">
        <v>100</v>
      </c>
    </row>
    <row r="35" spans="1:90">
      <c r="A35" s="159">
        <v>43288</v>
      </c>
      <c r="B35" s="139" t="s">
        <v>1496</v>
      </c>
      <c r="D35" s="139" t="s">
        <v>1497</v>
      </c>
      <c r="E35" s="139">
        <v>6</v>
      </c>
      <c r="F35" s="139">
        <v>1</v>
      </c>
      <c r="G35" s="160" t="s">
        <v>323</v>
      </c>
      <c r="H35" s="139">
        <v>69</v>
      </c>
      <c r="I35" s="139">
        <v>73</v>
      </c>
      <c r="J35" s="161" t="s">
        <v>2507</v>
      </c>
      <c r="K35" s="162">
        <v>5.9399999999999995</v>
      </c>
      <c r="L35" s="162">
        <v>5.98</v>
      </c>
      <c r="M35" s="163" t="s">
        <v>1578</v>
      </c>
      <c r="N35" s="164">
        <v>1</v>
      </c>
      <c r="O35" s="139" t="s">
        <v>27</v>
      </c>
      <c r="P35" s="139" t="s">
        <v>1516</v>
      </c>
      <c r="Q35" s="139" t="s">
        <v>1517</v>
      </c>
      <c r="R35" s="160" t="s">
        <v>21</v>
      </c>
      <c r="S35" s="139" t="s">
        <v>21</v>
      </c>
      <c r="T35" s="139" t="s">
        <v>160</v>
      </c>
      <c r="U35" s="139" t="s">
        <v>138</v>
      </c>
      <c r="V35" s="139" t="s">
        <v>1509</v>
      </c>
      <c r="W35" s="139">
        <v>4</v>
      </c>
      <c r="X35" s="165" t="s">
        <v>89</v>
      </c>
      <c r="Y35" s="139" t="s">
        <v>93</v>
      </c>
      <c r="AD35" s="139" t="s">
        <v>146</v>
      </c>
      <c r="AE35" s="139">
        <v>0</v>
      </c>
      <c r="AG35" s="139" t="s">
        <v>1541</v>
      </c>
      <c r="AH35" s="160">
        <v>5</v>
      </c>
      <c r="AI35" s="166">
        <v>1.5</v>
      </c>
      <c r="AJ35" s="139">
        <v>0.5</v>
      </c>
      <c r="AK35" s="167" t="s">
        <v>110</v>
      </c>
      <c r="AL35" s="139" t="s">
        <v>105</v>
      </c>
      <c r="AN35" s="139">
        <v>95</v>
      </c>
      <c r="AO35" s="139">
        <v>4</v>
      </c>
      <c r="AP35" s="139">
        <v>1</v>
      </c>
      <c r="AQ35" s="139" t="s">
        <v>110</v>
      </c>
      <c r="AR35" s="167" t="s">
        <v>106</v>
      </c>
      <c r="AT35" s="139">
        <v>0</v>
      </c>
      <c r="AZ35" s="139">
        <v>0</v>
      </c>
      <c r="BF35" s="167">
        <v>0</v>
      </c>
      <c r="BL35" s="139">
        <v>0</v>
      </c>
      <c r="BX35" s="139">
        <v>0</v>
      </c>
      <c r="CE35" s="139" t="s">
        <v>1577</v>
      </c>
      <c r="CL35" s="139">
        <v>100</v>
      </c>
    </row>
    <row r="36" spans="1:90">
      <c r="A36" s="159">
        <v>43288</v>
      </c>
      <c r="B36" s="139" t="s">
        <v>1496</v>
      </c>
      <c r="D36" s="139" t="s">
        <v>1497</v>
      </c>
      <c r="E36" s="139">
        <v>6</v>
      </c>
      <c r="F36" s="139">
        <v>1</v>
      </c>
      <c r="G36" s="160" t="s">
        <v>323</v>
      </c>
      <c r="H36" s="139">
        <v>73</v>
      </c>
      <c r="I36" s="139">
        <v>79</v>
      </c>
      <c r="J36" s="161" t="s">
        <v>2507</v>
      </c>
      <c r="K36" s="162">
        <v>5.98</v>
      </c>
      <c r="L36" s="162">
        <v>6.04</v>
      </c>
      <c r="M36" s="163" t="s">
        <v>1583</v>
      </c>
      <c r="N36" s="164">
        <v>3</v>
      </c>
      <c r="O36" s="139" t="s">
        <v>1493</v>
      </c>
      <c r="P36" s="139" t="s">
        <v>12</v>
      </c>
      <c r="Q36" s="139" t="s">
        <v>1579</v>
      </c>
      <c r="R36" s="160" t="s">
        <v>21</v>
      </c>
      <c r="S36" s="139" t="s">
        <v>21</v>
      </c>
      <c r="T36" s="139" t="s">
        <v>133</v>
      </c>
      <c r="U36" s="139" t="s">
        <v>138</v>
      </c>
      <c r="V36" s="139" t="s">
        <v>1509</v>
      </c>
      <c r="W36" s="139">
        <v>4</v>
      </c>
      <c r="X36" s="165" t="s">
        <v>89</v>
      </c>
      <c r="Y36" s="139" t="s">
        <v>92</v>
      </c>
      <c r="Z36" s="139" t="s">
        <v>1580</v>
      </c>
      <c r="AD36" s="139" t="s">
        <v>146</v>
      </c>
      <c r="AE36" s="139">
        <v>0</v>
      </c>
      <c r="AG36" s="139" t="s">
        <v>1541</v>
      </c>
      <c r="AH36" s="160">
        <v>91.9</v>
      </c>
      <c r="AI36" s="166">
        <v>4</v>
      </c>
      <c r="AJ36" s="139">
        <v>0.5</v>
      </c>
      <c r="AK36" s="167" t="s">
        <v>110</v>
      </c>
      <c r="AL36" s="139" t="s">
        <v>106</v>
      </c>
      <c r="AN36" s="139">
        <v>5</v>
      </c>
      <c r="AO36" s="139">
        <v>2</v>
      </c>
      <c r="AP36" s="139">
        <v>0.5</v>
      </c>
      <c r="AQ36" s="139" t="s">
        <v>92</v>
      </c>
      <c r="AR36" s="167" t="s">
        <v>107</v>
      </c>
      <c r="AT36" s="139">
        <v>3</v>
      </c>
      <c r="AU36" s="139">
        <v>1</v>
      </c>
      <c r="AV36" s="139">
        <v>0.5</v>
      </c>
      <c r="AW36" s="139" t="s">
        <v>113</v>
      </c>
      <c r="AX36" s="139" t="s">
        <v>107</v>
      </c>
      <c r="AZ36" s="139">
        <v>0</v>
      </c>
      <c r="BF36" s="167">
        <v>0</v>
      </c>
      <c r="BL36" s="139">
        <v>0.1</v>
      </c>
      <c r="BM36" s="167">
        <v>0.2</v>
      </c>
      <c r="BN36" s="139">
        <v>0.2</v>
      </c>
      <c r="BO36" s="139" t="s">
        <v>109</v>
      </c>
      <c r="BP36" s="139" t="s">
        <v>105</v>
      </c>
      <c r="BQ36" s="139" t="s">
        <v>1581</v>
      </c>
      <c r="BX36" s="139">
        <v>0</v>
      </c>
      <c r="CE36" s="139" t="s">
        <v>1582</v>
      </c>
      <c r="CL36" s="139">
        <v>100</v>
      </c>
    </row>
    <row r="37" spans="1:90">
      <c r="A37" s="159">
        <v>43288</v>
      </c>
      <c r="B37" s="139" t="s">
        <v>1496</v>
      </c>
      <c r="D37" s="139" t="s">
        <v>1497</v>
      </c>
      <c r="E37" s="139">
        <v>6</v>
      </c>
      <c r="F37" s="139">
        <v>2</v>
      </c>
      <c r="G37" s="160" t="s">
        <v>325</v>
      </c>
      <c r="H37" s="139">
        <v>0</v>
      </c>
      <c r="I37" s="139">
        <v>39</v>
      </c>
      <c r="J37" s="161" t="s">
        <v>2507</v>
      </c>
      <c r="K37" s="162">
        <v>6.04</v>
      </c>
      <c r="L37" s="162">
        <v>6.43</v>
      </c>
      <c r="M37" s="163" t="s">
        <v>1587</v>
      </c>
      <c r="N37" s="164">
        <v>2</v>
      </c>
      <c r="P37" s="139" t="s">
        <v>1489</v>
      </c>
      <c r="Q37" s="139" t="s">
        <v>1523</v>
      </c>
      <c r="R37" s="160" t="s">
        <v>21</v>
      </c>
      <c r="S37" s="139" t="s">
        <v>21</v>
      </c>
      <c r="T37" s="139" t="s">
        <v>133</v>
      </c>
      <c r="U37" s="139" t="s">
        <v>138</v>
      </c>
      <c r="V37" s="139" t="s">
        <v>1509</v>
      </c>
      <c r="W37" s="139">
        <v>4</v>
      </c>
      <c r="X37" s="165" t="s">
        <v>89</v>
      </c>
      <c r="Y37" s="139" t="s">
        <v>93</v>
      </c>
      <c r="Z37" s="139" t="s">
        <v>1584</v>
      </c>
      <c r="AA37" s="139" t="s">
        <v>148</v>
      </c>
      <c r="AB37" s="139" t="s">
        <v>160</v>
      </c>
      <c r="AC37" s="139" t="s">
        <v>138</v>
      </c>
      <c r="AD37" s="139" t="s">
        <v>144</v>
      </c>
      <c r="AE37" s="139">
        <v>1</v>
      </c>
      <c r="AG37" s="139" t="s">
        <v>1585</v>
      </c>
      <c r="AH37" s="160">
        <v>30</v>
      </c>
      <c r="AI37" s="166">
        <v>1.5</v>
      </c>
      <c r="AJ37" s="139">
        <v>0.5</v>
      </c>
      <c r="AK37" s="167" t="s">
        <v>111</v>
      </c>
      <c r="AL37" s="139" t="s">
        <v>107</v>
      </c>
      <c r="AN37" s="139">
        <v>60</v>
      </c>
      <c r="AO37" s="139">
        <v>4</v>
      </c>
      <c r="AP37" s="139">
        <v>2</v>
      </c>
      <c r="AQ37" s="139" t="s">
        <v>110</v>
      </c>
      <c r="AR37" s="167" t="s">
        <v>107</v>
      </c>
      <c r="AT37" s="139">
        <v>10</v>
      </c>
      <c r="AU37" s="139">
        <v>4</v>
      </c>
      <c r="AV37" s="139">
        <v>1.5</v>
      </c>
      <c r="AW37" s="139" t="s">
        <v>110</v>
      </c>
      <c r="AX37" s="139" t="s">
        <v>107</v>
      </c>
      <c r="AZ37" s="139">
        <v>0</v>
      </c>
      <c r="BF37" s="167">
        <v>0</v>
      </c>
      <c r="BL37" s="139">
        <v>0</v>
      </c>
      <c r="BX37" s="139">
        <v>0</v>
      </c>
      <c r="CE37" s="139" t="s">
        <v>1586</v>
      </c>
      <c r="CL37" s="139">
        <v>100</v>
      </c>
    </row>
    <row r="38" spans="1:90">
      <c r="A38" s="159">
        <v>43288</v>
      </c>
      <c r="B38" s="139" t="s">
        <v>1496</v>
      </c>
      <c r="D38" s="139" t="s">
        <v>1497</v>
      </c>
      <c r="E38" s="139">
        <v>6</v>
      </c>
      <c r="F38" s="139">
        <v>2</v>
      </c>
      <c r="G38" s="160" t="s">
        <v>325</v>
      </c>
      <c r="H38" s="139">
        <v>39</v>
      </c>
      <c r="I38" s="139">
        <v>40.5</v>
      </c>
      <c r="J38" s="161" t="s">
        <v>2507</v>
      </c>
      <c r="K38" s="162">
        <v>6.43</v>
      </c>
      <c r="L38" s="162">
        <v>6.4450000000000003</v>
      </c>
      <c r="M38" s="163" t="s">
        <v>1590</v>
      </c>
      <c r="N38" s="164">
        <v>1</v>
      </c>
      <c r="P38" s="139" t="s">
        <v>12</v>
      </c>
      <c r="Q38" s="139" t="s">
        <v>1588</v>
      </c>
      <c r="R38" s="160" t="s">
        <v>21</v>
      </c>
      <c r="S38" s="139" t="s">
        <v>21</v>
      </c>
      <c r="T38" s="139" t="s">
        <v>133</v>
      </c>
      <c r="U38" s="139" t="s">
        <v>138</v>
      </c>
      <c r="V38" s="139" t="s">
        <v>1509</v>
      </c>
      <c r="W38" s="139">
        <v>4</v>
      </c>
      <c r="X38" s="165" t="s">
        <v>89</v>
      </c>
      <c r="Y38" s="139" t="s">
        <v>93</v>
      </c>
      <c r="AD38" s="139" t="s">
        <v>146</v>
      </c>
      <c r="AE38" s="139">
        <v>0</v>
      </c>
      <c r="AG38" s="139" t="s">
        <v>1541</v>
      </c>
      <c r="AH38" s="160">
        <v>97.9</v>
      </c>
      <c r="AI38" s="166">
        <v>0.5</v>
      </c>
      <c r="AJ38" s="139">
        <v>0.5</v>
      </c>
      <c r="AK38" s="167" t="s">
        <v>110</v>
      </c>
      <c r="AL38" s="139" t="s">
        <v>106</v>
      </c>
      <c r="AN38" s="139">
        <v>0</v>
      </c>
      <c r="AT38" s="139">
        <v>2</v>
      </c>
      <c r="AU38" s="139">
        <v>0.5</v>
      </c>
      <c r="AV38" s="139">
        <v>0.5</v>
      </c>
      <c r="AW38" s="139" t="s">
        <v>113</v>
      </c>
      <c r="AX38" s="139" t="s">
        <v>107</v>
      </c>
      <c r="AZ38" s="139">
        <v>0</v>
      </c>
      <c r="BF38" s="167">
        <v>0</v>
      </c>
      <c r="BL38" s="139">
        <v>0.1</v>
      </c>
      <c r="BM38" s="167">
        <v>0.1</v>
      </c>
      <c r="BN38" s="139">
        <v>0.1</v>
      </c>
      <c r="BO38" s="139" t="s">
        <v>109</v>
      </c>
      <c r="BP38" s="139" t="s">
        <v>105</v>
      </c>
      <c r="BQ38" s="139" t="s">
        <v>1589</v>
      </c>
      <c r="BX38" s="139">
        <v>0</v>
      </c>
      <c r="CE38" s="139" t="s">
        <v>12</v>
      </c>
      <c r="CL38" s="139">
        <v>100</v>
      </c>
    </row>
    <row r="39" spans="1:90">
      <c r="A39" s="159">
        <v>43288</v>
      </c>
      <c r="B39" s="139" t="s">
        <v>1496</v>
      </c>
      <c r="D39" s="139" t="s">
        <v>1497</v>
      </c>
      <c r="E39" s="139">
        <v>6</v>
      </c>
      <c r="F39" s="139">
        <v>2</v>
      </c>
      <c r="G39" s="160" t="s">
        <v>325</v>
      </c>
      <c r="H39" s="139">
        <v>40.5</v>
      </c>
      <c r="I39" s="139">
        <v>86.5</v>
      </c>
      <c r="J39" s="161" t="s">
        <v>2507</v>
      </c>
      <c r="K39" s="162">
        <v>6.4450000000000003</v>
      </c>
      <c r="L39" s="162">
        <v>6.9050000000000002</v>
      </c>
      <c r="M39" s="163" t="s">
        <v>1592</v>
      </c>
      <c r="N39" s="164">
        <v>7</v>
      </c>
      <c r="P39" s="139" t="s">
        <v>1489</v>
      </c>
      <c r="Q39" s="139" t="s">
        <v>1523</v>
      </c>
      <c r="R39" s="160" t="s">
        <v>21</v>
      </c>
      <c r="S39" s="139" t="s">
        <v>2135</v>
      </c>
      <c r="T39" s="139" t="s">
        <v>133</v>
      </c>
      <c r="U39" s="139" t="s">
        <v>138</v>
      </c>
      <c r="V39" s="139" t="s">
        <v>1509</v>
      </c>
      <c r="W39" s="139">
        <v>4</v>
      </c>
      <c r="X39" s="165" t="s">
        <v>89</v>
      </c>
      <c r="Y39" s="139" t="s">
        <v>93</v>
      </c>
      <c r="AA39" s="139" t="s">
        <v>148</v>
      </c>
      <c r="AB39" s="139" t="s">
        <v>133</v>
      </c>
      <c r="AC39" s="139" t="s">
        <v>138</v>
      </c>
      <c r="AD39" s="139" t="s">
        <v>125</v>
      </c>
      <c r="AE39" s="139">
        <v>2</v>
      </c>
      <c r="AG39" s="139" t="s">
        <v>1591</v>
      </c>
      <c r="AH39" s="160">
        <v>30</v>
      </c>
      <c r="AI39" s="166">
        <v>2</v>
      </c>
      <c r="AJ39" s="139">
        <v>0.5</v>
      </c>
      <c r="AK39" s="167" t="s">
        <v>110</v>
      </c>
      <c r="AL39" s="139" t="s">
        <v>107</v>
      </c>
      <c r="AN39" s="139">
        <v>64.900000000000006</v>
      </c>
      <c r="AO39" s="139">
        <v>4</v>
      </c>
      <c r="AP39" s="139">
        <v>1.5</v>
      </c>
      <c r="AQ39" s="139" t="s">
        <v>111</v>
      </c>
      <c r="AR39" s="167" t="s">
        <v>107</v>
      </c>
      <c r="AT39" s="139">
        <v>5</v>
      </c>
      <c r="AU39" s="139">
        <v>4</v>
      </c>
      <c r="AV39" s="139">
        <v>1.5</v>
      </c>
      <c r="AW39" s="139" t="s">
        <v>110</v>
      </c>
      <c r="AX39" s="139" t="s">
        <v>107</v>
      </c>
      <c r="AZ39" s="139">
        <v>0</v>
      </c>
      <c r="BF39" s="167">
        <v>0</v>
      </c>
      <c r="BL39" s="139">
        <v>0.1</v>
      </c>
      <c r="BM39" s="167">
        <v>0.1</v>
      </c>
      <c r="BN39" s="139">
        <v>0.1</v>
      </c>
      <c r="BO39" s="139" t="s">
        <v>109</v>
      </c>
      <c r="BP39" s="139" t="s">
        <v>105</v>
      </c>
      <c r="BX39" s="139">
        <v>0</v>
      </c>
      <c r="CE39" s="139" t="s">
        <v>1575</v>
      </c>
      <c r="CL39" s="139">
        <v>100</v>
      </c>
    </row>
    <row r="40" spans="1:90">
      <c r="A40" s="159">
        <v>43288</v>
      </c>
      <c r="B40" s="139" t="s">
        <v>1496</v>
      </c>
      <c r="D40" s="139" t="s">
        <v>1497</v>
      </c>
      <c r="E40" s="139">
        <v>6</v>
      </c>
      <c r="F40" s="139">
        <v>3</v>
      </c>
      <c r="G40" s="160" t="s">
        <v>327</v>
      </c>
      <c r="H40" s="139">
        <v>0</v>
      </c>
      <c r="I40" s="139">
        <v>14</v>
      </c>
      <c r="J40" s="161" t="s">
        <v>2507</v>
      </c>
      <c r="K40" s="162">
        <v>6.9050000000000002</v>
      </c>
      <c r="L40" s="162">
        <v>7.0449999999999999</v>
      </c>
      <c r="M40" s="163" t="s">
        <v>1592</v>
      </c>
      <c r="N40" s="164">
        <v>7</v>
      </c>
      <c r="P40" s="139" t="s">
        <v>1489</v>
      </c>
      <c r="Q40" s="139" t="s">
        <v>1523</v>
      </c>
      <c r="R40" s="160" t="s">
        <v>2135</v>
      </c>
      <c r="S40" s="139" t="s">
        <v>21</v>
      </c>
      <c r="V40" s="139" t="s">
        <v>1509</v>
      </c>
      <c r="W40" s="139">
        <v>4</v>
      </c>
      <c r="X40" s="165" t="s">
        <v>89</v>
      </c>
      <c r="Y40" s="139" t="s">
        <v>93</v>
      </c>
      <c r="AA40" s="139" t="s">
        <v>148</v>
      </c>
      <c r="AB40" s="139" t="s">
        <v>133</v>
      </c>
      <c r="AC40" s="139" t="s">
        <v>138</v>
      </c>
      <c r="AD40" s="139" t="s">
        <v>125</v>
      </c>
      <c r="AE40" s="139">
        <v>2</v>
      </c>
      <c r="AG40" s="139" t="s">
        <v>1591</v>
      </c>
      <c r="AH40" s="160">
        <v>30</v>
      </c>
      <c r="AI40" s="166">
        <v>2</v>
      </c>
      <c r="AJ40" s="139">
        <v>0.5</v>
      </c>
      <c r="AK40" s="167" t="s">
        <v>110</v>
      </c>
      <c r="AL40" s="139" t="s">
        <v>107</v>
      </c>
      <c r="AN40" s="139">
        <v>64.900000000000006</v>
      </c>
      <c r="AO40" s="139">
        <v>4</v>
      </c>
      <c r="AP40" s="139">
        <v>1.5</v>
      </c>
      <c r="AQ40" s="139" t="s">
        <v>111</v>
      </c>
      <c r="AR40" s="167" t="s">
        <v>107</v>
      </c>
      <c r="AT40" s="139">
        <v>5</v>
      </c>
      <c r="AU40" s="139">
        <v>4</v>
      </c>
      <c r="AV40" s="139">
        <v>1.5</v>
      </c>
      <c r="AW40" s="139" t="s">
        <v>110</v>
      </c>
      <c r="AX40" s="139" t="s">
        <v>107</v>
      </c>
      <c r="AZ40" s="139">
        <v>0</v>
      </c>
      <c r="BF40" s="167">
        <v>0</v>
      </c>
      <c r="BL40" s="139">
        <v>0.1</v>
      </c>
      <c r="BM40" s="167">
        <v>0.1</v>
      </c>
      <c r="BN40" s="139">
        <v>0.1</v>
      </c>
      <c r="BO40" s="139" t="s">
        <v>109</v>
      </c>
      <c r="BP40" s="139" t="s">
        <v>105</v>
      </c>
      <c r="BX40" s="139">
        <v>0</v>
      </c>
      <c r="CE40" s="139" t="s">
        <v>1575</v>
      </c>
      <c r="CL40" s="139">
        <v>100</v>
      </c>
    </row>
    <row r="41" spans="1:90">
      <c r="A41" s="159">
        <v>43288</v>
      </c>
      <c r="B41" s="139" t="s">
        <v>1496</v>
      </c>
      <c r="D41" s="139" t="s">
        <v>1497</v>
      </c>
      <c r="E41" s="139">
        <v>6</v>
      </c>
      <c r="F41" s="139">
        <v>3</v>
      </c>
      <c r="G41" s="160" t="s">
        <v>327</v>
      </c>
      <c r="H41" s="139">
        <v>14</v>
      </c>
      <c r="I41" s="139">
        <v>52.5</v>
      </c>
      <c r="J41" s="161" t="s">
        <v>2507</v>
      </c>
      <c r="K41" s="162">
        <v>7.0449999999999999</v>
      </c>
      <c r="L41" s="162">
        <v>7.4300000000000006</v>
      </c>
      <c r="M41" s="163" t="s">
        <v>1595</v>
      </c>
      <c r="N41" s="164">
        <v>3</v>
      </c>
      <c r="O41" s="139" t="s">
        <v>1491</v>
      </c>
      <c r="P41" s="139" t="s">
        <v>11</v>
      </c>
      <c r="Q41" s="139" t="s">
        <v>1564</v>
      </c>
      <c r="R41" s="160" t="s">
        <v>21</v>
      </c>
      <c r="S41" s="139" t="s">
        <v>2135</v>
      </c>
      <c r="T41" s="139" t="s">
        <v>133</v>
      </c>
      <c r="U41" s="139" t="s">
        <v>138</v>
      </c>
      <c r="V41" s="139" t="s">
        <v>1569</v>
      </c>
      <c r="W41" s="139">
        <v>5</v>
      </c>
      <c r="X41" s="165" t="s">
        <v>91</v>
      </c>
      <c r="Y41" s="139" t="s">
        <v>98</v>
      </c>
      <c r="Z41" s="139" t="s">
        <v>1570</v>
      </c>
      <c r="AA41" s="139" t="s">
        <v>148</v>
      </c>
      <c r="AB41" s="139" t="s">
        <v>133</v>
      </c>
      <c r="AC41" s="139" t="s">
        <v>140</v>
      </c>
      <c r="AD41" s="139" t="s">
        <v>144</v>
      </c>
      <c r="AE41" s="139">
        <v>1</v>
      </c>
      <c r="AG41" s="139" t="s">
        <v>1593</v>
      </c>
      <c r="AH41" s="160">
        <v>58</v>
      </c>
      <c r="AI41" s="166">
        <v>3</v>
      </c>
      <c r="AJ41" s="139">
        <v>0.5</v>
      </c>
      <c r="AK41" s="167" t="s">
        <v>110</v>
      </c>
      <c r="AL41" s="139" t="s">
        <v>106</v>
      </c>
      <c r="AN41" s="139">
        <v>10</v>
      </c>
      <c r="AO41" s="139">
        <v>4</v>
      </c>
      <c r="AP41" s="139">
        <v>2.5</v>
      </c>
      <c r="AQ41" s="139" t="s">
        <v>92</v>
      </c>
      <c r="AR41" s="167" t="s">
        <v>107</v>
      </c>
      <c r="AT41" s="139">
        <v>30</v>
      </c>
      <c r="AU41" s="139">
        <v>7</v>
      </c>
      <c r="AV41" s="139">
        <v>3</v>
      </c>
      <c r="AW41" s="139" t="s">
        <v>110</v>
      </c>
      <c r="AX41" s="139" t="s">
        <v>106</v>
      </c>
      <c r="AZ41" s="139">
        <v>0</v>
      </c>
      <c r="BF41" s="167">
        <v>0</v>
      </c>
      <c r="BL41" s="139">
        <v>2</v>
      </c>
      <c r="BM41" s="167">
        <v>0.2</v>
      </c>
      <c r="BN41" s="139">
        <v>0.2</v>
      </c>
      <c r="BO41" s="139" t="s">
        <v>109</v>
      </c>
      <c r="BP41" s="139" t="s">
        <v>105</v>
      </c>
      <c r="BX41" s="139">
        <v>0</v>
      </c>
      <c r="CE41" s="139" t="s">
        <v>1594</v>
      </c>
      <c r="CL41" s="139">
        <v>100</v>
      </c>
    </row>
    <row r="42" spans="1:90">
      <c r="A42" s="159">
        <v>43288</v>
      </c>
      <c r="B42" s="139" t="s">
        <v>1496</v>
      </c>
      <c r="D42" s="139" t="s">
        <v>1497</v>
      </c>
      <c r="E42" s="139">
        <v>6</v>
      </c>
      <c r="F42" s="139">
        <v>4</v>
      </c>
      <c r="G42" s="160" t="s">
        <v>329</v>
      </c>
      <c r="H42" s="139">
        <v>0</v>
      </c>
      <c r="I42" s="139">
        <v>8</v>
      </c>
      <c r="J42" s="161" t="s">
        <v>2507</v>
      </c>
      <c r="K42" s="162">
        <v>7.43</v>
      </c>
      <c r="L42" s="162">
        <v>7.51</v>
      </c>
      <c r="M42" s="163" t="s">
        <v>1598</v>
      </c>
      <c r="N42" s="164">
        <v>3</v>
      </c>
      <c r="O42" s="139" t="s">
        <v>1491</v>
      </c>
      <c r="P42" s="139" t="s">
        <v>11</v>
      </c>
      <c r="Q42" s="139" t="s">
        <v>1564</v>
      </c>
      <c r="R42" s="160" t="s">
        <v>2135</v>
      </c>
      <c r="S42" s="139" t="s">
        <v>1939</v>
      </c>
      <c r="V42" s="139" t="s">
        <v>1569</v>
      </c>
      <c r="W42" s="139">
        <v>5</v>
      </c>
      <c r="X42" s="165" t="s">
        <v>91</v>
      </c>
      <c r="Y42" s="139" t="s">
        <v>98</v>
      </c>
      <c r="Z42" s="139" t="s">
        <v>1570</v>
      </c>
      <c r="AA42" s="139" t="s">
        <v>148</v>
      </c>
      <c r="AB42" s="139" t="s">
        <v>133</v>
      </c>
      <c r="AC42" s="139" t="s">
        <v>140</v>
      </c>
      <c r="AD42" s="139" t="s">
        <v>144</v>
      </c>
      <c r="AE42" s="139">
        <v>1</v>
      </c>
      <c r="AG42" s="139" t="s">
        <v>1593</v>
      </c>
      <c r="AH42" s="160">
        <v>58</v>
      </c>
      <c r="AI42" s="166">
        <v>3</v>
      </c>
      <c r="AJ42" s="139">
        <v>0.5</v>
      </c>
      <c r="AK42" s="167" t="s">
        <v>110</v>
      </c>
      <c r="AL42" s="139" t="s">
        <v>106</v>
      </c>
      <c r="AN42" s="139">
        <v>10</v>
      </c>
      <c r="AO42" s="139">
        <v>4</v>
      </c>
      <c r="AP42" s="139">
        <v>2.5</v>
      </c>
      <c r="AQ42" s="139" t="s">
        <v>92</v>
      </c>
      <c r="AR42" s="167" t="s">
        <v>107</v>
      </c>
      <c r="AT42" s="139">
        <v>30</v>
      </c>
      <c r="AU42" s="139">
        <v>7</v>
      </c>
      <c r="AV42" s="139">
        <v>3</v>
      </c>
      <c r="AW42" s="139" t="s">
        <v>110</v>
      </c>
      <c r="AX42" s="139" t="s">
        <v>106</v>
      </c>
      <c r="AZ42" s="139">
        <v>0</v>
      </c>
      <c r="BF42" s="167">
        <v>0</v>
      </c>
      <c r="BL42" s="139">
        <v>2</v>
      </c>
      <c r="BM42" s="167">
        <v>0.2</v>
      </c>
      <c r="BN42" s="139">
        <v>0.2</v>
      </c>
      <c r="BO42" s="139" t="s">
        <v>109</v>
      </c>
      <c r="BP42" s="139" t="s">
        <v>105</v>
      </c>
      <c r="BX42" s="139">
        <v>0</v>
      </c>
      <c r="CE42" s="139" t="s">
        <v>1594</v>
      </c>
      <c r="CL42" s="139">
        <v>100</v>
      </c>
    </row>
    <row r="43" spans="1:90">
      <c r="A43" s="159">
        <v>43288</v>
      </c>
      <c r="B43" s="139" t="s">
        <v>1496</v>
      </c>
      <c r="D43" s="139" t="s">
        <v>1497</v>
      </c>
      <c r="E43" s="139">
        <v>6</v>
      </c>
      <c r="F43" s="139">
        <v>4</v>
      </c>
      <c r="G43" s="160" t="s">
        <v>329</v>
      </c>
      <c r="H43" s="139">
        <v>8</v>
      </c>
      <c r="I43" s="139">
        <v>46.5</v>
      </c>
      <c r="J43" s="161" t="s">
        <v>2507</v>
      </c>
      <c r="K43" s="162">
        <v>7.51</v>
      </c>
      <c r="L43" s="162">
        <v>7.8949999999999996</v>
      </c>
      <c r="M43" s="163" t="s">
        <v>1601</v>
      </c>
      <c r="N43" s="164">
        <v>7</v>
      </c>
      <c r="P43" s="139" t="s">
        <v>1489</v>
      </c>
      <c r="Q43" s="139" t="s">
        <v>1523</v>
      </c>
      <c r="R43" s="160" t="s">
        <v>1939</v>
      </c>
      <c r="S43" s="139" t="s">
        <v>21</v>
      </c>
      <c r="T43" s="139" t="s">
        <v>133</v>
      </c>
      <c r="U43" s="139" t="s">
        <v>138</v>
      </c>
      <c r="V43" s="139" t="s">
        <v>1509</v>
      </c>
      <c r="W43" s="139">
        <v>4</v>
      </c>
      <c r="X43" s="165" t="s">
        <v>89</v>
      </c>
      <c r="Y43" s="139" t="s">
        <v>93</v>
      </c>
      <c r="Z43" s="139" t="s">
        <v>1596</v>
      </c>
      <c r="AA43" s="139" t="s">
        <v>148</v>
      </c>
      <c r="AB43" s="139" t="s">
        <v>133</v>
      </c>
      <c r="AC43" s="139" t="s">
        <v>138</v>
      </c>
      <c r="AD43" s="139" t="s">
        <v>144</v>
      </c>
      <c r="AE43" s="139">
        <v>1</v>
      </c>
      <c r="AG43" s="139" t="s">
        <v>1597</v>
      </c>
      <c r="AH43" s="160">
        <v>15</v>
      </c>
      <c r="AI43" s="166">
        <v>3</v>
      </c>
      <c r="AJ43" s="139">
        <v>1</v>
      </c>
      <c r="AK43" s="167" t="s">
        <v>110</v>
      </c>
      <c r="AL43" s="139" t="s">
        <v>107</v>
      </c>
      <c r="AN43" s="139">
        <v>74</v>
      </c>
      <c r="AO43" s="139">
        <v>4</v>
      </c>
      <c r="AP43" s="139">
        <v>3</v>
      </c>
      <c r="AQ43" s="139" t="s">
        <v>110</v>
      </c>
      <c r="AR43" s="167" t="s">
        <v>106</v>
      </c>
      <c r="AT43" s="139">
        <v>10</v>
      </c>
      <c r="AU43" s="139">
        <v>4</v>
      </c>
      <c r="AV43" s="139">
        <v>2.5</v>
      </c>
      <c r="AW43" s="139" t="s">
        <v>110</v>
      </c>
      <c r="AX43" s="139" t="s">
        <v>107</v>
      </c>
      <c r="AZ43" s="139">
        <v>0</v>
      </c>
      <c r="BF43" s="167">
        <v>0</v>
      </c>
      <c r="BL43" s="139">
        <v>1</v>
      </c>
      <c r="BM43" s="167">
        <v>0.5</v>
      </c>
      <c r="BN43" s="139">
        <v>0.2</v>
      </c>
      <c r="BO43" s="139" t="s">
        <v>109</v>
      </c>
      <c r="BP43" s="139" t="s">
        <v>105</v>
      </c>
      <c r="BX43" s="139">
        <v>0</v>
      </c>
      <c r="CE43" s="139" t="s">
        <v>1575</v>
      </c>
      <c r="CL43" s="139">
        <v>100</v>
      </c>
    </row>
    <row r="44" spans="1:90">
      <c r="A44" s="159">
        <v>43288</v>
      </c>
      <c r="B44" s="139" t="s">
        <v>1496</v>
      </c>
      <c r="D44" s="139" t="s">
        <v>1497</v>
      </c>
      <c r="E44" s="139">
        <v>6</v>
      </c>
      <c r="F44" s="139">
        <v>4</v>
      </c>
      <c r="G44" s="160" t="s">
        <v>329</v>
      </c>
      <c r="H44" s="139">
        <v>46.5</v>
      </c>
      <c r="I44" s="139">
        <v>67.5</v>
      </c>
      <c r="J44" s="161" t="s">
        <v>2507</v>
      </c>
      <c r="K44" s="162">
        <v>7.8949999999999996</v>
      </c>
      <c r="L44" s="162">
        <v>8.1050000000000004</v>
      </c>
      <c r="M44" s="163" t="s">
        <v>1604</v>
      </c>
      <c r="N44" s="164">
        <v>1</v>
      </c>
      <c r="O44" s="139" t="s">
        <v>1491</v>
      </c>
      <c r="P44" s="139" t="s">
        <v>11</v>
      </c>
      <c r="Q44" s="139" t="s">
        <v>1564</v>
      </c>
      <c r="R44" s="160" t="s">
        <v>21</v>
      </c>
      <c r="S44" s="139" t="s">
        <v>21</v>
      </c>
      <c r="T44" s="139" t="s">
        <v>133</v>
      </c>
      <c r="U44" s="139" t="s">
        <v>138</v>
      </c>
      <c r="V44" s="139" t="s">
        <v>1569</v>
      </c>
      <c r="W44" s="139">
        <v>5</v>
      </c>
      <c r="X44" s="165" t="s">
        <v>91</v>
      </c>
      <c r="Y44" s="139" t="s">
        <v>98</v>
      </c>
      <c r="Z44" s="139" t="s">
        <v>1570</v>
      </c>
      <c r="AA44" s="139" t="s">
        <v>148</v>
      </c>
      <c r="AB44" s="139" t="s">
        <v>160</v>
      </c>
      <c r="AC44" s="139" t="s">
        <v>138</v>
      </c>
      <c r="AD44" s="139" t="s">
        <v>125</v>
      </c>
      <c r="AE44" s="139">
        <v>2</v>
      </c>
      <c r="AG44" s="139" t="s">
        <v>1599</v>
      </c>
      <c r="AH44" s="160">
        <v>74</v>
      </c>
      <c r="AI44" s="166">
        <v>2</v>
      </c>
      <c r="AJ44" s="139">
        <v>0.5</v>
      </c>
      <c r="AK44" s="167" t="s">
        <v>110</v>
      </c>
      <c r="AL44" s="139" t="s">
        <v>106</v>
      </c>
      <c r="AN44" s="139">
        <v>5</v>
      </c>
      <c r="AO44" s="139">
        <v>3</v>
      </c>
      <c r="AP44" s="139">
        <v>1</v>
      </c>
      <c r="AQ44" s="139" t="s">
        <v>92</v>
      </c>
      <c r="AR44" s="167" t="s">
        <v>107</v>
      </c>
      <c r="AT44" s="139">
        <v>20</v>
      </c>
      <c r="AU44" s="139">
        <v>9</v>
      </c>
      <c r="AV44" s="139">
        <v>2</v>
      </c>
      <c r="AW44" s="139" t="s">
        <v>110</v>
      </c>
      <c r="AX44" s="139" t="s">
        <v>106</v>
      </c>
      <c r="AZ44" s="139">
        <v>0</v>
      </c>
      <c r="BF44" s="167">
        <v>0</v>
      </c>
      <c r="BL44" s="139">
        <v>1</v>
      </c>
      <c r="BM44" s="167">
        <v>0.5</v>
      </c>
      <c r="BN44" s="139">
        <v>0.2</v>
      </c>
      <c r="BO44" s="139" t="s">
        <v>109</v>
      </c>
      <c r="BP44" s="139" t="s">
        <v>105</v>
      </c>
      <c r="BX44" s="139">
        <v>0</v>
      </c>
      <c r="CE44" s="139" t="s">
        <v>1600</v>
      </c>
      <c r="CL44" s="139">
        <v>100</v>
      </c>
    </row>
    <row r="45" spans="1:90">
      <c r="A45" s="159">
        <v>43288</v>
      </c>
      <c r="B45" s="139" t="s">
        <v>1496</v>
      </c>
      <c r="D45" s="139" t="s">
        <v>1497</v>
      </c>
      <c r="E45" s="139">
        <v>6</v>
      </c>
      <c r="F45" s="139">
        <v>4</v>
      </c>
      <c r="G45" s="160" t="s">
        <v>329</v>
      </c>
      <c r="H45" s="139">
        <v>67.5</v>
      </c>
      <c r="I45" s="139">
        <v>81</v>
      </c>
      <c r="J45" s="161" t="s">
        <v>2507</v>
      </c>
      <c r="K45" s="162">
        <v>8.1050000000000004</v>
      </c>
      <c r="L45" s="162">
        <v>8.24</v>
      </c>
      <c r="M45" s="163" t="s">
        <v>1606</v>
      </c>
      <c r="N45" s="164">
        <v>1</v>
      </c>
      <c r="P45" s="139" t="s">
        <v>1489</v>
      </c>
      <c r="Q45" s="139" t="s">
        <v>1523</v>
      </c>
      <c r="R45" s="160" t="s">
        <v>21</v>
      </c>
      <c r="S45" s="139" t="s">
        <v>21</v>
      </c>
      <c r="T45" s="139" t="s">
        <v>133</v>
      </c>
      <c r="U45" s="139" t="s">
        <v>138</v>
      </c>
      <c r="V45" s="139" t="s">
        <v>1509</v>
      </c>
      <c r="W45" s="139">
        <v>4</v>
      </c>
      <c r="X45" s="165" t="s">
        <v>89</v>
      </c>
      <c r="Y45" s="139" t="s">
        <v>93</v>
      </c>
      <c r="AA45" s="139" t="s">
        <v>148</v>
      </c>
      <c r="AB45" s="139" t="s">
        <v>133</v>
      </c>
      <c r="AC45" s="139" t="s">
        <v>139</v>
      </c>
      <c r="AD45" s="139" t="s">
        <v>125</v>
      </c>
      <c r="AE45" s="139">
        <v>2</v>
      </c>
      <c r="AG45" s="139" t="s">
        <v>1602</v>
      </c>
      <c r="AH45" s="160">
        <v>20</v>
      </c>
      <c r="AI45" s="166">
        <v>3</v>
      </c>
      <c r="AJ45" s="139">
        <v>1</v>
      </c>
      <c r="AK45" s="167" t="s">
        <v>111</v>
      </c>
      <c r="AL45" s="139" t="s">
        <v>107</v>
      </c>
      <c r="AN45" s="139">
        <v>78</v>
      </c>
      <c r="AO45" s="139">
        <v>3</v>
      </c>
      <c r="AP45" s="139">
        <v>0.5</v>
      </c>
      <c r="AQ45" s="139" t="s">
        <v>111</v>
      </c>
      <c r="AR45" s="167" t="s">
        <v>106</v>
      </c>
      <c r="AT45" s="139">
        <v>2</v>
      </c>
      <c r="AU45" s="139">
        <v>4</v>
      </c>
      <c r="AV45" s="139">
        <v>1</v>
      </c>
      <c r="AW45" s="139" t="s">
        <v>110</v>
      </c>
      <c r="AX45" s="139" t="s">
        <v>107</v>
      </c>
      <c r="AZ45" s="139">
        <v>0</v>
      </c>
      <c r="BF45" s="167">
        <v>0</v>
      </c>
      <c r="BL45" s="139">
        <v>0</v>
      </c>
      <c r="BX45" s="139">
        <v>0</v>
      </c>
      <c r="CE45" s="139" t="s">
        <v>1603</v>
      </c>
      <c r="CL45" s="139">
        <v>100</v>
      </c>
    </row>
    <row r="46" spans="1:90">
      <c r="A46" s="159">
        <v>43288</v>
      </c>
      <c r="B46" s="139" t="s">
        <v>1496</v>
      </c>
      <c r="D46" s="139" t="s">
        <v>1497</v>
      </c>
      <c r="E46" s="139">
        <v>6</v>
      </c>
      <c r="F46" s="139">
        <v>4</v>
      </c>
      <c r="G46" s="160" t="s">
        <v>329</v>
      </c>
      <c r="H46" s="139">
        <v>81</v>
      </c>
      <c r="I46" s="139">
        <v>87</v>
      </c>
      <c r="J46" s="161" t="s">
        <v>2507</v>
      </c>
      <c r="K46" s="162">
        <v>8.24</v>
      </c>
      <c r="L46" s="162">
        <v>8.2999999999999989</v>
      </c>
      <c r="M46" s="163" t="s">
        <v>1608</v>
      </c>
      <c r="N46" s="164">
        <v>1</v>
      </c>
      <c r="P46" s="139" t="s">
        <v>1489</v>
      </c>
      <c r="Q46" s="139" t="s">
        <v>1523</v>
      </c>
      <c r="R46" s="160" t="s">
        <v>21</v>
      </c>
      <c r="S46" s="139" t="s">
        <v>21</v>
      </c>
      <c r="T46" s="139" t="s">
        <v>133</v>
      </c>
      <c r="U46" s="139" t="s">
        <v>138</v>
      </c>
      <c r="V46" s="139" t="s">
        <v>1509</v>
      </c>
      <c r="W46" s="139">
        <v>4</v>
      </c>
      <c r="X46" s="165" t="s">
        <v>89</v>
      </c>
      <c r="Y46" s="139" t="s">
        <v>93</v>
      </c>
      <c r="AA46" s="139" t="s">
        <v>148</v>
      </c>
      <c r="AB46" s="139" t="s">
        <v>133</v>
      </c>
      <c r="AC46" s="139" t="s">
        <v>138</v>
      </c>
      <c r="AD46" s="139" t="s">
        <v>145</v>
      </c>
      <c r="AE46" s="139">
        <v>3</v>
      </c>
      <c r="AH46" s="160">
        <v>54</v>
      </c>
      <c r="AI46" s="166">
        <v>2</v>
      </c>
      <c r="AJ46" s="139">
        <v>0.5</v>
      </c>
      <c r="AK46" s="167" t="s">
        <v>111</v>
      </c>
      <c r="AL46" s="139" t="s">
        <v>107</v>
      </c>
      <c r="AN46" s="139">
        <v>40</v>
      </c>
      <c r="AO46" s="139">
        <v>4</v>
      </c>
      <c r="AP46" s="139">
        <v>2</v>
      </c>
      <c r="AQ46" s="139" t="s">
        <v>112</v>
      </c>
      <c r="AR46" s="167" t="s">
        <v>107</v>
      </c>
      <c r="AT46" s="139">
        <v>5</v>
      </c>
      <c r="AU46" s="139">
        <v>4</v>
      </c>
      <c r="AV46" s="139">
        <v>1.5</v>
      </c>
      <c r="AW46" s="139" t="s">
        <v>113</v>
      </c>
      <c r="AX46" s="139" t="s">
        <v>107</v>
      </c>
      <c r="AZ46" s="139">
        <v>0</v>
      </c>
      <c r="BF46" s="167">
        <v>0</v>
      </c>
      <c r="BL46" s="139">
        <v>1</v>
      </c>
      <c r="BM46" s="167">
        <v>0.5</v>
      </c>
      <c r="BN46" s="139">
        <v>0.2</v>
      </c>
      <c r="BO46" s="139" t="s">
        <v>109</v>
      </c>
      <c r="BP46" s="139" t="s">
        <v>105</v>
      </c>
      <c r="BX46" s="139">
        <v>0</v>
      </c>
      <c r="CE46" s="139" t="s">
        <v>1605</v>
      </c>
      <c r="CL46" s="139">
        <v>100</v>
      </c>
    </row>
    <row r="47" spans="1:90">
      <c r="A47" s="159">
        <v>43288</v>
      </c>
      <c r="B47" s="139" t="s">
        <v>1496</v>
      </c>
      <c r="D47" s="139" t="s">
        <v>1497</v>
      </c>
      <c r="E47" s="139">
        <v>6</v>
      </c>
      <c r="F47" s="139">
        <v>4</v>
      </c>
      <c r="G47" s="160" t="s">
        <v>329</v>
      </c>
      <c r="H47" s="139">
        <v>87</v>
      </c>
      <c r="I47" s="139">
        <v>97</v>
      </c>
      <c r="J47" s="161" t="s">
        <v>2507</v>
      </c>
      <c r="K47" s="162">
        <v>8.2999999999999989</v>
      </c>
      <c r="L47" s="162">
        <v>8.4</v>
      </c>
      <c r="M47" s="163" t="s">
        <v>1612</v>
      </c>
      <c r="N47" s="164">
        <v>3</v>
      </c>
      <c r="P47" s="139" t="s">
        <v>1489</v>
      </c>
      <c r="Q47" s="139" t="s">
        <v>1523</v>
      </c>
      <c r="R47" s="160" t="s">
        <v>21</v>
      </c>
      <c r="S47" s="139" t="s">
        <v>2135</v>
      </c>
      <c r="T47" s="139" t="s">
        <v>133</v>
      </c>
      <c r="U47" s="139" t="s">
        <v>139</v>
      </c>
      <c r="V47" s="139" t="s">
        <v>1509</v>
      </c>
      <c r="W47" s="139">
        <v>4</v>
      </c>
      <c r="X47" s="165" t="s">
        <v>89</v>
      </c>
      <c r="Y47" s="139" t="s">
        <v>93</v>
      </c>
      <c r="AD47" s="139" t="s">
        <v>146</v>
      </c>
      <c r="AE47" s="139">
        <v>0</v>
      </c>
      <c r="AG47" s="139" t="s">
        <v>1607</v>
      </c>
      <c r="AH47" s="160">
        <v>54</v>
      </c>
      <c r="AI47" s="166">
        <v>2</v>
      </c>
      <c r="AJ47" s="139">
        <v>0.5</v>
      </c>
      <c r="AK47" s="167" t="s">
        <v>111</v>
      </c>
      <c r="AL47" s="139" t="s">
        <v>107</v>
      </c>
      <c r="AN47" s="139">
        <v>40</v>
      </c>
      <c r="AO47" s="139">
        <v>4</v>
      </c>
      <c r="AP47" s="139">
        <v>2</v>
      </c>
      <c r="AQ47" s="139" t="s">
        <v>112</v>
      </c>
      <c r="AR47" s="167" t="s">
        <v>107</v>
      </c>
      <c r="AT47" s="139">
        <v>5</v>
      </c>
      <c r="AU47" s="139">
        <v>4</v>
      </c>
      <c r="AV47" s="139">
        <v>1.5</v>
      </c>
      <c r="AW47" s="139" t="s">
        <v>113</v>
      </c>
      <c r="AX47" s="139" t="s">
        <v>107</v>
      </c>
      <c r="AZ47" s="139">
        <v>0</v>
      </c>
      <c r="BF47" s="167">
        <v>0</v>
      </c>
      <c r="BL47" s="139">
        <v>1</v>
      </c>
      <c r="BM47" s="167">
        <v>0.5</v>
      </c>
      <c r="BN47" s="139">
        <v>0.2</v>
      </c>
      <c r="BO47" s="139" t="s">
        <v>109</v>
      </c>
      <c r="BP47" s="139" t="s">
        <v>105</v>
      </c>
      <c r="BX47" s="139">
        <v>0</v>
      </c>
      <c r="CE47" s="139" t="s">
        <v>1605</v>
      </c>
      <c r="CL47" s="139">
        <v>100</v>
      </c>
    </row>
    <row r="48" spans="1:90">
      <c r="A48" s="159">
        <v>43288</v>
      </c>
      <c r="B48" s="139" t="s">
        <v>1496</v>
      </c>
      <c r="D48" s="139" t="s">
        <v>1497</v>
      </c>
      <c r="E48" s="139">
        <v>7</v>
      </c>
      <c r="F48" s="139">
        <v>1</v>
      </c>
      <c r="G48" s="160" t="s">
        <v>331</v>
      </c>
      <c r="H48" s="139">
        <v>0</v>
      </c>
      <c r="I48" s="139">
        <v>18</v>
      </c>
      <c r="J48" s="161" t="s">
        <v>2507</v>
      </c>
      <c r="K48" s="162">
        <v>8.25</v>
      </c>
      <c r="L48" s="162">
        <v>8.43</v>
      </c>
      <c r="M48" s="163" t="s">
        <v>1612</v>
      </c>
      <c r="N48" s="164">
        <v>3</v>
      </c>
      <c r="P48" s="139" t="s">
        <v>1489</v>
      </c>
      <c r="Q48" s="139" t="s">
        <v>1523</v>
      </c>
      <c r="R48" s="160" t="s">
        <v>2135</v>
      </c>
      <c r="S48" s="139" t="s">
        <v>21</v>
      </c>
      <c r="V48" s="139" t="s">
        <v>1509</v>
      </c>
      <c r="W48" s="139">
        <v>4</v>
      </c>
      <c r="X48" s="165" t="s">
        <v>89</v>
      </c>
      <c r="Y48" s="139" t="s">
        <v>93</v>
      </c>
      <c r="AD48" s="139" t="s">
        <v>146</v>
      </c>
      <c r="AE48" s="139">
        <v>0</v>
      </c>
      <c r="AG48" s="139" t="s">
        <v>1607</v>
      </c>
      <c r="AH48" s="160">
        <v>54</v>
      </c>
      <c r="AI48" s="166">
        <v>2</v>
      </c>
      <c r="AJ48" s="139">
        <v>0.5</v>
      </c>
      <c r="AK48" s="167" t="s">
        <v>111</v>
      </c>
      <c r="AL48" s="139" t="s">
        <v>107</v>
      </c>
      <c r="AN48" s="139">
        <v>40</v>
      </c>
      <c r="AO48" s="139">
        <v>4</v>
      </c>
      <c r="AP48" s="139">
        <v>2</v>
      </c>
      <c r="AQ48" s="139" t="s">
        <v>112</v>
      </c>
      <c r="AR48" s="167" t="s">
        <v>107</v>
      </c>
      <c r="AT48" s="139">
        <v>5</v>
      </c>
      <c r="AU48" s="139">
        <v>4</v>
      </c>
      <c r="AV48" s="139">
        <v>1.5</v>
      </c>
      <c r="AW48" s="139" t="s">
        <v>113</v>
      </c>
      <c r="AX48" s="139" t="s">
        <v>107</v>
      </c>
      <c r="AZ48" s="139">
        <v>0</v>
      </c>
      <c r="BF48" s="167">
        <v>0</v>
      </c>
      <c r="BL48" s="139">
        <v>1</v>
      </c>
      <c r="BM48" s="167">
        <v>0.5</v>
      </c>
      <c r="BN48" s="139">
        <v>0.2</v>
      </c>
      <c r="BO48" s="139" t="s">
        <v>109</v>
      </c>
      <c r="BP48" s="139" t="s">
        <v>105</v>
      </c>
      <c r="BX48" s="139">
        <v>0</v>
      </c>
      <c r="CE48" s="139" t="s">
        <v>1605</v>
      </c>
      <c r="CL48" s="139">
        <v>100</v>
      </c>
    </row>
    <row r="49" spans="1:90">
      <c r="A49" s="159">
        <v>43288</v>
      </c>
      <c r="B49" s="139" t="s">
        <v>1496</v>
      </c>
      <c r="D49" s="139" t="s">
        <v>1497</v>
      </c>
      <c r="E49" s="139">
        <v>7</v>
      </c>
      <c r="F49" s="139">
        <v>1</v>
      </c>
      <c r="G49" s="160" t="s">
        <v>331</v>
      </c>
      <c r="H49" s="139">
        <v>18</v>
      </c>
      <c r="I49" s="139">
        <v>22.5</v>
      </c>
      <c r="J49" s="161" t="s">
        <v>2507</v>
      </c>
      <c r="K49" s="162">
        <v>8.43</v>
      </c>
      <c r="L49" s="162">
        <v>8.4749999999999996</v>
      </c>
      <c r="M49" s="163" t="s">
        <v>1614</v>
      </c>
      <c r="N49" s="164">
        <v>1</v>
      </c>
      <c r="P49" s="139" t="s">
        <v>11</v>
      </c>
      <c r="Q49" s="139" t="s">
        <v>1609</v>
      </c>
      <c r="R49" s="160" t="s">
        <v>21</v>
      </c>
      <c r="S49" s="139" t="s">
        <v>21</v>
      </c>
      <c r="T49" s="139" t="s">
        <v>133</v>
      </c>
      <c r="U49" s="139" t="s">
        <v>138</v>
      </c>
      <c r="V49" s="139" t="s">
        <v>1509</v>
      </c>
      <c r="W49" s="139">
        <v>4</v>
      </c>
      <c r="X49" s="165" t="s">
        <v>89</v>
      </c>
      <c r="Y49" s="139" t="s">
        <v>96</v>
      </c>
      <c r="AA49" s="139" t="s">
        <v>148</v>
      </c>
      <c r="AB49" s="139" t="s">
        <v>160</v>
      </c>
      <c r="AC49" s="139" t="s">
        <v>138</v>
      </c>
      <c r="AD49" s="139" t="s">
        <v>125</v>
      </c>
      <c r="AE49" s="139">
        <v>2</v>
      </c>
      <c r="AG49" s="139" t="s">
        <v>1610</v>
      </c>
      <c r="AH49" s="160">
        <v>84</v>
      </c>
      <c r="AI49" s="166">
        <v>2</v>
      </c>
      <c r="AJ49" s="139">
        <v>1</v>
      </c>
      <c r="AK49" s="167" t="s">
        <v>111</v>
      </c>
      <c r="AL49" s="139" t="s">
        <v>106</v>
      </c>
      <c r="AN49" s="139">
        <v>0</v>
      </c>
      <c r="AT49" s="139">
        <v>15</v>
      </c>
      <c r="AU49" s="139">
        <v>4</v>
      </c>
      <c r="AV49" s="139">
        <v>1.5</v>
      </c>
      <c r="AW49" s="139" t="s">
        <v>110</v>
      </c>
      <c r="AX49" s="139" t="s">
        <v>107</v>
      </c>
      <c r="AZ49" s="139">
        <v>0</v>
      </c>
      <c r="BF49" s="167">
        <v>0</v>
      </c>
      <c r="BL49" s="139">
        <v>1</v>
      </c>
      <c r="BM49" s="167">
        <v>0.5</v>
      </c>
      <c r="BN49" s="139">
        <v>0.2</v>
      </c>
      <c r="BO49" s="139" t="s">
        <v>109</v>
      </c>
      <c r="BP49" s="139" t="s">
        <v>105</v>
      </c>
      <c r="BX49" s="139">
        <v>0</v>
      </c>
      <c r="CE49" s="139" t="s">
        <v>1611</v>
      </c>
      <c r="CL49" s="139">
        <v>100</v>
      </c>
    </row>
    <row r="50" spans="1:90">
      <c r="A50" s="159">
        <v>43288</v>
      </c>
      <c r="B50" s="139" t="s">
        <v>1496</v>
      </c>
      <c r="D50" s="139" t="s">
        <v>1497</v>
      </c>
      <c r="E50" s="139">
        <v>7</v>
      </c>
      <c r="F50" s="139">
        <v>1</v>
      </c>
      <c r="G50" s="160" t="s">
        <v>331</v>
      </c>
      <c r="H50" s="139">
        <v>22.5</v>
      </c>
      <c r="I50" s="139">
        <v>56</v>
      </c>
      <c r="J50" s="161" t="s">
        <v>2507</v>
      </c>
      <c r="K50" s="162">
        <v>8.4749999999999996</v>
      </c>
      <c r="L50" s="162">
        <v>8.81</v>
      </c>
      <c r="M50" s="163" t="s">
        <v>1618</v>
      </c>
      <c r="N50" s="164">
        <v>2</v>
      </c>
      <c r="P50" s="139" t="s">
        <v>1489</v>
      </c>
      <c r="Q50" s="139" t="s">
        <v>1523</v>
      </c>
      <c r="R50" s="160" t="s">
        <v>21</v>
      </c>
      <c r="S50" s="139" t="s">
        <v>21</v>
      </c>
      <c r="T50" s="139" t="s">
        <v>133</v>
      </c>
      <c r="U50" s="139" t="s">
        <v>138</v>
      </c>
      <c r="V50" s="139" t="s">
        <v>1509</v>
      </c>
      <c r="W50" s="139">
        <v>4</v>
      </c>
      <c r="X50" s="165" t="s">
        <v>89</v>
      </c>
      <c r="Y50" s="139" t="s">
        <v>93</v>
      </c>
      <c r="AA50" s="139" t="s">
        <v>148</v>
      </c>
      <c r="AB50" s="139" t="s">
        <v>133</v>
      </c>
      <c r="AC50" s="139" t="s">
        <v>138</v>
      </c>
      <c r="AD50" s="139" t="s">
        <v>125</v>
      </c>
      <c r="AE50" s="139">
        <v>2</v>
      </c>
      <c r="AG50" s="139" t="s">
        <v>1613</v>
      </c>
      <c r="AH50" s="160">
        <v>50</v>
      </c>
      <c r="AI50" s="166">
        <v>1.5</v>
      </c>
      <c r="AJ50" s="139">
        <v>0.5</v>
      </c>
      <c r="AK50" s="167" t="s">
        <v>111</v>
      </c>
      <c r="AL50" s="139" t="s">
        <v>107</v>
      </c>
      <c r="AN50" s="139">
        <v>39</v>
      </c>
      <c r="AO50" s="139">
        <v>4</v>
      </c>
      <c r="AP50" s="139">
        <v>2</v>
      </c>
      <c r="AQ50" s="139" t="s">
        <v>111</v>
      </c>
      <c r="AR50" s="167" t="s">
        <v>106</v>
      </c>
      <c r="AT50" s="139">
        <v>10</v>
      </c>
      <c r="AU50" s="139">
        <v>5</v>
      </c>
      <c r="AV50" s="139">
        <v>2</v>
      </c>
      <c r="AW50" s="139" t="s">
        <v>110</v>
      </c>
      <c r="AX50" s="139" t="s">
        <v>107</v>
      </c>
      <c r="AZ50" s="139">
        <v>0</v>
      </c>
      <c r="BF50" s="167">
        <v>0</v>
      </c>
      <c r="BL50" s="139">
        <v>1</v>
      </c>
      <c r="BM50" s="167">
        <v>0.5</v>
      </c>
      <c r="BN50" s="139">
        <v>0.2</v>
      </c>
      <c r="BO50" s="139" t="s">
        <v>109</v>
      </c>
      <c r="BP50" s="139" t="s">
        <v>105</v>
      </c>
      <c r="BX50" s="139">
        <v>0</v>
      </c>
      <c r="CE50" s="139" t="s">
        <v>1603</v>
      </c>
      <c r="CL50" s="139">
        <v>100</v>
      </c>
    </row>
    <row r="51" spans="1:90">
      <c r="A51" s="159">
        <v>43288</v>
      </c>
      <c r="B51" s="139" t="s">
        <v>1496</v>
      </c>
      <c r="D51" s="139" t="s">
        <v>1497</v>
      </c>
      <c r="E51" s="139">
        <v>7</v>
      </c>
      <c r="F51" s="139">
        <v>1</v>
      </c>
      <c r="G51" s="160" t="s">
        <v>331</v>
      </c>
      <c r="H51" s="139">
        <v>56</v>
      </c>
      <c r="I51" s="139">
        <v>62</v>
      </c>
      <c r="J51" s="161" t="s">
        <v>2507</v>
      </c>
      <c r="K51" s="162">
        <v>8.81</v>
      </c>
      <c r="L51" s="162">
        <v>8.8699999999999992</v>
      </c>
      <c r="M51" s="163" t="s">
        <v>1619</v>
      </c>
      <c r="N51" s="164">
        <v>1</v>
      </c>
      <c r="O51" s="139" t="s">
        <v>1494</v>
      </c>
      <c r="P51" s="139" t="s">
        <v>12</v>
      </c>
      <c r="Q51" s="139" t="s">
        <v>1615</v>
      </c>
      <c r="R51" s="160" t="s">
        <v>21</v>
      </c>
      <c r="S51" s="139" t="s">
        <v>21</v>
      </c>
      <c r="T51" s="139" t="s">
        <v>133</v>
      </c>
      <c r="U51" s="139" t="s">
        <v>139</v>
      </c>
      <c r="V51" s="139" t="s">
        <v>1509</v>
      </c>
      <c r="W51" s="139">
        <v>4</v>
      </c>
      <c r="X51" s="165" t="s">
        <v>89</v>
      </c>
      <c r="Y51" s="139" t="s">
        <v>93</v>
      </c>
      <c r="AA51" s="139" t="s">
        <v>148</v>
      </c>
      <c r="AB51" s="139" t="s">
        <v>160</v>
      </c>
      <c r="AC51" s="139" t="s">
        <v>138</v>
      </c>
      <c r="AD51" s="139" t="s">
        <v>144</v>
      </c>
      <c r="AE51" s="139">
        <v>1</v>
      </c>
      <c r="AG51" s="139" t="s">
        <v>1616</v>
      </c>
      <c r="AH51" s="160">
        <v>83.9</v>
      </c>
      <c r="AI51" s="166">
        <v>2</v>
      </c>
      <c r="AJ51" s="139">
        <v>1</v>
      </c>
      <c r="AK51" s="167" t="s">
        <v>111</v>
      </c>
      <c r="AL51" s="139" t="s">
        <v>106</v>
      </c>
      <c r="AN51" s="139">
        <v>0</v>
      </c>
      <c r="AT51" s="139">
        <v>15</v>
      </c>
      <c r="AU51" s="139">
        <v>4</v>
      </c>
      <c r="AV51" s="139">
        <v>1.5</v>
      </c>
      <c r="AW51" s="139" t="s">
        <v>110</v>
      </c>
      <c r="AX51" s="139" t="s">
        <v>106</v>
      </c>
      <c r="AZ51" s="139">
        <v>0</v>
      </c>
      <c r="BF51" s="167">
        <v>0</v>
      </c>
      <c r="BL51" s="139">
        <v>1</v>
      </c>
      <c r="BM51" s="167">
        <v>0.5</v>
      </c>
      <c r="BN51" s="139">
        <v>0.5</v>
      </c>
      <c r="BO51" s="139" t="s">
        <v>109</v>
      </c>
      <c r="BP51" s="139" t="s">
        <v>105</v>
      </c>
      <c r="BX51" s="139">
        <v>0.1</v>
      </c>
      <c r="BY51" s="139">
        <v>0.2</v>
      </c>
      <c r="BZ51" s="139">
        <v>0.2</v>
      </c>
      <c r="CA51" s="139" t="s">
        <v>113</v>
      </c>
      <c r="CB51" s="139" t="s">
        <v>107</v>
      </c>
      <c r="CE51" s="139" t="s">
        <v>1617</v>
      </c>
      <c r="CL51" s="139">
        <v>100</v>
      </c>
    </row>
    <row r="52" spans="1:90">
      <c r="A52" s="159">
        <v>43288</v>
      </c>
      <c r="B52" s="139" t="s">
        <v>1496</v>
      </c>
      <c r="D52" s="139" t="s">
        <v>1497</v>
      </c>
      <c r="E52" s="139">
        <v>7</v>
      </c>
      <c r="F52" s="139">
        <v>1</v>
      </c>
      <c r="G52" s="160" t="s">
        <v>331</v>
      </c>
      <c r="H52" s="139">
        <v>62</v>
      </c>
      <c r="I52" s="139">
        <v>91.5</v>
      </c>
      <c r="J52" s="161" t="s">
        <v>2507</v>
      </c>
      <c r="K52" s="162">
        <v>8.8699999999999992</v>
      </c>
      <c r="L52" s="162">
        <v>9.1649999999999991</v>
      </c>
      <c r="M52" s="163" t="s">
        <v>1620</v>
      </c>
      <c r="N52" s="164">
        <v>2</v>
      </c>
      <c r="O52" s="139" t="s">
        <v>1491</v>
      </c>
      <c r="P52" s="139" t="s">
        <v>11</v>
      </c>
      <c r="Q52" s="139" t="s">
        <v>1564</v>
      </c>
      <c r="R52" s="160" t="s">
        <v>21</v>
      </c>
      <c r="S52" s="139" t="s">
        <v>21</v>
      </c>
      <c r="T52" s="139" t="s">
        <v>160</v>
      </c>
      <c r="U52" s="139" t="s">
        <v>138</v>
      </c>
      <c r="V52" s="139" t="s">
        <v>1509</v>
      </c>
      <c r="W52" s="139">
        <v>4</v>
      </c>
      <c r="X52" s="165" t="s">
        <v>89</v>
      </c>
      <c r="Y52" s="139" t="s">
        <v>93</v>
      </c>
      <c r="Z52" s="139" t="s">
        <v>1596</v>
      </c>
      <c r="AA52" s="139" t="s">
        <v>148</v>
      </c>
      <c r="AB52" s="139" t="s">
        <v>133</v>
      </c>
      <c r="AC52" s="139" t="s">
        <v>138</v>
      </c>
      <c r="AD52" s="139" t="s">
        <v>125</v>
      </c>
      <c r="AE52" s="139">
        <v>2</v>
      </c>
      <c r="AG52" s="139" t="s">
        <v>1656</v>
      </c>
      <c r="AH52" s="160">
        <v>49.9</v>
      </c>
      <c r="AI52" s="166">
        <v>2</v>
      </c>
      <c r="AJ52" s="139">
        <v>0.5</v>
      </c>
      <c r="AK52" s="167" t="s">
        <v>111</v>
      </c>
      <c r="AL52" s="139" t="s">
        <v>106</v>
      </c>
      <c r="AN52" s="139">
        <v>2</v>
      </c>
      <c r="AO52" s="139">
        <v>3</v>
      </c>
      <c r="AP52" s="139">
        <v>1</v>
      </c>
      <c r="AQ52" s="139" t="s">
        <v>113</v>
      </c>
      <c r="AR52" s="167" t="s">
        <v>107</v>
      </c>
      <c r="AT52" s="139">
        <v>48</v>
      </c>
      <c r="AU52" s="139">
        <v>3</v>
      </c>
      <c r="AV52" s="139">
        <v>2</v>
      </c>
      <c r="AW52" s="139" t="s">
        <v>110</v>
      </c>
      <c r="AX52" s="139" t="s">
        <v>107</v>
      </c>
      <c r="AZ52" s="139">
        <v>0</v>
      </c>
      <c r="BF52" s="167">
        <v>0</v>
      </c>
      <c r="BL52" s="139">
        <v>0.1</v>
      </c>
      <c r="BM52" s="167">
        <v>0.5</v>
      </c>
      <c r="BN52" s="139">
        <v>0.2</v>
      </c>
      <c r="BO52" s="139" t="s">
        <v>109</v>
      </c>
      <c r="BP52" s="139" t="s">
        <v>105</v>
      </c>
      <c r="BX52" s="139">
        <v>0</v>
      </c>
      <c r="CE52" s="139" t="s">
        <v>1657</v>
      </c>
      <c r="CL52" s="139">
        <v>100</v>
      </c>
    </row>
    <row r="53" spans="1:90">
      <c r="A53" s="159">
        <v>43288</v>
      </c>
      <c r="B53" s="139" t="s">
        <v>1496</v>
      </c>
      <c r="D53" s="139" t="s">
        <v>1497</v>
      </c>
      <c r="E53" s="139">
        <v>7</v>
      </c>
      <c r="F53" s="139">
        <v>2</v>
      </c>
      <c r="G53" s="160" t="s">
        <v>333</v>
      </c>
      <c r="H53" s="139">
        <v>0</v>
      </c>
      <c r="I53" s="139">
        <v>41</v>
      </c>
      <c r="J53" s="161" t="s">
        <v>2507</v>
      </c>
      <c r="K53" s="162">
        <v>9.1649999999999991</v>
      </c>
      <c r="L53" s="162">
        <v>9.5749999999999993</v>
      </c>
      <c r="M53" s="163" t="s">
        <v>1621</v>
      </c>
      <c r="N53" s="164">
        <v>5</v>
      </c>
      <c r="P53" s="139" t="s">
        <v>1489</v>
      </c>
      <c r="Q53" s="139" t="s">
        <v>1523</v>
      </c>
      <c r="R53" s="160" t="s">
        <v>21</v>
      </c>
      <c r="S53" s="139" t="s">
        <v>21</v>
      </c>
      <c r="T53" s="139" t="s">
        <v>133</v>
      </c>
      <c r="U53" s="139" t="s">
        <v>138</v>
      </c>
      <c r="V53" s="139" t="s">
        <v>1509</v>
      </c>
      <c r="W53" s="139">
        <v>4</v>
      </c>
      <c r="X53" s="165" t="s">
        <v>89</v>
      </c>
      <c r="Y53" s="139" t="s">
        <v>93</v>
      </c>
      <c r="Z53" s="139" t="s">
        <v>1658</v>
      </c>
      <c r="AA53" s="139" t="s">
        <v>148</v>
      </c>
      <c r="AB53" s="139" t="s">
        <v>160</v>
      </c>
      <c r="AC53" s="139" t="s">
        <v>138</v>
      </c>
      <c r="AD53" s="139" t="s">
        <v>144</v>
      </c>
      <c r="AE53" s="139">
        <v>1</v>
      </c>
      <c r="AH53" s="160">
        <v>5</v>
      </c>
      <c r="AI53" s="166">
        <v>3</v>
      </c>
      <c r="AJ53" s="139">
        <v>0.5</v>
      </c>
      <c r="AK53" s="167" t="s">
        <v>111</v>
      </c>
      <c r="AL53" s="139" t="s">
        <v>106</v>
      </c>
      <c r="AN53" s="139">
        <v>50</v>
      </c>
      <c r="AO53" s="139">
        <v>3</v>
      </c>
      <c r="AP53" s="139">
        <v>0.5</v>
      </c>
      <c r="AQ53" s="139" t="s">
        <v>111</v>
      </c>
      <c r="AR53" s="167" t="s">
        <v>106</v>
      </c>
      <c r="AT53" s="139">
        <v>45</v>
      </c>
      <c r="AU53" s="139">
        <v>3</v>
      </c>
      <c r="AV53" s="139">
        <v>1</v>
      </c>
      <c r="AW53" s="139" t="s">
        <v>110</v>
      </c>
      <c r="AX53" s="139" t="s">
        <v>106</v>
      </c>
      <c r="AZ53" s="139">
        <v>0</v>
      </c>
      <c r="BF53" s="167">
        <v>0</v>
      </c>
      <c r="BL53" s="139">
        <v>0</v>
      </c>
      <c r="BX53" s="139">
        <v>0</v>
      </c>
      <c r="CE53" s="139" t="s">
        <v>1659</v>
      </c>
      <c r="CL53" s="139">
        <v>100</v>
      </c>
    </row>
    <row r="54" spans="1:90">
      <c r="A54" s="159">
        <v>43288</v>
      </c>
      <c r="B54" s="139" t="s">
        <v>1496</v>
      </c>
      <c r="D54" s="139" t="s">
        <v>1497</v>
      </c>
      <c r="E54" s="139">
        <v>7</v>
      </c>
      <c r="F54" s="139">
        <v>2</v>
      </c>
      <c r="G54" s="160" t="s">
        <v>333</v>
      </c>
      <c r="H54" s="139">
        <v>41</v>
      </c>
      <c r="I54" s="139">
        <v>44</v>
      </c>
      <c r="J54" s="161" t="s">
        <v>2507</v>
      </c>
      <c r="K54" s="162">
        <v>9.5749999999999993</v>
      </c>
      <c r="L54" s="162">
        <v>9.6049999999999986</v>
      </c>
      <c r="M54" s="163" t="s">
        <v>1622</v>
      </c>
      <c r="N54" s="164">
        <v>1</v>
      </c>
      <c r="P54" s="139" t="s">
        <v>11</v>
      </c>
      <c r="Q54" s="139" t="s">
        <v>1609</v>
      </c>
      <c r="R54" s="160" t="s">
        <v>21</v>
      </c>
      <c r="S54" s="139" t="s">
        <v>21</v>
      </c>
      <c r="T54" s="139" t="s">
        <v>160</v>
      </c>
      <c r="U54" s="139" t="s">
        <v>138</v>
      </c>
      <c r="V54" s="139" t="s">
        <v>1509</v>
      </c>
      <c r="W54" s="139">
        <v>4</v>
      </c>
      <c r="X54" s="165" t="s">
        <v>89</v>
      </c>
      <c r="Y54" s="139" t="s">
        <v>93</v>
      </c>
      <c r="Z54" s="139" t="s">
        <v>1660</v>
      </c>
      <c r="AA54" s="139" t="s">
        <v>148</v>
      </c>
      <c r="AB54" s="139" t="s">
        <v>160</v>
      </c>
      <c r="AC54" s="139" t="s">
        <v>138</v>
      </c>
      <c r="AD54" s="139" t="s">
        <v>125</v>
      </c>
      <c r="AE54" s="139">
        <v>2</v>
      </c>
      <c r="AH54" s="160">
        <v>84</v>
      </c>
      <c r="AI54" s="166">
        <v>2</v>
      </c>
      <c r="AJ54" s="139">
        <v>1</v>
      </c>
      <c r="AK54" s="167" t="s">
        <v>110</v>
      </c>
      <c r="AL54" s="139" t="s">
        <v>106</v>
      </c>
      <c r="AN54" s="139">
        <v>0</v>
      </c>
      <c r="AT54" s="139">
        <v>15</v>
      </c>
      <c r="AU54" s="139">
        <v>4</v>
      </c>
      <c r="AV54" s="139">
        <v>0.5</v>
      </c>
      <c r="AW54" s="139" t="s">
        <v>110</v>
      </c>
      <c r="AX54" s="139" t="s">
        <v>106</v>
      </c>
      <c r="AZ54" s="139">
        <v>0</v>
      </c>
      <c r="BF54" s="167">
        <v>0</v>
      </c>
      <c r="BL54" s="139">
        <v>1</v>
      </c>
      <c r="BM54" s="167">
        <v>1</v>
      </c>
      <c r="BN54" s="139">
        <v>0.5</v>
      </c>
      <c r="BO54" s="139" t="s">
        <v>109</v>
      </c>
      <c r="BP54" s="139" t="s">
        <v>105</v>
      </c>
      <c r="BX54" s="139">
        <v>0</v>
      </c>
      <c r="CE54" s="139" t="s">
        <v>1661</v>
      </c>
      <c r="CL54" s="139">
        <v>100</v>
      </c>
    </row>
    <row r="55" spans="1:90">
      <c r="A55" s="159">
        <v>43288</v>
      </c>
      <c r="B55" s="139" t="s">
        <v>1496</v>
      </c>
      <c r="D55" s="139" t="s">
        <v>1497</v>
      </c>
      <c r="E55" s="139">
        <v>7</v>
      </c>
      <c r="F55" s="139">
        <v>2</v>
      </c>
      <c r="G55" s="160" t="s">
        <v>333</v>
      </c>
      <c r="H55" s="139">
        <v>44</v>
      </c>
      <c r="I55" s="139">
        <v>85</v>
      </c>
      <c r="J55" s="161" t="s">
        <v>2507</v>
      </c>
      <c r="K55" s="162">
        <v>9.6049999999999986</v>
      </c>
      <c r="L55" s="162">
        <v>10.014999999999999</v>
      </c>
      <c r="M55" s="163" t="s">
        <v>2509</v>
      </c>
      <c r="N55" s="164">
        <v>3</v>
      </c>
      <c r="P55" s="139" t="s">
        <v>1489</v>
      </c>
      <c r="Q55" s="139" t="s">
        <v>1523</v>
      </c>
      <c r="R55" s="160" t="s">
        <v>21</v>
      </c>
      <c r="S55" s="139" t="s">
        <v>2135</v>
      </c>
      <c r="T55" s="139" t="s">
        <v>160</v>
      </c>
      <c r="U55" s="139" t="s">
        <v>138</v>
      </c>
      <c r="V55" s="139" t="s">
        <v>1509</v>
      </c>
      <c r="W55" s="139">
        <v>4</v>
      </c>
      <c r="X55" s="165" t="s">
        <v>89</v>
      </c>
      <c r="Y55" s="139" t="s">
        <v>93</v>
      </c>
      <c r="Z55" s="139" t="s">
        <v>1662</v>
      </c>
      <c r="AA55" s="139" t="s">
        <v>148</v>
      </c>
      <c r="AB55" s="139" t="s">
        <v>160</v>
      </c>
      <c r="AC55" s="139" t="s">
        <v>138</v>
      </c>
      <c r="AD55" s="139" t="s">
        <v>144</v>
      </c>
      <c r="AE55" s="139">
        <v>1</v>
      </c>
      <c r="AH55" s="160">
        <v>20</v>
      </c>
      <c r="AI55" s="166">
        <v>3</v>
      </c>
      <c r="AJ55" s="139">
        <v>1.5</v>
      </c>
      <c r="AK55" s="167" t="s">
        <v>110</v>
      </c>
      <c r="AL55" s="139" t="s">
        <v>106</v>
      </c>
      <c r="AN55" s="139">
        <v>59.9</v>
      </c>
      <c r="AO55" s="139">
        <v>5</v>
      </c>
      <c r="AP55" s="139">
        <v>2</v>
      </c>
      <c r="AQ55" s="139" t="s">
        <v>111</v>
      </c>
      <c r="AR55" s="167" t="s">
        <v>106</v>
      </c>
      <c r="AT55" s="139">
        <v>20</v>
      </c>
      <c r="AU55" s="139">
        <v>5</v>
      </c>
      <c r="AV55" s="139">
        <v>2</v>
      </c>
      <c r="AW55" s="139" t="s">
        <v>110</v>
      </c>
      <c r="AX55" s="139" t="s">
        <v>107</v>
      </c>
      <c r="AZ55" s="139">
        <v>0</v>
      </c>
      <c r="BF55" s="167">
        <v>0</v>
      </c>
      <c r="BL55" s="139">
        <v>0.1</v>
      </c>
      <c r="BM55" s="167">
        <v>0.5</v>
      </c>
      <c r="BN55" s="139">
        <v>0.2</v>
      </c>
      <c r="BO55" s="139" t="s">
        <v>109</v>
      </c>
      <c r="BP55" s="139" t="s">
        <v>105</v>
      </c>
      <c r="BX55" s="139">
        <v>0</v>
      </c>
      <c r="CE55" s="139" t="s">
        <v>1663</v>
      </c>
      <c r="CL55" s="139">
        <v>100</v>
      </c>
    </row>
    <row r="56" spans="1:90">
      <c r="A56" s="159">
        <v>43288</v>
      </c>
      <c r="B56" s="139" t="s">
        <v>1496</v>
      </c>
      <c r="D56" s="139" t="s">
        <v>1497</v>
      </c>
      <c r="E56" s="139">
        <v>7</v>
      </c>
      <c r="F56" s="139">
        <v>3</v>
      </c>
      <c r="G56" s="160" t="s">
        <v>335</v>
      </c>
      <c r="H56" s="139">
        <v>0</v>
      </c>
      <c r="I56" s="139">
        <v>56.5</v>
      </c>
      <c r="J56" s="161" t="s">
        <v>2507</v>
      </c>
      <c r="K56" s="162">
        <v>10.02</v>
      </c>
      <c r="L56" s="162">
        <v>10.584999999999999</v>
      </c>
      <c r="M56" s="163" t="s">
        <v>2509</v>
      </c>
      <c r="N56" s="164">
        <v>3</v>
      </c>
      <c r="P56" s="139" t="s">
        <v>1489</v>
      </c>
      <c r="Q56" s="139" t="s">
        <v>1523</v>
      </c>
      <c r="R56" s="160" t="s">
        <v>2135</v>
      </c>
      <c r="S56" s="139" t="s">
        <v>21</v>
      </c>
      <c r="V56" s="139" t="s">
        <v>1509</v>
      </c>
      <c r="W56" s="139">
        <v>4</v>
      </c>
      <c r="X56" s="165" t="s">
        <v>89</v>
      </c>
      <c r="Y56" s="139" t="s">
        <v>93</v>
      </c>
      <c r="Z56" s="139" t="s">
        <v>1662</v>
      </c>
      <c r="AA56" s="139" t="s">
        <v>148</v>
      </c>
      <c r="AB56" s="139" t="s">
        <v>160</v>
      </c>
      <c r="AC56" s="139" t="s">
        <v>138</v>
      </c>
      <c r="AD56" s="139" t="s">
        <v>144</v>
      </c>
      <c r="AE56" s="139">
        <v>1</v>
      </c>
      <c r="AH56" s="160">
        <v>20</v>
      </c>
      <c r="AI56" s="166">
        <v>3</v>
      </c>
      <c r="AJ56" s="139">
        <v>1.5</v>
      </c>
      <c r="AK56" s="167" t="s">
        <v>110</v>
      </c>
      <c r="AL56" s="139" t="s">
        <v>106</v>
      </c>
      <c r="AN56" s="139">
        <v>59.9</v>
      </c>
      <c r="AO56" s="139">
        <v>5</v>
      </c>
      <c r="AP56" s="139">
        <v>2</v>
      </c>
      <c r="AQ56" s="139" t="s">
        <v>111</v>
      </c>
      <c r="AR56" s="167" t="s">
        <v>106</v>
      </c>
      <c r="AT56" s="139">
        <v>20</v>
      </c>
      <c r="AU56" s="139">
        <v>5</v>
      </c>
      <c r="AV56" s="139">
        <v>2</v>
      </c>
      <c r="AW56" s="139" t="s">
        <v>110</v>
      </c>
      <c r="AX56" s="139" t="s">
        <v>107</v>
      </c>
      <c r="AZ56" s="139">
        <v>0</v>
      </c>
      <c r="BF56" s="167">
        <v>0</v>
      </c>
      <c r="BL56" s="139">
        <v>0.1</v>
      </c>
      <c r="BM56" s="167">
        <v>0.5</v>
      </c>
      <c r="BN56" s="139">
        <v>0.2</v>
      </c>
      <c r="BO56" s="139" t="s">
        <v>109</v>
      </c>
      <c r="BP56" s="139" t="s">
        <v>105</v>
      </c>
      <c r="BX56" s="139">
        <v>0</v>
      </c>
      <c r="CE56" s="139" t="s">
        <v>1663</v>
      </c>
      <c r="CL56" s="139">
        <v>100</v>
      </c>
    </row>
    <row r="57" spans="1:90">
      <c r="A57" s="159">
        <v>43288</v>
      </c>
      <c r="B57" s="139" t="s">
        <v>1496</v>
      </c>
      <c r="D57" s="139" t="s">
        <v>1497</v>
      </c>
      <c r="E57" s="139">
        <v>7</v>
      </c>
      <c r="F57" s="139">
        <v>3</v>
      </c>
      <c r="G57" s="160" t="s">
        <v>335</v>
      </c>
      <c r="H57" s="139">
        <v>56.5</v>
      </c>
      <c r="I57" s="139">
        <v>59.5</v>
      </c>
      <c r="J57" s="161" t="s">
        <v>2507</v>
      </c>
      <c r="K57" s="162">
        <v>10.584999999999999</v>
      </c>
      <c r="L57" s="162">
        <v>10.615</v>
      </c>
      <c r="M57" s="163" t="s">
        <v>1623</v>
      </c>
      <c r="N57" s="164">
        <v>1</v>
      </c>
      <c r="O57" s="139" t="s">
        <v>1493</v>
      </c>
      <c r="P57" s="139" t="s">
        <v>12</v>
      </c>
      <c r="Q57" s="139" t="s">
        <v>1579</v>
      </c>
      <c r="R57" s="160" t="s">
        <v>21</v>
      </c>
      <c r="S57" s="139" t="s">
        <v>21</v>
      </c>
      <c r="T57" s="139" t="s">
        <v>160</v>
      </c>
      <c r="U57" s="139" t="s">
        <v>138</v>
      </c>
      <c r="V57" s="139" t="s">
        <v>1509</v>
      </c>
      <c r="W57" s="139">
        <v>4</v>
      </c>
      <c r="X57" s="165" t="s">
        <v>89</v>
      </c>
      <c r="Y57" s="139" t="s">
        <v>93</v>
      </c>
      <c r="AA57" s="139" t="s">
        <v>148</v>
      </c>
      <c r="AB57" s="139" t="s">
        <v>160</v>
      </c>
      <c r="AC57" s="139" t="s">
        <v>138</v>
      </c>
      <c r="AD57" s="139" t="s">
        <v>125</v>
      </c>
      <c r="AE57" s="139">
        <v>2</v>
      </c>
      <c r="AH57" s="160">
        <v>91</v>
      </c>
      <c r="AI57" s="166">
        <v>2</v>
      </c>
      <c r="AJ57" s="139">
        <v>0.5</v>
      </c>
      <c r="AK57" s="167" t="s">
        <v>110</v>
      </c>
      <c r="AL57" s="139" t="s">
        <v>106</v>
      </c>
      <c r="AN57" s="139">
        <v>6.9</v>
      </c>
      <c r="AO57" s="139">
        <v>4</v>
      </c>
      <c r="AP57" s="139">
        <v>2</v>
      </c>
      <c r="AQ57" s="139" t="s">
        <v>92</v>
      </c>
      <c r="AR57" s="167" t="s">
        <v>107</v>
      </c>
      <c r="AT57" s="139">
        <v>2</v>
      </c>
      <c r="AU57" s="139">
        <v>4</v>
      </c>
      <c r="AV57" s="139">
        <v>2</v>
      </c>
      <c r="AW57" s="139" t="s">
        <v>110</v>
      </c>
      <c r="AX57" s="139" t="s">
        <v>107</v>
      </c>
      <c r="AZ57" s="139">
        <v>0</v>
      </c>
      <c r="BF57" s="167">
        <v>0</v>
      </c>
      <c r="BL57" s="139">
        <v>0.1</v>
      </c>
      <c r="BM57" s="167">
        <v>0.5</v>
      </c>
      <c r="BN57" s="139">
        <v>0.2</v>
      </c>
      <c r="BO57" s="139" t="s">
        <v>109</v>
      </c>
      <c r="BP57" s="139" t="s">
        <v>105</v>
      </c>
      <c r="BX57" s="139">
        <v>0</v>
      </c>
      <c r="CE57" s="139" t="s">
        <v>1664</v>
      </c>
      <c r="CL57" s="139">
        <v>100</v>
      </c>
    </row>
    <row r="58" spans="1:90">
      <c r="A58" s="159">
        <v>43288</v>
      </c>
      <c r="B58" s="139" t="s">
        <v>1496</v>
      </c>
      <c r="D58" s="139" t="s">
        <v>1497</v>
      </c>
      <c r="E58" s="139">
        <v>7</v>
      </c>
      <c r="F58" s="139">
        <v>3</v>
      </c>
      <c r="G58" s="160" t="s">
        <v>335</v>
      </c>
      <c r="H58" s="139">
        <v>59.5</v>
      </c>
      <c r="I58" s="139">
        <v>79.5</v>
      </c>
      <c r="J58" s="161" t="s">
        <v>2507</v>
      </c>
      <c r="K58" s="162">
        <v>10.615</v>
      </c>
      <c r="L58" s="162">
        <v>10.815</v>
      </c>
      <c r="M58" s="163" t="s">
        <v>1624</v>
      </c>
      <c r="N58" s="164">
        <v>1</v>
      </c>
      <c r="P58" s="139" t="s">
        <v>1489</v>
      </c>
      <c r="Q58" s="139" t="s">
        <v>1523</v>
      </c>
      <c r="R58" s="160" t="s">
        <v>21</v>
      </c>
      <c r="S58" s="139" t="s">
        <v>1939</v>
      </c>
      <c r="T58" s="139" t="s">
        <v>160</v>
      </c>
      <c r="U58" s="139" t="s">
        <v>138</v>
      </c>
      <c r="V58" s="139" t="s">
        <v>1509</v>
      </c>
      <c r="W58" s="139">
        <v>4</v>
      </c>
      <c r="X58" s="165" t="s">
        <v>89</v>
      </c>
      <c r="Y58" s="139" t="s">
        <v>93</v>
      </c>
      <c r="Z58" s="139" t="s">
        <v>1662</v>
      </c>
      <c r="AA58" s="139" t="s">
        <v>148</v>
      </c>
      <c r="AB58" s="139" t="s">
        <v>160</v>
      </c>
      <c r="AC58" s="139" t="s">
        <v>138</v>
      </c>
      <c r="AD58" s="139" t="s">
        <v>125</v>
      </c>
      <c r="AE58" s="139">
        <v>2</v>
      </c>
      <c r="AH58" s="160">
        <v>20</v>
      </c>
      <c r="AI58" s="166">
        <v>3</v>
      </c>
      <c r="AJ58" s="139">
        <v>1.5</v>
      </c>
      <c r="AK58" s="167" t="s">
        <v>110</v>
      </c>
      <c r="AL58" s="139" t="s">
        <v>107</v>
      </c>
      <c r="AN58" s="139">
        <v>69.900000000000006</v>
      </c>
      <c r="AO58" s="139">
        <v>5</v>
      </c>
      <c r="AP58" s="139">
        <v>2</v>
      </c>
      <c r="AQ58" s="139" t="s">
        <v>110</v>
      </c>
      <c r="AR58" s="167" t="s">
        <v>106</v>
      </c>
      <c r="AT58" s="139">
        <v>10</v>
      </c>
      <c r="AU58" s="139">
        <v>5</v>
      </c>
      <c r="AV58" s="139">
        <v>2</v>
      </c>
      <c r="AW58" s="139" t="s">
        <v>110</v>
      </c>
      <c r="AX58" s="139" t="s">
        <v>107</v>
      </c>
      <c r="AZ58" s="139">
        <v>0</v>
      </c>
      <c r="BF58" s="167">
        <v>0</v>
      </c>
      <c r="BL58" s="139">
        <v>0.1</v>
      </c>
      <c r="BM58" s="167">
        <v>0.5</v>
      </c>
      <c r="BN58" s="139">
        <v>0.2</v>
      </c>
      <c r="BO58" s="139" t="s">
        <v>109</v>
      </c>
      <c r="BP58" s="139" t="s">
        <v>105</v>
      </c>
      <c r="BX58" s="139">
        <v>0</v>
      </c>
      <c r="CE58" s="139" t="s">
        <v>1663</v>
      </c>
      <c r="CL58" s="139">
        <v>100</v>
      </c>
    </row>
    <row r="59" spans="1:90">
      <c r="A59" s="159">
        <v>43288</v>
      </c>
      <c r="B59" s="139" t="s">
        <v>1496</v>
      </c>
      <c r="D59" s="139" t="s">
        <v>1497</v>
      </c>
      <c r="E59" s="139">
        <v>7</v>
      </c>
      <c r="F59" s="139">
        <v>4</v>
      </c>
      <c r="G59" s="160" t="s">
        <v>337</v>
      </c>
      <c r="H59" s="139">
        <v>0</v>
      </c>
      <c r="I59" s="139">
        <v>3</v>
      </c>
      <c r="J59" s="161" t="s">
        <v>2507</v>
      </c>
      <c r="K59" s="162">
        <v>10.815</v>
      </c>
      <c r="L59" s="162">
        <v>10.844999999999999</v>
      </c>
      <c r="M59" s="163" t="s">
        <v>1625</v>
      </c>
      <c r="N59" s="164">
        <v>1</v>
      </c>
      <c r="O59" s="139" t="s">
        <v>1493</v>
      </c>
      <c r="P59" s="139" t="s">
        <v>12</v>
      </c>
      <c r="Q59" s="139" t="s">
        <v>1579</v>
      </c>
      <c r="R59" s="160" t="s">
        <v>1939</v>
      </c>
      <c r="S59" s="139" t="s">
        <v>21</v>
      </c>
      <c r="T59" s="139" t="s">
        <v>160</v>
      </c>
      <c r="U59" s="139" t="s">
        <v>138</v>
      </c>
      <c r="V59" s="139" t="s">
        <v>1509</v>
      </c>
      <c r="W59" s="139">
        <v>4</v>
      </c>
      <c r="X59" s="165" t="s">
        <v>89</v>
      </c>
      <c r="Y59" s="139" t="s">
        <v>93</v>
      </c>
      <c r="AD59" s="139" t="s">
        <v>146</v>
      </c>
      <c r="AE59" s="139">
        <v>0</v>
      </c>
      <c r="AG59" s="139" t="s">
        <v>1541</v>
      </c>
      <c r="AH59" s="160">
        <v>93</v>
      </c>
      <c r="AI59" s="166">
        <v>1</v>
      </c>
      <c r="AJ59" s="139">
        <v>0.5</v>
      </c>
      <c r="AK59" s="167" t="s">
        <v>110</v>
      </c>
      <c r="AL59" s="139" t="s">
        <v>106</v>
      </c>
      <c r="AN59" s="139">
        <v>3</v>
      </c>
      <c r="AO59" s="139">
        <v>0.5</v>
      </c>
      <c r="AP59" s="139">
        <v>0.5</v>
      </c>
      <c r="AQ59" s="139" t="s">
        <v>113</v>
      </c>
      <c r="AR59" s="167" t="s">
        <v>107</v>
      </c>
      <c r="AT59" s="139">
        <v>3.9</v>
      </c>
      <c r="AU59" s="139">
        <v>0.5</v>
      </c>
      <c r="AV59" s="139">
        <v>0.5</v>
      </c>
      <c r="AW59" s="139" t="s">
        <v>92</v>
      </c>
      <c r="AX59" s="139" t="s">
        <v>107</v>
      </c>
      <c r="AZ59" s="139">
        <v>0</v>
      </c>
      <c r="BF59" s="167">
        <v>0</v>
      </c>
      <c r="BL59" s="139">
        <v>0.1</v>
      </c>
      <c r="BM59" s="167">
        <v>0.1</v>
      </c>
      <c r="BN59" s="139">
        <v>0.1</v>
      </c>
      <c r="BO59" s="139" t="s">
        <v>109</v>
      </c>
      <c r="BP59" s="139" t="s">
        <v>105</v>
      </c>
      <c r="BX59" s="139">
        <v>0</v>
      </c>
      <c r="CE59" s="139" t="s">
        <v>1665</v>
      </c>
      <c r="CL59" s="139">
        <v>100</v>
      </c>
    </row>
    <row r="60" spans="1:90">
      <c r="A60" s="159">
        <v>43288</v>
      </c>
      <c r="B60" s="139" t="s">
        <v>1496</v>
      </c>
      <c r="D60" s="139" t="s">
        <v>1497</v>
      </c>
      <c r="E60" s="139">
        <v>7</v>
      </c>
      <c r="F60" s="139">
        <v>4</v>
      </c>
      <c r="G60" s="160" t="s">
        <v>337</v>
      </c>
      <c r="H60" s="139">
        <v>3</v>
      </c>
      <c r="I60" s="139">
        <v>53</v>
      </c>
      <c r="J60" s="161" t="s">
        <v>2507</v>
      </c>
      <c r="K60" s="162">
        <v>10.844999999999999</v>
      </c>
      <c r="L60" s="162">
        <v>11.344999999999999</v>
      </c>
      <c r="M60" s="163" t="s">
        <v>1667</v>
      </c>
      <c r="N60" s="164">
        <v>5</v>
      </c>
      <c r="P60" s="139" t="s">
        <v>1489</v>
      </c>
      <c r="Q60" s="139" t="s">
        <v>1523</v>
      </c>
      <c r="R60" s="160" t="s">
        <v>21</v>
      </c>
      <c r="S60" s="139" t="s">
        <v>2135</v>
      </c>
      <c r="T60" s="139" t="s">
        <v>133</v>
      </c>
      <c r="U60" s="139" t="s">
        <v>138</v>
      </c>
      <c r="V60" s="139" t="s">
        <v>1509</v>
      </c>
      <c r="W60" s="139">
        <v>4</v>
      </c>
      <c r="X60" s="165" t="s">
        <v>89</v>
      </c>
      <c r="Y60" s="139" t="s">
        <v>93</v>
      </c>
      <c r="Z60" s="139" t="s">
        <v>1662</v>
      </c>
      <c r="AA60" s="139" t="s">
        <v>148</v>
      </c>
      <c r="AB60" s="139" t="s">
        <v>133</v>
      </c>
      <c r="AC60" s="139" t="s">
        <v>138</v>
      </c>
      <c r="AD60" s="139" t="s">
        <v>144</v>
      </c>
      <c r="AE60" s="139">
        <v>1</v>
      </c>
      <c r="AH60" s="160">
        <v>40</v>
      </c>
      <c r="AI60" s="166">
        <v>3</v>
      </c>
      <c r="AJ60" s="139">
        <v>0.5</v>
      </c>
      <c r="AK60" s="167" t="s">
        <v>110</v>
      </c>
      <c r="AL60" s="139" t="s">
        <v>106</v>
      </c>
      <c r="AN60" s="139">
        <v>39.9</v>
      </c>
      <c r="AO60" s="139">
        <v>7</v>
      </c>
      <c r="AP60" s="139">
        <v>1</v>
      </c>
      <c r="AQ60" s="139" t="s">
        <v>110</v>
      </c>
      <c r="AR60" s="167" t="s">
        <v>106</v>
      </c>
      <c r="AT60" s="139">
        <v>20</v>
      </c>
      <c r="AU60" s="139">
        <v>7</v>
      </c>
      <c r="AV60" s="139">
        <v>1</v>
      </c>
      <c r="AW60" s="139" t="s">
        <v>110</v>
      </c>
      <c r="AX60" s="139" t="s">
        <v>107</v>
      </c>
      <c r="AZ60" s="139">
        <v>0</v>
      </c>
      <c r="BF60" s="167">
        <v>0</v>
      </c>
      <c r="BL60" s="139">
        <v>0.1</v>
      </c>
      <c r="BM60" s="167">
        <v>0.1</v>
      </c>
      <c r="BN60" s="139">
        <v>0.1</v>
      </c>
      <c r="BO60" s="139" t="s">
        <v>109</v>
      </c>
      <c r="BP60" s="139" t="s">
        <v>105</v>
      </c>
      <c r="BX60" s="139">
        <v>0</v>
      </c>
      <c r="CE60" s="139" t="s">
        <v>1666</v>
      </c>
      <c r="CL60" s="139">
        <v>100</v>
      </c>
    </row>
    <row r="61" spans="1:90">
      <c r="A61" s="159">
        <v>43288</v>
      </c>
      <c r="B61" s="139" t="s">
        <v>1496</v>
      </c>
      <c r="D61" s="139" t="s">
        <v>1497</v>
      </c>
      <c r="E61" s="139">
        <v>8</v>
      </c>
      <c r="F61" s="139">
        <v>1</v>
      </c>
      <c r="G61" s="160" t="s">
        <v>339</v>
      </c>
      <c r="H61" s="139">
        <v>0</v>
      </c>
      <c r="I61" s="139">
        <v>59.5</v>
      </c>
      <c r="J61" s="161" t="s">
        <v>2507</v>
      </c>
      <c r="K61" s="162">
        <v>11.25</v>
      </c>
      <c r="L61" s="162">
        <v>11.845000000000001</v>
      </c>
      <c r="M61" s="163" t="s">
        <v>1667</v>
      </c>
      <c r="N61" s="164">
        <v>5</v>
      </c>
      <c r="P61" s="139" t="s">
        <v>1489</v>
      </c>
      <c r="Q61" s="139" t="s">
        <v>1523</v>
      </c>
      <c r="R61" s="160" t="s">
        <v>2135</v>
      </c>
      <c r="S61" s="139" t="s">
        <v>2135</v>
      </c>
      <c r="V61" s="139" t="s">
        <v>1509</v>
      </c>
      <c r="W61" s="139">
        <v>4</v>
      </c>
      <c r="X61" s="165" t="s">
        <v>89</v>
      </c>
      <c r="Y61" s="139" t="s">
        <v>93</v>
      </c>
      <c r="Z61" s="139" t="s">
        <v>1662</v>
      </c>
      <c r="AA61" s="139" t="s">
        <v>148</v>
      </c>
      <c r="AB61" s="139" t="s">
        <v>133</v>
      </c>
      <c r="AC61" s="139" t="s">
        <v>138</v>
      </c>
      <c r="AD61" s="139" t="s">
        <v>144</v>
      </c>
      <c r="AE61" s="139">
        <v>1</v>
      </c>
      <c r="AH61" s="160">
        <v>40</v>
      </c>
      <c r="AI61" s="166">
        <v>3</v>
      </c>
      <c r="AJ61" s="139">
        <v>0.5</v>
      </c>
      <c r="AK61" s="167" t="s">
        <v>110</v>
      </c>
      <c r="AL61" s="139" t="s">
        <v>106</v>
      </c>
      <c r="AN61" s="139">
        <v>39.9</v>
      </c>
      <c r="AO61" s="139">
        <v>7</v>
      </c>
      <c r="AP61" s="139">
        <v>1</v>
      </c>
      <c r="AQ61" s="139" t="s">
        <v>110</v>
      </c>
      <c r="AR61" s="167" t="s">
        <v>106</v>
      </c>
      <c r="AT61" s="139">
        <v>20</v>
      </c>
      <c r="AU61" s="139">
        <v>7</v>
      </c>
      <c r="AV61" s="139">
        <v>1</v>
      </c>
      <c r="AW61" s="139" t="s">
        <v>110</v>
      </c>
      <c r="AX61" s="139" t="s">
        <v>107</v>
      </c>
      <c r="AZ61" s="139">
        <v>0</v>
      </c>
      <c r="BF61" s="167">
        <v>0</v>
      </c>
      <c r="BL61" s="139">
        <v>0.1</v>
      </c>
      <c r="BM61" s="167">
        <v>0.1</v>
      </c>
      <c r="BN61" s="139">
        <v>0.1</v>
      </c>
      <c r="BO61" s="139" t="s">
        <v>109</v>
      </c>
      <c r="BP61" s="139" t="s">
        <v>105</v>
      </c>
      <c r="BX61" s="139">
        <v>0</v>
      </c>
      <c r="CE61" s="139" t="s">
        <v>1666</v>
      </c>
      <c r="CL61" s="139">
        <v>100</v>
      </c>
    </row>
    <row r="62" spans="1:90">
      <c r="A62" s="159">
        <v>43288</v>
      </c>
      <c r="B62" s="139" t="s">
        <v>1496</v>
      </c>
      <c r="D62" s="139" t="s">
        <v>1497</v>
      </c>
      <c r="E62" s="139">
        <v>8</v>
      </c>
      <c r="F62" s="139">
        <v>2</v>
      </c>
      <c r="G62" s="160" t="s">
        <v>341</v>
      </c>
      <c r="H62" s="139">
        <v>0</v>
      </c>
      <c r="I62" s="139">
        <v>63.5</v>
      </c>
      <c r="J62" s="161" t="s">
        <v>2507</v>
      </c>
      <c r="K62" s="162">
        <v>11.845000000000001</v>
      </c>
      <c r="L62" s="162">
        <v>12.48</v>
      </c>
      <c r="M62" s="163" t="s">
        <v>1667</v>
      </c>
      <c r="N62" s="164">
        <v>5</v>
      </c>
      <c r="P62" s="139" t="s">
        <v>1489</v>
      </c>
      <c r="Q62" s="139" t="s">
        <v>1523</v>
      </c>
      <c r="R62" s="160" t="s">
        <v>2135</v>
      </c>
      <c r="S62" s="139" t="s">
        <v>1939</v>
      </c>
      <c r="V62" s="139" t="s">
        <v>1509</v>
      </c>
      <c r="W62" s="139">
        <v>4</v>
      </c>
      <c r="X62" s="165" t="s">
        <v>89</v>
      </c>
      <c r="Y62" s="139" t="s">
        <v>93</v>
      </c>
      <c r="Z62" s="139" t="s">
        <v>1662</v>
      </c>
      <c r="AA62" s="139" t="s">
        <v>148</v>
      </c>
      <c r="AB62" s="139" t="s">
        <v>133</v>
      </c>
      <c r="AC62" s="139" t="s">
        <v>138</v>
      </c>
      <c r="AD62" s="139" t="s">
        <v>144</v>
      </c>
      <c r="AE62" s="139">
        <v>1</v>
      </c>
      <c r="AH62" s="160">
        <v>40</v>
      </c>
      <c r="AI62" s="166">
        <v>3</v>
      </c>
      <c r="AJ62" s="139">
        <v>0.5</v>
      </c>
      <c r="AK62" s="167" t="s">
        <v>110</v>
      </c>
      <c r="AL62" s="139" t="s">
        <v>106</v>
      </c>
      <c r="AN62" s="139">
        <v>39.9</v>
      </c>
      <c r="AO62" s="139">
        <v>7</v>
      </c>
      <c r="AP62" s="139">
        <v>1</v>
      </c>
      <c r="AQ62" s="139" t="s">
        <v>110</v>
      </c>
      <c r="AR62" s="167" t="s">
        <v>106</v>
      </c>
      <c r="AT62" s="139">
        <v>20</v>
      </c>
      <c r="AU62" s="139">
        <v>7</v>
      </c>
      <c r="AV62" s="139">
        <v>1</v>
      </c>
      <c r="AW62" s="139" t="s">
        <v>110</v>
      </c>
      <c r="AX62" s="139" t="s">
        <v>107</v>
      </c>
      <c r="AZ62" s="139">
        <v>0</v>
      </c>
      <c r="BF62" s="167">
        <v>0</v>
      </c>
      <c r="BL62" s="139">
        <v>0.1</v>
      </c>
      <c r="BM62" s="167">
        <v>0.1</v>
      </c>
      <c r="BN62" s="139">
        <v>0.1</v>
      </c>
      <c r="BO62" s="139" t="s">
        <v>109</v>
      </c>
      <c r="BP62" s="139" t="s">
        <v>105</v>
      </c>
      <c r="BX62" s="139">
        <v>0</v>
      </c>
      <c r="CE62" s="139" t="s">
        <v>1666</v>
      </c>
      <c r="CL62" s="139">
        <v>100</v>
      </c>
    </row>
    <row r="63" spans="1:90">
      <c r="A63" s="159">
        <v>43288</v>
      </c>
      <c r="B63" s="139" t="s">
        <v>1496</v>
      </c>
      <c r="D63" s="139" t="s">
        <v>1497</v>
      </c>
      <c r="E63" s="139">
        <v>8</v>
      </c>
      <c r="F63" s="139">
        <v>3</v>
      </c>
      <c r="G63" s="160" t="s">
        <v>343</v>
      </c>
      <c r="H63" s="139">
        <v>0</v>
      </c>
      <c r="I63" s="139">
        <v>10</v>
      </c>
      <c r="J63" s="161" t="s">
        <v>2507</v>
      </c>
      <c r="K63" s="162">
        <v>12.48</v>
      </c>
      <c r="L63" s="162">
        <v>12.58</v>
      </c>
      <c r="M63" s="163" t="s">
        <v>1671</v>
      </c>
      <c r="N63" s="164">
        <v>3</v>
      </c>
      <c r="O63" s="139" t="s">
        <v>1493</v>
      </c>
      <c r="P63" s="139" t="s">
        <v>12</v>
      </c>
      <c r="Q63" s="139" t="s">
        <v>1579</v>
      </c>
      <c r="R63" s="160" t="s">
        <v>1939</v>
      </c>
      <c r="S63" s="139" t="s">
        <v>21</v>
      </c>
      <c r="T63" s="139" t="s">
        <v>133</v>
      </c>
      <c r="U63" s="139" t="s">
        <v>140</v>
      </c>
      <c r="V63" s="139" t="s">
        <v>1509</v>
      </c>
      <c r="W63" s="139">
        <v>4</v>
      </c>
      <c r="X63" s="165" t="s">
        <v>89</v>
      </c>
      <c r="Y63" s="139" t="s">
        <v>93</v>
      </c>
      <c r="Z63" s="139" t="s">
        <v>1662</v>
      </c>
      <c r="AA63" s="139" t="s">
        <v>148</v>
      </c>
      <c r="AB63" s="139" t="s">
        <v>160</v>
      </c>
      <c r="AC63" s="139" t="s">
        <v>138</v>
      </c>
      <c r="AD63" s="139" t="s">
        <v>125</v>
      </c>
      <c r="AE63" s="139">
        <v>2</v>
      </c>
      <c r="AH63" s="160">
        <v>89.9</v>
      </c>
      <c r="AI63" s="166">
        <v>2.5</v>
      </c>
      <c r="AJ63" s="139">
        <v>1</v>
      </c>
      <c r="AK63" s="167" t="s">
        <v>110</v>
      </c>
      <c r="AL63" s="139" t="s">
        <v>106</v>
      </c>
      <c r="AN63" s="139">
        <v>7</v>
      </c>
      <c r="AO63" s="139">
        <v>4</v>
      </c>
      <c r="AP63" s="139">
        <v>1</v>
      </c>
      <c r="AQ63" s="139" t="s">
        <v>92</v>
      </c>
      <c r="AR63" s="167" t="s">
        <v>107</v>
      </c>
      <c r="AT63" s="139">
        <v>3</v>
      </c>
      <c r="AU63" s="139">
        <v>4</v>
      </c>
      <c r="AV63" s="139">
        <v>1</v>
      </c>
      <c r="AW63" s="139" t="s">
        <v>109</v>
      </c>
      <c r="AX63" s="139" t="s">
        <v>106</v>
      </c>
      <c r="AZ63" s="139">
        <v>0</v>
      </c>
      <c r="BF63" s="167">
        <v>0</v>
      </c>
      <c r="BL63" s="139">
        <v>0.1</v>
      </c>
      <c r="BM63" s="167">
        <v>0.1</v>
      </c>
      <c r="BN63" s="139">
        <v>0.1</v>
      </c>
      <c r="BO63" s="139" t="s">
        <v>109</v>
      </c>
      <c r="BP63" s="139" t="s">
        <v>105</v>
      </c>
      <c r="BQ63" s="139" t="s">
        <v>1669</v>
      </c>
      <c r="BX63" s="139">
        <v>0</v>
      </c>
      <c r="CE63" s="139" t="s">
        <v>1670</v>
      </c>
      <c r="CL63" s="139">
        <v>100</v>
      </c>
    </row>
    <row r="64" spans="1:90">
      <c r="A64" s="159">
        <v>43288</v>
      </c>
      <c r="B64" s="139" t="s">
        <v>1496</v>
      </c>
      <c r="D64" s="139" t="s">
        <v>1497</v>
      </c>
      <c r="E64" s="139">
        <v>8</v>
      </c>
      <c r="F64" s="139">
        <v>3</v>
      </c>
      <c r="G64" s="160" t="s">
        <v>343</v>
      </c>
      <c r="H64" s="139">
        <v>10</v>
      </c>
      <c r="I64" s="139">
        <v>51</v>
      </c>
      <c r="J64" s="161" t="s">
        <v>2507</v>
      </c>
      <c r="K64" s="162">
        <v>12.58</v>
      </c>
      <c r="L64" s="162">
        <v>12.99</v>
      </c>
      <c r="M64" s="163" t="s">
        <v>2510</v>
      </c>
      <c r="N64" s="164">
        <v>35</v>
      </c>
      <c r="P64" s="139" t="s">
        <v>1489</v>
      </c>
      <c r="Q64" s="139" t="s">
        <v>1523</v>
      </c>
      <c r="R64" s="160" t="s">
        <v>21</v>
      </c>
      <c r="S64" s="139" t="s">
        <v>2135</v>
      </c>
      <c r="T64" s="139" t="s">
        <v>133</v>
      </c>
      <c r="U64" s="139" t="s">
        <v>138</v>
      </c>
      <c r="V64" s="139" t="s">
        <v>1509</v>
      </c>
      <c r="W64" s="139">
        <v>4</v>
      </c>
      <c r="X64" s="165" t="s">
        <v>89</v>
      </c>
      <c r="Y64" s="139" t="s">
        <v>93</v>
      </c>
      <c r="Z64" s="139" t="s">
        <v>1672</v>
      </c>
      <c r="AA64" s="139" t="s">
        <v>148</v>
      </c>
      <c r="AB64" s="139" t="s">
        <v>133</v>
      </c>
      <c r="AC64" s="139" t="s">
        <v>138</v>
      </c>
      <c r="AD64" s="139" t="s">
        <v>144</v>
      </c>
      <c r="AE64" s="139">
        <v>1</v>
      </c>
      <c r="AG64" s="139" t="s">
        <v>1673</v>
      </c>
      <c r="AH64" s="160">
        <v>30</v>
      </c>
      <c r="AI64" s="166">
        <v>5</v>
      </c>
      <c r="AJ64" s="139">
        <v>1</v>
      </c>
      <c r="AK64" s="167" t="s">
        <v>110</v>
      </c>
      <c r="AL64" s="139" t="s">
        <v>107</v>
      </c>
      <c r="AN64" s="139">
        <v>49.9</v>
      </c>
      <c r="AO64" s="139">
        <v>5</v>
      </c>
      <c r="AP64" s="139">
        <v>3</v>
      </c>
      <c r="AQ64" s="139" t="s">
        <v>110</v>
      </c>
      <c r="AR64" s="167" t="s">
        <v>107</v>
      </c>
      <c r="AS64" s="139" t="s">
        <v>1559</v>
      </c>
      <c r="AT64" s="139">
        <v>20</v>
      </c>
      <c r="AU64" s="139">
        <v>2</v>
      </c>
      <c r="AV64" s="139">
        <v>1</v>
      </c>
      <c r="AW64" s="139" t="s">
        <v>110</v>
      </c>
      <c r="AX64" s="139" t="s">
        <v>106</v>
      </c>
      <c r="AZ64" s="139">
        <v>0</v>
      </c>
      <c r="BF64" s="167">
        <v>0</v>
      </c>
      <c r="BL64" s="139">
        <v>0</v>
      </c>
      <c r="BX64" s="139">
        <v>0.1</v>
      </c>
      <c r="BY64" s="139">
        <v>0.1</v>
      </c>
      <c r="BZ64" s="139">
        <v>0.1</v>
      </c>
      <c r="CA64" s="139" t="s">
        <v>113</v>
      </c>
      <c r="CB64" s="139" t="s">
        <v>107</v>
      </c>
      <c r="CE64" s="139" t="s">
        <v>1674</v>
      </c>
      <c r="CL64" s="139">
        <v>100</v>
      </c>
    </row>
    <row r="65" spans="1:90">
      <c r="A65" s="159">
        <v>43288</v>
      </c>
      <c r="B65" s="139" t="s">
        <v>1496</v>
      </c>
      <c r="D65" s="139" t="s">
        <v>1497</v>
      </c>
      <c r="E65" s="139">
        <v>8</v>
      </c>
      <c r="F65" s="139">
        <v>4</v>
      </c>
      <c r="G65" s="160" t="s">
        <v>345</v>
      </c>
      <c r="H65" s="139">
        <v>0</v>
      </c>
      <c r="I65" s="139">
        <v>67.5</v>
      </c>
      <c r="J65" s="161" t="s">
        <v>2507</v>
      </c>
      <c r="K65" s="162">
        <v>12.99</v>
      </c>
      <c r="L65" s="162">
        <v>13.665000000000001</v>
      </c>
      <c r="M65" s="163" t="s">
        <v>2510</v>
      </c>
      <c r="N65" s="164">
        <v>35</v>
      </c>
      <c r="P65" s="139" t="s">
        <v>1489</v>
      </c>
      <c r="Q65" s="139" t="s">
        <v>1523</v>
      </c>
      <c r="R65" s="160" t="s">
        <v>2135</v>
      </c>
      <c r="S65" s="139" t="s">
        <v>2135</v>
      </c>
      <c r="V65" s="139" t="s">
        <v>1509</v>
      </c>
      <c r="W65" s="139">
        <v>4</v>
      </c>
      <c r="X65" s="165" t="s">
        <v>89</v>
      </c>
      <c r="Y65" s="139" t="s">
        <v>93</v>
      </c>
      <c r="Z65" s="139" t="s">
        <v>1672</v>
      </c>
      <c r="AA65" s="139" t="s">
        <v>148</v>
      </c>
      <c r="AB65" s="139" t="s">
        <v>133</v>
      </c>
      <c r="AC65" s="139" t="s">
        <v>138</v>
      </c>
      <c r="AD65" s="139" t="s">
        <v>144</v>
      </c>
      <c r="AE65" s="139">
        <v>1</v>
      </c>
      <c r="AG65" s="139" t="s">
        <v>1673</v>
      </c>
      <c r="AH65" s="160">
        <v>30</v>
      </c>
      <c r="AI65" s="166">
        <v>5</v>
      </c>
      <c r="AJ65" s="139">
        <v>1</v>
      </c>
      <c r="AK65" s="167" t="s">
        <v>110</v>
      </c>
      <c r="AL65" s="139" t="s">
        <v>107</v>
      </c>
      <c r="AN65" s="139">
        <v>49.9</v>
      </c>
      <c r="AO65" s="139">
        <v>5</v>
      </c>
      <c r="AP65" s="139">
        <v>3</v>
      </c>
      <c r="AQ65" s="139" t="s">
        <v>110</v>
      </c>
      <c r="AR65" s="167" t="s">
        <v>107</v>
      </c>
      <c r="AS65" s="139" t="s">
        <v>1559</v>
      </c>
      <c r="AT65" s="139">
        <v>20</v>
      </c>
      <c r="AU65" s="139">
        <v>2</v>
      </c>
      <c r="AV65" s="139">
        <v>1</v>
      </c>
      <c r="AW65" s="139" t="s">
        <v>110</v>
      </c>
      <c r="AX65" s="139" t="s">
        <v>106</v>
      </c>
      <c r="AZ65" s="139">
        <v>0</v>
      </c>
      <c r="BF65" s="167">
        <v>0</v>
      </c>
      <c r="BL65" s="139">
        <v>0</v>
      </c>
      <c r="BX65" s="139">
        <v>0.1</v>
      </c>
      <c r="BY65" s="139">
        <v>0.1</v>
      </c>
      <c r="BZ65" s="139">
        <v>0.1</v>
      </c>
      <c r="CA65" s="139" t="s">
        <v>113</v>
      </c>
      <c r="CB65" s="139" t="s">
        <v>107</v>
      </c>
      <c r="CE65" s="139" t="s">
        <v>1674</v>
      </c>
      <c r="CL65" s="139">
        <v>100</v>
      </c>
    </row>
    <row r="66" spans="1:90">
      <c r="A66" s="159">
        <v>43288</v>
      </c>
      <c r="B66" s="139" t="s">
        <v>1496</v>
      </c>
      <c r="D66" s="139" t="s">
        <v>1497</v>
      </c>
      <c r="E66" s="139">
        <v>8</v>
      </c>
      <c r="F66" s="139">
        <v>5</v>
      </c>
      <c r="G66" s="160" t="s">
        <v>347</v>
      </c>
      <c r="H66" s="139">
        <v>0</v>
      </c>
      <c r="I66" s="139">
        <v>71</v>
      </c>
      <c r="J66" s="161" t="s">
        <v>2507</v>
      </c>
      <c r="K66" s="162">
        <v>13.664999999999999</v>
      </c>
      <c r="L66" s="162">
        <v>14.375</v>
      </c>
      <c r="M66" s="163" t="s">
        <v>2510</v>
      </c>
      <c r="N66" s="164">
        <v>35</v>
      </c>
      <c r="P66" s="139" t="s">
        <v>1489</v>
      </c>
      <c r="Q66" s="139" t="s">
        <v>1523</v>
      </c>
      <c r="R66" s="160" t="s">
        <v>2135</v>
      </c>
      <c r="S66" s="139" t="s">
        <v>2135</v>
      </c>
      <c r="V66" s="139" t="s">
        <v>1509</v>
      </c>
      <c r="W66" s="139">
        <v>4</v>
      </c>
      <c r="X66" s="165" t="s">
        <v>89</v>
      </c>
      <c r="Y66" s="139" t="s">
        <v>93</v>
      </c>
      <c r="Z66" s="139" t="s">
        <v>1672</v>
      </c>
      <c r="AA66" s="139" t="s">
        <v>148</v>
      </c>
      <c r="AB66" s="139" t="s">
        <v>133</v>
      </c>
      <c r="AC66" s="139" t="s">
        <v>138</v>
      </c>
      <c r="AD66" s="139" t="s">
        <v>144</v>
      </c>
      <c r="AE66" s="139">
        <v>1</v>
      </c>
      <c r="AG66" s="139" t="s">
        <v>1673</v>
      </c>
      <c r="AH66" s="160">
        <v>30</v>
      </c>
      <c r="AI66" s="166">
        <v>5</v>
      </c>
      <c r="AJ66" s="139">
        <v>1</v>
      </c>
      <c r="AK66" s="167" t="s">
        <v>110</v>
      </c>
      <c r="AL66" s="139" t="s">
        <v>107</v>
      </c>
      <c r="AN66" s="139">
        <v>49.9</v>
      </c>
      <c r="AO66" s="139">
        <v>5</v>
      </c>
      <c r="AP66" s="139">
        <v>3</v>
      </c>
      <c r="AQ66" s="139" t="s">
        <v>110</v>
      </c>
      <c r="AR66" s="167" t="s">
        <v>107</v>
      </c>
      <c r="AS66" s="139" t="s">
        <v>1559</v>
      </c>
      <c r="AT66" s="139">
        <v>20</v>
      </c>
      <c r="AU66" s="139">
        <v>2</v>
      </c>
      <c r="AV66" s="139">
        <v>1</v>
      </c>
      <c r="AW66" s="139" t="s">
        <v>110</v>
      </c>
      <c r="AX66" s="139" t="s">
        <v>106</v>
      </c>
      <c r="AZ66" s="139">
        <v>0</v>
      </c>
      <c r="BF66" s="167">
        <v>0</v>
      </c>
      <c r="BL66" s="139">
        <v>0</v>
      </c>
      <c r="BX66" s="139">
        <v>0.1</v>
      </c>
      <c r="BY66" s="139">
        <v>0.1</v>
      </c>
      <c r="BZ66" s="139">
        <v>0.1</v>
      </c>
      <c r="CA66" s="139" t="s">
        <v>113</v>
      </c>
      <c r="CB66" s="139" t="s">
        <v>107</v>
      </c>
      <c r="CE66" s="139" t="s">
        <v>1674</v>
      </c>
      <c r="CL66" s="139">
        <v>100</v>
      </c>
    </row>
    <row r="67" spans="1:90">
      <c r="A67" s="159">
        <v>43288</v>
      </c>
      <c r="B67" s="139" t="s">
        <v>1496</v>
      </c>
      <c r="D67" s="139" t="s">
        <v>1497</v>
      </c>
      <c r="E67" s="139">
        <v>9</v>
      </c>
      <c r="F67" s="139">
        <v>1</v>
      </c>
      <c r="G67" s="160" t="s">
        <v>349</v>
      </c>
      <c r="H67" s="139">
        <v>0</v>
      </c>
      <c r="I67" s="139">
        <v>70.5</v>
      </c>
      <c r="J67" s="161" t="s">
        <v>2507</v>
      </c>
      <c r="K67" s="162">
        <v>14.25</v>
      </c>
      <c r="L67" s="162">
        <v>14.955</v>
      </c>
      <c r="M67" s="163" t="s">
        <v>2510</v>
      </c>
      <c r="N67" s="164">
        <v>35</v>
      </c>
      <c r="P67" s="139" t="s">
        <v>1489</v>
      </c>
      <c r="Q67" s="139" t="s">
        <v>1523</v>
      </c>
      <c r="R67" s="160" t="s">
        <v>2135</v>
      </c>
      <c r="S67" s="139" t="s">
        <v>2135</v>
      </c>
      <c r="V67" s="139" t="s">
        <v>1509</v>
      </c>
      <c r="W67" s="139">
        <v>4</v>
      </c>
      <c r="X67" s="165" t="s">
        <v>89</v>
      </c>
      <c r="Y67" s="139" t="s">
        <v>93</v>
      </c>
      <c r="Z67" s="139" t="s">
        <v>1672</v>
      </c>
      <c r="AA67" s="139" t="s">
        <v>148</v>
      </c>
      <c r="AB67" s="139" t="s">
        <v>133</v>
      </c>
      <c r="AC67" s="139" t="s">
        <v>138</v>
      </c>
      <c r="AD67" s="139" t="s">
        <v>144</v>
      </c>
      <c r="AE67" s="139">
        <v>1</v>
      </c>
      <c r="AG67" s="139" t="s">
        <v>1673</v>
      </c>
      <c r="AH67" s="160">
        <v>30</v>
      </c>
      <c r="AI67" s="166">
        <v>5</v>
      </c>
      <c r="AJ67" s="139">
        <v>1</v>
      </c>
      <c r="AK67" s="167" t="s">
        <v>110</v>
      </c>
      <c r="AL67" s="139" t="s">
        <v>107</v>
      </c>
      <c r="AN67" s="139">
        <v>49.9</v>
      </c>
      <c r="AO67" s="139">
        <v>5</v>
      </c>
      <c r="AP67" s="139">
        <v>3</v>
      </c>
      <c r="AQ67" s="139" t="s">
        <v>110</v>
      </c>
      <c r="AR67" s="167" t="s">
        <v>107</v>
      </c>
      <c r="AS67" s="139" t="s">
        <v>1559</v>
      </c>
      <c r="AT67" s="139">
        <v>20</v>
      </c>
      <c r="AU67" s="139">
        <v>2</v>
      </c>
      <c r="AV67" s="139">
        <v>1</v>
      </c>
      <c r="AW67" s="139" t="s">
        <v>110</v>
      </c>
      <c r="AX67" s="139" t="s">
        <v>106</v>
      </c>
      <c r="AZ67" s="139">
        <v>0</v>
      </c>
      <c r="BF67" s="167">
        <v>0</v>
      </c>
      <c r="BL67" s="139">
        <v>0</v>
      </c>
      <c r="BX67" s="139">
        <v>0.1</v>
      </c>
      <c r="BY67" s="139">
        <v>0.1</v>
      </c>
      <c r="BZ67" s="139">
        <v>0.1</v>
      </c>
      <c r="CA67" s="139" t="s">
        <v>113</v>
      </c>
      <c r="CB67" s="139" t="s">
        <v>107</v>
      </c>
      <c r="CE67" s="139" t="s">
        <v>1674</v>
      </c>
      <c r="CL67" s="139">
        <v>100</v>
      </c>
    </row>
    <row r="68" spans="1:90">
      <c r="A68" s="159">
        <v>43288</v>
      </c>
      <c r="B68" s="139" t="s">
        <v>1496</v>
      </c>
      <c r="D68" s="139" t="s">
        <v>1497</v>
      </c>
      <c r="E68" s="139">
        <v>9</v>
      </c>
      <c r="F68" s="139">
        <v>2</v>
      </c>
      <c r="G68" s="160" t="s">
        <v>351</v>
      </c>
      <c r="H68" s="139">
        <v>0</v>
      </c>
      <c r="I68" s="139">
        <v>67</v>
      </c>
      <c r="J68" s="161" t="s">
        <v>2507</v>
      </c>
      <c r="K68" s="162">
        <v>14.955</v>
      </c>
      <c r="L68" s="162">
        <v>15.625</v>
      </c>
      <c r="M68" s="163" t="s">
        <v>2510</v>
      </c>
      <c r="N68" s="164">
        <v>35</v>
      </c>
      <c r="P68" s="139" t="s">
        <v>1489</v>
      </c>
      <c r="Q68" s="139" t="s">
        <v>1523</v>
      </c>
      <c r="R68" s="160" t="s">
        <v>2135</v>
      </c>
      <c r="S68" s="139" t="s">
        <v>2135</v>
      </c>
      <c r="V68" s="139" t="s">
        <v>1509</v>
      </c>
      <c r="W68" s="139">
        <v>4</v>
      </c>
      <c r="X68" s="165" t="s">
        <v>89</v>
      </c>
      <c r="Y68" s="139" t="s">
        <v>93</v>
      </c>
      <c r="Z68" s="139" t="s">
        <v>1672</v>
      </c>
      <c r="AA68" s="139" t="s">
        <v>148</v>
      </c>
      <c r="AB68" s="139" t="s">
        <v>133</v>
      </c>
      <c r="AC68" s="139" t="s">
        <v>138</v>
      </c>
      <c r="AD68" s="139" t="s">
        <v>144</v>
      </c>
      <c r="AE68" s="139">
        <v>1</v>
      </c>
      <c r="AG68" s="139" t="s">
        <v>1673</v>
      </c>
      <c r="AH68" s="160">
        <v>30</v>
      </c>
      <c r="AI68" s="166">
        <v>5</v>
      </c>
      <c r="AJ68" s="139">
        <v>1</v>
      </c>
      <c r="AK68" s="167" t="s">
        <v>110</v>
      </c>
      <c r="AL68" s="139" t="s">
        <v>107</v>
      </c>
      <c r="AN68" s="139">
        <v>49.9</v>
      </c>
      <c r="AO68" s="139">
        <v>5</v>
      </c>
      <c r="AP68" s="139">
        <v>3</v>
      </c>
      <c r="AQ68" s="139" t="s">
        <v>110</v>
      </c>
      <c r="AR68" s="167" t="s">
        <v>107</v>
      </c>
      <c r="AS68" s="139" t="s">
        <v>1559</v>
      </c>
      <c r="AT68" s="139">
        <v>20</v>
      </c>
      <c r="AU68" s="139">
        <v>2</v>
      </c>
      <c r="AV68" s="139">
        <v>1</v>
      </c>
      <c r="AW68" s="139" t="s">
        <v>110</v>
      </c>
      <c r="AX68" s="139" t="s">
        <v>106</v>
      </c>
      <c r="AZ68" s="139">
        <v>0</v>
      </c>
      <c r="BF68" s="167">
        <v>0</v>
      </c>
      <c r="BL68" s="139">
        <v>0</v>
      </c>
      <c r="BX68" s="139">
        <v>0.1</v>
      </c>
      <c r="BY68" s="139">
        <v>0.1</v>
      </c>
      <c r="BZ68" s="139">
        <v>0.1</v>
      </c>
      <c r="CA68" s="139" t="s">
        <v>113</v>
      </c>
      <c r="CB68" s="139" t="s">
        <v>107</v>
      </c>
      <c r="CE68" s="139" t="s">
        <v>1674</v>
      </c>
      <c r="CL68" s="139">
        <v>100</v>
      </c>
    </row>
    <row r="69" spans="1:90">
      <c r="A69" s="159">
        <v>43288</v>
      </c>
      <c r="B69" s="139" t="s">
        <v>1496</v>
      </c>
      <c r="D69" s="139" t="s">
        <v>1497</v>
      </c>
      <c r="E69" s="139">
        <v>9</v>
      </c>
      <c r="F69" s="139">
        <v>3</v>
      </c>
      <c r="G69" s="160" t="s">
        <v>353</v>
      </c>
      <c r="H69" s="139">
        <v>0</v>
      </c>
      <c r="I69" s="139">
        <v>79</v>
      </c>
      <c r="J69" s="161" t="s">
        <v>2507</v>
      </c>
      <c r="K69" s="162">
        <v>15.625</v>
      </c>
      <c r="L69" s="162">
        <v>16.414999999999999</v>
      </c>
      <c r="M69" s="163" t="s">
        <v>2510</v>
      </c>
      <c r="N69" s="164">
        <v>35</v>
      </c>
      <c r="P69" s="139" t="s">
        <v>1489</v>
      </c>
      <c r="Q69" s="139" t="s">
        <v>1523</v>
      </c>
      <c r="R69" s="160" t="s">
        <v>2135</v>
      </c>
      <c r="S69" s="139" t="s">
        <v>2135</v>
      </c>
      <c r="V69" s="139" t="s">
        <v>1509</v>
      </c>
      <c r="W69" s="139">
        <v>4</v>
      </c>
      <c r="X69" s="165" t="s">
        <v>89</v>
      </c>
      <c r="Y69" s="139" t="s">
        <v>93</v>
      </c>
      <c r="Z69" s="139" t="s">
        <v>1672</v>
      </c>
      <c r="AA69" s="139" t="s">
        <v>148</v>
      </c>
      <c r="AB69" s="139" t="s">
        <v>133</v>
      </c>
      <c r="AC69" s="139" t="s">
        <v>138</v>
      </c>
      <c r="AD69" s="139" t="s">
        <v>144</v>
      </c>
      <c r="AE69" s="139">
        <v>1</v>
      </c>
      <c r="AG69" s="139" t="s">
        <v>1673</v>
      </c>
      <c r="AH69" s="160">
        <v>30</v>
      </c>
      <c r="AI69" s="166">
        <v>5</v>
      </c>
      <c r="AJ69" s="139">
        <v>1</v>
      </c>
      <c r="AK69" s="167" t="s">
        <v>110</v>
      </c>
      <c r="AL69" s="139" t="s">
        <v>107</v>
      </c>
      <c r="AN69" s="139">
        <v>49.9</v>
      </c>
      <c r="AO69" s="139">
        <v>5</v>
      </c>
      <c r="AP69" s="139">
        <v>3</v>
      </c>
      <c r="AQ69" s="139" t="s">
        <v>110</v>
      </c>
      <c r="AR69" s="167" t="s">
        <v>107</v>
      </c>
      <c r="AS69" s="139" t="s">
        <v>1559</v>
      </c>
      <c r="AT69" s="139">
        <v>20</v>
      </c>
      <c r="AU69" s="139">
        <v>2</v>
      </c>
      <c r="AV69" s="139">
        <v>1</v>
      </c>
      <c r="AW69" s="139" t="s">
        <v>110</v>
      </c>
      <c r="AX69" s="139" t="s">
        <v>106</v>
      </c>
      <c r="AZ69" s="139">
        <v>0</v>
      </c>
      <c r="BF69" s="167">
        <v>0</v>
      </c>
      <c r="BL69" s="139">
        <v>0</v>
      </c>
      <c r="BX69" s="139">
        <v>0.1</v>
      </c>
      <c r="BY69" s="139">
        <v>0.1</v>
      </c>
      <c r="BZ69" s="139">
        <v>0.1</v>
      </c>
      <c r="CA69" s="139" t="s">
        <v>113</v>
      </c>
      <c r="CB69" s="139" t="s">
        <v>107</v>
      </c>
      <c r="CE69" s="139" t="s">
        <v>1674</v>
      </c>
      <c r="CL69" s="139">
        <v>100</v>
      </c>
    </row>
    <row r="70" spans="1:90">
      <c r="A70" s="159">
        <v>43288</v>
      </c>
      <c r="B70" s="139" t="s">
        <v>1496</v>
      </c>
      <c r="D70" s="139" t="s">
        <v>1497</v>
      </c>
      <c r="E70" s="139">
        <v>9</v>
      </c>
      <c r="F70" s="139">
        <v>4</v>
      </c>
      <c r="G70" s="160" t="s">
        <v>355</v>
      </c>
      <c r="H70" s="139">
        <v>0</v>
      </c>
      <c r="I70" s="139">
        <v>87</v>
      </c>
      <c r="J70" s="161" t="s">
        <v>2507</v>
      </c>
      <c r="K70" s="162">
        <v>16.414999999999999</v>
      </c>
      <c r="L70" s="162">
        <v>17.285</v>
      </c>
      <c r="M70" s="163" t="s">
        <v>2510</v>
      </c>
      <c r="N70" s="164">
        <v>35</v>
      </c>
      <c r="P70" s="139" t="s">
        <v>1489</v>
      </c>
      <c r="Q70" s="139" t="s">
        <v>1523</v>
      </c>
      <c r="R70" s="160" t="s">
        <v>2135</v>
      </c>
      <c r="S70" s="139" t="s">
        <v>21</v>
      </c>
      <c r="V70" s="139" t="s">
        <v>1509</v>
      </c>
      <c r="W70" s="139">
        <v>4</v>
      </c>
      <c r="X70" s="165" t="s">
        <v>89</v>
      </c>
      <c r="Y70" s="139" t="s">
        <v>93</v>
      </c>
      <c r="Z70" s="139" t="s">
        <v>1672</v>
      </c>
      <c r="AA70" s="139" t="s">
        <v>148</v>
      </c>
      <c r="AB70" s="139" t="s">
        <v>133</v>
      </c>
      <c r="AC70" s="139" t="s">
        <v>138</v>
      </c>
      <c r="AD70" s="139" t="s">
        <v>144</v>
      </c>
      <c r="AE70" s="139">
        <v>1</v>
      </c>
      <c r="AG70" s="139" t="s">
        <v>1673</v>
      </c>
      <c r="AH70" s="160">
        <v>30</v>
      </c>
      <c r="AI70" s="166">
        <v>5</v>
      </c>
      <c r="AJ70" s="139">
        <v>1</v>
      </c>
      <c r="AK70" s="167" t="s">
        <v>110</v>
      </c>
      <c r="AL70" s="139" t="s">
        <v>107</v>
      </c>
      <c r="AN70" s="139">
        <v>49.9</v>
      </c>
      <c r="AO70" s="139">
        <v>5</v>
      </c>
      <c r="AP70" s="139">
        <v>3</v>
      </c>
      <c r="AQ70" s="139" t="s">
        <v>110</v>
      </c>
      <c r="AR70" s="167" t="s">
        <v>107</v>
      </c>
      <c r="AS70" s="139" t="s">
        <v>1559</v>
      </c>
      <c r="AT70" s="139">
        <v>20</v>
      </c>
      <c r="AU70" s="139">
        <v>2</v>
      </c>
      <c r="AV70" s="139">
        <v>1</v>
      </c>
      <c r="AW70" s="139" t="s">
        <v>110</v>
      </c>
      <c r="AX70" s="139" t="s">
        <v>106</v>
      </c>
      <c r="AZ70" s="139">
        <v>0</v>
      </c>
      <c r="BF70" s="167">
        <v>0</v>
      </c>
      <c r="BL70" s="139">
        <v>0</v>
      </c>
      <c r="BX70" s="139">
        <v>0.1</v>
      </c>
      <c r="BY70" s="139">
        <v>0.1</v>
      </c>
      <c r="BZ70" s="139">
        <v>0.1</v>
      </c>
      <c r="CA70" s="139" t="s">
        <v>113</v>
      </c>
      <c r="CB70" s="139" t="s">
        <v>107</v>
      </c>
      <c r="CE70" s="139" t="s">
        <v>1674</v>
      </c>
      <c r="CL70" s="139">
        <v>100</v>
      </c>
    </row>
    <row r="71" spans="1:90">
      <c r="A71" s="159">
        <v>43288</v>
      </c>
      <c r="B71" s="139" t="s">
        <v>1496</v>
      </c>
      <c r="D71" s="139" t="s">
        <v>1497</v>
      </c>
      <c r="E71" s="139">
        <v>9</v>
      </c>
      <c r="F71" s="139">
        <v>4</v>
      </c>
      <c r="G71" s="160" t="s">
        <v>355</v>
      </c>
      <c r="H71" s="139">
        <v>87</v>
      </c>
      <c r="I71" s="139">
        <v>98.5</v>
      </c>
      <c r="J71" s="161" t="s">
        <v>2507</v>
      </c>
      <c r="K71" s="162">
        <v>17.285</v>
      </c>
      <c r="L71" s="162">
        <v>17.399999999999999</v>
      </c>
      <c r="M71" s="163">
        <v>2</v>
      </c>
      <c r="N71" s="164">
        <v>12</v>
      </c>
      <c r="P71" s="139" t="s">
        <v>1489</v>
      </c>
      <c r="Q71" s="139" t="s">
        <v>1523</v>
      </c>
      <c r="R71" s="160" t="s">
        <v>21</v>
      </c>
      <c r="S71" s="139" t="s">
        <v>2135</v>
      </c>
      <c r="T71" s="139" t="s">
        <v>160</v>
      </c>
      <c r="U71" s="139" t="s">
        <v>139</v>
      </c>
      <c r="V71" s="139" t="s">
        <v>1501</v>
      </c>
      <c r="W71" s="139">
        <v>3</v>
      </c>
      <c r="X71" s="165" t="s">
        <v>89</v>
      </c>
      <c r="Y71" s="139" t="s">
        <v>93</v>
      </c>
      <c r="Z71" s="139" t="s">
        <v>1675</v>
      </c>
      <c r="AA71" s="139" t="s">
        <v>148</v>
      </c>
      <c r="AB71" s="139" t="s">
        <v>160</v>
      </c>
      <c r="AC71" s="139" t="s">
        <v>138</v>
      </c>
      <c r="AD71" s="139" t="s">
        <v>144</v>
      </c>
      <c r="AE71" s="139">
        <v>1</v>
      </c>
      <c r="AG71" s="139" t="s">
        <v>1676</v>
      </c>
      <c r="AH71" s="160">
        <v>35</v>
      </c>
      <c r="AI71" s="166">
        <v>4</v>
      </c>
      <c r="AJ71" s="139">
        <v>1</v>
      </c>
      <c r="AK71" s="167" t="s">
        <v>110</v>
      </c>
      <c r="AL71" s="139" t="s">
        <v>107</v>
      </c>
      <c r="AN71" s="139">
        <v>49.9</v>
      </c>
      <c r="AO71" s="139">
        <v>3</v>
      </c>
      <c r="AP71" s="139">
        <v>2</v>
      </c>
      <c r="AQ71" s="139" t="s">
        <v>110</v>
      </c>
      <c r="AR71" s="167" t="s">
        <v>107</v>
      </c>
      <c r="AT71" s="139">
        <v>15</v>
      </c>
      <c r="AU71" s="139">
        <v>3</v>
      </c>
      <c r="AV71" s="139">
        <v>1</v>
      </c>
      <c r="AW71" s="139" t="s">
        <v>110</v>
      </c>
      <c r="AX71" s="139" t="s">
        <v>107</v>
      </c>
      <c r="AZ71" s="139">
        <v>0</v>
      </c>
      <c r="BF71" s="167">
        <v>0</v>
      </c>
      <c r="BL71" s="139">
        <v>0</v>
      </c>
      <c r="BX71" s="139">
        <v>0.1</v>
      </c>
      <c r="BY71" s="139">
        <v>0.1</v>
      </c>
      <c r="BZ71" s="139">
        <v>0.1</v>
      </c>
      <c r="CA71" s="139" t="s">
        <v>113</v>
      </c>
      <c r="CB71" s="139" t="s">
        <v>107</v>
      </c>
      <c r="CE71" s="139" t="s">
        <v>1677</v>
      </c>
      <c r="CL71" s="139">
        <v>100</v>
      </c>
    </row>
    <row r="72" spans="1:90">
      <c r="A72" s="159">
        <v>43288</v>
      </c>
      <c r="B72" s="139" t="s">
        <v>1496</v>
      </c>
      <c r="D72" s="139" t="s">
        <v>1497</v>
      </c>
      <c r="E72" s="139">
        <v>10</v>
      </c>
      <c r="F72" s="139">
        <v>1</v>
      </c>
      <c r="G72" s="160" t="s">
        <v>357</v>
      </c>
      <c r="H72" s="139">
        <v>0</v>
      </c>
      <c r="I72" s="139">
        <v>94</v>
      </c>
      <c r="J72" s="161" t="s">
        <v>2507</v>
      </c>
      <c r="K72" s="162">
        <v>17.25</v>
      </c>
      <c r="L72" s="162">
        <v>18.190000000000001</v>
      </c>
      <c r="M72" s="163">
        <v>2</v>
      </c>
      <c r="N72" s="164">
        <v>12</v>
      </c>
      <c r="P72" s="139" t="s">
        <v>1489</v>
      </c>
      <c r="Q72" s="139" t="s">
        <v>1523</v>
      </c>
      <c r="R72" s="160" t="s">
        <v>2135</v>
      </c>
      <c r="S72" s="139" t="s">
        <v>2135</v>
      </c>
      <c r="V72" s="139" t="s">
        <v>1501</v>
      </c>
      <c r="W72" s="139">
        <v>3</v>
      </c>
      <c r="X72" s="165" t="s">
        <v>89</v>
      </c>
      <c r="Y72" s="139" t="s">
        <v>93</v>
      </c>
      <c r="Z72" s="139" t="s">
        <v>1675</v>
      </c>
      <c r="AA72" s="139" t="s">
        <v>148</v>
      </c>
      <c r="AB72" s="139" t="s">
        <v>160</v>
      </c>
      <c r="AC72" s="139" t="s">
        <v>138</v>
      </c>
      <c r="AD72" s="139" t="s">
        <v>144</v>
      </c>
      <c r="AE72" s="139">
        <v>1</v>
      </c>
      <c r="AG72" s="139" t="s">
        <v>1676</v>
      </c>
      <c r="AH72" s="160">
        <v>35</v>
      </c>
      <c r="AI72" s="166">
        <v>4</v>
      </c>
      <c r="AJ72" s="139">
        <v>1</v>
      </c>
      <c r="AK72" s="167" t="s">
        <v>110</v>
      </c>
      <c r="AL72" s="139" t="s">
        <v>107</v>
      </c>
      <c r="AN72" s="139">
        <v>49.9</v>
      </c>
      <c r="AO72" s="139">
        <v>3</v>
      </c>
      <c r="AP72" s="139">
        <v>2</v>
      </c>
      <c r="AQ72" s="139" t="s">
        <v>110</v>
      </c>
      <c r="AR72" s="167" t="s">
        <v>107</v>
      </c>
      <c r="AT72" s="139">
        <v>15</v>
      </c>
      <c r="AU72" s="139">
        <v>3</v>
      </c>
      <c r="AV72" s="139">
        <v>1</v>
      </c>
      <c r="AW72" s="139" t="s">
        <v>110</v>
      </c>
      <c r="AX72" s="139" t="s">
        <v>107</v>
      </c>
      <c r="AZ72" s="139">
        <v>0</v>
      </c>
      <c r="BF72" s="167">
        <v>0</v>
      </c>
      <c r="BL72" s="139">
        <v>0</v>
      </c>
      <c r="BX72" s="139">
        <v>0.1</v>
      </c>
      <c r="BY72" s="139">
        <v>0.1</v>
      </c>
      <c r="BZ72" s="139">
        <v>0.1</v>
      </c>
      <c r="CA72" s="139" t="s">
        <v>113</v>
      </c>
      <c r="CB72" s="139" t="s">
        <v>107</v>
      </c>
      <c r="CE72" s="139" t="s">
        <v>1677</v>
      </c>
      <c r="CL72" s="139">
        <v>100</v>
      </c>
    </row>
    <row r="73" spans="1:90">
      <c r="A73" s="159">
        <v>43288</v>
      </c>
      <c r="B73" s="139" t="s">
        <v>1496</v>
      </c>
      <c r="D73" s="139" t="s">
        <v>1497</v>
      </c>
      <c r="E73" s="139">
        <v>10</v>
      </c>
      <c r="F73" s="139">
        <v>2</v>
      </c>
      <c r="G73" s="160" t="s">
        <v>359</v>
      </c>
      <c r="H73" s="139">
        <v>0</v>
      </c>
      <c r="I73" s="139">
        <v>74.5</v>
      </c>
      <c r="J73" s="161" t="s">
        <v>2507</v>
      </c>
      <c r="K73" s="162">
        <v>18.190000000000001</v>
      </c>
      <c r="L73" s="162">
        <v>18.935000000000002</v>
      </c>
      <c r="M73" s="163">
        <v>2</v>
      </c>
      <c r="N73" s="164">
        <v>12</v>
      </c>
      <c r="P73" s="139" t="s">
        <v>1489</v>
      </c>
      <c r="Q73" s="139" t="s">
        <v>1523</v>
      </c>
      <c r="R73" s="160" t="s">
        <v>2135</v>
      </c>
      <c r="S73" s="139" t="s">
        <v>2135</v>
      </c>
      <c r="V73" s="139" t="s">
        <v>1501</v>
      </c>
      <c r="W73" s="139">
        <v>3</v>
      </c>
      <c r="X73" s="165" t="s">
        <v>89</v>
      </c>
      <c r="Y73" s="139" t="s">
        <v>93</v>
      </c>
      <c r="Z73" s="139" t="s">
        <v>1675</v>
      </c>
      <c r="AA73" s="139" t="s">
        <v>148</v>
      </c>
      <c r="AB73" s="139" t="s">
        <v>160</v>
      </c>
      <c r="AC73" s="139" t="s">
        <v>138</v>
      </c>
      <c r="AD73" s="139" t="s">
        <v>144</v>
      </c>
      <c r="AE73" s="139">
        <v>1</v>
      </c>
      <c r="AG73" s="139" t="s">
        <v>1676</v>
      </c>
      <c r="AH73" s="160">
        <v>35</v>
      </c>
      <c r="AI73" s="166">
        <v>4</v>
      </c>
      <c r="AJ73" s="139">
        <v>1</v>
      </c>
      <c r="AK73" s="167" t="s">
        <v>110</v>
      </c>
      <c r="AL73" s="139" t="s">
        <v>107</v>
      </c>
      <c r="AN73" s="139">
        <v>49.9</v>
      </c>
      <c r="AO73" s="139">
        <v>3</v>
      </c>
      <c r="AP73" s="139">
        <v>2</v>
      </c>
      <c r="AQ73" s="139" t="s">
        <v>110</v>
      </c>
      <c r="AR73" s="167" t="s">
        <v>107</v>
      </c>
      <c r="AT73" s="139">
        <v>15</v>
      </c>
      <c r="AU73" s="139">
        <v>3</v>
      </c>
      <c r="AV73" s="139">
        <v>1</v>
      </c>
      <c r="AW73" s="139" t="s">
        <v>110</v>
      </c>
      <c r="AX73" s="139" t="s">
        <v>107</v>
      </c>
      <c r="AZ73" s="139">
        <v>0</v>
      </c>
      <c r="BF73" s="167">
        <v>0</v>
      </c>
      <c r="BL73" s="139">
        <v>0</v>
      </c>
      <c r="BX73" s="139">
        <v>0.1</v>
      </c>
      <c r="BY73" s="139">
        <v>0.1</v>
      </c>
      <c r="BZ73" s="139">
        <v>0.1</v>
      </c>
      <c r="CA73" s="139" t="s">
        <v>113</v>
      </c>
      <c r="CB73" s="139" t="s">
        <v>107</v>
      </c>
      <c r="CE73" s="139" t="s">
        <v>1677</v>
      </c>
      <c r="CL73" s="139">
        <v>100</v>
      </c>
    </row>
    <row r="74" spans="1:90">
      <c r="A74" s="159">
        <v>43288</v>
      </c>
      <c r="B74" s="139" t="s">
        <v>1496</v>
      </c>
      <c r="D74" s="139" t="s">
        <v>1497</v>
      </c>
      <c r="E74" s="139">
        <v>10</v>
      </c>
      <c r="F74" s="139">
        <v>3</v>
      </c>
      <c r="G74" s="160" t="s">
        <v>361</v>
      </c>
      <c r="H74" s="139">
        <v>0</v>
      </c>
      <c r="I74" s="139">
        <v>69.5</v>
      </c>
      <c r="J74" s="161" t="s">
        <v>2507</v>
      </c>
      <c r="K74" s="162">
        <v>18.934999999999999</v>
      </c>
      <c r="L74" s="162">
        <v>19.63</v>
      </c>
      <c r="M74" s="163">
        <v>2</v>
      </c>
      <c r="N74" s="164">
        <v>12</v>
      </c>
      <c r="P74" s="139" t="s">
        <v>1489</v>
      </c>
      <c r="Q74" s="139" t="s">
        <v>1523</v>
      </c>
      <c r="R74" s="160" t="s">
        <v>2135</v>
      </c>
      <c r="S74" s="139" t="s">
        <v>2135</v>
      </c>
      <c r="V74" s="139" t="s">
        <v>1501</v>
      </c>
      <c r="W74" s="139">
        <v>3</v>
      </c>
      <c r="X74" s="165" t="s">
        <v>89</v>
      </c>
      <c r="Y74" s="139" t="s">
        <v>93</v>
      </c>
      <c r="Z74" s="139" t="s">
        <v>1675</v>
      </c>
      <c r="AA74" s="139" t="s">
        <v>148</v>
      </c>
      <c r="AB74" s="139" t="s">
        <v>160</v>
      </c>
      <c r="AC74" s="139" t="s">
        <v>138</v>
      </c>
      <c r="AD74" s="139" t="s">
        <v>144</v>
      </c>
      <c r="AE74" s="139">
        <v>1</v>
      </c>
      <c r="AG74" s="139" t="s">
        <v>1676</v>
      </c>
      <c r="AH74" s="160">
        <v>35</v>
      </c>
      <c r="AI74" s="166">
        <v>4</v>
      </c>
      <c r="AJ74" s="139">
        <v>1</v>
      </c>
      <c r="AK74" s="167" t="s">
        <v>110</v>
      </c>
      <c r="AL74" s="139" t="s">
        <v>107</v>
      </c>
      <c r="AN74" s="139">
        <v>49.9</v>
      </c>
      <c r="AO74" s="139">
        <v>3</v>
      </c>
      <c r="AP74" s="139">
        <v>2</v>
      </c>
      <c r="AQ74" s="139" t="s">
        <v>110</v>
      </c>
      <c r="AR74" s="167" t="s">
        <v>107</v>
      </c>
      <c r="AT74" s="139">
        <v>15</v>
      </c>
      <c r="AU74" s="139">
        <v>3</v>
      </c>
      <c r="AV74" s="139">
        <v>1</v>
      </c>
      <c r="AW74" s="139" t="s">
        <v>110</v>
      </c>
      <c r="AX74" s="139" t="s">
        <v>107</v>
      </c>
      <c r="AZ74" s="139">
        <v>0</v>
      </c>
      <c r="BF74" s="167">
        <v>0</v>
      </c>
      <c r="BL74" s="139">
        <v>0</v>
      </c>
      <c r="BX74" s="139">
        <v>0.1</v>
      </c>
      <c r="BY74" s="139">
        <v>0.1</v>
      </c>
      <c r="BZ74" s="139">
        <v>0.1</v>
      </c>
      <c r="CA74" s="139" t="s">
        <v>113</v>
      </c>
      <c r="CB74" s="139" t="s">
        <v>107</v>
      </c>
      <c r="CE74" s="139" t="s">
        <v>1677</v>
      </c>
      <c r="CL74" s="139">
        <v>100</v>
      </c>
    </row>
    <row r="75" spans="1:90">
      <c r="A75" s="159">
        <v>43288</v>
      </c>
      <c r="B75" s="139" t="s">
        <v>1496</v>
      </c>
      <c r="D75" s="139" t="s">
        <v>1497</v>
      </c>
      <c r="E75" s="139">
        <v>10</v>
      </c>
      <c r="F75" s="139">
        <v>4</v>
      </c>
      <c r="G75" s="160" t="s">
        <v>363</v>
      </c>
      <c r="H75" s="139">
        <v>0</v>
      </c>
      <c r="I75" s="139">
        <v>61.5</v>
      </c>
      <c r="J75" s="161" t="s">
        <v>2507</v>
      </c>
      <c r="K75" s="162">
        <v>19.63</v>
      </c>
      <c r="L75" s="162">
        <v>20.244999999999997</v>
      </c>
      <c r="M75" s="163">
        <v>2</v>
      </c>
      <c r="N75" s="164">
        <v>12</v>
      </c>
      <c r="P75" s="139" t="s">
        <v>1489</v>
      </c>
      <c r="Q75" s="139" t="s">
        <v>1523</v>
      </c>
      <c r="R75" s="160" t="s">
        <v>2135</v>
      </c>
      <c r="S75" s="139" t="s">
        <v>2135</v>
      </c>
      <c r="V75" s="139" t="s">
        <v>1501</v>
      </c>
      <c r="W75" s="139">
        <v>3</v>
      </c>
      <c r="X75" s="165" t="s">
        <v>89</v>
      </c>
      <c r="Y75" s="139" t="s">
        <v>93</v>
      </c>
      <c r="Z75" s="139" t="s">
        <v>1675</v>
      </c>
      <c r="AA75" s="139" t="s">
        <v>148</v>
      </c>
      <c r="AB75" s="139" t="s">
        <v>160</v>
      </c>
      <c r="AC75" s="139" t="s">
        <v>138</v>
      </c>
      <c r="AD75" s="139" t="s">
        <v>144</v>
      </c>
      <c r="AE75" s="139">
        <v>1</v>
      </c>
      <c r="AG75" s="139" t="s">
        <v>1676</v>
      </c>
      <c r="AH75" s="160">
        <v>35</v>
      </c>
      <c r="AI75" s="166">
        <v>4</v>
      </c>
      <c r="AJ75" s="139">
        <v>1</v>
      </c>
      <c r="AK75" s="167" t="s">
        <v>110</v>
      </c>
      <c r="AL75" s="139" t="s">
        <v>107</v>
      </c>
      <c r="AN75" s="139">
        <v>49.9</v>
      </c>
      <c r="AO75" s="139">
        <v>3</v>
      </c>
      <c r="AP75" s="139">
        <v>2</v>
      </c>
      <c r="AQ75" s="139" t="s">
        <v>110</v>
      </c>
      <c r="AR75" s="167" t="s">
        <v>107</v>
      </c>
      <c r="AT75" s="139">
        <v>15</v>
      </c>
      <c r="AU75" s="139">
        <v>3</v>
      </c>
      <c r="AV75" s="139">
        <v>1</v>
      </c>
      <c r="AW75" s="139" t="s">
        <v>110</v>
      </c>
      <c r="AX75" s="139" t="s">
        <v>107</v>
      </c>
      <c r="AZ75" s="139">
        <v>0</v>
      </c>
      <c r="BF75" s="167">
        <v>0</v>
      </c>
      <c r="BL75" s="139">
        <v>0</v>
      </c>
      <c r="BX75" s="139">
        <v>0.1</v>
      </c>
      <c r="BY75" s="139">
        <v>0.1</v>
      </c>
      <c r="BZ75" s="139">
        <v>0.1</v>
      </c>
      <c r="CA75" s="139" t="s">
        <v>113</v>
      </c>
      <c r="CB75" s="139" t="s">
        <v>107</v>
      </c>
      <c r="CE75" s="139" t="s">
        <v>1677</v>
      </c>
      <c r="CL75" s="139">
        <v>100</v>
      </c>
    </row>
    <row r="76" spans="1:90">
      <c r="A76" s="159">
        <v>43288</v>
      </c>
      <c r="B76" s="139" t="s">
        <v>1496</v>
      </c>
      <c r="D76" s="139" t="s">
        <v>1497</v>
      </c>
      <c r="E76" s="139">
        <v>11</v>
      </c>
      <c r="F76" s="139">
        <v>1</v>
      </c>
      <c r="G76" s="160" t="s">
        <v>365</v>
      </c>
      <c r="H76" s="139">
        <v>0</v>
      </c>
      <c r="I76" s="139">
        <v>90</v>
      </c>
      <c r="J76" s="161" t="s">
        <v>2507</v>
      </c>
      <c r="K76" s="162">
        <v>20.25</v>
      </c>
      <c r="L76" s="162">
        <v>21.15</v>
      </c>
      <c r="M76" s="163">
        <v>2</v>
      </c>
      <c r="N76" s="164">
        <v>12</v>
      </c>
      <c r="P76" s="139" t="s">
        <v>1489</v>
      </c>
      <c r="Q76" s="139" t="s">
        <v>1523</v>
      </c>
      <c r="R76" s="160" t="s">
        <v>2135</v>
      </c>
      <c r="S76" s="139" t="s">
        <v>2135</v>
      </c>
      <c r="V76" s="139" t="s">
        <v>1501</v>
      </c>
      <c r="W76" s="139">
        <v>3</v>
      </c>
      <c r="X76" s="165" t="s">
        <v>89</v>
      </c>
      <c r="Y76" s="139" t="s">
        <v>93</v>
      </c>
      <c r="Z76" s="139" t="s">
        <v>1675</v>
      </c>
      <c r="AA76" s="139" t="s">
        <v>148</v>
      </c>
      <c r="AB76" s="139" t="s">
        <v>160</v>
      </c>
      <c r="AC76" s="139" t="s">
        <v>138</v>
      </c>
      <c r="AD76" s="139" t="s">
        <v>144</v>
      </c>
      <c r="AE76" s="139">
        <v>1</v>
      </c>
      <c r="AG76" s="139" t="s">
        <v>1676</v>
      </c>
      <c r="AH76" s="160">
        <v>35</v>
      </c>
      <c r="AI76" s="166">
        <v>4</v>
      </c>
      <c r="AJ76" s="139">
        <v>1</v>
      </c>
      <c r="AK76" s="167" t="s">
        <v>110</v>
      </c>
      <c r="AL76" s="139" t="s">
        <v>107</v>
      </c>
      <c r="AN76" s="139">
        <v>49.9</v>
      </c>
      <c r="AO76" s="139">
        <v>3</v>
      </c>
      <c r="AP76" s="139">
        <v>2</v>
      </c>
      <c r="AQ76" s="139" t="s">
        <v>110</v>
      </c>
      <c r="AR76" s="167" t="s">
        <v>107</v>
      </c>
      <c r="AT76" s="139">
        <v>15</v>
      </c>
      <c r="AU76" s="139">
        <v>3</v>
      </c>
      <c r="AV76" s="139">
        <v>1</v>
      </c>
      <c r="AW76" s="139" t="s">
        <v>110</v>
      </c>
      <c r="AX76" s="139" t="s">
        <v>107</v>
      </c>
      <c r="AZ76" s="139">
        <v>0</v>
      </c>
      <c r="BF76" s="167">
        <v>0</v>
      </c>
      <c r="BL76" s="139">
        <v>0</v>
      </c>
      <c r="BX76" s="139">
        <v>0.1</v>
      </c>
      <c r="BY76" s="139">
        <v>0.1</v>
      </c>
      <c r="BZ76" s="139">
        <v>0.1</v>
      </c>
      <c r="CA76" s="139" t="s">
        <v>113</v>
      </c>
      <c r="CB76" s="139" t="s">
        <v>107</v>
      </c>
      <c r="CE76" s="139" t="s">
        <v>1677</v>
      </c>
      <c r="CL76" s="139">
        <v>100</v>
      </c>
    </row>
    <row r="77" spans="1:90">
      <c r="A77" s="159">
        <v>43288</v>
      </c>
      <c r="B77" s="139" t="s">
        <v>1496</v>
      </c>
      <c r="D77" s="139" t="s">
        <v>1497</v>
      </c>
      <c r="E77" s="139">
        <v>11</v>
      </c>
      <c r="F77" s="139">
        <v>2</v>
      </c>
      <c r="G77" s="160" t="s">
        <v>367</v>
      </c>
      <c r="H77" s="139">
        <v>0</v>
      </c>
      <c r="I77" s="139">
        <v>80.5</v>
      </c>
      <c r="J77" s="161" t="s">
        <v>2507</v>
      </c>
      <c r="K77" s="162">
        <v>21.15</v>
      </c>
      <c r="L77" s="162">
        <v>21.954999999999998</v>
      </c>
      <c r="M77" s="163">
        <v>2</v>
      </c>
      <c r="N77" s="164">
        <v>12</v>
      </c>
      <c r="P77" s="139" t="s">
        <v>1489</v>
      </c>
      <c r="Q77" s="139" t="s">
        <v>1523</v>
      </c>
      <c r="R77" s="160" t="s">
        <v>2135</v>
      </c>
      <c r="S77" s="139" t="s">
        <v>2135</v>
      </c>
      <c r="V77" s="139" t="s">
        <v>1501</v>
      </c>
      <c r="W77" s="139">
        <v>3</v>
      </c>
      <c r="X77" s="165" t="s">
        <v>89</v>
      </c>
      <c r="Y77" s="139" t="s">
        <v>93</v>
      </c>
      <c r="Z77" s="139" t="s">
        <v>1675</v>
      </c>
      <c r="AA77" s="139" t="s">
        <v>148</v>
      </c>
      <c r="AB77" s="139" t="s">
        <v>160</v>
      </c>
      <c r="AC77" s="139" t="s">
        <v>138</v>
      </c>
      <c r="AD77" s="139" t="s">
        <v>144</v>
      </c>
      <c r="AE77" s="139">
        <v>1</v>
      </c>
      <c r="AG77" s="139" t="s">
        <v>1676</v>
      </c>
      <c r="AH77" s="160">
        <v>35</v>
      </c>
      <c r="AI77" s="166">
        <v>4</v>
      </c>
      <c r="AJ77" s="139">
        <v>1</v>
      </c>
      <c r="AK77" s="167" t="s">
        <v>110</v>
      </c>
      <c r="AL77" s="139" t="s">
        <v>107</v>
      </c>
      <c r="AN77" s="139">
        <v>49.9</v>
      </c>
      <c r="AO77" s="139">
        <v>3</v>
      </c>
      <c r="AP77" s="139">
        <v>2</v>
      </c>
      <c r="AQ77" s="139" t="s">
        <v>110</v>
      </c>
      <c r="AR77" s="167" t="s">
        <v>107</v>
      </c>
      <c r="AT77" s="139">
        <v>15</v>
      </c>
      <c r="AU77" s="139">
        <v>3</v>
      </c>
      <c r="AV77" s="139">
        <v>1</v>
      </c>
      <c r="AW77" s="139" t="s">
        <v>110</v>
      </c>
      <c r="AX77" s="139" t="s">
        <v>107</v>
      </c>
      <c r="AZ77" s="139">
        <v>0</v>
      </c>
      <c r="BF77" s="167">
        <v>0</v>
      </c>
      <c r="BL77" s="139">
        <v>0</v>
      </c>
      <c r="BX77" s="139">
        <v>0.1</v>
      </c>
      <c r="BY77" s="139">
        <v>0.1</v>
      </c>
      <c r="BZ77" s="139">
        <v>0.1</v>
      </c>
      <c r="CA77" s="139" t="s">
        <v>113</v>
      </c>
      <c r="CB77" s="139" t="s">
        <v>107</v>
      </c>
      <c r="CE77" s="139" t="s">
        <v>1677</v>
      </c>
      <c r="CL77" s="139">
        <v>100</v>
      </c>
    </row>
    <row r="78" spans="1:90">
      <c r="A78" s="159">
        <v>43288</v>
      </c>
      <c r="B78" s="139" t="s">
        <v>1496</v>
      </c>
      <c r="D78" s="139" t="s">
        <v>1497</v>
      </c>
      <c r="E78" s="139">
        <v>11</v>
      </c>
      <c r="F78" s="139">
        <v>3</v>
      </c>
      <c r="G78" s="160" t="s">
        <v>369</v>
      </c>
      <c r="H78" s="139">
        <v>0</v>
      </c>
      <c r="I78" s="139">
        <v>54</v>
      </c>
      <c r="J78" s="161" t="s">
        <v>2507</v>
      </c>
      <c r="K78" s="162">
        <v>21.954999999999998</v>
      </c>
      <c r="L78" s="162">
        <v>22.494999999999997</v>
      </c>
      <c r="M78" s="163">
        <v>2</v>
      </c>
      <c r="N78" s="164">
        <v>12</v>
      </c>
      <c r="P78" s="139" t="s">
        <v>1489</v>
      </c>
      <c r="Q78" s="139" t="s">
        <v>1523</v>
      </c>
      <c r="R78" s="160" t="s">
        <v>2135</v>
      </c>
      <c r="S78" s="139" t="s">
        <v>20</v>
      </c>
      <c r="V78" s="139" t="s">
        <v>1501</v>
      </c>
      <c r="W78" s="139">
        <v>3</v>
      </c>
      <c r="X78" s="165" t="s">
        <v>89</v>
      </c>
      <c r="Y78" s="139" t="s">
        <v>93</v>
      </c>
      <c r="Z78" s="139" t="s">
        <v>1675</v>
      </c>
      <c r="AA78" s="139" t="s">
        <v>148</v>
      </c>
      <c r="AB78" s="139" t="s">
        <v>160</v>
      </c>
      <c r="AC78" s="139" t="s">
        <v>138</v>
      </c>
      <c r="AD78" s="139" t="s">
        <v>144</v>
      </c>
      <c r="AE78" s="139">
        <v>1</v>
      </c>
      <c r="AG78" s="139" t="s">
        <v>1676</v>
      </c>
      <c r="AH78" s="160">
        <v>35</v>
      </c>
      <c r="AI78" s="166">
        <v>4</v>
      </c>
      <c r="AJ78" s="139">
        <v>1</v>
      </c>
      <c r="AK78" s="167" t="s">
        <v>110</v>
      </c>
      <c r="AL78" s="139" t="s">
        <v>107</v>
      </c>
      <c r="AN78" s="139">
        <v>49.9</v>
      </c>
      <c r="AO78" s="139">
        <v>3</v>
      </c>
      <c r="AP78" s="139">
        <v>2</v>
      </c>
      <c r="AQ78" s="139" t="s">
        <v>110</v>
      </c>
      <c r="AR78" s="167" t="s">
        <v>107</v>
      </c>
      <c r="AT78" s="139">
        <v>15</v>
      </c>
      <c r="AU78" s="139">
        <v>3</v>
      </c>
      <c r="AV78" s="139">
        <v>1</v>
      </c>
      <c r="AW78" s="139" t="s">
        <v>110</v>
      </c>
      <c r="AX78" s="139" t="s">
        <v>107</v>
      </c>
      <c r="AZ78" s="139">
        <v>0</v>
      </c>
      <c r="BF78" s="167">
        <v>0</v>
      </c>
      <c r="BL78" s="139">
        <v>0</v>
      </c>
      <c r="BX78" s="139">
        <v>0.1</v>
      </c>
      <c r="BY78" s="139">
        <v>0.1</v>
      </c>
      <c r="BZ78" s="139">
        <v>0.1</v>
      </c>
      <c r="CA78" s="139" t="s">
        <v>113</v>
      </c>
      <c r="CB78" s="139" t="s">
        <v>107</v>
      </c>
      <c r="CE78" s="139" t="s">
        <v>1677</v>
      </c>
      <c r="CL78" s="139">
        <v>100</v>
      </c>
    </row>
    <row r="79" spans="1:90">
      <c r="A79" s="159">
        <v>43288</v>
      </c>
      <c r="B79" s="139" t="s">
        <v>1496</v>
      </c>
      <c r="D79" s="139" t="s">
        <v>1497</v>
      </c>
      <c r="E79" s="139">
        <v>11</v>
      </c>
      <c r="F79" s="139">
        <v>4</v>
      </c>
      <c r="G79" s="160" t="s">
        <v>371</v>
      </c>
      <c r="H79" s="139">
        <v>0</v>
      </c>
      <c r="I79" s="139">
        <v>84</v>
      </c>
      <c r="J79" s="161" t="s">
        <v>2507</v>
      </c>
      <c r="K79" s="162">
        <v>22.495000000000001</v>
      </c>
      <c r="L79" s="162">
        <v>23.335000000000001</v>
      </c>
      <c r="M79" s="163">
        <v>3</v>
      </c>
      <c r="N79" s="164">
        <v>1</v>
      </c>
      <c r="P79" s="139" t="s">
        <v>1489</v>
      </c>
      <c r="Q79" s="139" t="s">
        <v>1523</v>
      </c>
      <c r="R79" s="160" t="s">
        <v>20</v>
      </c>
      <c r="S79" s="139" t="s">
        <v>20</v>
      </c>
      <c r="T79" s="139" t="s">
        <v>133</v>
      </c>
      <c r="U79" s="139" t="s">
        <v>138</v>
      </c>
      <c r="V79" s="139" t="s">
        <v>1569</v>
      </c>
      <c r="W79" s="139">
        <v>5</v>
      </c>
      <c r="X79" s="165" t="s">
        <v>89</v>
      </c>
      <c r="Y79" s="139" t="s">
        <v>93</v>
      </c>
      <c r="Z79" s="139" t="s">
        <v>1678</v>
      </c>
      <c r="AA79" s="139" t="s">
        <v>136</v>
      </c>
      <c r="AB79" s="139" t="s">
        <v>133</v>
      </c>
      <c r="AC79" s="139" t="s">
        <v>138</v>
      </c>
      <c r="AD79" s="139" t="s">
        <v>125</v>
      </c>
      <c r="AE79" s="139">
        <v>2</v>
      </c>
      <c r="AG79" s="139" t="s">
        <v>1679</v>
      </c>
      <c r="AH79" s="160">
        <v>30</v>
      </c>
      <c r="AI79" s="166">
        <v>4</v>
      </c>
      <c r="AJ79" s="139">
        <v>1</v>
      </c>
      <c r="AK79" s="167" t="s">
        <v>110</v>
      </c>
      <c r="AL79" s="139" t="s">
        <v>107</v>
      </c>
      <c r="AN79" s="139">
        <v>59.9</v>
      </c>
      <c r="AO79" s="139">
        <v>5</v>
      </c>
      <c r="AP79" s="139">
        <v>3</v>
      </c>
      <c r="AQ79" s="139" t="s">
        <v>110</v>
      </c>
      <c r="AR79" s="167" t="s">
        <v>106</v>
      </c>
      <c r="AT79" s="139">
        <v>10</v>
      </c>
      <c r="AU79" s="139">
        <v>4</v>
      </c>
      <c r="AV79" s="139">
        <v>2</v>
      </c>
      <c r="AW79" s="139" t="s">
        <v>110</v>
      </c>
      <c r="AX79" s="139" t="s">
        <v>106</v>
      </c>
      <c r="AZ79" s="139">
        <v>0</v>
      </c>
      <c r="BF79" s="167">
        <v>0</v>
      </c>
      <c r="BL79" s="139">
        <v>0</v>
      </c>
      <c r="BX79" s="139">
        <v>0.1</v>
      </c>
      <c r="BY79" s="139">
        <v>0.1</v>
      </c>
      <c r="BZ79" s="139">
        <v>0.1</v>
      </c>
      <c r="CA79" s="139" t="s">
        <v>113</v>
      </c>
      <c r="CB79" s="139" t="s">
        <v>107</v>
      </c>
      <c r="CE79" s="139" t="s">
        <v>1680</v>
      </c>
      <c r="CL79" s="139">
        <v>100</v>
      </c>
    </row>
    <row r="80" spans="1:90">
      <c r="A80" s="159">
        <v>43288</v>
      </c>
      <c r="B80" s="139" t="s">
        <v>1496</v>
      </c>
      <c r="D80" s="139" t="s">
        <v>1497</v>
      </c>
      <c r="E80" s="139">
        <v>11</v>
      </c>
      <c r="F80" s="139">
        <v>4</v>
      </c>
      <c r="G80" s="160" t="s">
        <v>371</v>
      </c>
      <c r="H80" s="139">
        <v>84</v>
      </c>
      <c r="I80" s="139">
        <v>86.5</v>
      </c>
      <c r="J80" s="161" t="s">
        <v>2507</v>
      </c>
      <c r="K80" s="162">
        <v>23.335000000000001</v>
      </c>
      <c r="L80" s="162">
        <v>23.36</v>
      </c>
      <c r="M80" s="163" t="s">
        <v>1681</v>
      </c>
      <c r="N80" s="164">
        <v>8</v>
      </c>
      <c r="P80" s="139" t="s">
        <v>1489</v>
      </c>
      <c r="Q80" s="139" t="s">
        <v>1523</v>
      </c>
      <c r="R80" s="160" t="s">
        <v>20</v>
      </c>
      <c r="S80" s="139" t="s">
        <v>2135</v>
      </c>
      <c r="T80" s="139" t="s">
        <v>133</v>
      </c>
      <c r="U80" s="139" t="s">
        <v>138</v>
      </c>
      <c r="V80" s="139" t="s">
        <v>1509</v>
      </c>
      <c r="W80" s="139">
        <v>4</v>
      </c>
      <c r="X80" s="165" t="s">
        <v>89</v>
      </c>
      <c r="Y80" s="139" t="s">
        <v>93</v>
      </c>
      <c r="Z80" s="139" t="s">
        <v>1682</v>
      </c>
      <c r="AA80" s="139" t="s">
        <v>148</v>
      </c>
      <c r="AB80" s="139" t="s">
        <v>133</v>
      </c>
      <c r="AC80" s="139" t="s">
        <v>138</v>
      </c>
      <c r="AD80" s="139" t="s">
        <v>144</v>
      </c>
      <c r="AE80" s="139">
        <v>1</v>
      </c>
      <c r="AG80" s="139" t="s">
        <v>1683</v>
      </c>
      <c r="AH80" s="160">
        <v>40</v>
      </c>
      <c r="AI80" s="166">
        <v>3</v>
      </c>
      <c r="AJ80" s="139">
        <v>1</v>
      </c>
      <c r="AK80" s="167" t="s">
        <v>110</v>
      </c>
      <c r="AL80" s="139" t="s">
        <v>107</v>
      </c>
      <c r="AN80" s="139">
        <v>54.9</v>
      </c>
      <c r="AO80" s="139">
        <v>1</v>
      </c>
      <c r="AP80" s="139">
        <v>0.5</v>
      </c>
      <c r="AQ80" s="139" t="s">
        <v>110</v>
      </c>
      <c r="AR80" s="167" t="s">
        <v>107</v>
      </c>
      <c r="AT80" s="139">
        <v>5</v>
      </c>
      <c r="AU80" s="139">
        <v>3</v>
      </c>
      <c r="AV80" s="139">
        <v>1</v>
      </c>
      <c r="AW80" s="139" t="s">
        <v>110</v>
      </c>
      <c r="AX80" s="139" t="s">
        <v>107</v>
      </c>
      <c r="AZ80" s="139">
        <v>0</v>
      </c>
      <c r="BF80" s="167">
        <v>0</v>
      </c>
      <c r="BL80" s="139">
        <v>0</v>
      </c>
      <c r="BX80" s="139">
        <v>0.1</v>
      </c>
      <c r="BY80" s="139">
        <v>0.1</v>
      </c>
      <c r="BZ80" s="139">
        <v>0.1</v>
      </c>
      <c r="CA80" s="139" t="s">
        <v>113</v>
      </c>
      <c r="CB80" s="139" t="s">
        <v>107</v>
      </c>
      <c r="CE80" s="139" t="s">
        <v>1684</v>
      </c>
      <c r="CL80" s="139">
        <v>100</v>
      </c>
    </row>
    <row r="81" spans="1:90">
      <c r="A81" s="159">
        <v>43288</v>
      </c>
      <c r="B81" s="139" t="s">
        <v>1496</v>
      </c>
      <c r="D81" s="139" t="s">
        <v>1497</v>
      </c>
      <c r="E81" s="139">
        <v>12</v>
      </c>
      <c r="F81" s="139">
        <v>1</v>
      </c>
      <c r="G81" s="160" t="s">
        <v>373</v>
      </c>
      <c r="H81" s="139">
        <v>0</v>
      </c>
      <c r="I81" s="139">
        <v>94</v>
      </c>
      <c r="J81" s="161" t="s">
        <v>2507</v>
      </c>
      <c r="K81" s="162">
        <v>23.25</v>
      </c>
      <c r="L81" s="162">
        <v>24.19</v>
      </c>
      <c r="M81" s="163" t="s">
        <v>1681</v>
      </c>
      <c r="N81" s="164">
        <v>8</v>
      </c>
      <c r="P81" s="139" t="s">
        <v>1489</v>
      </c>
      <c r="Q81" s="139" t="s">
        <v>1523</v>
      </c>
      <c r="R81" s="160" t="s">
        <v>2135</v>
      </c>
      <c r="S81" s="139" t="s">
        <v>2135</v>
      </c>
      <c r="V81" s="139" t="s">
        <v>1509</v>
      </c>
      <c r="W81" s="139">
        <v>4</v>
      </c>
      <c r="X81" s="165" t="s">
        <v>89</v>
      </c>
      <c r="Y81" s="139" t="s">
        <v>93</v>
      </c>
      <c r="Z81" s="139" t="s">
        <v>1682</v>
      </c>
      <c r="AA81" s="139" t="s">
        <v>148</v>
      </c>
      <c r="AB81" s="139" t="s">
        <v>133</v>
      </c>
      <c r="AC81" s="139" t="s">
        <v>138</v>
      </c>
      <c r="AD81" s="139" t="s">
        <v>144</v>
      </c>
      <c r="AE81" s="139">
        <v>1</v>
      </c>
      <c r="AG81" s="139" t="s">
        <v>1683</v>
      </c>
      <c r="AH81" s="160">
        <v>40</v>
      </c>
      <c r="AI81" s="166">
        <v>3</v>
      </c>
      <c r="AJ81" s="139">
        <v>1</v>
      </c>
      <c r="AK81" s="167" t="s">
        <v>110</v>
      </c>
      <c r="AL81" s="139" t="s">
        <v>107</v>
      </c>
      <c r="AN81" s="139">
        <v>54.9</v>
      </c>
      <c r="AO81" s="139">
        <v>1</v>
      </c>
      <c r="AP81" s="139">
        <v>0.5</v>
      </c>
      <c r="AQ81" s="139" t="s">
        <v>110</v>
      </c>
      <c r="AR81" s="167" t="s">
        <v>107</v>
      </c>
      <c r="AT81" s="139">
        <v>5</v>
      </c>
      <c r="AU81" s="139">
        <v>3</v>
      </c>
      <c r="AV81" s="139">
        <v>1</v>
      </c>
      <c r="AW81" s="139" t="s">
        <v>110</v>
      </c>
      <c r="AX81" s="139" t="s">
        <v>107</v>
      </c>
      <c r="AZ81" s="139">
        <v>0</v>
      </c>
      <c r="BF81" s="167">
        <v>0</v>
      </c>
      <c r="BL81" s="139">
        <v>0</v>
      </c>
      <c r="BX81" s="139">
        <v>0.1</v>
      </c>
      <c r="BY81" s="139">
        <v>0.1</v>
      </c>
      <c r="BZ81" s="139">
        <v>0.1</v>
      </c>
      <c r="CA81" s="139" t="s">
        <v>113</v>
      </c>
      <c r="CB81" s="139" t="s">
        <v>107</v>
      </c>
      <c r="CE81" s="139" t="s">
        <v>1684</v>
      </c>
      <c r="CL81" s="139">
        <v>100</v>
      </c>
    </row>
    <row r="82" spans="1:90">
      <c r="A82" s="159">
        <v>43288</v>
      </c>
      <c r="B82" s="139" t="s">
        <v>1496</v>
      </c>
      <c r="D82" s="139" t="s">
        <v>1497</v>
      </c>
      <c r="E82" s="139">
        <v>12</v>
      </c>
      <c r="F82" s="139">
        <v>2</v>
      </c>
      <c r="G82" s="160" t="s">
        <v>375</v>
      </c>
      <c r="H82" s="139">
        <v>0</v>
      </c>
      <c r="I82" s="139">
        <v>66</v>
      </c>
      <c r="J82" s="161" t="s">
        <v>2507</v>
      </c>
      <c r="K82" s="162">
        <v>24.19</v>
      </c>
      <c r="L82" s="162">
        <v>24.85</v>
      </c>
      <c r="M82" s="163" t="s">
        <v>1681</v>
      </c>
      <c r="N82" s="164">
        <v>8</v>
      </c>
      <c r="P82" s="139" t="s">
        <v>1489</v>
      </c>
      <c r="Q82" s="139" t="s">
        <v>1523</v>
      </c>
      <c r="R82" s="160" t="s">
        <v>2135</v>
      </c>
      <c r="S82" s="139" t="s">
        <v>2135</v>
      </c>
      <c r="V82" s="139" t="s">
        <v>1509</v>
      </c>
      <c r="W82" s="139">
        <v>4</v>
      </c>
      <c r="X82" s="165" t="s">
        <v>89</v>
      </c>
      <c r="Y82" s="139" t="s">
        <v>93</v>
      </c>
      <c r="Z82" s="139" t="s">
        <v>1682</v>
      </c>
      <c r="AA82" s="139" t="s">
        <v>148</v>
      </c>
      <c r="AB82" s="139" t="s">
        <v>133</v>
      </c>
      <c r="AC82" s="139" t="s">
        <v>138</v>
      </c>
      <c r="AD82" s="139" t="s">
        <v>144</v>
      </c>
      <c r="AE82" s="139">
        <v>1</v>
      </c>
      <c r="AG82" s="139" t="s">
        <v>1683</v>
      </c>
      <c r="AH82" s="160">
        <v>40</v>
      </c>
      <c r="AI82" s="166">
        <v>3</v>
      </c>
      <c r="AJ82" s="139">
        <v>1</v>
      </c>
      <c r="AK82" s="167" t="s">
        <v>110</v>
      </c>
      <c r="AL82" s="139" t="s">
        <v>107</v>
      </c>
      <c r="AN82" s="139">
        <v>54.9</v>
      </c>
      <c r="AO82" s="139">
        <v>1</v>
      </c>
      <c r="AP82" s="139">
        <v>0.5</v>
      </c>
      <c r="AQ82" s="139" t="s">
        <v>110</v>
      </c>
      <c r="AR82" s="167" t="s">
        <v>107</v>
      </c>
      <c r="AT82" s="139">
        <v>5</v>
      </c>
      <c r="AU82" s="139">
        <v>3</v>
      </c>
      <c r="AV82" s="139">
        <v>1</v>
      </c>
      <c r="AW82" s="139" t="s">
        <v>110</v>
      </c>
      <c r="AX82" s="139" t="s">
        <v>107</v>
      </c>
      <c r="AZ82" s="139">
        <v>0</v>
      </c>
      <c r="BF82" s="167">
        <v>0</v>
      </c>
      <c r="BL82" s="139">
        <v>0</v>
      </c>
      <c r="BX82" s="139">
        <v>0.1</v>
      </c>
      <c r="BY82" s="139">
        <v>0.1</v>
      </c>
      <c r="BZ82" s="139">
        <v>0.1</v>
      </c>
      <c r="CA82" s="139" t="s">
        <v>113</v>
      </c>
      <c r="CB82" s="139" t="s">
        <v>107</v>
      </c>
      <c r="CE82" s="139" t="s">
        <v>1684</v>
      </c>
      <c r="CL82" s="139">
        <v>100</v>
      </c>
    </row>
    <row r="83" spans="1:90">
      <c r="A83" s="159">
        <v>43288</v>
      </c>
      <c r="B83" s="139" t="s">
        <v>1496</v>
      </c>
      <c r="D83" s="139" t="s">
        <v>1497</v>
      </c>
      <c r="E83" s="139">
        <v>12</v>
      </c>
      <c r="F83" s="139">
        <v>3</v>
      </c>
      <c r="G83" s="160" t="s">
        <v>377</v>
      </c>
      <c r="H83" s="139">
        <v>0</v>
      </c>
      <c r="I83" s="139">
        <v>76</v>
      </c>
      <c r="J83" s="161" t="s">
        <v>2507</v>
      </c>
      <c r="K83" s="162">
        <v>24.85</v>
      </c>
      <c r="L83" s="162">
        <v>25.610000000000003</v>
      </c>
      <c r="M83" s="163" t="s">
        <v>1681</v>
      </c>
      <c r="N83" s="164">
        <v>8</v>
      </c>
      <c r="P83" s="139" t="s">
        <v>1489</v>
      </c>
      <c r="Q83" s="139" t="s">
        <v>1523</v>
      </c>
      <c r="R83" s="160" t="s">
        <v>2135</v>
      </c>
      <c r="S83" s="139" t="s">
        <v>2135</v>
      </c>
      <c r="V83" s="139" t="s">
        <v>1509</v>
      </c>
      <c r="W83" s="139">
        <v>4</v>
      </c>
      <c r="X83" s="165" t="s">
        <v>89</v>
      </c>
      <c r="Y83" s="139" t="s">
        <v>93</v>
      </c>
      <c r="Z83" s="139" t="s">
        <v>1682</v>
      </c>
      <c r="AA83" s="139" t="s">
        <v>148</v>
      </c>
      <c r="AB83" s="139" t="s">
        <v>133</v>
      </c>
      <c r="AC83" s="139" t="s">
        <v>138</v>
      </c>
      <c r="AD83" s="139" t="s">
        <v>144</v>
      </c>
      <c r="AE83" s="139">
        <v>1</v>
      </c>
      <c r="AG83" s="139" t="s">
        <v>1683</v>
      </c>
      <c r="AH83" s="160">
        <v>40</v>
      </c>
      <c r="AI83" s="166">
        <v>3</v>
      </c>
      <c r="AJ83" s="139">
        <v>1</v>
      </c>
      <c r="AK83" s="167" t="s">
        <v>110</v>
      </c>
      <c r="AL83" s="139" t="s">
        <v>107</v>
      </c>
      <c r="AN83" s="139">
        <v>54.9</v>
      </c>
      <c r="AO83" s="139">
        <v>1</v>
      </c>
      <c r="AP83" s="139">
        <v>0.5</v>
      </c>
      <c r="AQ83" s="139" t="s">
        <v>110</v>
      </c>
      <c r="AR83" s="167" t="s">
        <v>107</v>
      </c>
      <c r="AT83" s="139">
        <v>5</v>
      </c>
      <c r="AU83" s="139">
        <v>3</v>
      </c>
      <c r="AV83" s="139">
        <v>1</v>
      </c>
      <c r="AW83" s="139" t="s">
        <v>110</v>
      </c>
      <c r="AX83" s="139" t="s">
        <v>107</v>
      </c>
      <c r="AZ83" s="139">
        <v>0</v>
      </c>
      <c r="BF83" s="167">
        <v>0</v>
      </c>
      <c r="BL83" s="139">
        <v>0</v>
      </c>
      <c r="BX83" s="139">
        <v>0.1</v>
      </c>
      <c r="BY83" s="139">
        <v>0.1</v>
      </c>
      <c r="BZ83" s="139">
        <v>0.1</v>
      </c>
      <c r="CA83" s="139" t="s">
        <v>113</v>
      </c>
      <c r="CB83" s="139" t="s">
        <v>107</v>
      </c>
      <c r="CE83" s="139" t="s">
        <v>1684</v>
      </c>
      <c r="CL83" s="139">
        <v>100</v>
      </c>
    </row>
    <row r="84" spans="1:90">
      <c r="A84" s="159">
        <v>43288</v>
      </c>
      <c r="B84" s="139" t="s">
        <v>1496</v>
      </c>
      <c r="D84" s="139" t="s">
        <v>1497</v>
      </c>
      <c r="E84" s="139">
        <v>12</v>
      </c>
      <c r="F84" s="139">
        <v>4</v>
      </c>
      <c r="G84" s="160" t="s">
        <v>379</v>
      </c>
      <c r="H84" s="139">
        <v>0</v>
      </c>
      <c r="I84" s="139">
        <v>71</v>
      </c>
      <c r="J84" s="161" t="s">
        <v>2507</v>
      </c>
      <c r="K84" s="162">
        <v>25.61</v>
      </c>
      <c r="L84" s="162">
        <v>26.32</v>
      </c>
      <c r="M84" s="163" t="s">
        <v>1681</v>
      </c>
      <c r="N84" s="164">
        <v>8</v>
      </c>
      <c r="P84" s="139" t="s">
        <v>1489</v>
      </c>
      <c r="Q84" s="139" t="s">
        <v>1523</v>
      </c>
      <c r="R84" s="160" t="s">
        <v>2135</v>
      </c>
      <c r="S84" s="139" t="s">
        <v>2135</v>
      </c>
      <c r="V84" s="139" t="s">
        <v>1509</v>
      </c>
      <c r="W84" s="139">
        <v>4</v>
      </c>
      <c r="X84" s="165" t="s">
        <v>89</v>
      </c>
      <c r="Y84" s="139" t="s">
        <v>93</v>
      </c>
      <c r="Z84" s="139" t="s">
        <v>1682</v>
      </c>
      <c r="AA84" s="139" t="s">
        <v>148</v>
      </c>
      <c r="AB84" s="139" t="s">
        <v>133</v>
      </c>
      <c r="AC84" s="139" t="s">
        <v>138</v>
      </c>
      <c r="AD84" s="139" t="s">
        <v>144</v>
      </c>
      <c r="AE84" s="139">
        <v>1</v>
      </c>
      <c r="AG84" s="139" t="s">
        <v>1683</v>
      </c>
      <c r="AH84" s="160">
        <v>40</v>
      </c>
      <c r="AI84" s="166">
        <v>3</v>
      </c>
      <c r="AJ84" s="139">
        <v>1</v>
      </c>
      <c r="AK84" s="167" t="s">
        <v>110</v>
      </c>
      <c r="AL84" s="139" t="s">
        <v>107</v>
      </c>
      <c r="AN84" s="139">
        <v>54.9</v>
      </c>
      <c r="AO84" s="139">
        <v>1</v>
      </c>
      <c r="AP84" s="139">
        <v>0.5</v>
      </c>
      <c r="AQ84" s="139" t="s">
        <v>110</v>
      </c>
      <c r="AR84" s="167" t="s">
        <v>107</v>
      </c>
      <c r="AT84" s="139">
        <v>5</v>
      </c>
      <c r="AU84" s="139">
        <v>3</v>
      </c>
      <c r="AV84" s="139">
        <v>1</v>
      </c>
      <c r="AW84" s="139" t="s">
        <v>110</v>
      </c>
      <c r="AX84" s="139" t="s">
        <v>107</v>
      </c>
      <c r="AZ84" s="139">
        <v>0</v>
      </c>
      <c r="BF84" s="167">
        <v>0</v>
      </c>
      <c r="BL84" s="139">
        <v>0</v>
      </c>
      <c r="BX84" s="139">
        <v>0.1</v>
      </c>
      <c r="BY84" s="139">
        <v>0.1</v>
      </c>
      <c r="BZ84" s="139">
        <v>0.1</v>
      </c>
      <c r="CA84" s="139" t="s">
        <v>113</v>
      </c>
      <c r="CB84" s="139" t="s">
        <v>107</v>
      </c>
      <c r="CE84" s="139" t="s">
        <v>1684</v>
      </c>
      <c r="CL84" s="139">
        <v>100</v>
      </c>
    </row>
    <row r="85" spans="1:90">
      <c r="A85" s="159">
        <v>43288</v>
      </c>
      <c r="B85" s="139" t="s">
        <v>1496</v>
      </c>
      <c r="D85" s="139" t="s">
        <v>1497</v>
      </c>
      <c r="E85" s="139">
        <v>13</v>
      </c>
      <c r="F85" s="139">
        <v>1</v>
      </c>
      <c r="G85" s="160" t="s">
        <v>381</v>
      </c>
      <c r="H85" s="139">
        <v>0</v>
      </c>
      <c r="I85" s="139">
        <v>37</v>
      </c>
      <c r="J85" s="161" t="s">
        <v>2507</v>
      </c>
      <c r="K85" s="162">
        <v>26.25</v>
      </c>
      <c r="L85" s="162">
        <v>26.62</v>
      </c>
      <c r="M85" s="163" t="s">
        <v>1681</v>
      </c>
      <c r="N85" s="164">
        <v>8</v>
      </c>
      <c r="P85" s="139" t="s">
        <v>1489</v>
      </c>
      <c r="Q85" s="139" t="s">
        <v>1523</v>
      </c>
      <c r="R85" s="160" t="s">
        <v>2135</v>
      </c>
      <c r="S85" s="139" t="s">
        <v>22</v>
      </c>
      <c r="V85" s="139" t="s">
        <v>1509</v>
      </c>
      <c r="W85" s="139">
        <v>4</v>
      </c>
      <c r="X85" s="165" t="s">
        <v>89</v>
      </c>
      <c r="Y85" s="139" t="s">
        <v>93</v>
      </c>
      <c r="Z85" s="139" t="s">
        <v>1682</v>
      </c>
      <c r="AA85" s="139" t="s">
        <v>148</v>
      </c>
      <c r="AB85" s="139" t="s">
        <v>133</v>
      </c>
      <c r="AC85" s="139" t="s">
        <v>138</v>
      </c>
      <c r="AD85" s="139" t="s">
        <v>144</v>
      </c>
      <c r="AE85" s="139">
        <v>1</v>
      </c>
      <c r="AG85" s="139" t="s">
        <v>1683</v>
      </c>
      <c r="AH85" s="160">
        <v>40</v>
      </c>
      <c r="AI85" s="166">
        <v>3</v>
      </c>
      <c r="AJ85" s="139">
        <v>1</v>
      </c>
      <c r="AK85" s="167" t="s">
        <v>110</v>
      </c>
      <c r="AL85" s="139" t="s">
        <v>107</v>
      </c>
      <c r="AN85" s="139">
        <v>54.9</v>
      </c>
      <c r="AO85" s="139">
        <v>1</v>
      </c>
      <c r="AP85" s="139">
        <v>0.5</v>
      </c>
      <c r="AQ85" s="139" t="s">
        <v>110</v>
      </c>
      <c r="AR85" s="167" t="s">
        <v>107</v>
      </c>
      <c r="AT85" s="139">
        <v>5</v>
      </c>
      <c r="AU85" s="139">
        <v>3</v>
      </c>
      <c r="AV85" s="139">
        <v>1</v>
      </c>
      <c r="AW85" s="139" t="s">
        <v>110</v>
      </c>
      <c r="AX85" s="139" t="s">
        <v>107</v>
      </c>
      <c r="AZ85" s="139">
        <v>0</v>
      </c>
      <c r="BF85" s="167">
        <v>0</v>
      </c>
      <c r="BL85" s="139">
        <v>0</v>
      </c>
      <c r="BX85" s="139">
        <v>0.1</v>
      </c>
      <c r="BY85" s="139">
        <v>0.1</v>
      </c>
      <c r="BZ85" s="139">
        <v>0.1</v>
      </c>
      <c r="CA85" s="139" t="s">
        <v>113</v>
      </c>
      <c r="CB85" s="139" t="s">
        <v>107</v>
      </c>
      <c r="CE85" s="139" t="s">
        <v>1684</v>
      </c>
      <c r="CL85" s="139">
        <v>100</v>
      </c>
    </row>
    <row r="86" spans="1:90">
      <c r="A86" s="159">
        <v>43288</v>
      </c>
      <c r="B86" s="139" t="s">
        <v>1496</v>
      </c>
      <c r="D86" s="139" t="s">
        <v>1497</v>
      </c>
      <c r="E86" s="139">
        <v>13</v>
      </c>
      <c r="F86" s="139">
        <v>1</v>
      </c>
      <c r="G86" s="160" t="s">
        <v>381</v>
      </c>
      <c r="H86" s="139">
        <v>37</v>
      </c>
      <c r="I86" s="139">
        <v>62</v>
      </c>
      <c r="J86" s="161" t="s">
        <v>2507</v>
      </c>
      <c r="K86" s="162">
        <v>26.62</v>
      </c>
      <c r="L86" s="162">
        <v>26.87</v>
      </c>
      <c r="M86" s="163" t="s">
        <v>1685</v>
      </c>
      <c r="N86" s="164">
        <v>7</v>
      </c>
      <c r="P86" s="139" t="s">
        <v>1489</v>
      </c>
      <c r="Q86" s="139" t="s">
        <v>1523</v>
      </c>
      <c r="R86" s="160" t="s">
        <v>22</v>
      </c>
      <c r="S86" s="139" t="s">
        <v>2135</v>
      </c>
      <c r="T86" s="139" t="s">
        <v>133</v>
      </c>
      <c r="U86" s="139" t="s">
        <v>140</v>
      </c>
      <c r="V86" s="139" t="s">
        <v>1509</v>
      </c>
      <c r="W86" s="139">
        <v>4</v>
      </c>
      <c r="X86" s="165" t="s">
        <v>89</v>
      </c>
      <c r="Y86" s="139" t="s">
        <v>93</v>
      </c>
      <c r="Z86" s="139" t="s">
        <v>1682</v>
      </c>
      <c r="AA86" s="139" t="s">
        <v>148</v>
      </c>
      <c r="AB86" s="139" t="s">
        <v>133</v>
      </c>
      <c r="AC86" s="139" t="s">
        <v>138</v>
      </c>
      <c r="AD86" s="139" t="s">
        <v>144</v>
      </c>
      <c r="AE86" s="139">
        <v>1</v>
      </c>
      <c r="AG86" s="139" t="s">
        <v>1683</v>
      </c>
      <c r="AH86" s="160">
        <v>40</v>
      </c>
      <c r="AI86" s="166">
        <v>3</v>
      </c>
      <c r="AJ86" s="139">
        <v>1</v>
      </c>
      <c r="AK86" s="167" t="s">
        <v>110</v>
      </c>
      <c r="AL86" s="139" t="s">
        <v>107</v>
      </c>
      <c r="AN86" s="139">
        <v>54.9</v>
      </c>
      <c r="AO86" s="139">
        <v>1</v>
      </c>
      <c r="AP86" s="139">
        <v>0.5</v>
      </c>
      <c r="AQ86" s="139" t="s">
        <v>110</v>
      </c>
      <c r="AR86" s="167" t="s">
        <v>107</v>
      </c>
      <c r="AT86" s="139">
        <v>5</v>
      </c>
      <c r="AU86" s="139">
        <v>3</v>
      </c>
      <c r="AV86" s="139">
        <v>1</v>
      </c>
      <c r="AW86" s="139" t="s">
        <v>110</v>
      </c>
      <c r="AX86" s="139" t="s">
        <v>107</v>
      </c>
      <c r="AZ86" s="139">
        <v>0</v>
      </c>
      <c r="BF86" s="167">
        <v>0</v>
      </c>
      <c r="BL86" s="139">
        <v>0</v>
      </c>
      <c r="BX86" s="139">
        <v>0.1</v>
      </c>
      <c r="BY86" s="139">
        <v>0.1</v>
      </c>
      <c r="BZ86" s="139">
        <v>0.1</v>
      </c>
      <c r="CA86" s="139" t="s">
        <v>113</v>
      </c>
      <c r="CB86" s="139" t="s">
        <v>107</v>
      </c>
      <c r="CE86" s="139" t="s">
        <v>1686</v>
      </c>
      <c r="CL86" s="139">
        <v>100</v>
      </c>
    </row>
    <row r="87" spans="1:90">
      <c r="A87" s="159">
        <v>43288</v>
      </c>
      <c r="B87" s="139" t="s">
        <v>1496</v>
      </c>
      <c r="D87" s="139" t="s">
        <v>1497</v>
      </c>
      <c r="E87" s="139">
        <v>13</v>
      </c>
      <c r="F87" s="139">
        <v>2</v>
      </c>
      <c r="G87" s="160" t="s">
        <v>383</v>
      </c>
      <c r="H87" s="139">
        <v>0</v>
      </c>
      <c r="I87" s="139">
        <v>20</v>
      </c>
      <c r="J87" s="161" t="s">
        <v>2507</v>
      </c>
      <c r="K87" s="162">
        <v>26.87</v>
      </c>
      <c r="L87" s="162">
        <v>27.07</v>
      </c>
      <c r="M87" s="163" t="s">
        <v>1685</v>
      </c>
      <c r="N87" s="164">
        <v>7</v>
      </c>
      <c r="P87" s="139" t="s">
        <v>1489</v>
      </c>
      <c r="Q87" s="139" t="s">
        <v>1523</v>
      </c>
      <c r="R87" s="160" t="s">
        <v>2135</v>
      </c>
      <c r="S87" s="139" t="s">
        <v>20</v>
      </c>
      <c r="V87" s="139" t="s">
        <v>1509</v>
      </c>
      <c r="W87" s="139">
        <v>4</v>
      </c>
      <c r="X87" s="165" t="s">
        <v>89</v>
      </c>
      <c r="Y87" s="139" t="s">
        <v>93</v>
      </c>
      <c r="Z87" s="139" t="s">
        <v>1682</v>
      </c>
      <c r="AA87" s="139" t="s">
        <v>148</v>
      </c>
      <c r="AB87" s="139" t="s">
        <v>133</v>
      </c>
      <c r="AC87" s="139" t="s">
        <v>138</v>
      </c>
      <c r="AD87" s="139" t="s">
        <v>144</v>
      </c>
      <c r="AE87" s="139">
        <v>1</v>
      </c>
      <c r="AG87" s="139" t="s">
        <v>1683</v>
      </c>
      <c r="AH87" s="160">
        <v>40</v>
      </c>
      <c r="AI87" s="166">
        <v>3</v>
      </c>
      <c r="AJ87" s="139">
        <v>1</v>
      </c>
      <c r="AK87" s="167" t="s">
        <v>110</v>
      </c>
      <c r="AL87" s="139" t="s">
        <v>107</v>
      </c>
      <c r="AN87" s="139">
        <v>54.9</v>
      </c>
      <c r="AO87" s="139">
        <v>1</v>
      </c>
      <c r="AP87" s="139">
        <v>0.5</v>
      </c>
      <c r="AQ87" s="139" t="s">
        <v>110</v>
      </c>
      <c r="AR87" s="167" t="s">
        <v>107</v>
      </c>
      <c r="AT87" s="139">
        <v>5</v>
      </c>
      <c r="AU87" s="139">
        <v>3</v>
      </c>
      <c r="AV87" s="139">
        <v>1</v>
      </c>
      <c r="AW87" s="139" t="s">
        <v>110</v>
      </c>
      <c r="AX87" s="139" t="s">
        <v>107</v>
      </c>
      <c r="AZ87" s="139">
        <v>0</v>
      </c>
      <c r="BF87" s="167">
        <v>0</v>
      </c>
      <c r="BL87" s="139">
        <v>0</v>
      </c>
      <c r="BX87" s="139">
        <v>0.1</v>
      </c>
      <c r="BY87" s="139">
        <v>0.1</v>
      </c>
      <c r="BZ87" s="139">
        <v>0.1</v>
      </c>
      <c r="CA87" s="139" t="s">
        <v>113</v>
      </c>
      <c r="CB87" s="139" t="s">
        <v>107</v>
      </c>
      <c r="CE87" s="139" t="s">
        <v>1686</v>
      </c>
      <c r="CL87" s="139">
        <v>100</v>
      </c>
    </row>
    <row r="88" spans="1:90">
      <c r="A88" s="159">
        <v>43288</v>
      </c>
      <c r="B88" s="139" t="s">
        <v>1496</v>
      </c>
      <c r="D88" s="139" t="s">
        <v>1497</v>
      </c>
      <c r="E88" s="139">
        <v>13</v>
      </c>
      <c r="F88" s="139">
        <v>2</v>
      </c>
      <c r="G88" s="160" t="s">
        <v>383</v>
      </c>
      <c r="H88" s="139">
        <v>20</v>
      </c>
      <c r="I88" s="139">
        <v>77</v>
      </c>
      <c r="J88" s="161" t="s">
        <v>2507</v>
      </c>
      <c r="K88" s="162">
        <v>27.07</v>
      </c>
      <c r="L88" s="162">
        <v>27.64</v>
      </c>
      <c r="M88" s="163" t="s">
        <v>1687</v>
      </c>
      <c r="N88" s="164">
        <v>8</v>
      </c>
      <c r="P88" s="139" t="s">
        <v>1489</v>
      </c>
      <c r="Q88" s="139" t="s">
        <v>1523</v>
      </c>
      <c r="R88" s="160" t="s">
        <v>20</v>
      </c>
      <c r="S88" s="139" t="s">
        <v>2135</v>
      </c>
      <c r="T88" s="139" t="s">
        <v>133</v>
      </c>
      <c r="U88" s="139" t="s">
        <v>138</v>
      </c>
      <c r="V88" s="139" t="s">
        <v>1509</v>
      </c>
      <c r="W88" s="139">
        <v>4</v>
      </c>
      <c r="X88" s="165" t="s">
        <v>89</v>
      </c>
      <c r="Y88" s="139" t="s">
        <v>93</v>
      </c>
      <c r="Z88" s="139" t="s">
        <v>1682</v>
      </c>
      <c r="AA88" s="139" t="s">
        <v>148</v>
      </c>
      <c r="AB88" s="139" t="s">
        <v>133</v>
      </c>
      <c r="AC88" s="139" t="s">
        <v>138</v>
      </c>
      <c r="AD88" s="139" t="s">
        <v>144</v>
      </c>
      <c r="AE88" s="139">
        <v>1</v>
      </c>
      <c r="AG88" s="139" t="s">
        <v>1683</v>
      </c>
      <c r="AH88" s="160">
        <v>40</v>
      </c>
      <c r="AI88" s="166">
        <v>3</v>
      </c>
      <c r="AJ88" s="139">
        <v>1</v>
      </c>
      <c r="AK88" s="167" t="s">
        <v>110</v>
      </c>
      <c r="AL88" s="139" t="s">
        <v>107</v>
      </c>
      <c r="AN88" s="139">
        <v>54.9</v>
      </c>
      <c r="AO88" s="139">
        <v>1</v>
      </c>
      <c r="AP88" s="139">
        <v>0.5</v>
      </c>
      <c r="AQ88" s="139" t="s">
        <v>110</v>
      </c>
      <c r="AR88" s="167" t="s">
        <v>107</v>
      </c>
      <c r="AT88" s="139">
        <v>5</v>
      </c>
      <c r="AU88" s="139">
        <v>3</v>
      </c>
      <c r="AV88" s="139">
        <v>1</v>
      </c>
      <c r="AW88" s="139" t="s">
        <v>110</v>
      </c>
      <c r="AX88" s="139" t="s">
        <v>107</v>
      </c>
      <c r="AZ88" s="139">
        <v>0</v>
      </c>
      <c r="BF88" s="167">
        <v>0</v>
      </c>
      <c r="BL88" s="139">
        <v>0</v>
      </c>
      <c r="BX88" s="139">
        <v>0.1</v>
      </c>
      <c r="BY88" s="139">
        <v>0.1</v>
      </c>
      <c r="BZ88" s="139">
        <v>0.1</v>
      </c>
      <c r="CA88" s="139" t="s">
        <v>113</v>
      </c>
      <c r="CB88" s="139" t="s">
        <v>107</v>
      </c>
      <c r="CE88" s="139" t="s">
        <v>1684</v>
      </c>
      <c r="CL88" s="139">
        <v>100</v>
      </c>
    </row>
    <row r="89" spans="1:90">
      <c r="A89" s="159">
        <v>43288</v>
      </c>
      <c r="B89" s="139" t="s">
        <v>1496</v>
      </c>
      <c r="D89" s="139" t="s">
        <v>1497</v>
      </c>
      <c r="E89" s="139">
        <v>13</v>
      </c>
      <c r="F89" s="139">
        <v>3</v>
      </c>
      <c r="G89" s="160" t="s">
        <v>385</v>
      </c>
      <c r="H89" s="139">
        <v>0</v>
      </c>
      <c r="I89" s="139">
        <v>96.5</v>
      </c>
      <c r="J89" s="161" t="s">
        <v>2507</v>
      </c>
      <c r="K89" s="162">
        <v>27.64</v>
      </c>
      <c r="L89" s="162">
        <v>28.605</v>
      </c>
      <c r="M89" s="163" t="s">
        <v>1687</v>
      </c>
      <c r="N89" s="164">
        <v>8</v>
      </c>
      <c r="P89" s="139" t="s">
        <v>1489</v>
      </c>
      <c r="Q89" s="139" t="s">
        <v>1523</v>
      </c>
      <c r="R89" s="160" t="s">
        <v>2135</v>
      </c>
      <c r="S89" s="139" t="s">
        <v>2135</v>
      </c>
      <c r="V89" s="139" t="s">
        <v>1509</v>
      </c>
      <c r="W89" s="139">
        <v>4</v>
      </c>
      <c r="X89" s="165" t="s">
        <v>89</v>
      </c>
      <c r="Y89" s="139" t="s">
        <v>93</v>
      </c>
      <c r="Z89" s="139" t="s">
        <v>1682</v>
      </c>
      <c r="AA89" s="139" t="s">
        <v>148</v>
      </c>
      <c r="AB89" s="139" t="s">
        <v>133</v>
      </c>
      <c r="AC89" s="139" t="s">
        <v>138</v>
      </c>
      <c r="AD89" s="139" t="s">
        <v>144</v>
      </c>
      <c r="AE89" s="139">
        <v>1</v>
      </c>
      <c r="AG89" s="139" t="s">
        <v>1683</v>
      </c>
      <c r="AH89" s="160">
        <v>40</v>
      </c>
      <c r="AI89" s="166">
        <v>3</v>
      </c>
      <c r="AJ89" s="139">
        <v>1</v>
      </c>
      <c r="AK89" s="167" t="s">
        <v>110</v>
      </c>
      <c r="AL89" s="139" t="s">
        <v>107</v>
      </c>
      <c r="AN89" s="139">
        <v>54.9</v>
      </c>
      <c r="AO89" s="139">
        <v>1</v>
      </c>
      <c r="AP89" s="139">
        <v>0.5</v>
      </c>
      <c r="AQ89" s="139" t="s">
        <v>110</v>
      </c>
      <c r="AR89" s="167" t="s">
        <v>107</v>
      </c>
      <c r="AT89" s="139">
        <v>5</v>
      </c>
      <c r="AU89" s="139">
        <v>3</v>
      </c>
      <c r="AV89" s="139">
        <v>1</v>
      </c>
      <c r="AW89" s="139" t="s">
        <v>110</v>
      </c>
      <c r="AX89" s="139" t="s">
        <v>107</v>
      </c>
      <c r="AZ89" s="139">
        <v>0</v>
      </c>
      <c r="BF89" s="167">
        <v>0</v>
      </c>
      <c r="BL89" s="139">
        <v>0</v>
      </c>
      <c r="BX89" s="139">
        <v>0.1</v>
      </c>
      <c r="BY89" s="139">
        <v>0.1</v>
      </c>
      <c r="BZ89" s="139">
        <v>0.1</v>
      </c>
      <c r="CA89" s="139" t="s">
        <v>113</v>
      </c>
      <c r="CB89" s="139" t="s">
        <v>107</v>
      </c>
      <c r="CE89" s="139" t="s">
        <v>1684</v>
      </c>
      <c r="CL89" s="139">
        <v>100</v>
      </c>
    </row>
    <row r="90" spans="1:90">
      <c r="A90" s="159">
        <v>43288</v>
      </c>
      <c r="B90" s="139" t="s">
        <v>1496</v>
      </c>
      <c r="D90" s="139" t="s">
        <v>1497</v>
      </c>
      <c r="E90" s="139">
        <v>13</v>
      </c>
      <c r="F90" s="139">
        <v>4</v>
      </c>
      <c r="G90" s="160" t="s">
        <v>387</v>
      </c>
      <c r="H90" s="139">
        <v>0</v>
      </c>
      <c r="I90" s="139">
        <v>78.5</v>
      </c>
      <c r="J90" s="161" t="s">
        <v>2507</v>
      </c>
      <c r="K90" s="162">
        <v>28.605</v>
      </c>
      <c r="L90" s="162">
        <v>29.39</v>
      </c>
      <c r="M90" s="163" t="s">
        <v>1687</v>
      </c>
      <c r="N90" s="164">
        <v>8</v>
      </c>
      <c r="P90" s="139" t="s">
        <v>1489</v>
      </c>
      <c r="Q90" s="139" t="s">
        <v>1523</v>
      </c>
      <c r="R90" s="160" t="s">
        <v>2135</v>
      </c>
      <c r="S90" s="139" t="s">
        <v>2135</v>
      </c>
      <c r="V90" s="139" t="s">
        <v>1509</v>
      </c>
      <c r="W90" s="139">
        <v>4</v>
      </c>
      <c r="X90" s="165" t="s">
        <v>89</v>
      </c>
      <c r="Y90" s="139" t="s">
        <v>93</v>
      </c>
      <c r="Z90" s="139" t="s">
        <v>1682</v>
      </c>
      <c r="AA90" s="139" t="s">
        <v>148</v>
      </c>
      <c r="AB90" s="139" t="s">
        <v>133</v>
      </c>
      <c r="AC90" s="139" t="s">
        <v>138</v>
      </c>
      <c r="AD90" s="139" t="s">
        <v>144</v>
      </c>
      <c r="AE90" s="139">
        <v>1</v>
      </c>
      <c r="AG90" s="139" t="s">
        <v>1683</v>
      </c>
      <c r="AH90" s="160">
        <v>40</v>
      </c>
      <c r="AI90" s="166">
        <v>3</v>
      </c>
      <c r="AJ90" s="139">
        <v>1</v>
      </c>
      <c r="AK90" s="167" t="s">
        <v>110</v>
      </c>
      <c r="AL90" s="139" t="s">
        <v>107</v>
      </c>
      <c r="AN90" s="139">
        <v>54.9</v>
      </c>
      <c r="AO90" s="139">
        <v>1</v>
      </c>
      <c r="AP90" s="139">
        <v>0.5</v>
      </c>
      <c r="AQ90" s="139" t="s">
        <v>110</v>
      </c>
      <c r="AR90" s="167" t="s">
        <v>107</v>
      </c>
      <c r="AT90" s="139">
        <v>5</v>
      </c>
      <c r="AU90" s="139">
        <v>3</v>
      </c>
      <c r="AV90" s="139">
        <v>1</v>
      </c>
      <c r="AW90" s="139" t="s">
        <v>110</v>
      </c>
      <c r="AX90" s="139" t="s">
        <v>107</v>
      </c>
      <c r="AZ90" s="139">
        <v>0</v>
      </c>
      <c r="BF90" s="167">
        <v>0</v>
      </c>
      <c r="BL90" s="139">
        <v>0</v>
      </c>
      <c r="BX90" s="139">
        <v>0.1</v>
      </c>
      <c r="BY90" s="139">
        <v>0.1</v>
      </c>
      <c r="BZ90" s="139">
        <v>0.1</v>
      </c>
      <c r="CA90" s="139" t="s">
        <v>113</v>
      </c>
      <c r="CB90" s="139" t="s">
        <v>107</v>
      </c>
      <c r="CE90" s="139" t="s">
        <v>1684</v>
      </c>
      <c r="CL90" s="139">
        <v>100</v>
      </c>
    </row>
    <row r="91" spans="1:90">
      <c r="A91" s="159">
        <v>43288</v>
      </c>
      <c r="B91" s="139" t="s">
        <v>1496</v>
      </c>
      <c r="D91" s="139" t="s">
        <v>1497</v>
      </c>
      <c r="E91" s="139">
        <v>14</v>
      </c>
      <c r="F91" s="139">
        <v>1</v>
      </c>
      <c r="G91" s="160" t="s">
        <v>389</v>
      </c>
      <c r="H91" s="139">
        <v>0</v>
      </c>
      <c r="I91" s="139">
        <v>63</v>
      </c>
      <c r="J91" s="161" t="s">
        <v>2507</v>
      </c>
      <c r="K91" s="162">
        <v>29.25</v>
      </c>
      <c r="L91" s="162">
        <v>29.88</v>
      </c>
      <c r="M91" s="163" t="s">
        <v>1687</v>
      </c>
      <c r="N91" s="164">
        <v>8</v>
      </c>
      <c r="P91" s="139" t="s">
        <v>1489</v>
      </c>
      <c r="Q91" s="139" t="s">
        <v>1523</v>
      </c>
      <c r="R91" s="160" t="s">
        <v>2135</v>
      </c>
      <c r="S91" s="139" t="s">
        <v>2135</v>
      </c>
      <c r="V91" s="139" t="s">
        <v>1509</v>
      </c>
      <c r="W91" s="139">
        <v>4</v>
      </c>
      <c r="X91" s="165" t="s">
        <v>89</v>
      </c>
      <c r="Y91" s="139" t="s">
        <v>93</v>
      </c>
      <c r="Z91" s="139" t="s">
        <v>1682</v>
      </c>
      <c r="AA91" s="139" t="s">
        <v>148</v>
      </c>
      <c r="AB91" s="139" t="s">
        <v>133</v>
      </c>
      <c r="AC91" s="139" t="s">
        <v>138</v>
      </c>
      <c r="AD91" s="139" t="s">
        <v>144</v>
      </c>
      <c r="AE91" s="139">
        <v>1</v>
      </c>
      <c r="AG91" s="139" t="s">
        <v>1683</v>
      </c>
      <c r="AH91" s="160">
        <v>40</v>
      </c>
      <c r="AI91" s="166">
        <v>3</v>
      </c>
      <c r="AJ91" s="139">
        <v>1</v>
      </c>
      <c r="AK91" s="167" t="s">
        <v>110</v>
      </c>
      <c r="AL91" s="139" t="s">
        <v>107</v>
      </c>
      <c r="AN91" s="139">
        <v>54.9</v>
      </c>
      <c r="AO91" s="139">
        <v>1</v>
      </c>
      <c r="AP91" s="139">
        <v>0.5</v>
      </c>
      <c r="AQ91" s="139" t="s">
        <v>110</v>
      </c>
      <c r="AR91" s="167" t="s">
        <v>107</v>
      </c>
      <c r="AT91" s="139">
        <v>5</v>
      </c>
      <c r="AU91" s="139">
        <v>3</v>
      </c>
      <c r="AV91" s="139">
        <v>1</v>
      </c>
      <c r="AW91" s="139" t="s">
        <v>110</v>
      </c>
      <c r="AX91" s="139" t="s">
        <v>107</v>
      </c>
      <c r="AZ91" s="139">
        <v>0</v>
      </c>
      <c r="BF91" s="167">
        <v>0</v>
      </c>
      <c r="BL91" s="139">
        <v>0</v>
      </c>
      <c r="BX91" s="139">
        <v>0.1</v>
      </c>
      <c r="BY91" s="139">
        <v>0.1</v>
      </c>
      <c r="BZ91" s="139">
        <v>0.1</v>
      </c>
      <c r="CA91" s="139" t="s">
        <v>113</v>
      </c>
      <c r="CB91" s="139" t="s">
        <v>107</v>
      </c>
      <c r="CE91" s="139" t="s">
        <v>1684</v>
      </c>
      <c r="CL91" s="139">
        <v>100</v>
      </c>
    </row>
    <row r="92" spans="1:90">
      <c r="A92" s="159">
        <v>43288</v>
      </c>
      <c r="B92" s="139" t="s">
        <v>1496</v>
      </c>
      <c r="D92" s="139" t="s">
        <v>1497</v>
      </c>
      <c r="E92" s="139">
        <v>14</v>
      </c>
      <c r="F92" s="139">
        <v>2</v>
      </c>
      <c r="G92" s="160" t="s">
        <v>391</v>
      </c>
      <c r="H92" s="139">
        <v>0</v>
      </c>
      <c r="I92" s="139">
        <v>49</v>
      </c>
      <c r="J92" s="161" t="s">
        <v>2507</v>
      </c>
      <c r="K92" s="162">
        <v>29.88</v>
      </c>
      <c r="L92" s="162">
        <v>30.369999999999997</v>
      </c>
      <c r="M92" s="163" t="s">
        <v>1687</v>
      </c>
      <c r="N92" s="164">
        <v>8</v>
      </c>
      <c r="P92" s="139" t="s">
        <v>1489</v>
      </c>
      <c r="Q92" s="139" t="s">
        <v>1523</v>
      </c>
      <c r="R92" s="160" t="s">
        <v>2135</v>
      </c>
      <c r="S92" s="139" t="s">
        <v>21</v>
      </c>
      <c r="V92" s="139" t="s">
        <v>1509</v>
      </c>
      <c r="W92" s="139">
        <v>4</v>
      </c>
      <c r="X92" s="165" t="s">
        <v>89</v>
      </c>
      <c r="Y92" s="139" t="s">
        <v>93</v>
      </c>
      <c r="Z92" s="139" t="s">
        <v>1682</v>
      </c>
      <c r="AA92" s="139" t="s">
        <v>148</v>
      </c>
      <c r="AB92" s="139" t="s">
        <v>133</v>
      </c>
      <c r="AC92" s="139" t="s">
        <v>138</v>
      </c>
      <c r="AD92" s="139" t="s">
        <v>144</v>
      </c>
      <c r="AE92" s="139">
        <v>1</v>
      </c>
      <c r="AG92" s="139" t="s">
        <v>1683</v>
      </c>
      <c r="AH92" s="160">
        <v>40</v>
      </c>
      <c r="AI92" s="166">
        <v>3</v>
      </c>
      <c r="AJ92" s="139">
        <v>1</v>
      </c>
      <c r="AK92" s="167" t="s">
        <v>110</v>
      </c>
      <c r="AL92" s="139" t="s">
        <v>107</v>
      </c>
      <c r="AN92" s="139">
        <v>54.9</v>
      </c>
      <c r="AO92" s="139">
        <v>1</v>
      </c>
      <c r="AP92" s="139">
        <v>0.5</v>
      </c>
      <c r="AQ92" s="139" t="s">
        <v>110</v>
      </c>
      <c r="AR92" s="167" t="s">
        <v>107</v>
      </c>
      <c r="AT92" s="139">
        <v>5</v>
      </c>
      <c r="AU92" s="139">
        <v>3</v>
      </c>
      <c r="AV92" s="139">
        <v>1</v>
      </c>
      <c r="AW92" s="139" t="s">
        <v>110</v>
      </c>
      <c r="AX92" s="139" t="s">
        <v>107</v>
      </c>
      <c r="AZ92" s="139">
        <v>0</v>
      </c>
      <c r="BF92" s="167">
        <v>0</v>
      </c>
      <c r="BL92" s="139">
        <v>0</v>
      </c>
      <c r="BX92" s="139">
        <v>0.1</v>
      </c>
      <c r="BY92" s="139">
        <v>0.1</v>
      </c>
      <c r="BZ92" s="139">
        <v>0.1</v>
      </c>
      <c r="CA92" s="139" t="s">
        <v>113</v>
      </c>
      <c r="CB92" s="139" t="s">
        <v>107</v>
      </c>
      <c r="CE92" s="139" t="s">
        <v>1684</v>
      </c>
      <c r="CL92" s="139">
        <v>100</v>
      </c>
    </row>
    <row r="93" spans="1:90">
      <c r="A93" s="159">
        <v>43288</v>
      </c>
      <c r="B93" s="139" t="s">
        <v>1496</v>
      </c>
      <c r="D93" s="139" t="s">
        <v>1497</v>
      </c>
      <c r="E93" s="139">
        <v>14</v>
      </c>
      <c r="F93" s="139">
        <v>2</v>
      </c>
      <c r="G93" s="160" t="s">
        <v>391</v>
      </c>
      <c r="H93" s="139">
        <v>49</v>
      </c>
      <c r="I93" s="139">
        <v>74</v>
      </c>
      <c r="J93" s="161" t="s">
        <v>2507</v>
      </c>
      <c r="K93" s="162">
        <v>30.369999999999997</v>
      </c>
      <c r="L93" s="162">
        <v>30.619999999999997</v>
      </c>
      <c r="M93" s="163">
        <v>5</v>
      </c>
      <c r="N93" s="164">
        <v>4</v>
      </c>
      <c r="P93" s="139" t="s">
        <v>1489</v>
      </c>
      <c r="Q93" s="139" t="s">
        <v>1523</v>
      </c>
      <c r="R93" s="160" t="s">
        <v>21</v>
      </c>
      <c r="S93" s="139" t="s">
        <v>2135</v>
      </c>
      <c r="T93" s="139" t="s">
        <v>133</v>
      </c>
      <c r="U93" s="139" t="s">
        <v>138</v>
      </c>
      <c r="V93" s="139" t="s">
        <v>1569</v>
      </c>
      <c r="W93" s="139">
        <v>5</v>
      </c>
      <c r="X93" s="165" t="s">
        <v>89</v>
      </c>
      <c r="Y93" s="139" t="s">
        <v>93</v>
      </c>
      <c r="Z93" s="139" t="s">
        <v>1688</v>
      </c>
      <c r="AA93" s="139" t="s">
        <v>148</v>
      </c>
      <c r="AB93" s="139" t="s">
        <v>133</v>
      </c>
      <c r="AC93" s="139" t="s">
        <v>138</v>
      </c>
      <c r="AD93" s="139" t="s">
        <v>125</v>
      </c>
      <c r="AE93" s="139">
        <v>2</v>
      </c>
      <c r="AH93" s="160">
        <v>20</v>
      </c>
      <c r="AI93" s="166">
        <v>4</v>
      </c>
      <c r="AJ93" s="139">
        <v>2</v>
      </c>
      <c r="AK93" s="167" t="s">
        <v>110</v>
      </c>
      <c r="AL93" s="139" t="s">
        <v>107</v>
      </c>
      <c r="AN93" s="139">
        <v>59.9</v>
      </c>
      <c r="AO93" s="139">
        <v>4</v>
      </c>
      <c r="AP93" s="139">
        <v>2</v>
      </c>
      <c r="AQ93" s="139" t="s">
        <v>110</v>
      </c>
      <c r="AR93" s="167" t="s">
        <v>107</v>
      </c>
      <c r="AT93" s="139">
        <v>20</v>
      </c>
      <c r="AU93" s="139">
        <v>4</v>
      </c>
      <c r="AV93" s="139">
        <v>2</v>
      </c>
      <c r="AW93" s="139" t="s">
        <v>110</v>
      </c>
      <c r="AX93" s="139" t="s">
        <v>107</v>
      </c>
      <c r="AZ93" s="139">
        <v>0</v>
      </c>
      <c r="BF93" s="167">
        <v>0</v>
      </c>
      <c r="BL93" s="139">
        <v>0</v>
      </c>
      <c r="BX93" s="139">
        <v>0.1</v>
      </c>
      <c r="BY93" s="139">
        <v>0.1</v>
      </c>
      <c r="BZ93" s="139">
        <v>0.1</v>
      </c>
      <c r="CA93" s="139" t="s">
        <v>113</v>
      </c>
      <c r="CB93" s="139" t="s">
        <v>107</v>
      </c>
      <c r="CE93" s="139" t="s">
        <v>1689</v>
      </c>
      <c r="CL93" s="139">
        <v>100</v>
      </c>
    </row>
    <row r="94" spans="1:90">
      <c r="A94" s="159">
        <v>43288</v>
      </c>
      <c r="B94" s="139" t="s">
        <v>1496</v>
      </c>
      <c r="D94" s="139" t="s">
        <v>1497</v>
      </c>
      <c r="E94" s="139">
        <v>14</v>
      </c>
      <c r="F94" s="139">
        <v>3</v>
      </c>
      <c r="G94" s="160" t="s">
        <v>393</v>
      </c>
      <c r="H94" s="139">
        <v>0</v>
      </c>
      <c r="I94" s="139">
        <v>48</v>
      </c>
      <c r="J94" s="161" t="s">
        <v>2507</v>
      </c>
      <c r="K94" s="162">
        <v>30.62</v>
      </c>
      <c r="L94" s="162">
        <v>31.1</v>
      </c>
      <c r="M94" s="163">
        <v>5</v>
      </c>
      <c r="N94" s="164">
        <v>4</v>
      </c>
      <c r="P94" s="139" t="s">
        <v>1489</v>
      </c>
      <c r="Q94" s="139" t="s">
        <v>1523</v>
      </c>
      <c r="R94" s="160" t="s">
        <v>2135</v>
      </c>
      <c r="S94" s="139" t="s">
        <v>21</v>
      </c>
      <c r="V94" s="139" t="s">
        <v>1569</v>
      </c>
      <c r="W94" s="139">
        <v>5</v>
      </c>
      <c r="X94" s="165" t="s">
        <v>89</v>
      </c>
      <c r="Y94" s="139" t="s">
        <v>93</v>
      </c>
      <c r="Z94" s="139" t="s">
        <v>1688</v>
      </c>
      <c r="AA94" s="139" t="s">
        <v>148</v>
      </c>
      <c r="AB94" s="139" t="s">
        <v>133</v>
      </c>
      <c r="AC94" s="139" t="s">
        <v>138</v>
      </c>
      <c r="AD94" s="139" t="s">
        <v>125</v>
      </c>
      <c r="AE94" s="139">
        <v>2</v>
      </c>
      <c r="AH94" s="160">
        <v>20</v>
      </c>
      <c r="AI94" s="166">
        <v>4</v>
      </c>
      <c r="AJ94" s="139">
        <v>2</v>
      </c>
      <c r="AK94" s="167" t="s">
        <v>110</v>
      </c>
      <c r="AL94" s="139" t="s">
        <v>107</v>
      </c>
      <c r="AN94" s="139">
        <v>59.9</v>
      </c>
      <c r="AO94" s="139">
        <v>4</v>
      </c>
      <c r="AP94" s="139">
        <v>2</v>
      </c>
      <c r="AQ94" s="139" t="s">
        <v>110</v>
      </c>
      <c r="AR94" s="167" t="s">
        <v>107</v>
      </c>
      <c r="AT94" s="139">
        <v>20</v>
      </c>
      <c r="AU94" s="139">
        <v>4</v>
      </c>
      <c r="AV94" s="139">
        <v>2</v>
      </c>
      <c r="AW94" s="139" t="s">
        <v>110</v>
      </c>
      <c r="AX94" s="139" t="s">
        <v>107</v>
      </c>
      <c r="AZ94" s="139">
        <v>0</v>
      </c>
      <c r="BF94" s="167">
        <v>0</v>
      </c>
      <c r="BL94" s="139">
        <v>0</v>
      </c>
      <c r="BX94" s="139">
        <v>0.1</v>
      </c>
      <c r="BY94" s="139">
        <v>0.1</v>
      </c>
      <c r="BZ94" s="139">
        <v>0.1</v>
      </c>
      <c r="CA94" s="139" t="s">
        <v>113</v>
      </c>
      <c r="CB94" s="139" t="s">
        <v>107</v>
      </c>
      <c r="CE94" s="139" t="s">
        <v>1689</v>
      </c>
      <c r="CL94" s="139">
        <v>100</v>
      </c>
    </row>
    <row r="95" spans="1:90">
      <c r="A95" s="159">
        <v>43288</v>
      </c>
      <c r="B95" s="139" t="s">
        <v>1496</v>
      </c>
      <c r="D95" s="139" t="s">
        <v>1497</v>
      </c>
      <c r="E95" s="139">
        <v>14</v>
      </c>
      <c r="F95" s="139">
        <v>3</v>
      </c>
      <c r="G95" s="160" t="s">
        <v>393</v>
      </c>
      <c r="H95" s="139">
        <v>48</v>
      </c>
      <c r="I95" s="139">
        <v>97.5</v>
      </c>
      <c r="J95" s="161" t="s">
        <v>2507</v>
      </c>
      <c r="K95" s="162">
        <v>31.1</v>
      </c>
      <c r="L95" s="162">
        <v>31.595000000000002</v>
      </c>
      <c r="M95" s="163">
        <v>6</v>
      </c>
      <c r="N95" s="164">
        <v>6</v>
      </c>
      <c r="P95" s="139" t="s">
        <v>1489</v>
      </c>
      <c r="Q95" s="139" t="s">
        <v>1523</v>
      </c>
      <c r="R95" s="160" t="s">
        <v>21</v>
      </c>
      <c r="S95" s="139" t="s">
        <v>2135</v>
      </c>
      <c r="T95" s="139" t="s">
        <v>133</v>
      </c>
      <c r="U95" s="139" t="s">
        <v>138</v>
      </c>
      <c r="V95" s="139" t="s">
        <v>1509</v>
      </c>
      <c r="W95" s="139">
        <v>4</v>
      </c>
      <c r="X95" s="165" t="s">
        <v>89</v>
      </c>
      <c r="Y95" s="139" t="s">
        <v>93</v>
      </c>
      <c r="Z95" s="139" t="s">
        <v>1565</v>
      </c>
      <c r="AA95" s="139" t="s">
        <v>136</v>
      </c>
      <c r="AB95" s="139" t="s">
        <v>133</v>
      </c>
      <c r="AC95" s="139" t="s">
        <v>138</v>
      </c>
      <c r="AD95" s="139" t="s">
        <v>144</v>
      </c>
      <c r="AE95" s="139">
        <v>1</v>
      </c>
      <c r="AH95" s="160">
        <v>10</v>
      </c>
      <c r="AI95" s="166">
        <v>1.5</v>
      </c>
      <c r="AJ95" s="139">
        <v>0.5</v>
      </c>
      <c r="AK95" s="167" t="s">
        <v>110</v>
      </c>
      <c r="AL95" s="139" t="s">
        <v>106</v>
      </c>
      <c r="AN95" s="139">
        <v>60</v>
      </c>
      <c r="AO95" s="139">
        <v>3</v>
      </c>
      <c r="AP95" s="139">
        <v>0.5</v>
      </c>
      <c r="AQ95" s="139" t="s">
        <v>110</v>
      </c>
      <c r="AR95" s="167" t="s">
        <v>107</v>
      </c>
      <c r="AT95" s="139">
        <v>30</v>
      </c>
      <c r="AU95" s="139">
        <v>2</v>
      </c>
      <c r="AV95" s="139">
        <v>1</v>
      </c>
      <c r="AW95" s="139" t="s">
        <v>110</v>
      </c>
      <c r="AX95" s="139" t="s">
        <v>106</v>
      </c>
      <c r="AZ95" s="139">
        <v>0</v>
      </c>
      <c r="BF95" s="167">
        <v>0</v>
      </c>
      <c r="BL95" s="139">
        <v>0</v>
      </c>
      <c r="BX95" s="139">
        <v>0</v>
      </c>
      <c r="CE95" s="139" t="s">
        <v>1690</v>
      </c>
      <c r="CL95" s="139">
        <v>100</v>
      </c>
    </row>
    <row r="96" spans="1:90">
      <c r="A96" s="159">
        <v>43288</v>
      </c>
      <c r="B96" s="139" t="s">
        <v>1496</v>
      </c>
      <c r="D96" s="139" t="s">
        <v>1497</v>
      </c>
      <c r="E96" s="139">
        <v>14</v>
      </c>
      <c r="F96" s="139">
        <v>4</v>
      </c>
      <c r="G96" s="160" t="s">
        <v>395</v>
      </c>
      <c r="H96" s="139">
        <v>0</v>
      </c>
      <c r="I96" s="139">
        <v>90</v>
      </c>
      <c r="J96" s="161" t="s">
        <v>2507</v>
      </c>
      <c r="K96" s="162">
        <v>31.594999999999999</v>
      </c>
      <c r="L96" s="162">
        <v>32.494999999999997</v>
      </c>
      <c r="M96" s="163">
        <v>6</v>
      </c>
      <c r="N96" s="164">
        <v>6</v>
      </c>
      <c r="P96" s="139" t="s">
        <v>1489</v>
      </c>
      <c r="Q96" s="139" t="s">
        <v>1523</v>
      </c>
      <c r="R96" s="160" t="s">
        <v>2135</v>
      </c>
      <c r="S96" s="139" t="s">
        <v>21</v>
      </c>
      <c r="V96" s="139" t="s">
        <v>1509</v>
      </c>
      <c r="W96" s="139">
        <v>4</v>
      </c>
      <c r="X96" s="165" t="s">
        <v>89</v>
      </c>
      <c r="Y96" s="139" t="s">
        <v>93</v>
      </c>
      <c r="Z96" s="139" t="s">
        <v>1565</v>
      </c>
      <c r="AA96" s="139" t="s">
        <v>136</v>
      </c>
      <c r="AB96" s="139" t="s">
        <v>133</v>
      </c>
      <c r="AC96" s="139" t="s">
        <v>138</v>
      </c>
      <c r="AD96" s="139" t="s">
        <v>144</v>
      </c>
      <c r="AE96" s="139">
        <v>1</v>
      </c>
      <c r="AH96" s="160">
        <v>10</v>
      </c>
      <c r="AI96" s="166">
        <v>1.5</v>
      </c>
      <c r="AJ96" s="139">
        <v>0.5</v>
      </c>
      <c r="AK96" s="167" t="s">
        <v>110</v>
      </c>
      <c r="AL96" s="139" t="s">
        <v>106</v>
      </c>
      <c r="AN96" s="139">
        <v>60</v>
      </c>
      <c r="AO96" s="139">
        <v>3</v>
      </c>
      <c r="AP96" s="139">
        <v>0.5</v>
      </c>
      <c r="AQ96" s="139" t="s">
        <v>110</v>
      </c>
      <c r="AR96" s="167" t="s">
        <v>107</v>
      </c>
      <c r="AT96" s="139">
        <v>30</v>
      </c>
      <c r="AU96" s="139">
        <v>2</v>
      </c>
      <c r="AV96" s="139">
        <v>1</v>
      </c>
      <c r="AW96" s="139" t="s">
        <v>110</v>
      </c>
      <c r="AX96" s="139" t="s">
        <v>106</v>
      </c>
      <c r="AZ96" s="139">
        <v>0</v>
      </c>
      <c r="BF96" s="167">
        <v>0</v>
      </c>
      <c r="BL96" s="139">
        <v>0</v>
      </c>
      <c r="BX96" s="139">
        <v>0</v>
      </c>
      <c r="CE96" s="139" t="s">
        <v>1690</v>
      </c>
      <c r="CL96" s="139">
        <v>100</v>
      </c>
    </row>
    <row r="97" spans="1:90">
      <c r="A97" s="159">
        <v>43288</v>
      </c>
      <c r="B97" s="139" t="s">
        <v>1496</v>
      </c>
      <c r="D97" s="139" t="s">
        <v>1497</v>
      </c>
      <c r="E97" s="139">
        <v>15</v>
      </c>
      <c r="F97" s="139">
        <v>1</v>
      </c>
      <c r="G97" s="160" t="s">
        <v>397</v>
      </c>
      <c r="H97" s="139">
        <v>0</v>
      </c>
      <c r="I97" s="139">
        <v>86</v>
      </c>
      <c r="J97" s="161" t="s">
        <v>2507</v>
      </c>
      <c r="K97" s="162">
        <v>32.25</v>
      </c>
      <c r="L97" s="162">
        <v>33.11</v>
      </c>
      <c r="M97" s="163">
        <v>7</v>
      </c>
      <c r="N97" s="164">
        <v>6</v>
      </c>
      <c r="P97" s="139" t="s">
        <v>1489</v>
      </c>
      <c r="Q97" s="139" t="s">
        <v>1523</v>
      </c>
      <c r="R97" s="160" t="s">
        <v>21</v>
      </c>
      <c r="S97" s="139" t="s">
        <v>2135</v>
      </c>
      <c r="T97" s="139" t="s">
        <v>133</v>
      </c>
      <c r="U97" s="139" t="s">
        <v>138</v>
      </c>
      <c r="V97" s="139" t="s">
        <v>1569</v>
      </c>
      <c r="W97" s="139">
        <v>5</v>
      </c>
      <c r="X97" s="165" t="s">
        <v>89</v>
      </c>
      <c r="Y97" s="139" t="s">
        <v>93</v>
      </c>
      <c r="Z97" s="139" t="s">
        <v>1691</v>
      </c>
      <c r="AA97" s="139" t="s">
        <v>149</v>
      </c>
      <c r="AB97" s="139" t="s">
        <v>160</v>
      </c>
      <c r="AC97" s="139" t="s">
        <v>138</v>
      </c>
      <c r="AD97" s="139" t="s">
        <v>144</v>
      </c>
      <c r="AE97" s="139">
        <v>1</v>
      </c>
      <c r="AH97" s="160">
        <v>10</v>
      </c>
      <c r="AI97" s="166">
        <v>2</v>
      </c>
      <c r="AJ97" s="139">
        <v>1</v>
      </c>
      <c r="AK97" s="167" t="s">
        <v>110</v>
      </c>
      <c r="AL97" s="139" t="s">
        <v>106</v>
      </c>
      <c r="AN97" s="139">
        <v>70</v>
      </c>
      <c r="AO97" s="139">
        <v>5</v>
      </c>
      <c r="AP97" s="139">
        <v>2</v>
      </c>
      <c r="AQ97" s="139" t="s">
        <v>110</v>
      </c>
      <c r="AR97" s="167" t="s">
        <v>106</v>
      </c>
      <c r="AT97" s="139">
        <v>20</v>
      </c>
      <c r="AU97" s="139">
        <v>5</v>
      </c>
      <c r="AV97" s="139">
        <v>2</v>
      </c>
      <c r="AW97" s="139" t="s">
        <v>110</v>
      </c>
      <c r="AX97" s="139" t="s">
        <v>106</v>
      </c>
      <c r="AZ97" s="139">
        <v>0</v>
      </c>
      <c r="BF97" s="167">
        <v>0</v>
      </c>
      <c r="BL97" s="139">
        <v>0</v>
      </c>
      <c r="BX97" s="139">
        <v>0</v>
      </c>
      <c r="CE97" s="139" t="s">
        <v>1692</v>
      </c>
      <c r="CL97" s="139">
        <v>100</v>
      </c>
    </row>
    <row r="98" spans="1:90">
      <c r="A98" s="159">
        <v>43289</v>
      </c>
      <c r="B98" s="139" t="s">
        <v>1496</v>
      </c>
      <c r="D98" s="139" t="s">
        <v>1497</v>
      </c>
      <c r="E98" s="139">
        <v>15</v>
      </c>
      <c r="F98" s="139">
        <v>2</v>
      </c>
      <c r="G98" s="160" t="s">
        <v>399</v>
      </c>
      <c r="H98" s="139">
        <v>0</v>
      </c>
      <c r="I98" s="139">
        <v>57.5</v>
      </c>
      <c r="J98" s="161" t="s">
        <v>2507</v>
      </c>
      <c r="K98" s="162">
        <v>33.11</v>
      </c>
      <c r="L98" s="162">
        <v>33.685000000000002</v>
      </c>
      <c r="M98" s="163">
        <v>7</v>
      </c>
      <c r="N98" s="164">
        <v>6</v>
      </c>
      <c r="P98" s="139" t="s">
        <v>1489</v>
      </c>
      <c r="Q98" s="139" t="s">
        <v>1523</v>
      </c>
      <c r="R98" s="160" t="s">
        <v>2135</v>
      </c>
      <c r="S98" s="139" t="s">
        <v>2135</v>
      </c>
      <c r="V98" s="139" t="s">
        <v>1569</v>
      </c>
      <c r="W98" s="139">
        <v>5</v>
      </c>
      <c r="X98" s="165" t="s">
        <v>89</v>
      </c>
      <c r="Y98" s="139" t="s">
        <v>93</v>
      </c>
      <c r="Z98" s="139" t="s">
        <v>1691</v>
      </c>
      <c r="AA98" s="139" t="s">
        <v>149</v>
      </c>
      <c r="AB98" s="139" t="s">
        <v>160</v>
      </c>
      <c r="AC98" s="139" t="s">
        <v>138</v>
      </c>
      <c r="AD98" s="139" t="s">
        <v>144</v>
      </c>
      <c r="AE98" s="139">
        <v>1</v>
      </c>
      <c r="AH98" s="160">
        <v>10</v>
      </c>
      <c r="AI98" s="166">
        <v>2</v>
      </c>
      <c r="AJ98" s="139">
        <v>1</v>
      </c>
      <c r="AK98" s="167" t="s">
        <v>110</v>
      </c>
      <c r="AL98" s="139" t="s">
        <v>106</v>
      </c>
      <c r="AN98" s="139">
        <v>70</v>
      </c>
      <c r="AO98" s="139">
        <v>5</v>
      </c>
      <c r="AP98" s="139">
        <v>2</v>
      </c>
      <c r="AQ98" s="139" t="s">
        <v>110</v>
      </c>
      <c r="AR98" s="167" t="s">
        <v>106</v>
      </c>
      <c r="AT98" s="139">
        <v>20</v>
      </c>
      <c r="AU98" s="139">
        <v>5</v>
      </c>
      <c r="AV98" s="139">
        <v>2</v>
      </c>
      <c r="AW98" s="139" t="s">
        <v>110</v>
      </c>
      <c r="AX98" s="139" t="s">
        <v>106</v>
      </c>
      <c r="AZ98" s="139">
        <v>0</v>
      </c>
      <c r="BF98" s="167">
        <v>0</v>
      </c>
      <c r="BL98" s="139">
        <v>0</v>
      </c>
      <c r="BX98" s="139">
        <v>0</v>
      </c>
      <c r="CE98" s="139" t="s">
        <v>1692</v>
      </c>
      <c r="CL98" s="139">
        <v>100</v>
      </c>
    </row>
    <row r="99" spans="1:90">
      <c r="A99" s="159">
        <v>43289</v>
      </c>
      <c r="B99" s="139" t="s">
        <v>1496</v>
      </c>
      <c r="D99" s="139" t="s">
        <v>1497</v>
      </c>
      <c r="E99" s="139">
        <v>15</v>
      </c>
      <c r="F99" s="139">
        <v>3</v>
      </c>
      <c r="G99" s="160" t="s">
        <v>401</v>
      </c>
      <c r="H99" s="139">
        <v>0</v>
      </c>
      <c r="I99" s="139">
        <v>9</v>
      </c>
      <c r="J99" s="161" t="s">
        <v>2507</v>
      </c>
      <c r="K99" s="162">
        <v>33.685000000000002</v>
      </c>
      <c r="L99" s="162">
        <v>33.775000000000006</v>
      </c>
      <c r="M99" s="163">
        <v>7</v>
      </c>
      <c r="N99" s="164">
        <v>6</v>
      </c>
      <c r="P99" s="139" t="s">
        <v>1489</v>
      </c>
      <c r="Q99" s="139" t="s">
        <v>1523</v>
      </c>
      <c r="R99" s="160" t="s">
        <v>2135</v>
      </c>
      <c r="S99" s="139" t="s">
        <v>20</v>
      </c>
      <c r="V99" s="139" t="s">
        <v>1569</v>
      </c>
      <c r="W99" s="139">
        <v>5</v>
      </c>
      <c r="X99" s="165" t="s">
        <v>89</v>
      </c>
      <c r="Y99" s="139" t="s">
        <v>93</v>
      </c>
      <c r="Z99" s="139" t="s">
        <v>1691</v>
      </c>
      <c r="AA99" s="139" t="s">
        <v>149</v>
      </c>
      <c r="AB99" s="139" t="s">
        <v>160</v>
      </c>
      <c r="AC99" s="139" t="s">
        <v>138</v>
      </c>
      <c r="AD99" s="139" t="s">
        <v>144</v>
      </c>
      <c r="AE99" s="139">
        <v>1</v>
      </c>
      <c r="AH99" s="160">
        <v>10</v>
      </c>
      <c r="AI99" s="166">
        <v>2</v>
      </c>
      <c r="AJ99" s="139">
        <v>1</v>
      </c>
      <c r="AK99" s="167" t="s">
        <v>110</v>
      </c>
      <c r="AL99" s="139" t="s">
        <v>106</v>
      </c>
      <c r="AN99" s="139">
        <v>70</v>
      </c>
      <c r="AO99" s="139">
        <v>5</v>
      </c>
      <c r="AP99" s="139">
        <v>2</v>
      </c>
      <c r="AQ99" s="139" t="s">
        <v>110</v>
      </c>
      <c r="AR99" s="167" t="s">
        <v>106</v>
      </c>
      <c r="AT99" s="139">
        <v>20</v>
      </c>
      <c r="AU99" s="139">
        <v>5</v>
      </c>
      <c r="AV99" s="139">
        <v>2</v>
      </c>
      <c r="AW99" s="139" t="s">
        <v>110</v>
      </c>
      <c r="AX99" s="139" t="s">
        <v>106</v>
      </c>
      <c r="AZ99" s="139">
        <v>0</v>
      </c>
      <c r="BF99" s="167">
        <v>0</v>
      </c>
      <c r="BL99" s="139">
        <v>0</v>
      </c>
      <c r="BX99" s="139">
        <v>0</v>
      </c>
      <c r="CE99" s="139" t="s">
        <v>1692</v>
      </c>
      <c r="CL99" s="139">
        <v>100</v>
      </c>
    </row>
    <row r="100" spans="1:90">
      <c r="A100" s="159">
        <v>43289</v>
      </c>
      <c r="B100" s="139" t="s">
        <v>1496</v>
      </c>
      <c r="D100" s="139" t="s">
        <v>1497</v>
      </c>
      <c r="E100" s="139">
        <v>15</v>
      </c>
      <c r="F100" s="139">
        <v>3</v>
      </c>
      <c r="G100" s="160" t="s">
        <v>401</v>
      </c>
      <c r="H100" s="139">
        <v>9</v>
      </c>
      <c r="I100" s="139">
        <v>90.5</v>
      </c>
      <c r="J100" s="161" t="s">
        <v>2507</v>
      </c>
      <c r="K100" s="162">
        <v>33.775000000000006</v>
      </c>
      <c r="L100" s="162">
        <v>34.590000000000003</v>
      </c>
      <c r="M100" s="163">
        <v>8</v>
      </c>
      <c r="N100" s="164">
        <v>13</v>
      </c>
      <c r="P100" s="139" t="s">
        <v>1489</v>
      </c>
      <c r="Q100" s="139" t="s">
        <v>1523</v>
      </c>
      <c r="R100" s="160" t="s">
        <v>20</v>
      </c>
      <c r="S100" s="139" t="s">
        <v>2135</v>
      </c>
      <c r="T100" s="139" t="s">
        <v>133</v>
      </c>
      <c r="U100" s="139" t="s">
        <v>138</v>
      </c>
      <c r="V100" s="139" t="s">
        <v>1509</v>
      </c>
      <c r="W100" s="139">
        <v>4</v>
      </c>
      <c r="X100" s="165" t="s">
        <v>89</v>
      </c>
      <c r="Y100" s="139" t="s">
        <v>93</v>
      </c>
      <c r="Z100" s="139" t="s">
        <v>1682</v>
      </c>
      <c r="AA100" s="139" t="s">
        <v>148</v>
      </c>
      <c r="AB100" s="139" t="s">
        <v>133</v>
      </c>
      <c r="AC100" s="139" t="s">
        <v>138</v>
      </c>
      <c r="AD100" s="139" t="s">
        <v>144</v>
      </c>
      <c r="AE100" s="139">
        <v>1</v>
      </c>
      <c r="AH100" s="160">
        <v>39.9</v>
      </c>
      <c r="AI100" s="166">
        <v>4</v>
      </c>
      <c r="AJ100" s="139">
        <v>2</v>
      </c>
      <c r="AK100" s="167" t="s">
        <v>110</v>
      </c>
      <c r="AL100" s="139" t="s">
        <v>105</v>
      </c>
      <c r="AN100" s="139">
        <v>30</v>
      </c>
      <c r="AO100" s="139">
        <v>4</v>
      </c>
      <c r="AP100" s="139">
        <v>3</v>
      </c>
      <c r="AQ100" s="139" t="s">
        <v>110</v>
      </c>
      <c r="AR100" s="167" t="s">
        <v>105</v>
      </c>
      <c r="AT100" s="139">
        <v>30</v>
      </c>
      <c r="AU100" s="139">
        <v>3</v>
      </c>
      <c r="AV100" s="139">
        <v>2</v>
      </c>
      <c r="AW100" s="139" t="s">
        <v>110</v>
      </c>
      <c r="AX100" s="139" t="s">
        <v>107</v>
      </c>
      <c r="AZ100" s="139">
        <v>0</v>
      </c>
      <c r="BF100" s="167">
        <v>0</v>
      </c>
      <c r="BL100" s="139">
        <v>0</v>
      </c>
      <c r="BX100" s="139">
        <v>0.1</v>
      </c>
      <c r="BY100" s="139">
        <v>0.1</v>
      </c>
      <c r="BZ100" s="139">
        <v>0.1</v>
      </c>
      <c r="CA100" s="139" t="s">
        <v>113</v>
      </c>
      <c r="CB100" s="139" t="s">
        <v>107</v>
      </c>
      <c r="CD100" s="139" t="s">
        <v>2269</v>
      </c>
      <c r="CE100" s="139" t="s">
        <v>2270</v>
      </c>
      <c r="CL100" s="139">
        <v>100</v>
      </c>
    </row>
    <row r="101" spans="1:90">
      <c r="A101" s="159">
        <v>43289</v>
      </c>
      <c r="B101" s="139" t="s">
        <v>1496</v>
      </c>
      <c r="D101" s="139" t="s">
        <v>1497</v>
      </c>
      <c r="E101" s="139">
        <v>15</v>
      </c>
      <c r="F101" s="139">
        <v>4</v>
      </c>
      <c r="G101" s="160" t="s">
        <v>403</v>
      </c>
      <c r="H101" s="139">
        <v>0</v>
      </c>
      <c r="I101" s="139">
        <v>81</v>
      </c>
      <c r="J101" s="161" t="s">
        <v>2507</v>
      </c>
      <c r="K101" s="162">
        <v>34.590000000000003</v>
      </c>
      <c r="L101" s="162">
        <v>35.400000000000006</v>
      </c>
      <c r="M101" s="163">
        <v>8</v>
      </c>
      <c r="N101" s="164">
        <v>13</v>
      </c>
      <c r="P101" s="139" t="s">
        <v>1489</v>
      </c>
      <c r="Q101" s="139" t="s">
        <v>1523</v>
      </c>
      <c r="R101" s="160" t="s">
        <v>2135</v>
      </c>
      <c r="S101" s="139" t="s">
        <v>2135</v>
      </c>
      <c r="V101" s="139" t="s">
        <v>1509</v>
      </c>
      <c r="W101" s="139">
        <v>4</v>
      </c>
      <c r="X101" s="165" t="s">
        <v>89</v>
      </c>
      <c r="Y101" s="139" t="s">
        <v>93</v>
      </c>
      <c r="Z101" s="139" t="s">
        <v>1682</v>
      </c>
      <c r="AA101" s="139" t="s">
        <v>148</v>
      </c>
      <c r="AB101" s="139" t="s">
        <v>133</v>
      </c>
      <c r="AC101" s="139" t="s">
        <v>138</v>
      </c>
      <c r="AD101" s="139" t="s">
        <v>144</v>
      </c>
      <c r="AE101" s="139">
        <v>1</v>
      </c>
      <c r="AH101" s="160">
        <v>39.9</v>
      </c>
      <c r="AI101" s="166">
        <v>4</v>
      </c>
      <c r="AJ101" s="139">
        <v>2</v>
      </c>
      <c r="AK101" s="167" t="s">
        <v>110</v>
      </c>
      <c r="AL101" s="139" t="s">
        <v>105</v>
      </c>
      <c r="AN101" s="139">
        <v>30</v>
      </c>
      <c r="AO101" s="139">
        <v>4</v>
      </c>
      <c r="AP101" s="139">
        <v>3</v>
      </c>
      <c r="AQ101" s="139" t="s">
        <v>110</v>
      </c>
      <c r="AR101" s="167" t="s">
        <v>105</v>
      </c>
      <c r="AT101" s="139">
        <v>30</v>
      </c>
      <c r="AU101" s="139">
        <v>3</v>
      </c>
      <c r="AV101" s="139">
        <v>2</v>
      </c>
      <c r="AW101" s="139" t="s">
        <v>110</v>
      </c>
      <c r="AX101" s="139" t="s">
        <v>107</v>
      </c>
      <c r="AZ101" s="139">
        <v>0</v>
      </c>
      <c r="BF101" s="167">
        <v>0</v>
      </c>
      <c r="BL101" s="139">
        <v>0</v>
      </c>
      <c r="BX101" s="139">
        <v>0.1</v>
      </c>
      <c r="BY101" s="139">
        <v>0.1</v>
      </c>
      <c r="BZ101" s="139">
        <v>0.1</v>
      </c>
      <c r="CA101" s="139" t="s">
        <v>113</v>
      </c>
      <c r="CB101" s="139" t="s">
        <v>107</v>
      </c>
      <c r="CD101" s="139" t="s">
        <v>2269</v>
      </c>
      <c r="CE101" s="139" t="s">
        <v>2270</v>
      </c>
      <c r="CL101" s="139">
        <v>100</v>
      </c>
    </row>
    <row r="102" spans="1:90">
      <c r="A102" s="159">
        <v>43289</v>
      </c>
      <c r="B102" s="139" t="s">
        <v>1496</v>
      </c>
      <c r="D102" s="139" t="s">
        <v>1497</v>
      </c>
      <c r="E102" s="139">
        <v>16</v>
      </c>
      <c r="F102" s="139">
        <v>1</v>
      </c>
      <c r="G102" s="160" t="s">
        <v>405</v>
      </c>
      <c r="H102" s="139">
        <v>0</v>
      </c>
      <c r="I102" s="139">
        <v>52</v>
      </c>
      <c r="J102" s="161" t="s">
        <v>2507</v>
      </c>
      <c r="K102" s="162">
        <v>35.25</v>
      </c>
      <c r="L102" s="162">
        <v>35.770000000000003</v>
      </c>
      <c r="M102" s="163">
        <v>8</v>
      </c>
      <c r="N102" s="164">
        <v>13</v>
      </c>
      <c r="P102" s="139" t="s">
        <v>1489</v>
      </c>
      <c r="Q102" s="139" t="s">
        <v>1523</v>
      </c>
      <c r="R102" s="160" t="s">
        <v>2135</v>
      </c>
      <c r="S102" s="139" t="s">
        <v>22</v>
      </c>
      <c r="V102" s="139" t="s">
        <v>1509</v>
      </c>
      <c r="W102" s="139">
        <v>4</v>
      </c>
      <c r="X102" s="165" t="s">
        <v>89</v>
      </c>
      <c r="Y102" s="139" t="s">
        <v>93</v>
      </c>
      <c r="Z102" s="139" t="s">
        <v>1682</v>
      </c>
      <c r="AA102" s="139" t="s">
        <v>148</v>
      </c>
      <c r="AB102" s="139" t="s">
        <v>133</v>
      </c>
      <c r="AC102" s="139" t="s">
        <v>138</v>
      </c>
      <c r="AD102" s="139" t="s">
        <v>144</v>
      </c>
      <c r="AE102" s="139">
        <v>1</v>
      </c>
      <c r="AH102" s="160">
        <v>39.9</v>
      </c>
      <c r="AI102" s="166">
        <v>4</v>
      </c>
      <c r="AJ102" s="139">
        <v>2</v>
      </c>
      <c r="AK102" s="167" t="s">
        <v>110</v>
      </c>
      <c r="AL102" s="139" t="s">
        <v>105</v>
      </c>
      <c r="AN102" s="139">
        <v>30</v>
      </c>
      <c r="AO102" s="139">
        <v>4</v>
      </c>
      <c r="AP102" s="139">
        <v>3</v>
      </c>
      <c r="AQ102" s="139" t="s">
        <v>110</v>
      </c>
      <c r="AR102" s="167" t="s">
        <v>105</v>
      </c>
      <c r="AT102" s="139">
        <v>30</v>
      </c>
      <c r="AU102" s="139">
        <v>3</v>
      </c>
      <c r="AV102" s="139">
        <v>2</v>
      </c>
      <c r="AW102" s="139" t="s">
        <v>110</v>
      </c>
      <c r="AX102" s="139" t="s">
        <v>107</v>
      </c>
      <c r="AZ102" s="139">
        <v>0</v>
      </c>
      <c r="BF102" s="167">
        <v>0</v>
      </c>
      <c r="BL102" s="139">
        <v>0</v>
      </c>
      <c r="BX102" s="139">
        <v>0.1</v>
      </c>
      <c r="BY102" s="139">
        <v>0.1</v>
      </c>
      <c r="BZ102" s="139">
        <v>0.1</v>
      </c>
      <c r="CA102" s="139" t="s">
        <v>113</v>
      </c>
      <c r="CB102" s="139" t="s">
        <v>107</v>
      </c>
      <c r="CD102" s="139" t="s">
        <v>2269</v>
      </c>
      <c r="CE102" s="139" t="s">
        <v>2270</v>
      </c>
      <c r="CL102" s="139">
        <v>100</v>
      </c>
    </row>
    <row r="103" spans="1:90">
      <c r="A103" s="159">
        <v>43289</v>
      </c>
      <c r="B103" s="139" t="s">
        <v>1496</v>
      </c>
      <c r="D103" s="139" t="s">
        <v>1497</v>
      </c>
      <c r="E103" s="139">
        <v>16</v>
      </c>
      <c r="F103" s="139">
        <v>1</v>
      </c>
      <c r="G103" s="160" t="s">
        <v>405</v>
      </c>
      <c r="H103" s="139">
        <v>52</v>
      </c>
      <c r="I103" s="139">
        <v>73</v>
      </c>
      <c r="J103" s="161" t="s">
        <v>2507</v>
      </c>
      <c r="K103" s="162">
        <v>35.770000000000003</v>
      </c>
      <c r="L103" s="162">
        <v>35.979999999999997</v>
      </c>
      <c r="M103" s="163">
        <v>9</v>
      </c>
      <c r="N103" s="164">
        <v>18</v>
      </c>
      <c r="P103" s="139" t="s">
        <v>1489</v>
      </c>
      <c r="Q103" s="139" t="s">
        <v>1523</v>
      </c>
      <c r="R103" s="160" t="s">
        <v>22</v>
      </c>
      <c r="S103" s="139" t="s">
        <v>2135</v>
      </c>
      <c r="T103" s="139" t="s">
        <v>160</v>
      </c>
      <c r="U103" s="139" t="s">
        <v>139</v>
      </c>
      <c r="V103" s="139" t="s">
        <v>1509</v>
      </c>
      <c r="W103" s="139">
        <v>4</v>
      </c>
      <c r="X103" s="165" t="s">
        <v>89</v>
      </c>
      <c r="Y103" s="139" t="s">
        <v>93</v>
      </c>
      <c r="Z103" s="139" t="s">
        <v>2271</v>
      </c>
      <c r="AA103" s="139" t="s">
        <v>148</v>
      </c>
      <c r="AB103" s="139" t="s">
        <v>133</v>
      </c>
      <c r="AC103" s="139" t="s">
        <v>138</v>
      </c>
      <c r="AD103" s="139" t="s">
        <v>144</v>
      </c>
      <c r="AE103" s="139">
        <v>1</v>
      </c>
      <c r="AH103" s="160">
        <v>20</v>
      </c>
      <c r="AI103" s="166">
        <v>4</v>
      </c>
      <c r="AJ103" s="139">
        <v>1</v>
      </c>
      <c r="AK103" s="167" t="s">
        <v>110</v>
      </c>
      <c r="AL103" s="139" t="s">
        <v>105</v>
      </c>
      <c r="AM103" s="139" t="s">
        <v>2272</v>
      </c>
      <c r="AN103" s="139">
        <v>30</v>
      </c>
      <c r="AO103" s="139">
        <v>4</v>
      </c>
      <c r="AP103" s="139">
        <v>2</v>
      </c>
      <c r="AQ103" s="139" t="s">
        <v>110</v>
      </c>
      <c r="AR103" s="167" t="s">
        <v>106</v>
      </c>
      <c r="AS103" s="139" t="s">
        <v>2273</v>
      </c>
      <c r="AT103" s="139">
        <v>49.9</v>
      </c>
      <c r="AU103" s="139">
        <v>4</v>
      </c>
      <c r="AV103" s="139">
        <v>2</v>
      </c>
      <c r="AW103" s="139" t="s">
        <v>110</v>
      </c>
      <c r="AX103" s="139" t="s">
        <v>107</v>
      </c>
      <c r="AY103" s="167" t="s">
        <v>2274</v>
      </c>
      <c r="AZ103" s="139">
        <v>0</v>
      </c>
      <c r="BF103" s="167">
        <v>0</v>
      </c>
      <c r="BL103" s="139">
        <v>0</v>
      </c>
      <c r="BX103" s="139">
        <v>0.1</v>
      </c>
      <c r="BY103" s="139">
        <v>0.1</v>
      </c>
      <c r="BZ103" s="139">
        <v>0.1</v>
      </c>
      <c r="CA103" s="139" t="s">
        <v>113</v>
      </c>
      <c r="CB103" s="139" t="s">
        <v>107</v>
      </c>
      <c r="CC103" s="139" t="s">
        <v>1960</v>
      </c>
      <c r="CE103" s="139" t="s">
        <v>2275</v>
      </c>
      <c r="CL103" s="139">
        <v>100</v>
      </c>
    </row>
    <row r="104" spans="1:90">
      <c r="A104" s="159">
        <v>43289</v>
      </c>
      <c r="B104" s="139" t="s">
        <v>1496</v>
      </c>
      <c r="D104" s="139" t="s">
        <v>1497</v>
      </c>
      <c r="E104" s="139">
        <v>16</v>
      </c>
      <c r="F104" s="139">
        <v>2</v>
      </c>
      <c r="G104" s="160" t="s">
        <v>407</v>
      </c>
      <c r="H104" s="139">
        <v>0</v>
      </c>
      <c r="I104" s="139">
        <v>35</v>
      </c>
      <c r="J104" s="161" t="s">
        <v>2507</v>
      </c>
      <c r="K104" s="162">
        <v>35.979999999999997</v>
      </c>
      <c r="L104" s="162">
        <v>36.33</v>
      </c>
      <c r="M104" s="163">
        <v>9</v>
      </c>
      <c r="N104" s="164">
        <v>18</v>
      </c>
      <c r="P104" s="139" t="s">
        <v>1489</v>
      </c>
      <c r="Q104" s="139" t="s">
        <v>1523</v>
      </c>
      <c r="R104" s="160" t="s">
        <v>2135</v>
      </c>
      <c r="S104" s="139" t="s">
        <v>22</v>
      </c>
      <c r="V104" s="139" t="s">
        <v>1509</v>
      </c>
      <c r="W104" s="139">
        <v>4</v>
      </c>
      <c r="X104" s="165" t="s">
        <v>89</v>
      </c>
      <c r="Y104" s="139" t="s">
        <v>93</v>
      </c>
      <c r="Z104" s="139" t="s">
        <v>2271</v>
      </c>
      <c r="AA104" s="139" t="s">
        <v>148</v>
      </c>
      <c r="AB104" s="139" t="s">
        <v>133</v>
      </c>
      <c r="AC104" s="139" t="s">
        <v>138</v>
      </c>
      <c r="AD104" s="139" t="s">
        <v>144</v>
      </c>
      <c r="AE104" s="139">
        <v>1</v>
      </c>
      <c r="AH104" s="160">
        <v>20</v>
      </c>
      <c r="AI104" s="166">
        <v>4</v>
      </c>
      <c r="AJ104" s="139">
        <v>1</v>
      </c>
      <c r="AK104" s="167" t="s">
        <v>110</v>
      </c>
      <c r="AL104" s="139" t="s">
        <v>105</v>
      </c>
      <c r="AM104" s="139" t="s">
        <v>2272</v>
      </c>
      <c r="AN104" s="139">
        <v>30</v>
      </c>
      <c r="AO104" s="139">
        <v>4</v>
      </c>
      <c r="AP104" s="139">
        <v>2</v>
      </c>
      <c r="AQ104" s="139" t="s">
        <v>110</v>
      </c>
      <c r="AR104" s="167" t="s">
        <v>106</v>
      </c>
      <c r="AS104" s="139" t="s">
        <v>2273</v>
      </c>
      <c r="AT104" s="139">
        <v>49.9</v>
      </c>
      <c r="AU104" s="139">
        <v>4</v>
      </c>
      <c r="AV104" s="139">
        <v>2</v>
      </c>
      <c r="AW104" s="139" t="s">
        <v>110</v>
      </c>
      <c r="AX104" s="139" t="s">
        <v>107</v>
      </c>
      <c r="AY104" s="167" t="s">
        <v>2274</v>
      </c>
      <c r="AZ104" s="139">
        <v>0</v>
      </c>
      <c r="BF104" s="167">
        <v>0</v>
      </c>
      <c r="BL104" s="139">
        <v>0</v>
      </c>
      <c r="BX104" s="139">
        <v>0.1</v>
      </c>
      <c r="BY104" s="139">
        <v>0.1</v>
      </c>
      <c r="BZ104" s="139">
        <v>0.1</v>
      </c>
      <c r="CA104" s="139" t="s">
        <v>113</v>
      </c>
      <c r="CB104" s="139" t="s">
        <v>107</v>
      </c>
      <c r="CC104" s="139" t="s">
        <v>1960</v>
      </c>
      <c r="CE104" s="139" t="s">
        <v>2275</v>
      </c>
      <c r="CL104" s="139">
        <v>100</v>
      </c>
    </row>
    <row r="105" spans="1:90">
      <c r="A105" s="159">
        <v>43289</v>
      </c>
      <c r="B105" s="139" t="s">
        <v>1496</v>
      </c>
      <c r="D105" s="139" t="s">
        <v>1497</v>
      </c>
      <c r="E105" s="139">
        <v>16</v>
      </c>
      <c r="F105" s="139">
        <v>2</v>
      </c>
      <c r="G105" s="160" t="s">
        <v>407</v>
      </c>
      <c r="H105" s="139">
        <v>35</v>
      </c>
      <c r="I105" s="139">
        <v>60.5</v>
      </c>
      <c r="J105" s="161" t="s">
        <v>2507</v>
      </c>
      <c r="K105" s="162">
        <v>36.33</v>
      </c>
      <c r="L105" s="162">
        <v>36.584999999999994</v>
      </c>
      <c r="M105" s="163">
        <v>10</v>
      </c>
      <c r="N105" s="164">
        <v>3</v>
      </c>
      <c r="O105" s="139" t="s">
        <v>27</v>
      </c>
      <c r="P105" s="139" t="s">
        <v>4</v>
      </c>
      <c r="Q105" s="139" t="s">
        <v>1716</v>
      </c>
      <c r="R105" s="160" t="s">
        <v>22</v>
      </c>
      <c r="S105" s="139" t="s">
        <v>2135</v>
      </c>
      <c r="T105" s="139" t="s">
        <v>160</v>
      </c>
      <c r="U105" s="139" t="s">
        <v>139</v>
      </c>
      <c r="V105" s="139" t="s">
        <v>1569</v>
      </c>
      <c r="W105" s="139">
        <v>5</v>
      </c>
      <c r="X105" s="165" t="s">
        <v>91</v>
      </c>
      <c r="Y105" s="139" t="s">
        <v>96</v>
      </c>
      <c r="Z105" s="139" t="s">
        <v>2276</v>
      </c>
      <c r="AA105" s="139" t="s">
        <v>149</v>
      </c>
      <c r="AD105" s="139" t="s">
        <v>146</v>
      </c>
      <c r="AE105" s="139">
        <v>0</v>
      </c>
      <c r="AG105" s="139" t="s">
        <v>1541</v>
      </c>
      <c r="AH105" s="160">
        <v>10</v>
      </c>
      <c r="AI105" s="166">
        <v>30</v>
      </c>
      <c r="AJ105" s="139">
        <v>3</v>
      </c>
      <c r="AK105" s="167" t="s">
        <v>111</v>
      </c>
      <c r="AL105" s="139" t="s">
        <v>107</v>
      </c>
      <c r="AM105" s="139" t="s">
        <v>2277</v>
      </c>
      <c r="AN105" s="139">
        <v>40</v>
      </c>
      <c r="AO105" s="139">
        <v>20</v>
      </c>
      <c r="AP105" s="139">
        <v>8</v>
      </c>
      <c r="AQ105" s="139" t="s">
        <v>110</v>
      </c>
      <c r="AR105" s="167" t="s">
        <v>106</v>
      </c>
      <c r="AT105" s="139">
        <v>49.7</v>
      </c>
      <c r="AU105" s="139">
        <v>20</v>
      </c>
      <c r="AV105" s="139">
        <v>10</v>
      </c>
      <c r="AW105" s="139" t="s">
        <v>113</v>
      </c>
      <c r="AX105" s="139" t="s">
        <v>107</v>
      </c>
      <c r="AY105" s="167" t="s">
        <v>2278</v>
      </c>
      <c r="AZ105" s="139">
        <v>0.1</v>
      </c>
      <c r="BA105" s="139">
        <v>1</v>
      </c>
      <c r="BB105" s="139">
        <v>1</v>
      </c>
      <c r="BC105" s="139" t="s">
        <v>113</v>
      </c>
      <c r="BD105" s="139" t="s">
        <v>107</v>
      </c>
      <c r="BF105" s="167">
        <v>0.1</v>
      </c>
      <c r="BG105" s="139">
        <v>0.5</v>
      </c>
      <c r="BH105" s="139">
        <v>0.2</v>
      </c>
      <c r="BI105" s="139" t="s">
        <v>113</v>
      </c>
      <c r="BJ105" s="139" t="s">
        <v>107</v>
      </c>
      <c r="BK105" s="139" t="s">
        <v>2279</v>
      </c>
      <c r="BL105" s="139">
        <v>0</v>
      </c>
      <c r="BX105" s="139">
        <v>0.1</v>
      </c>
      <c r="BY105" s="139">
        <v>1</v>
      </c>
      <c r="BZ105" s="139">
        <v>0.1</v>
      </c>
      <c r="CA105" s="139" t="s">
        <v>113</v>
      </c>
      <c r="CB105" s="139" t="s">
        <v>107</v>
      </c>
      <c r="CC105" s="139" t="s">
        <v>2280</v>
      </c>
      <c r="CE105" s="139" t="s">
        <v>2281</v>
      </c>
      <c r="CL105" s="139">
        <v>100</v>
      </c>
    </row>
    <row r="106" spans="1:90">
      <c r="A106" s="159">
        <v>43289</v>
      </c>
      <c r="B106" s="139" t="s">
        <v>1496</v>
      </c>
      <c r="D106" s="139" t="s">
        <v>1497</v>
      </c>
      <c r="E106" s="139">
        <v>16</v>
      </c>
      <c r="F106" s="139">
        <v>3</v>
      </c>
      <c r="G106" s="160" t="s">
        <v>409</v>
      </c>
      <c r="H106" s="139">
        <v>0</v>
      </c>
      <c r="I106" s="139">
        <v>45</v>
      </c>
      <c r="J106" s="161" t="s">
        <v>2507</v>
      </c>
      <c r="K106" s="162">
        <v>36.585000000000001</v>
      </c>
      <c r="L106" s="162">
        <v>37.035000000000004</v>
      </c>
      <c r="M106" s="163">
        <v>10</v>
      </c>
      <c r="N106" s="164">
        <v>3</v>
      </c>
      <c r="O106" s="139" t="s">
        <v>27</v>
      </c>
      <c r="P106" s="139" t="s">
        <v>4</v>
      </c>
      <c r="Q106" s="139" t="s">
        <v>1716</v>
      </c>
      <c r="R106" s="160" t="s">
        <v>2135</v>
      </c>
      <c r="S106" s="139" t="s">
        <v>20</v>
      </c>
      <c r="V106" s="139" t="s">
        <v>1569</v>
      </c>
      <c r="W106" s="139">
        <v>5</v>
      </c>
      <c r="X106" s="165" t="s">
        <v>91</v>
      </c>
      <c r="Y106" s="139" t="s">
        <v>96</v>
      </c>
      <c r="Z106" s="139" t="s">
        <v>2276</v>
      </c>
      <c r="AA106" s="139" t="s">
        <v>149</v>
      </c>
      <c r="AD106" s="139" t="s">
        <v>146</v>
      </c>
      <c r="AE106" s="139">
        <v>0</v>
      </c>
      <c r="AG106" s="139" t="s">
        <v>1541</v>
      </c>
      <c r="AH106" s="160">
        <v>10</v>
      </c>
      <c r="AI106" s="166">
        <v>30</v>
      </c>
      <c r="AJ106" s="139">
        <v>3</v>
      </c>
      <c r="AK106" s="167" t="s">
        <v>111</v>
      </c>
      <c r="AL106" s="139" t="s">
        <v>107</v>
      </c>
      <c r="AM106" s="139" t="s">
        <v>2277</v>
      </c>
      <c r="AN106" s="139">
        <v>40</v>
      </c>
      <c r="AO106" s="139">
        <v>20</v>
      </c>
      <c r="AP106" s="139">
        <v>8</v>
      </c>
      <c r="AQ106" s="139" t="s">
        <v>110</v>
      </c>
      <c r="AR106" s="167" t="s">
        <v>106</v>
      </c>
      <c r="AT106" s="139">
        <v>49.7</v>
      </c>
      <c r="AU106" s="139">
        <v>20</v>
      </c>
      <c r="AV106" s="139">
        <v>10</v>
      </c>
      <c r="AW106" s="139" t="s">
        <v>113</v>
      </c>
      <c r="AX106" s="139" t="s">
        <v>107</v>
      </c>
      <c r="AY106" s="167" t="s">
        <v>2278</v>
      </c>
      <c r="AZ106" s="139">
        <v>0.1</v>
      </c>
      <c r="BA106" s="139">
        <v>1</v>
      </c>
      <c r="BB106" s="139">
        <v>1</v>
      </c>
      <c r="BC106" s="139" t="s">
        <v>113</v>
      </c>
      <c r="BD106" s="139" t="s">
        <v>107</v>
      </c>
      <c r="BF106" s="167">
        <v>0.1</v>
      </c>
      <c r="BG106" s="139">
        <v>0.5</v>
      </c>
      <c r="BH106" s="139">
        <v>0.2</v>
      </c>
      <c r="BI106" s="139" t="s">
        <v>113</v>
      </c>
      <c r="BJ106" s="139" t="s">
        <v>107</v>
      </c>
      <c r="BK106" s="139" t="s">
        <v>2279</v>
      </c>
      <c r="BL106" s="139">
        <v>0</v>
      </c>
      <c r="BX106" s="139">
        <v>0.1</v>
      </c>
      <c r="BY106" s="139">
        <v>1</v>
      </c>
      <c r="BZ106" s="139">
        <v>0.1</v>
      </c>
      <c r="CA106" s="139" t="s">
        <v>113</v>
      </c>
      <c r="CB106" s="139" t="s">
        <v>107</v>
      </c>
      <c r="CC106" s="139" t="s">
        <v>2280</v>
      </c>
      <c r="CE106" s="139" t="s">
        <v>2281</v>
      </c>
      <c r="CL106" s="139">
        <v>100</v>
      </c>
    </row>
    <row r="107" spans="1:90">
      <c r="A107" s="159">
        <v>43289</v>
      </c>
      <c r="B107" s="139" t="s">
        <v>1496</v>
      </c>
      <c r="D107" s="139" t="s">
        <v>1497</v>
      </c>
      <c r="E107" s="139">
        <v>16</v>
      </c>
      <c r="F107" s="139">
        <v>3</v>
      </c>
      <c r="G107" s="160" t="s">
        <v>409</v>
      </c>
      <c r="H107" s="139">
        <v>45</v>
      </c>
      <c r="I107" s="139">
        <v>77</v>
      </c>
      <c r="J107" s="161" t="s">
        <v>2507</v>
      </c>
      <c r="K107" s="162">
        <v>37.035000000000004</v>
      </c>
      <c r="L107" s="162">
        <v>37.355000000000004</v>
      </c>
      <c r="M107" s="163">
        <v>11</v>
      </c>
      <c r="N107" s="164">
        <v>3</v>
      </c>
      <c r="P107" s="139" t="s">
        <v>6</v>
      </c>
      <c r="Q107" s="139" t="s">
        <v>1717</v>
      </c>
      <c r="R107" s="160" t="s">
        <v>20</v>
      </c>
      <c r="S107" s="139" t="s">
        <v>24</v>
      </c>
      <c r="T107" s="139" t="s">
        <v>160</v>
      </c>
      <c r="U107" s="139" t="s">
        <v>140</v>
      </c>
      <c r="V107" s="139" t="s">
        <v>1509</v>
      </c>
      <c r="W107" s="139">
        <v>4</v>
      </c>
      <c r="X107" s="165" t="s">
        <v>89</v>
      </c>
      <c r="Y107" s="139" t="s">
        <v>93</v>
      </c>
      <c r="AD107" s="139" t="s">
        <v>146</v>
      </c>
      <c r="AE107" s="139">
        <v>0</v>
      </c>
      <c r="AG107" s="139" t="s">
        <v>1541</v>
      </c>
      <c r="AH107" s="160">
        <v>0.1</v>
      </c>
      <c r="AI107" s="166">
        <v>1</v>
      </c>
      <c r="AJ107" s="139">
        <v>0.5</v>
      </c>
      <c r="AK107" s="167" t="s">
        <v>110</v>
      </c>
      <c r="AL107" s="139" t="s">
        <v>105</v>
      </c>
      <c r="AN107" s="139">
        <v>39.700000000000003</v>
      </c>
      <c r="AO107" s="139">
        <v>1</v>
      </c>
      <c r="AP107" s="139">
        <v>0.5</v>
      </c>
      <c r="AQ107" s="139" t="s">
        <v>110</v>
      </c>
      <c r="AR107" s="167" t="s">
        <v>106</v>
      </c>
      <c r="AT107" s="139">
        <v>30</v>
      </c>
      <c r="AU107" s="139">
        <v>1</v>
      </c>
      <c r="AV107" s="139">
        <v>0.5</v>
      </c>
      <c r="AW107" s="139" t="s">
        <v>110</v>
      </c>
      <c r="AX107" s="139" t="s">
        <v>107</v>
      </c>
      <c r="AZ107" s="139">
        <v>30</v>
      </c>
      <c r="BA107" s="139">
        <v>1</v>
      </c>
      <c r="BB107" s="139">
        <v>0.5</v>
      </c>
      <c r="BC107" s="139" t="s">
        <v>110</v>
      </c>
      <c r="BD107" s="139" t="s">
        <v>107</v>
      </c>
      <c r="BF107" s="167">
        <v>0.1</v>
      </c>
      <c r="BG107" s="139">
        <v>0.5</v>
      </c>
      <c r="BH107" s="139">
        <v>0.2</v>
      </c>
      <c r="BI107" s="139" t="s">
        <v>113</v>
      </c>
      <c r="BJ107" s="139" t="s">
        <v>107</v>
      </c>
      <c r="BK107" s="139" t="s">
        <v>2282</v>
      </c>
      <c r="BL107" s="139">
        <v>0</v>
      </c>
      <c r="BX107" s="139">
        <v>0.1</v>
      </c>
      <c r="BY107" s="139">
        <v>0.1</v>
      </c>
      <c r="BZ107" s="139">
        <v>0.1</v>
      </c>
      <c r="CA107" s="139" t="s">
        <v>113</v>
      </c>
      <c r="CB107" s="139" t="s">
        <v>107</v>
      </c>
      <c r="CC107" s="139" t="s">
        <v>2283</v>
      </c>
      <c r="CE107" s="139" t="s">
        <v>2284</v>
      </c>
      <c r="CL107" s="139">
        <v>100</v>
      </c>
    </row>
    <row r="108" spans="1:90">
      <c r="A108" s="159">
        <v>43289</v>
      </c>
      <c r="B108" s="139" t="s">
        <v>1496</v>
      </c>
      <c r="D108" s="139" t="s">
        <v>1497</v>
      </c>
      <c r="E108" s="139">
        <v>16</v>
      </c>
      <c r="F108" s="139">
        <v>3</v>
      </c>
      <c r="G108" s="160" t="s">
        <v>409</v>
      </c>
      <c r="H108" s="139">
        <v>77</v>
      </c>
      <c r="I108" s="139">
        <v>98.5</v>
      </c>
      <c r="J108" s="161" t="s">
        <v>2507</v>
      </c>
      <c r="K108" s="162">
        <v>37.355000000000004</v>
      </c>
      <c r="L108" s="162">
        <v>37.57</v>
      </c>
      <c r="M108" s="163">
        <v>12</v>
      </c>
      <c r="N108" s="164">
        <v>15</v>
      </c>
      <c r="P108" s="139" t="s">
        <v>1489</v>
      </c>
      <c r="Q108" s="139" t="s">
        <v>1523</v>
      </c>
      <c r="R108" s="160" t="s">
        <v>24</v>
      </c>
      <c r="S108" s="139" t="s">
        <v>2135</v>
      </c>
      <c r="T108" s="139" t="s">
        <v>133</v>
      </c>
      <c r="U108" s="139" t="s">
        <v>138</v>
      </c>
      <c r="V108" s="139" t="s">
        <v>1569</v>
      </c>
      <c r="W108" s="139">
        <v>5</v>
      </c>
      <c r="X108" s="165" t="s">
        <v>91</v>
      </c>
      <c r="Y108" s="139" t="s">
        <v>100</v>
      </c>
      <c r="Z108" s="139" t="s">
        <v>2285</v>
      </c>
      <c r="AD108" s="139" t="s">
        <v>146</v>
      </c>
      <c r="AE108" s="139">
        <v>0</v>
      </c>
      <c r="AG108" s="139" t="s">
        <v>1541</v>
      </c>
      <c r="AH108" s="160">
        <v>30</v>
      </c>
      <c r="AI108" s="166">
        <v>20</v>
      </c>
      <c r="AJ108" s="139">
        <v>7</v>
      </c>
      <c r="AK108" s="167" t="s">
        <v>111</v>
      </c>
      <c r="AL108" s="139" t="s">
        <v>106</v>
      </c>
      <c r="AM108" s="139" t="s">
        <v>2286</v>
      </c>
      <c r="AN108" s="139">
        <v>50</v>
      </c>
      <c r="AO108" s="139">
        <v>25</v>
      </c>
      <c r="AP108" s="139">
        <v>12</v>
      </c>
      <c r="AQ108" s="139" t="s">
        <v>110</v>
      </c>
      <c r="AR108" s="167" t="s">
        <v>106</v>
      </c>
      <c r="AT108" s="139">
        <v>19</v>
      </c>
      <c r="AU108" s="139">
        <v>20</v>
      </c>
      <c r="AV108" s="139">
        <v>8</v>
      </c>
      <c r="AW108" s="139" t="s">
        <v>113</v>
      </c>
      <c r="AX108" s="139" t="s">
        <v>107</v>
      </c>
      <c r="AY108" s="167" t="s">
        <v>97</v>
      </c>
      <c r="AZ108" s="139">
        <v>0</v>
      </c>
      <c r="BF108" s="167">
        <v>0</v>
      </c>
      <c r="BL108" s="139">
        <v>0</v>
      </c>
      <c r="BX108" s="139">
        <v>1</v>
      </c>
      <c r="BY108" s="139">
        <v>1</v>
      </c>
      <c r="BZ108" s="139">
        <v>0.1</v>
      </c>
      <c r="CA108" s="139" t="s">
        <v>113</v>
      </c>
      <c r="CB108" s="139" t="s">
        <v>107</v>
      </c>
      <c r="CC108" s="139" t="s">
        <v>2287</v>
      </c>
      <c r="CE108" s="139" t="s">
        <v>2288</v>
      </c>
      <c r="CL108" s="139">
        <v>100</v>
      </c>
    </row>
    <row r="109" spans="1:90">
      <c r="A109" s="159">
        <v>43289</v>
      </c>
      <c r="B109" s="139" t="s">
        <v>1496</v>
      </c>
      <c r="D109" s="139" t="s">
        <v>1497</v>
      </c>
      <c r="E109" s="139">
        <v>17</v>
      </c>
      <c r="F109" s="139">
        <v>1</v>
      </c>
      <c r="G109" s="160" t="s">
        <v>411</v>
      </c>
      <c r="H109" s="139">
        <v>0</v>
      </c>
      <c r="I109" s="139">
        <v>24</v>
      </c>
      <c r="J109" s="161" t="s">
        <v>2507</v>
      </c>
      <c r="K109" s="162">
        <v>37.25</v>
      </c>
      <c r="L109" s="162">
        <v>37.49</v>
      </c>
      <c r="M109" s="163">
        <v>12</v>
      </c>
      <c r="N109" s="164">
        <v>15</v>
      </c>
      <c r="P109" s="139" t="s">
        <v>1489</v>
      </c>
      <c r="Q109" s="139" t="s">
        <v>1523</v>
      </c>
      <c r="R109" s="160" t="s">
        <v>2135</v>
      </c>
      <c r="S109" s="139" t="s">
        <v>20</v>
      </c>
      <c r="V109" s="139" t="s">
        <v>1569</v>
      </c>
      <c r="W109" s="139">
        <v>5</v>
      </c>
      <c r="X109" s="165" t="s">
        <v>91</v>
      </c>
      <c r="Y109" s="139" t="s">
        <v>100</v>
      </c>
      <c r="Z109" s="139" t="s">
        <v>2285</v>
      </c>
      <c r="AD109" s="139" t="s">
        <v>146</v>
      </c>
      <c r="AE109" s="139">
        <v>0</v>
      </c>
      <c r="AG109" s="139" t="s">
        <v>1541</v>
      </c>
      <c r="AH109" s="160">
        <v>30</v>
      </c>
      <c r="AI109" s="166">
        <v>20</v>
      </c>
      <c r="AJ109" s="139">
        <v>7</v>
      </c>
      <c r="AK109" s="167" t="s">
        <v>111</v>
      </c>
      <c r="AL109" s="139" t="s">
        <v>106</v>
      </c>
      <c r="AM109" s="139" t="s">
        <v>2286</v>
      </c>
      <c r="AN109" s="139">
        <v>50</v>
      </c>
      <c r="AO109" s="139">
        <v>25</v>
      </c>
      <c r="AP109" s="139">
        <v>12</v>
      </c>
      <c r="AQ109" s="139" t="s">
        <v>110</v>
      </c>
      <c r="AR109" s="167" t="s">
        <v>106</v>
      </c>
      <c r="AT109" s="139">
        <v>19</v>
      </c>
      <c r="AU109" s="139">
        <v>20</v>
      </c>
      <c r="AV109" s="139">
        <v>8</v>
      </c>
      <c r="AW109" s="139" t="s">
        <v>113</v>
      </c>
      <c r="AX109" s="139" t="s">
        <v>107</v>
      </c>
      <c r="AY109" s="167" t="s">
        <v>97</v>
      </c>
      <c r="AZ109" s="139">
        <v>0</v>
      </c>
      <c r="BF109" s="167">
        <v>0</v>
      </c>
      <c r="BL109" s="139">
        <v>0</v>
      </c>
      <c r="BX109" s="139">
        <v>1</v>
      </c>
      <c r="BY109" s="139">
        <v>1</v>
      </c>
      <c r="BZ109" s="139">
        <v>0.1</v>
      </c>
      <c r="CA109" s="139" t="s">
        <v>113</v>
      </c>
      <c r="CB109" s="139" t="s">
        <v>107</v>
      </c>
      <c r="CC109" s="139" t="s">
        <v>2287</v>
      </c>
      <c r="CE109" s="139" t="s">
        <v>2288</v>
      </c>
      <c r="CL109" s="139">
        <v>100</v>
      </c>
    </row>
    <row r="110" spans="1:90">
      <c r="A110" s="159">
        <v>43289</v>
      </c>
      <c r="B110" s="139" t="s">
        <v>1496</v>
      </c>
      <c r="D110" s="139" t="s">
        <v>1497</v>
      </c>
      <c r="E110" s="139">
        <v>17</v>
      </c>
      <c r="F110" s="139">
        <v>1</v>
      </c>
      <c r="G110" s="160" t="s">
        <v>411</v>
      </c>
      <c r="H110" s="139">
        <v>24</v>
      </c>
      <c r="I110" s="139">
        <v>96</v>
      </c>
      <c r="J110" s="161" t="s">
        <v>2507</v>
      </c>
      <c r="K110" s="162">
        <v>37.49</v>
      </c>
      <c r="L110" s="162">
        <v>38.21</v>
      </c>
      <c r="M110" s="163">
        <v>13</v>
      </c>
      <c r="N110" s="164">
        <v>6</v>
      </c>
      <c r="P110" s="139" t="s">
        <v>1489</v>
      </c>
      <c r="Q110" s="139" t="s">
        <v>1523</v>
      </c>
      <c r="R110" s="160" t="s">
        <v>20</v>
      </c>
      <c r="S110" s="139" t="s">
        <v>2135</v>
      </c>
      <c r="T110" s="139" t="s">
        <v>133</v>
      </c>
      <c r="U110" s="139" t="s">
        <v>138</v>
      </c>
      <c r="V110" s="139" t="s">
        <v>1509</v>
      </c>
      <c r="W110" s="139">
        <v>4</v>
      </c>
      <c r="X110" s="165" t="s">
        <v>89</v>
      </c>
      <c r="Y110" s="139" t="s">
        <v>93</v>
      </c>
      <c r="AA110" s="139" t="s">
        <v>148</v>
      </c>
      <c r="AB110" s="139" t="s">
        <v>160</v>
      </c>
      <c r="AC110" s="139" t="s">
        <v>138</v>
      </c>
      <c r="AD110" s="139" t="s">
        <v>144</v>
      </c>
      <c r="AE110" s="139">
        <v>1</v>
      </c>
      <c r="AH110" s="160">
        <v>20</v>
      </c>
      <c r="AI110" s="166">
        <v>2.5</v>
      </c>
      <c r="AJ110" s="139">
        <v>2</v>
      </c>
      <c r="AK110" s="167" t="s">
        <v>109</v>
      </c>
      <c r="AL110" s="139" t="s">
        <v>106</v>
      </c>
      <c r="AM110" s="139" t="s">
        <v>2289</v>
      </c>
      <c r="AN110" s="139">
        <v>49.9</v>
      </c>
      <c r="AO110" s="139">
        <v>4</v>
      </c>
      <c r="AP110" s="139">
        <v>2</v>
      </c>
      <c r="AQ110" s="139" t="s">
        <v>109</v>
      </c>
      <c r="AR110" s="167" t="s">
        <v>105</v>
      </c>
      <c r="AT110" s="139">
        <v>30</v>
      </c>
      <c r="AU110" s="139">
        <v>4</v>
      </c>
      <c r="AV110" s="139">
        <v>2</v>
      </c>
      <c r="AW110" s="139" t="s">
        <v>109</v>
      </c>
      <c r="AX110" s="139" t="s">
        <v>106</v>
      </c>
      <c r="AZ110" s="139">
        <v>0</v>
      </c>
      <c r="BF110" s="167">
        <v>0</v>
      </c>
      <c r="BL110" s="139">
        <v>0</v>
      </c>
      <c r="BX110" s="139">
        <v>0.1</v>
      </c>
      <c r="BY110" s="139">
        <v>0.5</v>
      </c>
      <c r="BZ110" s="139">
        <v>0.1</v>
      </c>
      <c r="CA110" s="139" t="s">
        <v>113</v>
      </c>
      <c r="CB110" s="139" t="s">
        <v>107</v>
      </c>
      <c r="CD110" s="139" t="s">
        <v>2290</v>
      </c>
      <c r="CE110" s="139" t="s">
        <v>2067</v>
      </c>
      <c r="CL110" s="139">
        <v>100</v>
      </c>
    </row>
    <row r="111" spans="1:90">
      <c r="A111" s="159">
        <v>43289</v>
      </c>
      <c r="B111" s="139" t="s">
        <v>1496</v>
      </c>
      <c r="D111" s="139" t="s">
        <v>1497</v>
      </c>
      <c r="E111" s="139">
        <v>18</v>
      </c>
      <c r="F111" s="139">
        <v>1</v>
      </c>
      <c r="G111" s="160" t="s">
        <v>413</v>
      </c>
      <c r="H111" s="139">
        <v>0</v>
      </c>
      <c r="I111" s="139">
        <v>63.5</v>
      </c>
      <c r="J111" s="161" t="s">
        <v>2507</v>
      </c>
      <c r="K111" s="162">
        <v>38.25</v>
      </c>
      <c r="L111" s="162">
        <v>38.884999999999998</v>
      </c>
      <c r="M111" s="163">
        <v>13</v>
      </c>
      <c r="N111" s="164">
        <v>6</v>
      </c>
      <c r="P111" s="139" t="s">
        <v>1489</v>
      </c>
      <c r="Q111" s="139" t="s">
        <v>1523</v>
      </c>
      <c r="R111" s="160" t="s">
        <v>2135</v>
      </c>
      <c r="S111" s="139" t="s">
        <v>2135</v>
      </c>
      <c r="V111" s="139" t="s">
        <v>1509</v>
      </c>
      <c r="W111" s="139">
        <v>4</v>
      </c>
      <c r="X111" s="165" t="s">
        <v>89</v>
      </c>
      <c r="Y111" s="139" t="s">
        <v>93</v>
      </c>
      <c r="AA111" s="139" t="s">
        <v>148</v>
      </c>
      <c r="AB111" s="139" t="s">
        <v>160</v>
      </c>
      <c r="AC111" s="139" t="s">
        <v>138</v>
      </c>
      <c r="AD111" s="139" t="s">
        <v>144</v>
      </c>
      <c r="AE111" s="139">
        <v>1</v>
      </c>
      <c r="AH111" s="160">
        <v>20</v>
      </c>
      <c r="AI111" s="166">
        <v>2.5</v>
      </c>
      <c r="AJ111" s="139">
        <v>2</v>
      </c>
      <c r="AK111" s="167" t="s">
        <v>109</v>
      </c>
      <c r="AL111" s="139" t="s">
        <v>106</v>
      </c>
      <c r="AM111" s="139" t="s">
        <v>2289</v>
      </c>
      <c r="AN111" s="139">
        <v>49.9</v>
      </c>
      <c r="AO111" s="139">
        <v>4</v>
      </c>
      <c r="AP111" s="139">
        <v>2</v>
      </c>
      <c r="AQ111" s="139" t="s">
        <v>109</v>
      </c>
      <c r="AR111" s="167" t="s">
        <v>105</v>
      </c>
      <c r="AT111" s="139">
        <v>30</v>
      </c>
      <c r="AU111" s="139">
        <v>4</v>
      </c>
      <c r="AV111" s="139">
        <v>2</v>
      </c>
      <c r="AW111" s="139" t="s">
        <v>109</v>
      </c>
      <c r="AX111" s="139" t="s">
        <v>106</v>
      </c>
      <c r="AZ111" s="139">
        <v>0</v>
      </c>
      <c r="BF111" s="167">
        <v>0</v>
      </c>
      <c r="BL111" s="139">
        <v>0</v>
      </c>
      <c r="BX111" s="139">
        <v>0.1</v>
      </c>
      <c r="BY111" s="139">
        <v>0.5</v>
      </c>
      <c r="BZ111" s="139">
        <v>0.1</v>
      </c>
      <c r="CA111" s="139" t="s">
        <v>113</v>
      </c>
      <c r="CB111" s="139" t="s">
        <v>107</v>
      </c>
      <c r="CD111" s="139" t="s">
        <v>2290</v>
      </c>
      <c r="CE111" s="139" t="s">
        <v>2067</v>
      </c>
      <c r="CL111" s="139">
        <v>100</v>
      </c>
    </row>
    <row r="112" spans="1:90">
      <c r="A112" s="159">
        <v>43289</v>
      </c>
      <c r="B112" s="139" t="s">
        <v>1496</v>
      </c>
      <c r="D112" s="139" t="s">
        <v>1497</v>
      </c>
      <c r="E112" s="139">
        <v>18</v>
      </c>
      <c r="F112" s="139">
        <v>2</v>
      </c>
      <c r="G112" s="160" t="s">
        <v>415</v>
      </c>
      <c r="H112" s="139">
        <v>0</v>
      </c>
      <c r="I112" s="139">
        <v>14</v>
      </c>
      <c r="J112" s="161" t="s">
        <v>2507</v>
      </c>
      <c r="K112" s="162">
        <v>38.884999999999998</v>
      </c>
      <c r="L112" s="162">
        <v>39.024999999999999</v>
      </c>
      <c r="M112" s="163">
        <v>13</v>
      </c>
      <c r="N112" s="164">
        <v>6</v>
      </c>
      <c r="P112" s="139" t="s">
        <v>1489</v>
      </c>
      <c r="Q112" s="139" t="s">
        <v>1523</v>
      </c>
      <c r="R112" s="160" t="s">
        <v>2135</v>
      </c>
      <c r="S112" s="139" t="s">
        <v>21</v>
      </c>
      <c r="V112" s="139" t="s">
        <v>1509</v>
      </c>
      <c r="W112" s="139">
        <v>4</v>
      </c>
      <c r="X112" s="165" t="s">
        <v>89</v>
      </c>
      <c r="Y112" s="139" t="s">
        <v>93</v>
      </c>
      <c r="AA112" s="139" t="s">
        <v>148</v>
      </c>
      <c r="AB112" s="139" t="s">
        <v>160</v>
      </c>
      <c r="AC112" s="139" t="s">
        <v>138</v>
      </c>
      <c r="AD112" s="139" t="s">
        <v>144</v>
      </c>
      <c r="AE112" s="139">
        <v>1</v>
      </c>
      <c r="AH112" s="160">
        <v>20</v>
      </c>
      <c r="AI112" s="166">
        <v>2.5</v>
      </c>
      <c r="AJ112" s="139">
        <v>2</v>
      </c>
      <c r="AK112" s="167" t="s">
        <v>109</v>
      </c>
      <c r="AL112" s="139" t="s">
        <v>106</v>
      </c>
      <c r="AM112" s="139" t="s">
        <v>2289</v>
      </c>
      <c r="AN112" s="139">
        <v>49.9</v>
      </c>
      <c r="AO112" s="139">
        <v>4</v>
      </c>
      <c r="AP112" s="139">
        <v>2</v>
      </c>
      <c r="AQ112" s="139" t="s">
        <v>109</v>
      </c>
      <c r="AR112" s="167" t="s">
        <v>105</v>
      </c>
      <c r="AT112" s="139">
        <v>30</v>
      </c>
      <c r="AU112" s="139">
        <v>4</v>
      </c>
      <c r="AV112" s="139">
        <v>2</v>
      </c>
      <c r="AW112" s="139" t="s">
        <v>109</v>
      </c>
      <c r="AX112" s="139" t="s">
        <v>106</v>
      </c>
      <c r="AZ112" s="139">
        <v>0</v>
      </c>
      <c r="BF112" s="167">
        <v>0</v>
      </c>
      <c r="BL112" s="139">
        <v>0</v>
      </c>
      <c r="BX112" s="139">
        <v>0.1</v>
      </c>
      <c r="BY112" s="139">
        <v>0.5</v>
      </c>
      <c r="BZ112" s="139">
        <v>0.1</v>
      </c>
      <c r="CA112" s="139" t="s">
        <v>113</v>
      </c>
      <c r="CB112" s="139" t="s">
        <v>107</v>
      </c>
      <c r="CD112" s="139" t="s">
        <v>2290</v>
      </c>
      <c r="CE112" s="139" t="s">
        <v>2067</v>
      </c>
      <c r="CL112" s="139">
        <v>100</v>
      </c>
    </row>
    <row r="113" spans="1:90">
      <c r="A113" s="159">
        <v>43289</v>
      </c>
      <c r="B113" s="139" t="s">
        <v>1496</v>
      </c>
      <c r="D113" s="139" t="s">
        <v>1497</v>
      </c>
      <c r="E113" s="139">
        <v>18</v>
      </c>
      <c r="F113" s="139">
        <v>2</v>
      </c>
      <c r="G113" s="160" t="s">
        <v>415</v>
      </c>
      <c r="H113" s="139">
        <v>14</v>
      </c>
      <c r="I113" s="139">
        <v>71.5</v>
      </c>
      <c r="J113" s="161" t="s">
        <v>2507</v>
      </c>
      <c r="K113" s="162">
        <v>39.024999999999999</v>
      </c>
      <c r="L113" s="162">
        <v>39.6</v>
      </c>
      <c r="M113" s="163">
        <v>14</v>
      </c>
      <c r="N113" s="164">
        <v>8</v>
      </c>
      <c r="O113" s="139" t="s">
        <v>2467</v>
      </c>
      <c r="P113" s="139" t="s">
        <v>12</v>
      </c>
      <c r="Q113" s="139" t="s">
        <v>2511</v>
      </c>
      <c r="R113" s="160" t="s">
        <v>21</v>
      </c>
      <c r="S113" s="139" t="s">
        <v>1939</v>
      </c>
      <c r="T113" s="139" t="s">
        <v>160</v>
      </c>
      <c r="U113" s="139" t="s">
        <v>138</v>
      </c>
      <c r="V113" s="139" t="s">
        <v>1501</v>
      </c>
      <c r="W113" s="139">
        <v>3</v>
      </c>
      <c r="X113" s="165" t="s">
        <v>91</v>
      </c>
      <c r="Y113" s="139" t="s">
        <v>92</v>
      </c>
      <c r="Z113" s="139" t="s">
        <v>2291</v>
      </c>
      <c r="AA113" s="139" t="s">
        <v>148</v>
      </c>
      <c r="AB113" s="139" t="s">
        <v>160</v>
      </c>
      <c r="AC113" s="139" t="s">
        <v>140</v>
      </c>
      <c r="AD113" s="139" t="s">
        <v>125</v>
      </c>
      <c r="AE113" s="139">
        <v>2</v>
      </c>
      <c r="AG113" s="139" t="s">
        <v>2292</v>
      </c>
      <c r="AH113" s="160">
        <v>78.900000000000006</v>
      </c>
      <c r="AI113" s="166">
        <v>4</v>
      </c>
      <c r="AJ113" s="139">
        <v>1</v>
      </c>
      <c r="AK113" s="167" t="s">
        <v>109</v>
      </c>
      <c r="AL113" s="139" t="s">
        <v>106</v>
      </c>
      <c r="AN113" s="139">
        <v>15</v>
      </c>
      <c r="AO113" s="139">
        <v>3</v>
      </c>
      <c r="AP113" s="139">
        <v>1</v>
      </c>
      <c r="AQ113" s="139" t="s">
        <v>92</v>
      </c>
      <c r="AR113" s="167" t="s">
        <v>107</v>
      </c>
      <c r="AS113" s="139" t="s">
        <v>92</v>
      </c>
      <c r="AT113" s="139">
        <v>5</v>
      </c>
      <c r="AU113" s="139">
        <v>3</v>
      </c>
      <c r="AV113" s="139">
        <v>1</v>
      </c>
      <c r="AW113" s="139" t="s">
        <v>92</v>
      </c>
      <c r="AX113" s="139" t="s">
        <v>107</v>
      </c>
      <c r="AY113" s="167" t="s">
        <v>2293</v>
      </c>
      <c r="AZ113" s="139">
        <v>0</v>
      </c>
      <c r="BF113" s="167">
        <v>0</v>
      </c>
      <c r="BL113" s="139">
        <v>1</v>
      </c>
      <c r="BM113" s="167">
        <v>1</v>
      </c>
      <c r="BN113" s="139">
        <v>0.5</v>
      </c>
      <c r="BO113" s="139" t="s">
        <v>109</v>
      </c>
      <c r="BP113" s="139" t="s">
        <v>105</v>
      </c>
      <c r="BX113" s="139">
        <v>0.1</v>
      </c>
      <c r="BY113" s="139">
        <v>0.5</v>
      </c>
      <c r="BZ113" s="139">
        <v>0.1</v>
      </c>
      <c r="CA113" s="139" t="s">
        <v>113</v>
      </c>
      <c r="CB113" s="139" t="s">
        <v>107</v>
      </c>
      <c r="CD113" s="139" t="s">
        <v>2294</v>
      </c>
      <c r="CE113" s="139" t="s">
        <v>2512</v>
      </c>
      <c r="CL113" s="139">
        <v>100</v>
      </c>
    </row>
    <row r="114" spans="1:90">
      <c r="A114" s="159">
        <v>43289</v>
      </c>
      <c r="B114" s="139" t="s">
        <v>1496</v>
      </c>
      <c r="D114" s="139" t="s">
        <v>1497</v>
      </c>
      <c r="E114" s="139">
        <v>18</v>
      </c>
      <c r="F114" s="139">
        <v>2</v>
      </c>
      <c r="G114" s="160" t="s">
        <v>415</v>
      </c>
      <c r="H114" s="139">
        <v>71.5</v>
      </c>
      <c r="I114" s="139">
        <v>93</v>
      </c>
      <c r="J114" s="161" t="s">
        <v>2507</v>
      </c>
      <c r="K114" s="162">
        <v>39.6</v>
      </c>
      <c r="L114" s="162">
        <v>39.814999999999998</v>
      </c>
      <c r="M114" s="163" t="s">
        <v>1718</v>
      </c>
      <c r="N114" s="164">
        <v>4</v>
      </c>
      <c r="P114" s="139" t="s">
        <v>1489</v>
      </c>
      <c r="Q114" s="139" t="s">
        <v>1523</v>
      </c>
      <c r="R114" s="160" t="s">
        <v>1939</v>
      </c>
      <c r="S114" s="139" t="s">
        <v>2135</v>
      </c>
      <c r="T114" s="139" t="s">
        <v>133</v>
      </c>
      <c r="U114" s="139" t="s">
        <v>138</v>
      </c>
      <c r="V114" s="139" t="s">
        <v>1509</v>
      </c>
      <c r="W114" s="139">
        <v>4</v>
      </c>
      <c r="X114" s="165" t="s">
        <v>89</v>
      </c>
      <c r="Y114" s="139" t="s">
        <v>93</v>
      </c>
      <c r="AA114" s="139" t="s">
        <v>148</v>
      </c>
      <c r="AB114" s="139" t="s">
        <v>133</v>
      </c>
      <c r="AC114" s="139" t="s">
        <v>138</v>
      </c>
      <c r="AD114" s="139" t="s">
        <v>144</v>
      </c>
      <c r="AE114" s="139">
        <v>1</v>
      </c>
      <c r="AH114" s="160">
        <v>20</v>
      </c>
      <c r="AI114" s="166">
        <v>3</v>
      </c>
      <c r="AJ114" s="139">
        <v>1.5</v>
      </c>
      <c r="AK114" s="167" t="s">
        <v>109</v>
      </c>
      <c r="AL114" s="139" t="s">
        <v>106</v>
      </c>
      <c r="AN114" s="139">
        <v>39.9</v>
      </c>
      <c r="AO114" s="139">
        <v>4</v>
      </c>
      <c r="AP114" s="139">
        <v>2</v>
      </c>
      <c r="AQ114" s="139" t="s">
        <v>110</v>
      </c>
      <c r="AR114" s="167" t="s">
        <v>106</v>
      </c>
      <c r="AT114" s="139">
        <v>40</v>
      </c>
      <c r="AU114" s="139">
        <v>5</v>
      </c>
      <c r="AV114" s="139">
        <v>3</v>
      </c>
      <c r="AW114" s="139" t="s">
        <v>110</v>
      </c>
      <c r="AX114" s="139" t="s">
        <v>106</v>
      </c>
      <c r="AZ114" s="139">
        <v>0</v>
      </c>
      <c r="BF114" s="167">
        <v>0</v>
      </c>
      <c r="BL114" s="139">
        <v>0</v>
      </c>
      <c r="BX114" s="139">
        <v>0.1</v>
      </c>
      <c r="BY114" s="139">
        <v>0.1</v>
      </c>
      <c r="BZ114" s="139">
        <v>0.1</v>
      </c>
      <c r="CA114" s="139" t="s">
        <v>113</v>
      </c>
      <c r="CB114" s="139" t="s">
        <v>107</v>
      </c>
      <c r="CE114" s="139" t="s">
        <v>2067</v>
      </c>
      <c r="CL114" s="139">
        <v>100</v>
      </c>
    </row>
    <row r="115" spans="1:90">
      <c r="A115" s="159">
        <v>43289</v>
      </c>
      <c r="B115" s="139" t="s">
        <v>1496</v>
      </c>
      <c r="D115" s="139" t="s">
        <v>1497</v>
      </c>
      <c r="E115" s="139">
        <v>18</v>
      </c>
      <c r="F115" s="139">
        <v>3</v>
      </c>
      <c r="G115" s="160" t="s">
        <v>417</v>
      </c>
      <c r="H115" s="139">
        <v>0</v>
      </c>
      <c r="I115" s="139">
        <v>53</v>
      </c>
      <c r="J115" s="161" t="s">
        <v>2507</v>
      </c>
      <c r="K115" s="162">
        <v>39.814999999999998</v>
      </c>
      <c r="L115" s="162">
        <v>40.344999999999999</v>
      </c>
      <c r="M115" s="163" t="s">
        <v>1718</v>
      </c>
      <c r="N115" s="164">
        <v>4</v>
      </c>
      <c r="P115" s="139" t="s">
        <v>1489</v>
      </c>
      <c r="Q115" s="139" t="s">
        <v>1523</v>
      </c>
      <c r="R115" s="160" t="s">
        <v>2135</v>
      </c>
      <c r="S115" s="139" t="s">
        <v>21</v>
      </c>
      <c r="V115" s="139" t="s">
        <v>1509</v>
      </c>
      <c r="W115" s="139">
        <v>4</v>
      </c>
      <c r="X115" s="165" t="s">
        <v>89</v>
      </c>
      <c r="Y115" s="139" t="s">
        <v>93</v>
      </c>
      <c r="AA115" s="139" t="s">
        <v>148</v>
      </c>
      <c r="AB115" s="139" t="s">
        <v>133</v>
      </c>
      <c r="AC115" s="139" t="s">
        <v>138</v>
      </c>
      <c r="AD115" s="139" t="s">
        <v>144</v>
      </c>
      <c r="AE115" s="139">
        <v>1</v>
      </c>
      <c r="AH115" s="160">
        <v>20</v>
      </c>
      <c r="AI115" s="166">
        <v>3</v>
      </c>
      <c r="AJ115" s="139">
        <v>1.5</v>
      </c>
      <c r="AK115" s="167" t="s">
        <v>109</v>
      </c>
      <c r="AL115" s="139" t="s">
        <v>106</v>
      </c>
      <c r="AN115" s="139">
        <v>39.9</v>
      </c>
      <c r="AO115" s="139">
        <v>4</v>
      </c>
      <c r="AP115" s="139">
        <v>2</v>
      </c>
      <c r="AQ115" s="139" t="s">
        <v>110</v>
      </c>
      <c r="AR115" s="167" t="s">
        <v>106</v>
      </c>
      <c r="AT115" s="139">
        <v>40</v>
      </c>
      <c r="AU115" s="139">
        <v>5</v>
      </c>
      <c r="AV115" s="139">
        <v>3</v>
      </c>
      <c r="AW115" s="139" t="s">
        <v>110</v>
      </c>
      <c r="AX115" s="139" t="s">
        <v>106</v>
      </c>
      <c r="AZ115" s="139">
        <v>0</v>
      </c>
      <c r="BF115" s="167">
        <v>0</v>
      </c>
      <c r="BL115" s="139">
        <v>0</v>
      </c>
      <c r="BX115" s="139">
        <v>0.1</v>
      </c>
      <c r="BY115" s="139">
        <v>0.1</v>
      </c>
      <c r="BZ115" s="139">
        <v>0.1</v>
      </c>
      <c r="CA115" s="139" t="s">
        <v>113</v>
      </c>
      <c r="CB115" s="139" t="s">
        <v>107</v>
      </c>
      <c r="CE115" s="139" t="s">
        <v>2067</v>
      </c>
      <c r="CL115" s="139">
        <v>100</v>
      </c>
    </row>
    <row r="116" spans="1:90">
      <c r="A116" s="159">
        <v>43289</v>
      </c>
      <c r="B116" s="139" t="s">
        <v>1496</v>
      </c>
      <c r="D116" s="139" t="s">
        <v>1497</v>
      </c>
      <c r="E116" s="139">
        <v>18</v>
      </c>
      <c r="F116" s="139">
        <v>3</v>
      </c>
      <c r="G116" s="160" t="s">
        <v>417</v>
      </c>
      <c r="H116" s="139">
        <v>53</v>
      </c>
      <c r="I116" s="139">
        <v>55</v>
      </c>
      <c r="J116" s="161" t="s">
        <v>2507</v>
      </c>
      <c r="K116" s="162">
        <v>40.344999999999999</v>
      </c>
      <c r="L116" s="162">
        <v>40.364999999999995</v>
      </c>
      <c r="M116" s="163" t="s">
        <v>1719</v>
      </c>
      <c r="N116" s="164">
        <v>2</v>
      </c>
      <c r="O116" s="139" t="s">
        <v>1494</v>
      </c>
      <c r="P116" s="139" t="s">
        <v>7</v>
      </c>
      <c r="Q116" s="139" t="s">
        <v>1720</v>
      </c>
      <c r="R116" s="160" t="s">
        <v>21</v>
      </c>
      <c r="S116" s="139" t="s">
        <v>21</v>
      </c>
      <c r="T116" s="139" t="s">
        <v>133</v>
      </c>
      <c r="U116" s="139" t="s">
        <v>138</v>
      </c>
      <c r="V116" s="139" t="s">
        <v>1509</v>
      </c>
      <c r="W116" s="139">
        <v>4</v>
      </c>
      <c r="X116" s="165" t="s">
        <v>89</v>
      </c>
      <c r="Y116" s="139" t="s">
        <v>93</v>
      </c>
      <c r="AD116" s="139" t="s">
        <v>146</v>
      </c>
      <c r="AE116" s="139">
        <v>0</v>
      </c>
      <c r="AG116" s="139" t="s">
        <v>1541</v>
      </c>
      <c r="AH116" s="160">
        <v>58.9</v>
      </c>
      <c r="AI116" s="166">
        <v>4</v>
      </c>
      <c r="AJ116" s="139">
        <v>2</v>
      </c>
      <c r="AK116" s="167" t="s">
        <v>109</v>
      </c>
      <c r="AL116" s="139" t="s">
        <v>106</v>
      </c>
      <c r="AN116" s="139">
        <v>40</v>
      </c>
      <c r="AO116" s="139">
        <v>4</v>
      </c>
      <c r="AP116" s="139">
        <v>2</v>
      </c>
      <c r="AQ116" s="139" t="s">
        <v>92</v>
      </c>
      <c r="AR116" s="167" t="s">
        <v>107</v>
      </c>
      <c r="AS116" s="167"/>
      <c r="AT116" s="167">
        <v>1</v>
      </c>
      <c r="AU116" s="167">
        <v>2</v>
      </c>
      <c r="AV116" s="167">
        <v>2</v>
      </c>
      <c r="AW116" s="167" t="s">
        <v>113</v>
      </c>
      <c r="AX116" s="167" t="s">
        <v>107</v>
      </c>
      <c r="AZ116" s="167">
        <v>0</v>
      </c>
      <c r="BA116" s="167"/>
      <c r="BB116" s="167"/>
      <c r="BC116" s="167"/>
      <c r="BD116" s="167"/>
      <c r="BE116" s="167"/>
      <c r="BF116" s="167">
        <v>0</v>
      </c>
      <c r="BG116" s="167"/>
      <c r="BH116" s="167"/>
      <c r="BI116" s="167"/>
      <c r="BJ116" s="167"/>
      <c r="BK116" s="167"/>
      <c r="BL116" s="167">
        <v>0.1</v>
      </c>
      <c r="BM116" s="167">
        <v>0.2</v>
      </c>
      <c r="BN116" s="139">
        <v>0.2</v>
      </c>
      <c r="BO116" s="139" t="s">
        <v>109</v>
      </c>
      <c r="BP116" s="139" t="s">
        <v>105</v>
      </c>
      <c r="BX116" s="139">
        <v>0</v>
      </c>
      <c r="CE116" s="139" t="s">
        <v>2513</v>
      </c>
      <c r="CL116" s="139">
        <v>100</v>
      </c>
    </row>
    <row r="117" spans="1:90">
      <c r="A117" s="159">
        <v>43289</v>
      </c>
      <c r="B117" s="139" t="s">
        <v>1496</v>
      </c>
      <c r="D117" s="139" t="s">
        <v>1497</v>
      </c>
      <c r="E117" s="139">
        <v>18</v>
      </c>
      <c r="F117" s="139">
        <v>3</v>
      </c>
      <c r="G117" s="160" t="s">
        <v>417</v>
      </c>
      <c r="H117" s="139">
        <v>55</v>
      </c>
      <c r="I117" s="139">
        <v>83</v>
      </c>
      <c r="J117" s="161" t="s">
        <v>2507</v>
      </c>
      <c r="K117" s="162">
        <v>40.364999999999995</v>
      </c>
      <c r="L117" s="162">
        <v>40.644999999999996</v>
      </c>
      <c r="M117" s="163" t="s">
        <v>1721</v>
      </c>
      <c r="N117" s="164">
        <v>1</v>
      </c>
      <c r="P117" s="139" t="s">
        <v>1489</v>
      </c>
      <c r="Q117" s="139" t="s">
        <v>1523</v>
      </c>
      <c r="R117" s="160" t="s">
        <v>21</v>
      </c>
      <c r="S117" s="139" t="s">
        <v>1939</v>
      </c>
      <c r="T117" s="139" t="s">
        <v>133</v>
      </c>
      <c r="U117" s="139" t="s">
        <v>138</v>
      </c>
      <c r="V117" s="139" t="s">
        <v>1509</v>
      </c>
      <c r="W117" s="139">
        <v>4</v>
      </c>
      <c r="X117" s="165" t="s">
        <v>89</v>
      </c>
      <c r="Y117" s="139" t="s">
        <v>93</v>
      </c>
      <c r="AA117" s="139" t="s">
        <v>148</v>
      </c>
      <c r="AB117" s="139" t="s">
        <v>133</v>
      </c>
      <c r="AC117" s="139" t="s">
        <v>138</v>
      </c>
      <c r="AD117" s="139" t="s">
        <v>144</v>
      </c>
      <c r="AE117" s="139">
        <v>1</v>
      </c>
      <c r="AG117" s="139" t="s">
        <v>2295</v>
      </c>
      <c r="AH117" s="160">
        <v>20</v>
      </c>
      <c r="AI117" s="166">
        <v>3</v>
      </c>
      <c r="AJ117" s="139">
        <v>1</v>
      </c>
      <c r="AK117" s="167" t="s">
        <v>111</v>
      </c>
      <c r="AL117" s="139" t="s">
        <v>106</v>
      </c>
      <c r="AN117" s="139">
        <v>45</v>
      </c>
      <c r="AO117" s="139">
        <v>5</v>
      </c>
      <c r="AP117" s="139">
        <v>2</v>
      </c>
      <c r="AQ117" s="139" t="s">
        <v>110</v>
      </c>
      <c r="AR117" s="167" t="s">
        <v>107</v>
      </c>
      <c r="AT117" s="139">
        <v>35</v>
      </c>
      <c r="AU117" s="139">
        <v>4</v>
      </c>
      <c r="AV117" s="139">
        <v>2</v>
      </c>
      <c r="AW117" s="139" t="s">
        <v>110</v>
      </c>
      <c r="AX117" s="139" t="s">
        <v>107</v>
      </c>
      <c r="AZ117" s="139">
        <v>0</v>
      </c>
      <c r="BF117" s="167">
        <v>0</v>
      </c>
      <c r="BL117" s="139">
        <v>0</v>
      </c>
      <c r="BX117" s="139">
        <v>0</v>
      </c>
      <c r="CD117" s="139" t="s">
        <v>2296</v>
      </c>
      <c r="CE117" s="139" t="s">
        <v>2067</v>
      </c>
      <c r="CL117" s="139">
        <v>100</v>
      </c>
    </row>
    <row r="118" spans="1:90">
      <c r="A118" s="159">
        <v>43289</v>
      </c>
      <c r="B118" s="139" t="s">
        <v>1496</v>
      </c>
      <c r="D118" s="139" t="s">
        <v>1497</v>
      </c>
      <c r="E118" s="139">
        <v>18</v>
      </c>
      <c r="F118" s="139">
        <v>3</v>
      </c>
      <c r="G118" s="160" t="s">
        <v>417</v>
      </c>
      <c r="H118" s="139">
        <v>83</v>
      </c>
      <c r="I118" s="139">
        <v>90</v>
      </c>
      <c r="J118" s="161" t="s">
        <v>2507</v>
      </c>
      <c r="K118" s="162">
        <v>40.644999999999996</v>
      </c>
      <c r="L118" s="162">
        <v>40.714999999999996</v>
      </c>
      <c r="M118" s="163">
        <v>16</v>
      </c>
      <c r="N118" s="164">
        <v>5</v>
      </c>
      <c r="O118" s="139" t="s">
        <v>2467</v>
      </c>
      <c r="P118" s="139" t="s">
        <v>11</v>
      </c>
      <c r="Q118" s="139" t="s">
        <v>2514</v>
      </c>
      <c r="R118" s="160" t="s">
        <v>1939</v>
      </c>
      <c r="S118" s="139" t="s">
        <v>2135</v>
      </c>
      <c r="T118" s="139" t="s">
        <v>133</v>
      </c>
      <c r="U118" s="139" t="s">
        <v>138</v>
      </c>
      <c r="V118" s="139" t="s">
        <v>1501</v>
      </c>
      <c r="W118" s="139">
        <v>3</v>
      </c>
      <c r="X118" s="165" t="s">
        <v>91</v>
      </c>
      <c r="Y118" s="139" t="s">
        <v>92</v>
      </c>
      <c r="Z118" s="139" t="s">
        <v>2297</v>
      </c>
      <c r="AD118" s="139" t="s">
        <v>146</v>
      </c>
      <c r="AE118" s="139">
        <v>0</v>
      </c>
      <c r="AG118" s="139" t="s">
        <v>1541</v>
      </c>
      <c r="AH118" s="160">
        <v>79.8</v>
      </c>
      <c r="AI118" s="166">
        <v>4</v>
      </c>
      <c r="AJ118" s="139">
        <v>1</v>
      </c>
      <c r="AK118" s="167" t="s">
        <v>109</v>
      </c>
      <c r="AL118" s="139" t="s">
        <v>106</v>
      </c>
      <c r="AN118" s="139">
        <v>10</v>
      </c>
      <c r="AO118" s="139">
        <v>3</v>
      </c>
      <c r="AP118" s="139">
        <v>1</v>
      </c>
      <c r="AQ118" s="139" t="s">
        <v>92</v>
      </c>
      <c r="AR118" s="167" t="s">
        <v>107</v>
      </c>
      <c r="AT118" s="139">
        <v>10</v>
      </c>
      <c r="AU118" s="139">
        <v>3</v>
      </c>
      <c r="AV118" s="139">
        <v>1</v>
      </c>
      <c r="AW118" s="139" t="s">
        <v>92</v>
      </c>
      <c r="AX118" s="139" t="s">
        <v>107</v>
      </c>
      <c r="AZ118" s="139">
        <v>0</v>
      </c>
      <c r="BF118" s="167">
        <v>0</v>
      </c>
      <c r="BL118" s="139">
        <v>0.1</v>
      </c>
      <c r="BM118" s="167">
        <v>0.5</v>
      </c>
      <c r="BN118" s="139">
        <v>0.2</v>
      </c>
      <c r="BO118" s="139" t="s">
        <v>109</v>
      </c>
      <c r="BP118" s="139" t="s">
        <v>105</v>
      </c>
      <c r="BQ118" s="139" t="s">
        <v>2298</v>
      </c>
      <c r="BX118" s="139">
        <v>0.1</v>
      </c>
      <c r="BY118" s="139">
        <v>0.5</v>
      </c>
      <c r="BZ118" s="139">
        <v>0.1</v>
      </c>
      <c r="CA118" s="139" t="s">
        <v>113</v>
      </c>
      <c r="CB118" s="139" t="s">
        <v>107</v>
      </c>
      <c r="CD118" s="139" t="s">
        <v>2299</v>
      </c>
      <c r="CE118" s="139" t="s">
        <v>2300</v>
      </c>
      <c r="CL118" s="139">
        <v>99.999999999999986</v>
      </c>
    </row>
    <row r="119" spans="1:90">
      <c r="A119" s="159">
        <v>43289</v>
      </c>
      <c r="B119" s="139" t="s">
        <v>1496</v>
      </c>
      <c r="D119" s="139" t="s">
        <v>1497</v>
      </c>
      <c r="E119" s="139">
        <v>18</v>
      </c>
      <c r="F119" s="139">
        <v>4</v>
      </c>
      <c r="G119" s="160" t="s">
        <v>419</v>
      </c>
      <c r="H119" s="139">
        <v>0</v>
      </c>
      <c r="I119" s="139">
        <v>25.5</v>
      </c>
      <c r="J119" s="161" t="s">
        <v>2507</v>
      </c>
      <c r="K119" s="162">
        <v>40.715000000000003</v>
      </c>
      <c r="L119" s="162">
        <v>40.970000000000006</v>
      </c>
      <c r="M119" s="163">
        <v>16</v>
      </c>
      <c r="N119" s="164">
        <v>5</v>
      </c>
      <c r="O119" s="139" t="s">
        <v>2467</v>
      </c>
      <c r="P119" s="139" t="s">
        <v>11</v>
      </c>
      <c r="Q119" s="139" t="s">
        <v>2514</v>
      </c>
      <c r="R119" s="160" t="s">
        <v>2135</v>
      </c>
      <c r="S119" s="139" t="s">
        <v>21</v>
      </c>
      <c r="V119" s="139" t="s">
        <v>1501</v>
      </c>
      <c r="W119" s="139">
        <v>3</v>
      </c>
      <c r="X119" s="165" t="s">
        <v>91</v>
      </c>
      <c r="Y119" s="139" t="s">
        <v>92</v>
      </c>
      <c r="Z119" s="139" t="s">
        <v>2297</v>
      </c>
      <c r="AD119" s="139" t="s">
        <v>146</v>
      </c>
      <c r="AE119" s="139">
        <v>0</v>
      </c>
      <c r="AG119" s="139" t="s">
        <v>1541</v>
      </c>
      <c r="AH119" s="160">
        <v>79.8</v>
      </c>
      <c r="AI119" s="166">
        <v>4</v>
      </c>
      <c r="AJ119" s="139">
        <v>1</v>
      </c>
      <c r="AK119" s="167" t="s">
        <v>109</v>
      </c>
      <c r="AL119" s="139" t="s">
        <v>106</v>
      </c>
      <c r="AN119" s="139">
        <v>10</v>
      </c>
      <c r="AO119" s="139">
        <v>3</v>
      </c>
      <c r="AP119" s="139">
        <v>1</v>
      </c>
      <c r="AQ119" s="139" t="s">
        <v>92</v>
      </c>
      <c r="AR119" s="167" t="s">
        <v>107</v>
      </c>
      <c r="AT119" s="139">
        <v>10</v>
      </c>
      <c r="AU119" s="139">
        <v>3</v>
      </c>
      <c r="AV119" s="139">
        <v>1</v>
      </c>
      <c r="AW119" s="139" t="s">
        <v>92</v>
      </c>
      <c r="AX119" s="139" t="s">
        <v>107</v>
      </c>
      <c r="AZ119" s="139">
        <v>0</v>
      </c>
      <c r="BF119" s="167">
        <v>0</v>
      </c>
      <c r="BL119" s="139">
        <v>0.1</v>
      </c>
      <c r="BM119" s="167">
        <v>0.5</v>
      </c>
      <c r="BN119" s="139">
        <v>0.2</v>
      </c>
      <c r="BO119" s="139" t="s">
        <v>109</v>
      </c>
      <c r="BP119" s="139" t="s">
        <v>105</v>
      </c>
      <c r="BQ119" s="139" t="s">
        <v>2298</v>
      </c>
      <c r="BX119" s="139">
        <v>0.1</v>
      </c>
      <c r="BY119" s="139">
        <v>0.5</v>
      </c>
      <c r="BZ119" s="139">
        <v>0.1</v>
      </c>
      <c r="CA119" s="139" t="s">
        <v>113</v>
      </c>
      <c r="CB119" s="139" t="s">
        <v>107</v>
      </c>
      <c r="CD119" s="139" t="s">
        <v>2301</v>
      </c>
      <c r="CE119" s="139" t="s">
        <v>2300</v>
      </c>
      <c r="CL119" s="139">
        <v>99.999999999999986</v>
      </c>
    </row>
    <row r="120" spans="1:90">
      <c r="A120" s="159">
        <v>43289</v>
      </c>
      <c r="B120" s="139" t="s">
        <v>1496</v>
      </c>
      <c r="D120" s="139" t="s">
        <v>1497</v>
      </c>
      <c r="E120" s="139">
        <v>18</v>
      </c>
      <c r="F120" s="139">
        <v>4</v>
      </c>
      <c r="G120" s="160" t="s">
        <v>419</v>
      </c>
      <c r="H120" s="139">
        <v>25.5</v>
      </c>
      <c r="I120" s="139">
        <v>64.5</v>
      </c>
      <c r="J120" s="161" t="s">
        <v>2507</v>
      </c>
      <c r="K120" s="162">
        <v>40.970000000000006</v>
      </c>
      <c r="L120" s="162">
        <v>41.360000000000007</v>
      </c>
      <c r="M120" s="163" t="s">
        <v>1722</v>
      </c>
      <c r="N120" s="164">
        <v>15</v>
      </c>
      <c r="P120" s="139" t="s">
        <v>1489</v>
      </c>
      <c r="Q120" s="139" t="s">
        <v>1523</v>
      </c>
      <c r="R120" s="160" t="s">
        <v>21</v>
      </c>
      <c r="S120" s="139" t="s">
        <v>2135</v>
      </c>
      <c r="T120" s="139" t="s">
        <v>160</v>
      </c>
      <c r="U120" s="139" t="s">
        <v>138</v>
      </c>
      <c r="V120" s="139" t="s">
        <v>1509</v>
      </c>
      <c r="W120" s="139">
        <v>4</v>
      </c>
      <c r="X120" s="165" t="s">
        <v>89</v>
      </c>
      <c r="Y120" s="139" t="s">
        <v>93</v>
      </c>
      <c r="Z120" s="139" t="s">
        <v>2302</v>
      </c>
      <c r="AA120" s="139" t="s">
        <v>148</v>
      </c>
      <c r="AB120" s="139" t="s">
        <v>133</v>
      </c>
      <c r="AC120" s="139" t="s">
        <v>138</v>
      </c>
      <c r="AD120" s="139" t="s">
        <v>144</v>
      </c>
      <c r="AE120" s="139">
        <v>1</v>
      </c>
      <c r="AH120" s="160">
        <v>20</v>
      </c>
      <c r="AI120" s="166">
        <v>4</v>
      </c>
      <c r="AJ120" s="139">
        <v>1</v>
      </c>
      <c r="AK120" s="167" t="s">
        <v>109</v>
      </c>
      <c r="AL120" s="139" t="s">
        <v>106</v>
      </c>
      <c r="AM120" s="139" t="s">
        <v>2303</v>
      </c>
      <c r="AN120" s="139">
        <v>49.8</v>
      </c>
      <c r="AO120" s="139">
        <v>4</v>
      </c>
      <c r="AP120" s="139">
        <v>1</v>
      </c>
      <c r="AQ120" s="139" t="s">
        <v>111</v>
      </c>
      <c r="AR120" s="167" t="s">
        <v>107</v>
      </c>
      <c r="AT120" s="139">
        <v>30</v>
      </c>
      <c r="AU120" s="139">
        <v>7</v>
      </c>
      <c r="AV120" s="139">
        <v>2</v>
      </c>
      <c r="AW120" s="139" t="s">
        <v>110</v>
      </c>
      <c r="AX120" s="139" t="s">
        <v>107</v>
      </c>
      <c r="AZ120" s="139">
        <v>0</v>
      </c>
      <c r="BF120" s="167">
        <v>0</v>
      </c>
      <c r="BL120" s="139">
        <v>0.1</v>
      </c>
      <c r="BM120" s="167">
        <v>0.1</v>
      </c>
      <c r="BN120" s="139">
        <v>0.1</v>
      </c>
      <c r="BO120" s="139" t="s">
        <v>109</v>
      </c>
      <c r="BP120" s="139" t="s">
        <v>105</v>
      </c>
      <c r="BX120" s="139">
        <v>0.1</v>
      </c>
      <c r="BY120" s="139">
        <v>0.5</v>
      </c>
      <c r="BZ120" s="139">
        <v>0.1</v>
      </c>
      <c r="CA120" s="139" t="s">
        <v>113</v>
      </c>
      <c r="CB120" s="139" t="s">
        <v>107</v>
      </c>
      <c r="CE120" s="139" t="s">
        <v>2304</v>
      </c>
      <c r="CL120" s="139">
        <v>99.999999999999986</v>
      </c>
    </row>
    <row r="121" spans="1:90">
      <c r="A121" s="159">
        <v>43289</v>
      </c>
      <c r="B121" s="139" t="s">
        <v>1496</v>
      </c>
      <c r="D121" s="139" t="s">
        <v>1497</v>
      </c>
      <c r="E121" s="139">
        <v>19</v>
      </c>
      <c r="F121" s="139">
        <v>1</v>
      </c>
      <c r="G121" s="160" t="s">
        <v>421</v>
      </c>
      <c r="H121" s="139">
        <v>0</v>
      </c>
      <c r="I121" s="139">
        <v>78</v>
      </c>
      <c r="J121" s="161" t="s">
        <v>2507</v>
      </c>
      <c r="K121" s="162">
        <v>41.25</v>
      </c>
      <c r="L121" s="162">
        <v>42.03</v>
      </c>
      <c r="M121" s="163" t="s">
        <v>1722</v>
      </c>
      <c r="N121" s="164">
        <v>15</v>
      </c>
      <c r="P121" s="139" t="s">
        <v>1489</v>
      </c>
      <c r="Q121" s="139" t="s">
        <v>1523</v>
      </c>
      <c r="R121" s="160" t="s">
        <v>2135</v>
      </c>
      <c r="S121" s="139" t="s">
        <v>2135</v>
      </c>
      <c r="V121" s="139" t="s">
        <v>1509</v>
      </c>
      <c r="W121" s="139">
        <v>4</v>
      </c>
      <c r="X121" s="165" t="s">
        <v>89</v>
      </c>
      <c r="Y121" s="139" t="s">
        <v>93</v>
      </c>
      <c r="Z121" s="139" t="s">
        <v>2302</v>
      </c>
      <c r="AA121" s="139" t="s">
        <v>148</v>
      </c>
      <c r="AB121" s="139" t="s">
        <v>133</v>
      </c>
      <c r="AC121" s="139" t="s">
        <v>138</v>
      </c>
      <c r="AD121" s="139" t="s">
        <v>144</v>
      </c>
      <c r="AE121" s="139">
        <v>1</v>
      </c>
      <c r="AH121" s="160">
        <v>20</v>
      </c>
      <c r="AI121" s="166">
        <v>4</v>
      </c>
      <c r="AJ121" s="139">
        <v>1</v>
      </c>
      <c r="AK121" s="167" t="s">
        <v>109</v>
      </c>
      <c r="AL121" s="139" t="s">
        <v>106</v>
      </c>
      <c r="AM121" s="139" t="s">
        <v>2303</v>
      </c>
      <c r="AN121" s="139">
        <v>49.8</v>
      </c>
      <c r="AO121" s="139">
        <v>4</v>
      </c>
      <c r="AP121" s="139">
        <v>1</v>
      </c>
      <c r="AQ121" s="139" t="s">
        <v>111</v>
      </c>
      <c r="AR121" s="167" t="s">
        <v>107</v>
      </c>
      <c r="AT121" s="139">
        <v>30</v>
      </c>
      <c r="AU121" s="139">
        <v>7</v>
      </c>
      <c r="AV121" s="139">
        <v>2</v>
      </c>
      <c r="AW121" s="139" t="s">
        <v>110</v>
      </c>
      <c r="AX121" s="139" t="s">
        <v>107</v>
      </c>
      <c r="AZ121" s="139">
        <v>0</v>
      </c>
      <c r="BF121" s="167">
        <v>0</v>
      </c>
      <c r="BL121" s="139">
        <v>0.1</v>
      </c>
      <c r="BM121" s="167">
        <v>0.1</v>
      </c>
      <c r="BN121" s="139">
        <v>0.1</v>
      </c>
      <c r="BO121" s="139" t="s">
        <v>109</v>
      </c>
      <c r="BP121" s="139" t="s">
        <v>105</v>
      </c>
      <c r="BX121" s="139">
        <v>0.1</v>
      </c>
      <c r="BY121" s="139">
        <v>0.5</v>
      </c>
      <c r="BZ121" s="139">
        <v>0.1</v>
      </c>
      <c r="CA121" s="139" t="s">
        <v>113</v>
      </c>
      <c r="CB121" s="139" t="s">
        <v>107</v>
      </c>
      <c r="CE121" s="139" t="s">
        <v>2304</v>
      </c>
      <c r="CL121" s="139">
        <v>99.999999999999986</v>
      </c>
    </row>
    <row r="122" spans="1:90">
      <c r="A122" s="159">
        <v>43289</v>
      </c>
      <c r="B122" s="139" t="s">
        <v>1496</v>
      </c>
      <c r="D122" s="139" t="s">
        <v>1497</v>
      </c>
      <c r="E122" s="139">
        <v>19</v>
      </c>
      <c r="F122" s="139">
        <v>2</v>
      </c>
      <c r="G122" s="160" t="s">
        <v>423</v>
      </c>
      <c r="H122" s="139">
        <v>0</v>
      </c>
      <c r="I122" s="139">
        <v>67.5</v>
      </c>
      <c r="J122" s="161" t="s">
        <v>2507</v>
      </c>
      <c r="K122" s="162">
        <v>42.03</v>
      </c>
      <c r="L122" s="162">
        <v>42.704999999999998</v>
      </c>
      <c r="M122" s="163" t="s">
        <v>1722</v>
      </c>
      <c r="N122" s="164">
        <v>15</v>
      </c>
      <c r="P122" s="139" t="s">
        <v>1489</v>
      </c>
      <c r="Q122" s="139" t="s">
        <v>1523</v>
      </c>
      <c r="R122" s="160" t="s">
        <v>2135</v>
      </c>
      <c r="S122" s="139" t="s">
        <v>2135</v>
      </c>
      <c r="V122" s="139" t="s">
        <v>1509</v>
      </c>
      <c r="W122" s="139">
        <v>4</v>
      </c>
      <c r="X122" s="165" t="s">
        <v>89</v>
      </c>
      <c r="Y122" s="139" t="s">
        <v>93</v>
      </c>
      <c r="Z122" s="139" t="s">
        <v>2302</v>
      </c>
      <c r="AA122" s="139" t="s">
        <v>148</v>
      </c>
      <c r="AB122" s="139" t="s">
        <v>133</v>
      </c>
      <c r="AC122" s="139" t="s">
        <v>138</v>
      </c>
      <c r="AD122" s="139" t="s">
        <v>144</v>
      </c>
      <c r="AE122" s="139">
        <v>1</v>
      </c>
      <c r="AH122" s="160">
        <v>20</v>
      </c>
      <c r="AI122" s="166">
        <v>4</v>
      </c>
      <c r="AJ122" s="139">
        <v>1</v>
      </c>
      <c r="AK122" s="167" t="s">
        <v>109</v>
      </c>
      <c r="AL122" s="139" t="s">
        <v>106</v>
      </c>
      <c r="AM122" s="139" t="s">
        <v>2303</v>
      </c>
      <c r="AN122" s="139">
        <v>49.8</v>
      </c>
      <c r="AO122" s="139">
        <v>4</v>
      </c>
      <c r="AP122" s="139">
        <v>1</v>
      </c>
      <c r="AQ122" s="139" t="s">
        <v>111</v>
      </c>
      <c r="AR122" s="167" t="s">
        <v>107</v>
      </c>
      <c r="AT122" s="139">
        <v>30</v>
      </c>
      <c r="AU122" s="139">
        <v>7</v>
      </c>
      <c r="AV122" s="139">
        <v>2</v>
      </c>
      <c r="AW122" s="139" t="s">
        <v>110</v>
      </c>
      <c r="AX122" s="139" t="s">
        <v>107</v>
      </c>
      <c r="AZ122" s="139">
        <v>0</v>
      </c>
      <c r="BF122" s="167">
        <v>0</v>
      </c>
      <c r="BL122" s="139">
        <v>0.1</v>
      </c>
      <c r="BM122" s="167">
        <v>0.1</v>
      </c>
      <c r="BN122" s="139">
        <v>0.1</v>
      </c>
      <c r="BO122" s="139" t="s">
        <v>109</v>
      </c>
      <c r="BP122" s="139" t="s">
        <v>105</v>
      </c>
      <c r="BX122" s="139">
        <v>0.1</v>
      </c>
      <c r="BY122" s="139">
        <v>0.5</v>
      </c>
      <c r="BZ122" s="139">
        <v>0.1</v>
      </c>
      <c r="CA122" s="139" t="s">
        <v>113</v>
      </c>
      <c r="CB122" s="139" t="s">
        <v>107</v>
      </c>
      <c r="CE122" s="139" t="s">
        <v>2304</v>
      </c>
      <c r="CL122" s="139">
        <v>99.999999999999986</v>
      </c>
    </row>
    <row r="123" spans="1:90">
      <c r="A123" s="159">
        <v>43289</v>
      </c>
      <c r="B123" s="139" t="s">
        <v>1496</v>
      </c>
      <c r="D123" s="139" t="s">
        <v>1497</v>
      </c>
      <c r="E123" s="139">
        <v>19</v>
      </c>
      <c r="F123" s="139">
        <v>3</v>
      </c>
      <c r="G123" s="160" t="s">
        <v>425</v>
      </c>
      <c r="H123" s="139">
        <v>0</v>
      </c>
      <c r="I123" s="139">
        <v>97</v>
      </c>
      <c r="J123" s="161" t="s">
        <v>2507</v>
      </c>
      <c r="K123" s="162">
        <v>42.704999999999998</v>
      </c>
      <c r="L123" s="162">
        <v>43.674999999999997</v>
      </c>
      <c r="M123" s="163" t="s">
        <v>1722</v>
      </c>
      <c r="N123" s="164">
        <v>15</v>
      </c>
      <c r="P123" s="139" t="s">
        <v>1489</v>
      </c>
      <c r="Q123" s="139" t="s">
        <v>1523</v>
      </c>
      <c r="R123" s="160" t="s">
        <v>2135</v>
      </c>
      <c r="S123" s="139" t="s">
        <v>2135</v>
      </c>
      <c r="V123" s="139" t="s">
        <v>1509</v>
      </c>
      <c r="W123" s="139">
        <v>4</v>
      </c>
      <c r="X123" s="165" t="s">
        <v>89</v>
      </c>
      <c r="Y123" s="139" t="s">
        <v>93</v>
      </c>
      <c r="Z123" s="139" t="s">
        <v>2302</v>
      </c>
      <c r="AA123" s="139" t="s">
        <v>148</v>
      </c>
      <c r="AB123" s="139" t="s">
        <v>133</v>
      </c>
      <c r="AC123" s="139" t="s">
        <v>138</v>
      </c>
      <c r="AD123" s="139" t="s">
        <v>144</v>
      </c>
      <c r="AE123" s="139">
        <v>1</v>
      </c>
      <c r="AH123" s="160">
        <v>20</v>
      </c>
      <c r="AI123" s="166">
        <v>4</v>
      </c>
      <c r="AJ123" s="139">
        <v>1</v>
      </c>
      <c r="AK123" s="167" t="s">
        <v>109</v>
      </c>
      <c r="AL123" s="139" t="s">
        <v>106</v>
      </c>
      <c r="AM123" s="139" t="s">
        <v>2303</v>
      </c>
      <c r="AN123" s="139">
        <v>49.8</v>
      </c>
      <c r="AO123" s="139">
        <v>4</v>
      </c>
      <c r="AP123" s="139">
        <v>1</v>
      </c>
      <c r="AQ123" s="139" t="s">
        <v>111</v>
      </c>
      <c r="AR123" s="167" t="s">
        <v>107</v>
      </c>
      <c r="AT123" s="139">
        <v>30</v>
      </c>
      <c r="AU123" s="139">
        <v>7</v>
      </c>
      <c r="AV123" s="139">
        <v>2</v>
      </c>
      <c r="AW123" s="139" t="s">
        <v>110</v>
      </c>
      <c r="AX123" s="139" t="s">
        <v>107</v>
      </c>
      <c r="AZ123" s="139">
        <v>0</v>
      </c>
      <c r="BF123" s="167">
        <v>0</v>
      </c>
      <c r="BL123" s="139">
        <v>0.1</v>
      </c>
      <c r="BM123" s="167">
        <v>0.1</v>
      </c>
      <c r="BN123" s="139">
        <v>0.1</v>
      </c>
      <c r="BO123" s="139" t="s">
        <v>109</v>
      </c>
      <c r="BP123" s="139" t="s">
        <v>105</v>
      </c>
      <c r="BX123" s="139">
        <v>0.1</v>
      </c>
      <c r="BY123" s="139">
        <v>0.5</v>
      </c>
      <c r="BZ123" s="139">
        <v>0.1</v>
      </c>
      <c r="CA123" s="139" t="s">
        <v>113</v>
      </c>
      <c r="CB123" s="139" t="s">
        <v>107</v>
      </c>
      <c r="CE123" s="139" t="s">
        <v>2304</v>
      </c>
      <c r="CL123" s="139">
        <v>99.999999999999986</v>
      </c>
    </row>
    <row r="124" spans="1:90">
      <c r="A124" s="159">
        <v>43289</v>
      </c>
      <c r="B124" s="139" t="s">
        <v>1496</v>
      </c>
      <c r="D124" s="139" t="s">
        <v>1497</v>
      </c>
      <c r="E124" s="139">
        <v>19</v>
      </c>
      <c r="F124" s="139">
        <v>4</v>
      </c>
      <c r="G124" s="160" t="s">
        <v>427</v>
      </c>
      <c r="H124" s="139">
        <v>0</v>
      </c>
      <c r="I124" s="139">
        <v>64</v>
      </c>
      <c r="J124" s="161" t="s">
        <v>2507</v>
      </c>
      <c r="K124" s="162">
        <v>43.674999999999997</v>
      </c>
      <c r="L124" s="162">
        <v>44.314999999999998</v>
      </c>
      <c r="M124" s="163" t="s">
        <v>1722</v>
      </c>
      <c r="N124" s="164">
        <v>15</v>
      </c>
      <c r="P124" s="139" t="s">
        <v>1489</v>
      </c>
      <c r="Q124" s="139" t="s">
        <v>1523</v>
      </c>
      <c r="R124" s="160" t="s">
        <v>2135</v>
      </c>
      <c r="S124" s="139" t="s">
        <v>2135</v>
      </c>
      <c r="V124" s="139" t="s">
        <v>1509</v>
      </c>
      <c r="W124" s="139">
        <v>4</v>
      </c>
      <c r="X124" s="165" t="s">
        <v>89</v>
      </c>
      <c r="Y124" s="139" t="s">
        <v>93</v>
      </c>
      <c r="Z124" s="139" t="s">
        <v>2302</v>
      </c>
      <c r="AA124" s="139" t="s">
        <v>148</v>
      </c>
      <c r="AB124" s="139" t="s">
        <v>133</v>
      </c>
      <c r="AC124" s="139" t="s">
        <v>138</v>
      </c>
      <c r="AD124" s="139" t="s">
        <v>144</v>
      </c>
      <c r="AE124" s="139">
        <v>1</v>
      </c>
      <c r="AH124" s="160">
        <v>20</v>
      </c>
      <c r="AI124" s="166">
        <v>4</v>
      </c>
      <c r="AJ124" s="139">
        <v>1</v>
      </c>
      <c r="AK124" s="167" t="s">
        <v>109</v>
      </c>
      <c r="AL124" s="139" t="s">
        <v>106</v>
      </c>
      <c r="AM124" s="139" t="s">
        <v>2303</v>
      </c>
      <c r="AN124" s="139">
        <v>49.8</v>
      </c>
      <c r="AO124" s="139">
        <v>4</v>
      </c>
      <c r="AP124" s="139">
        <v>1</v>
      </c>
      <c r="AQ124" s="139" t="s">
        <v>111</v>
      </c>
      <c r="AR124" s="167" t="s">
        <v>107</v>
      </c>
      <c r="AT124" s="139">
        <v>30</v>
      </c>
      <c r="AU124" s="139">
        <v>7</v>
      </c>
      <c r="AV124" s="139">
        <v>2</v>
      </c>
      <c r="AW124" s="139" t="s">
        <v>110</v>
      </c>
      <c r="AX124" s="139" t="s">
        <v>107</v>
      </c>
      <c r="AZ124" s="139">
        <v>0</v>
      </c>
      <c r="BF124" s="167">
        <v>0</v>
      </c>
      <c r="BL124" s="139">
        <v>0.1</v>
      </c>
      <c r="BM124" s="167">
        <v>0.1</v>
      </c>
      <c r="BN124" s="139">
        <v>0.1</v>
      </c>
      <c r="BO124" s="139" t="s">
        <v>109</v>
      </c>
      <c r="BP124" s="139" t="s">
        <v>105</v>
      </c>
      <c r="BX124" s="139">
        <v>0.1</v>
      </c>
      <c r="BY124" s="139">
        <v>0.5</v>
      </c>
      <c r="BZ124" s="139">
        <v>0.1</v>
      </c>
      <c r="CA124" s="139" t="s">
        <v>113</v>
      </c>
      <c r="CB124" s="139" t="s">
        <v>107</v>
      </c>
      <c r="CE124" s="139" t="s">
        <v>2304</v>
      </c>
      <c r="CL124" s="139">
        <v>99.999999999999986</v>
      </c>
    </row>
    <row r="125" spans="1:90">
      <c r="A125" s="159">
        <v>43289</v>
      </c>
      <c r="B125" s="139" t="s">
        <v>1496</v>
      </c>
      <c r="D125" s="139" t="s">
        <v>1497</v>
      </c>
      <c r="E125" s="139">
        <v>20</v>
      </c>
      <c r="F125" s="139">
        <v>1</v>
      </c>
      <c r="G125" s="160" t="s">
        <v>429</v>
      </c>
      <c r="H125" s="139">
        <v>0</v>
      </c>
      <c r="I125" s="139">
        <v>84</v>
      </c>
      <c r="J125" s="161" t="s">
        <v>2507</v>
      </c>
      <c r="K125" s="162">
        <v>44.25</v>
      </c>
      <c r="L125" s="162">
        <v>45.09</v>
      </c>
      <c r="M125" s="163" t="s">
        <v>1722</v>
      </c>
      <c r="N125" s="164">
        <v>15</v>
      </c>
      <c r="P125" s="139" t="s">
        <v>1489</v>
      </c>
      <c r="Q125" s="139" t="s">
        <v>1523</v>
      </c>
      <c r="R125" s="160" t="s">
        <v>2135</v>
      </c>
      <c r="S125" s="139" t="s">
        <v>2135</v>
      </c>
      <c r="V125" s="139" t="s">
        <v>1509</v>
      </c>
      <c r="W125" s="139">
        <v>4</v>
      </c>
      <c r="X125" s="165" t="s">
        <v>89</v>
      </c>
      <c r="Y125" s="139" t="s">
        <v>93</v>
      </c>
      <c r="Z125" s="139" t="s">
        <v>2302</v>
      </c>
      <c r="AA125" s="139" t="s">
        <v>148</v>
      </c>
      <c r="AB125" s="139" t="s">
        <v>133</v>
      </c>
      <c r="AC125" s="139" t="s">
        <v>138</v>
      </c>
      <c r="AD125" s="139" t="s">
        <v>144</v>
      </c>
      <c r="AE125" s="139">
        <v>1</v>
      </c>
      <c r="AH125" s="160">
        <v>20</v>
      </c>
      <c r="AI125" s="166">
        <v>4</v>
      </c>
      <c r="AJ125" s="139">
        <v>1</v>
      </c>
      <c r="AK125" s="167" t="s">
        <v>109</v>
      </c>
      <c r="AL125" s="139" t="s">
        <v>106</v>
      </c>
      <c r="AM125" s="139" t="s">
        <v>2303</v>
      </c>
      <c r="AN125" s="139">
        <v>49.8</v>
      </c>
      <c r="AO125" s="139">
        <v>4</v>
      </c>
      <c r="AP125" s="139">
        <v>1</v>
      </c>
      <c r="AQ125" s="139" t="s">
        <v>111</v>
      </c>
      <c r="AR125" s="167" t="s">
        <v>107</v>
      </c>
      <c r="AT125" s="139">
        <v>30</v>
      </c>
      <c r="AU125" s="139">
        <v>7</v>
      </c>
      <c r="AV125" s="139">
        <v>2</v>
      </c>
      <c r="AW125" s="139" t="s">
        <v>110</v>
      </c>
      <c r="AX125" s="139" t="s">
        <v>107</v>
      </c>
      <c r="AZ125" s="139">
        <v>0</v>
      </c>
      <c r="BF125" s="167">
        <v>0</v>
      </c>
      <c r="BL125" s="139">
        <v>0.1</v>
      </c>
      <c r="BM125" s="167">
        <v>0.1</v>
      </c>
      <c r="BN125" s="139">
        <v>0.1</v>
      </c>
      <c r="BO125" s="139" t="s">
        <v>109</v>
      </c>
      <c r="BP125" s="139" t="s">
        <v>105</v>
      </c>
      <c r="BX125" s="139">
        <v>0.1</v>
      </c>
      <c r="BY125" s="139">
        <v>0.5</v>
      </c>
      <c r="BZ125" s="139">
        <v>0.1</v>
      </c>
      <c r="CA125" s="139" t="s">
        <v>113</v>
      </c>
      <c r="CB125" s="139" t="s">
        <v>107</v>
      </c>
      <c r="CE125" s="139" t="s">
        <v>2304</v>
      </c>
      <c r="CL125" s="139">
        <v>99.999999999999986</v>
      </c>
    </row>
    <row r="126" spans="1:90">
      <c r="A126" s="159">
        <v>43289</v>
      </c>
      <c r="B126" s="139" t="s">
        <v>1496</v>
      </c>
      <c r="D126" s="139" t="s">
        <v>1497</v>
      </c>
      <c r="E126" s="139">
        <v>20</v>
      </c>
      <c r="F126" s="139">
        <v>2</v>
      </c>
      <c r="G126" s="160" t="s">
        <v>431</v>
      </c>
      <c r="H126" s="139">
        <v>0</v>
      </c>
      <c r="I126" s="139">
        <v>58.5</v>
      </c>
      <c r="J126" s="161" t="s">
        <v>2507</v>
      </c>
      <c r="K126" s="162">
        <v>45.09</v>
      </c>
      <c r="L126" s="162">
        <v>45.675000000000004</v>
      </c>
      <c r="M126" s="163" t="s">
        <v>1722</v>
      </c>
      <c r="N126" s="164">
        <v>15</v>
      </c>
      <c r="P126" s="139" t="s">
        <v>1489</v>
      </c>
      <c r="Q126" s="139" t="s">
        <v>1523</v>
      </c>
      <c r="R126" s="160" t="s">
        <v>2135</v>
      </c>
      <c r="S126" s="139" t="s">
        <v>2135</v>
      </c>
      <c r="V126" s="139" t="s">
        <v>1509</v>
      </c>
      <c r="W126" s="139">
        <v>4</v>
      </c>
      <c r="X126" s="165" t="s">
        <v>89</v>
      </c>
      <c r="Y126" s="139" t="s">
        <v>93</v>
      </c>
      <c r="Z126" s="139" t="s">
        <v>2302</v>
      </c>
      <c r="AA126" s="139" t="s">
        <v>148</v>
      </c>
      <c r="AB126" s="139" t="s">
        <v>133</v>
      </c>
      <c r="AC126" s="139" t="s">
        <v>138</v>
      </c>
      <c r="AD126" s="139" t="s">
        <v>144</v>
      </c>
      <c r="AE126" s="139">
        <v>1</v>
      </c>
      <c r="AH126" s="160">
        <v>20</v>
      </c>
      <c r="AI126" s="166">
        <v>4</v>
      </c>
      <c r="AJ126" s="139">
        <v>1</v>
      </c>
      <c r="AK126" s="167" t="s">
        <v>109</v>
      </c>
      <c r="AL126" s="139" t="s">
        <v>106</v>
      </c>
      <c r="AM126" s="139" t="s">
        <v>2303</v>
      </c>
      <c r="AN126" s="139">
        <v>49.8</v>
      </c>
      <c r="AO126" s="139">
        <v>4</v>
      </c>
      <c r="AP126" s="139">
        <v>1</v>
      </c>
      <c r="AQ126" s="139" t="s">
        <v>111</v>
      </c>
      <c r="AR126" s="167" t="s">
        <v>107</v>
      </c>
      <c r="AT126" s="139">
        <v>30</v>
      </c>
      <c r="AU126" s="139">
        <v>7</v>
      </c>
      <c r="AV126" s="139">
        <v>2</v>
      </c>
      <c r="AW126" s="139" t="s">
        <v>110</v>
      </c>
      <c r="AX126" s="139" t="s">
        <v>107</v>
      </c>
      <c r="AZ126" s="139">
        <v>0</v>
      </c>
      <c r="BF126" s="167">
        <v>0</v>
      </c>
      <c r="BL126" s="139">
        <v>0.1</v>
      </c>
      <c r="BM126" s="167">
        <v>0.1</v>
      </c>
      <c r="BN126" s="139">
        <v>0.1</v>
      </c>
      <c r="BO126" s="139" t="s">
        <v>109</v>
      </c>
      <c r="BP126" s="139" t="s">
        <v>105</v>
      </c>
      <c r="BX126" s="139">
        <v>0.1</v>
      </c>
      <c r="BY126" s="139">
        <v>0.5</v>
      </c>
      <c r="BZ126" s="139">
        <v>0.1</v>
      </c>
      <c r="CA126" s="139" t="s">
        <v>113</v>
      </c>
      <c r="CB126" s="139" t="s">
        <v>107</v>
      </c>
      <c r="CE126" s="139" t="s">
        <v>2304</v>
      </c>
      <c r="CL126" s="139">
        <v>99.999999999999986</v>
      </c>
    </row>
    <row r="127" spans="1:90">
      <c r="A127" s="159">
        <v>43289</v>
      </c>
      <c r="B127" s="139" t="s">
        <v>1496</v>
      </c>
      <c r="D127" s="139" t="s">
        <v>1497</v>
      </c>
      <c r="E127" s="139">
        <v>20</v>
      </c>
      <c r="F127" s="139">
        <v>3</v>
      </c>
      <c r="G127" s="160" t="s">
        <v>433</v>
      </c>
      <c r="H127" s="139">
        <v>0</v>
      </c>
      <c r="I127" s="139">
        <v>86</v>
      </c>
      <c r="J127" s="161" t="s">
        <v>2507</v>
      </c>
      <c r="K127" s="162">
        <v>45.674999999999997</v>
      </c>
      <c r="L127" s="162">
        <v>46.534999999999997</v>
      </c>
      <c r="M127" s="163" t="s">
        <v>1722</v>
      </c>
      <c r="N127" s="164">
        <v>15</v>
      </c>
      <c r="P127" s="139" t="s">
        <v>1489</v>
      </c>
      <c r="Q127" s="139" t="s">
        <v>1523</v>
      </c>
      <c r="R127" s="160" t="s">
        <v>2135</v>
      </c>
      <c r="S127" s="139" t="s">
        <v>2135</v>
      </c>
      <c r="V127" s="139" t="s">
        <v>1509</v>
      </c>
      <c r="W127" s="139">
        <v>4</v>
      </c>
      <c r="X127" s="165" t="s">
        <v>89</v>
      </c>
      <c r="Y127" s="139" t="s">
        <v>93</v>
      </c>
      <c r="Z127" s="139" t="s">
        <v>2302</v>
      </c>
      <c r="AA127" s="139" t="s">
        <v>148</v>
      </c>
      <c r="AB127" s="139" t="s">
        <v>133</v>
      </c>
      <c r="AC127" s="139" t="s">
        <v>138</v>
      </c>
      <c r="AD127" s="139" t="s">
        <v>144</v>
      </c>
      <c r="AE127" s="139">
        <v>1</v>
      </c>
      <c r="AH127" s="160">
        <v>20</v>
      </c>
      <c r="AI127" s="166">
        <v>4</v>
      </c>
      <c r="AJ127" s="139">
        <v>1</v>
      </c>
      <c r="AK127" s="167" t="s">
        <v>109</v>
      </c>
      <c r="AL127" s="139" t="s">
        <v>106</v>
      </c>
      <c r="AM127" s="139" t="s">
        <v>2303</v>
      </c>
      <c r="AN127" s="139">
        <v>49.8</v>
      </c>
      <c r="AO127" s="139">
        <v>4</v>
      </c>
      <c r="AP127" s="139">
        <v>1</v>
      </c>
      <c r="AQ127" s="139" t="s">
        <v>111</v>
      </c>
      <c r="AR127" s="167" t="s">
        <v>107</v>
      </c>
      <c r="AT127" s="139">
        <v>30</v>
      </c>
      <c r="AU127" s="139">
        <v>7</v>
      </c>
      <c r="AV127" s="139">
        <v>2</v>
      </c>
      <c r="AW127" s="139" t="s">
        <v>110</v>
      </c>
      <c r="AX127" s="139" t="s">
        <v>107</v>
      </c>
      <c r="AZ127" s="139">
        <v>0</v>
      </c>
      <c r="BF127" s="167">
        <v>0</v>
      </c>
      <c r="BL127" s="139">
        <v>0.1</v>
      </c>
      <c r="BM127" s="167">
        <v>0.1</v>
      </c>
      <c r="BN127" s="139">
        <v>0.1</v>
      </c>
      <c r="BO127" s="139" t="s">
        <v>109</v>
      </c>
      <c r="BP127" s="139" t="s">
        <v>105</v>
      </c>
      <c r="BX127" s="139">
        <v>0.1</v>
      </c>
      <c r="BY127" s="139">
        <v>0.5</v>
      </c>
      <c r="BZ127" s="139">
        <v>0.1</v>
      </c>
      <c r="CA127" s="139" t="s">
        <v>113</v>
      </c>
      <c r="CB127" s="139" t="s">
        <v>107</v>
      </c>
      <c r="CE127" s="139" t="s">
        <v>2304</v>
      </c>
      <c r="CL127" s="139">
        <v>99.999999999999986</v>
      </c>
    </row>
    <row r="128" spans="1:90">
      <c r="A128" s="159">
        <v>43289</v>
      </c>
      <c r="B128" s="139" t="s">
        <v>1496</v>
      </c>
      <c r="D128" s="139" t="s">
        <v>1497</v>
      </c>
      <c r="E128" s="139">
        <v>20</v>
      </c>
      <c r="F128" s="139">
        <v>4</v>
      </c>
      <c r="G128" s="160" t="s">
        <v>435</v>
      </c>
      <c r="H128" s="139">
        <v>0</v>
      </c>
      <c r="I128" s="139">
        <v>45</v>
      </c>
      <c r="J128" s="161" t="s">
        <v>2507</v>
      </c>
      <c r="K128" s="162">
        <v>46.534999999999997</v>
      </c>
      <c r="L128" s="162">
        <v>46.984999999999999</v>
      </c>
      <c r="M128" s="163" t="s">
        <v>1722</v>
      </c>
      <c r="N128" s="164">
        <v>15</v>
      </c>
      <c r="P128" s="139" t="s">
        <v>1489</v>
      </c>
      <c r="Q128" s="139" t="s">
        <v>1523</v>
      </c>
      <c r="R128" s="160" t="s">
        <v>2135</v>
      </c>
      <c r="S128" s="139" t="s">
        <v>21</v>
      </c>
      <c r="V128" s="139" t="s">
        <v>1509</v>
      </c>
      <c r="W128" s="139">
        <v>4</v>
      </c>
      <c r="X128" s="165" t="s">
        <v>89</v>
      </c>
      <c r="Y128" s="139" t="s">
        <v>93</v>
      </c>
      <c r="Z128" s="139" t="s">
        <v>2302</v>
      </c>
      <c r="AA128" s="139" t="s">
        <v>148</v>
      </c>
      <c r="AB128" s="139" t="s">
        <v>133</v>
      </c>
      <c r="AC128" s="139" t="s">
        <v>138</v>
      </c>
      <c r="AD128" s="139" t="s">
        <v>144</v>
      </c>
      <c r="AE128" s="139">
        <v>1</v>
      </c>
      <c r="AH128" s="160">
        <v>20</v>
      </c>
      <c r="AI128" s="166">
        <v>4</v>
      </c>
      <c r="AJ128" s="139">
        <v>1</v>
      </c>
      <c r="AK128" s="167" t="s">
        <v>109</v>
      </c>
      <c r="AL128" s="139" t="s">
        <v>106</v>
      </c>
      <c r="AM128" s="139" t="s">
        <v>2303</v>
      </c>
      <c r="AN128" s="139">
        <v>49.8</v>
      </c>
      <c r="AO128" s="139">
        <v>4</v>
      </c>
      <c r="AP128" s="139">
        <v>1</v>
      </c>
      <c r="AQ128" s="139" t="s">
        <v>111</v>
      </c>
      <c r="AR128" s="167" t="s">
        <v>107</v>
      </c>
      <c r="AT128" s="139">
        <v>30</v>
      </c>
      <c r="AU128" s="139">
        <v>7</v>
      </c>
      <c r="AV128" s="139">
        <v>2</v>
      </c>
      <c r="AW128" s="139" t="s">
        <v>110</v>
      </c>
      <c r="AX128" s="139" t="s">
        <v>107</v>
      </c>
      <c r="AZ128" s="139">
        <v>0</v>
      </c>
      <c r="BF128" s="167">
        <v>0</v>
      </c>
      <c r="BL128" s="139">
        <v>0.1</v>
      </c>
      <c r="BM128" s="167">
        <v>0.1</v>
      </c>
      <c r="BN128" s="139">
        <v>0.1</v>
      </c>
      <c r="BO128" s="139" t="s">
        <v>109</v>
      </c>
      <c r="BP128" s="139" t="s">
        <v>105</v>
      </c>
      <c r="BX128" s="139">
        <v>0.1</v>
      </c>
      <c r="BY128" s="139">
        <v>0.5</v>
      </c>
      <c r="BZ128" s="139">
        <v>0.1</v>
      </c>
      <c r="CA128" s="139" t="s">
        <v>113</v>
      </c>
      <c r="CB128" s="139" t="s">
        <v>107</v>
      </c>
      <c r="CE128" s="139" t="s">
        <v>2304</v>
      </c>
      <c r="CL128" s="139">
        <v>99.999999999999986</v>
      </c>
    </row>
    <row r="129" spans="1:90">
      <c r="A129" s="159">
        <v>43289</v>
      </c>
      <c r="B129" s="139" t="s">
        <v>1496</v>
      </c>
      <c r="D129" s="139" t="s">
        <v>1497</v>
      </c>
      <c r="E129" s="139">
        <v>20</v>
      </c>
      <c r="F129" s="139">
        <v>4</v>
      </c>
      <c r="G129" s="160" t="s">
        <v>435</v>
      </c>
      <c r="H129" s="139">
        <v>45</v>
      </c>
      <c r="I129" s="139">
        <v>48</v>
      </c>
      <c r="J129" s="161" t="s">
        <v>2507</v>
      </c>
      <c r="K129" s="162">
        <v>46.984999999999999</v>
      </c>
      <c r="L129" s="162">
        <v>47.014999999999993</v>
      </c>
      <c r="M129" s="163" t="s">
        <v>1724</v>
      </c>
      <c r="N129" s="164">
        <v>1</v>
      </c>
      <c r="O129" s="139" t="s">
        <v>2467</v>
      </c>
      <c r="P129" s="139" t="s">
        <v>11</v>
      </c>
      <c r="Q129" s="139" t="s">
        <v>2514</v>
      </c>
      <c r="R129" s="160" t="s">
        <v>21</v>
      </c>
      <c r="S129" s="139" t="s">
        <v>21</v>
      </c>
      <c r="T129" s="139" t="s">
        <v>133</v>
      </c>
      <c r="U129" s="139" t="s">
        <v>138</v>
      </c>
      <c r="V129" s="139" t="s">
        <v>1509</v>
      </c>
      <c r="W129" s="139">
        <v>4</v>
      </c>
      <c r="X129" s="165" t="s">
        <v>89</v>
      </c>
      <c r="Y129" s="139" t="s">
        <v>93</v>
      </c>
      <c r="Z129" s="139" t="s">
        <v>2305</v>
      </c>
      <c r="AD129" s="139" t="s">
        <v>146</v>
      </c>
      <c r="AE129" s="139">
        <v>0</v>
      </c>
      <c r="AG129" s="139" t="s">
        <v>1541</v>
      </c>
      <c r="AH129" s="160">
        <v>45</v>
      </c>
      <c r="AI129" s="166">
        <v>6</v>
      </c>
      <c r="AJ129" s="139">
        <v>3</v>
      </c>
      <c r="AK129" s="167" t="s">
        <v>110</v>
      </c>
      <c r="AL129" s="139" t="s">
        <v>106</v>
      </c>
      <c r="AN129" s="139">
        <v>15</v>
      </c>
      <c r="AO129" s="139">
        <v>4</v>
      </c>
      <c r="AP129" s="139">
        <v>2</v>
      </c>
      <c r="AQ129" s="139" t="s">
        <v>92</v>
      </c>
      <c r="AR129" s="167" t="s">
        <v>107</v>
      </c>
      <c r="AT129" s="139">
        <v>40</v>
      </c>
      <c r="AU129" s="139">
        <v>3</v>
      </c>
      <c r="AV129" s="139">
        <v>1</v>
      </c>
      <c r="AW129" s="139" t="s">
        <v>110</v>
      </c>
      <c r="AX129" s="139" t="s">
        <v>106</v>
      </c>
      <c r="AZ129" s="139">
        <v>0</v>
      </c>
      <c r="BF129" s="167">
        <v>0</v>
      </c>
      <c r="BL129" s="139">
        <v>0</v>
      </c>
      <c r="BX129" s="139">
        <v>0</v>
      </c>
      <c r="CE129" s="139" t="s">
        <v>2515</v>
      </c>
      <c r="CL129" s="139">
        <v>100</v>
      </c>
    </row>
    <row r="130" spans="1:90">
      <c r="A130" s="159">
        <v>43289</v>
      </c>
      <c r="B130" s="139" t="s">
        <v>1496</v>
      </c>
      <c r="D130" s="139" t="s">
        <v>1497</v>
      </c>
      <c r="E130" s="139">
        <v>20</v>
      </c>
      <c r="F130" s="139">
        <v>4</v>
      </c>
      <c r="G130" s="160" t="s">
        <v>435</v>
      </c>
      <c r="H130" s="139">
        <v>48</v>
      </c>
      <c r="I130" s="139">
        <v>52</v>
      </c>
      <c r="J130" s="161" t="s">
        <v>2507</v>
      </c>
      <c r="K130" s="162">
        <v>47.014999999999993</v>
      </c>
      <c r="L130" s="162">
        <v>47.055</v>
      </c>
      <c r="M130" s="163" t="s">
        <v>1725</v>
      </c>
      <c r="N130" s="164">
        <v>1</v>
      </c>
      <c r="P130" s="139" t="s">
        <v>4</v>
      </c>
      <c r="Q130" s="139" t="s">
        <v>1505</v>
      </c>
      <c r="R130" s="160" t="s">
        <v>21</v>
      </c>
      <c r="S130" s="139" t="s">
        <v>21</v>
      </c>
      <c r="T130" s="139" t="s">
        <v>133</v>
      </c>
      <c r="U130" s="139" t="s">
        <v>138</v>
      </c>
      <c r="V130" s="139" t="s">
        <v>1509</v>
      </c>
      <c r="W130" s="139">
        <v>4</v>
      </c>
      <c r="X130" s="165" t="s">
        <v>89</v>
      </c>
      <c r="Y130" s="139" t="s">
        <v>93</v>
      </c>
      <c r="Z130" s="139" t="s">
        <v>2190</v>
      </c>
      <c r="AD130" s="139" t="s">
        <v>146</v>
      </c>
      <c r="AE130" s="139">
        <v>0</v>
      </c>
      <c r="AG130" s="139" t="s">
        <v>1541</v>
      </c>
      <c r="AH130" s="160">
        <v>20</v>
      </c>
      <c r="AI130" s="166">
        <v>4</v>
      </c>
      <c r="AJ130" s="139">
        <v>1</v>
      </c>
      <c r="AK130" s="167" t="s">
        <v>109</v>
      </c>
      <c r="AL130" s="139" t="s">
        <v>106</v>
      </c>
      <c r="AM130" s="139" t="s">
        <v>2306</v>
      </c>
      <c r="AN130" s="139">
        <v>49.9</v>
      </c>
      <c r="AO130" s="139">
        <v>4</v>
      </c>
      <c r="AP130" s="139">
        <v>2</v>
      </c>
      <c r="AQ130" s="139" t="s">
        <v>111</v>
      </c>
      <c r="AR130" s="167" t="s">
        <v>106</v>
      </c>
      <c r="AT130" s="139">
        <v>30</v>
      </c>
      <c r="AU130" s="139">
        <v>7</v>
      </c>
      <c r="AV130" s="139">
        <v>2</v>
      </c>
      <c r="AW130" s="139" t="s">
        <v>113</v>
      </c>
      <c r="AX130" s="139" t="s">
        <v>107</v>
      </c>
      <c r="AZ130" s="139">
        <v>0</v>
      </c>
      <c r="BF130" s="167">
        <v>0</v>
      </c>
      <c r="BL130" s="139">
        <v>0</v>
      </c>
      <c r="BX130" s="139">
        <v>0.1</v>
      </c>
      <c r="BY130" s="139">
        <v>0.1</v>
      </c>
      <c r="BZ130" s="139">
        <v>0.1</v>
      </c>
      <c r="CA130" s="139" t="s">
        <v>113</v>
      </c>
      <c r="CB130" s="139" t="s">
        <v>107</v>
      </c>
      <c r="CE130" s="139" t="s">
        <v>2307</v>
      </c>
      <c r="CL130" s="139">
        <v>100</v>
      </c>
    </row>
    <row r="131" spans="1:90">
      <c r="A131" s="159">
        <v>43289</v>
      </c>
      <c r="B131" s="139" t="s">
        <v>1496</v>
      </c>
      <c r="D131" s="139" t="s">
        <v>1497</v>
      </c>
      <c r="E131" s="139">
        <v>20</v>
      </c>
      <c r="F131" s="139">
        <v>4</v>
      </c>
      <c r="G131" s="160" t="s">
        <v>435</v>
      </c>
      <c r="H131" s="139">
        <v>52</v>
      </c>
      <c r="I131" s="139">
        <v>87</v>
      </c>
      <c r="J131" s="161" t="s">
        <v>2507</v>
      </c>
      <c r="K131" s="162">
        <v>47.055</v>
      </c>
      <c r="L131" s="162">
        <v>47.404999999999994</v>
      </c>
      <c r="M131" s="163">
        <v>18</v>
      </c>
      <c r="N131" s="164">
        <v>1</v>
      </c>
      <c r="P131" s="139" t="s">
        <v>1489</v>
      </c>
      <c r="Q131" s="139" t="s">
        <v>1523</v>
      </c>
      <c r="R131" s="160" t="s">
        <v>21</v>
      </c>
      <c r="S131" s="139" t="s">
        <v>21</v>
      </c>
      <c r="T131" s="139" t="s">
        <v>160</v>
      </c>
      <c r="U131" s="139" t="s">
        <v>138</v>
      </c>
      <c r="V131" s="139" t="s">
        <v>1509</v>
      </c>
      <c r="W131" s="139">
        <v>4</v>
      </c>
      <c r="X131" s="165" t="s">
        <v>89</v>
      </c>
      <c r="Y131" s="139" t="s">
        <v>93</v>
      </c>
      <c r="Z131" s="139" t="s">
        <v>2308</v>
      </c>
      <c r="AA131" s="139" t="s">
        <v>148</v>
      </c>
      <c r="AB131" s="139" t="s">
        <v>133</v>
      </c>
      <c r="AC131" s="139" t="s">
        <v>138</v>
      </c>
      <c r="AD131" s="139" t="s">
        <v>145</v>
      </c>
      <c r="AE131" s="139">
        <v>3</v>
      </c>
      <c r="AH131" s="160">
        <v>0</v>
      </c>
      <c r="AN131" s="139">
        <v>50</v>
      </c>
      <c r="AO131" s="139">
        <v>25</v>
      </c>
      <c r="AP131" s="139">
        <v>5</v>
      </c>
      <c r="AQ131" s="139" t="s">
        <v>109</v>
      </c>
      <c r="AR131" s="167" t="s">
        <v>106</v>
      </c>
      <c r="AT131" s="139">
        <v>10</v>
      </c>
      <c r="AU131" s="139">
        <v>3</v>
      </c>
      <c r="AV131" s="139">
        <v>2</v>
      </c>
      <c r="AW131" s="139" t="s">
        <v>109</v>
      </c>
      <c r="AX131" s="139" t="s">
        <v>106</v>
      </c>
      <c r="AZ131" s="139">
        <v>40</v>
      </c>
      <c r="BA131" s="139">
        <v>6</v>
      </c>
      <c r="BB131" s="139">
        <v>1</v>
      </c>
      <c r="BC131" s="139" t="s">
        <v>113</v>
      </c>
      <c r="BD131" s="139" t="s">
        <v>107</v>
      </c>
      <c r="BF131" s="167">
        <v>0</v>
      </c>
      <c r="BL131" s="139">
        <v>0</v>
      </c>
      <c r="BX131" s="139">
        <v>0</v>
      </c>
      <c r="CE131" s="139" t="s">
        <v>2309</v>
      </c>
      <c r="CL131" s="139">
        <v>100</v>
      </c>
    </row>
    <row r="132" spans="1:90">
      <c r="A132" s="159">
        <v>43289</v>
      </c>
      <c r="B132" s="139" t="s">
        <v>1496</v>
      </c>
      <c r="D132" s="139" t="s">
        <v>1497</v>
      </c>
      <c r="E132" s="139">
        <v>20</v>
      </c>
      <c r="F132" s="139">
        <v>4</v>
      </c>
      <c r="G132" s="160" t="s">
        <v>435</v>
      </c>
      <c r="H132" s="139">
        <v>87</v>
      </c>
      <c r="I132" s="139">
        <v>94</v>
      </c>
      <c r="J132" s="161" t="s">
        <v>2507</v>
      </c>
      <c r="K132" s="162">
        <v>47.404999999999994</v>
      </c>
      <c r="L132" s="162">
        <v>47.474999999999994</v>
      </c>
      <c r="M132" s="163">
        <v>19</v>
      </c>
      <c r="N132" s="164">
        <v>24</v>
      </c>
      <c r="P132" s="139" t="s">
        <v>4</v>
      </c>
      <c r="Q132" s="139" t="s">
        <v>1505</v>
      </c>
      <c r="R132" s="160" t="s">
        <v>21</v>
      </c>
      <c r="S132" s="139" t="s">
        <v>2135</v>
      </c>
      <c r="T132" s="139" t="s">
        <v>160</v>
      </c>
      <c r="U132" s="139" t="s">
        <v>138</v>
      </c>
      <c r="V132" s="139" t="s">
        <v>1509</v>
      </c>
      <c r="W132" s="139">
        <v>4</v>
      </c>
      <c r="X132" s="165" t="s">
        <v>89</v>
      </c>
      <c r="Y132" s="139" t="s">
        <v>93</v>
      </c>
      <c r="Z132" s="139" t="s">
        <v>2310</v>
      </c>
      <c r="AA132" s="139" t="s">
        <v>148</v>
      </c>
      <c r="AB132" s="139" t="s">
        <v>160</v>
      </c>
      <c r="AC132" s="139" t="s">
        <v>138</v>
      </c>
      <c r="AD132" s="139" t="s">
        <v>144</v>
      </c>
      <c r="AE132" s="139">
        <v>1</v>
      </c>
      <c r="AG132" s="139" t="s">
        <v>2311</v>
      </c>
      <c r="AH132" s="160">
        <v>2</v>
      </c>
      <c r="AI132" s="166">
        <v>4</v>
      </c>
      <c r="AJ132" s="139">
        <v>0.5</v>
      </c>
      <c r="AK132" s="167" t="s">
        <v>109</v>
      </c>
      <c r="AL132" s="139" t="s">
        <v>106</v>
      </c>
      <c r="AN132" s="139">
        <v>48</v>
      </c>
      <c r="AO132" s="139">
        <v>2</v>
      </c>
      <c r="AP132" s="139">
        <v>1.5</v>
      </c>
      <c r="AQ132" s="139" t="s">
        <v>109</v>
      </c>
      <c r="AR132" s="167" t="s">
        <v>107</v>
      </c>
      <c r="AT132" s="139">
        <v>48</v>
      </c>
      <c r="AU132" s="139">
        <v>4.5</v>
      </c>
      <c r="AV132" s="139">
        <v>2</v>
      </c>
      <c r="AW132" s="139" t="s">
        <v>109</v>
      </c>
      <c r="AX132" s="139" t="s">
        <v>107</v>
      </c>
      <c r="AZ132" s="139">
        <v>2</v>
      </c>
      <c r="BA132" s="139">
        <v>4</v>
      </c>
      <c r="BB132" s="139">
        <v>2</v>
      </c>
      <c r="BC132" s="139" t="s">
        <v>109</v>
      </c>
      <c r="BD132" s="139" t="s">
        <v>105</v>
      </c>
      <c r="BE132" s="139" t="s">
        <v>2312</v>
      </c>
      <c r="BF132" s="167">
        <v>0</v>
      </c>
      <c r="BL132" s="139">
        <v>0</v>
      </c>
      <c r="BX132" s="139">
        <v>0</v>
      </c>
      <c r="CE132" s="139" t="s">
        <v>2313</v>
      </c>
      <c r="CL132" s="139">
        <v>100</v>
      </c>
    </row>
    <row r="133" spans="1:90">
      <c r="A133" s="159">
        <v>43289</v>
      </c>
      <c r="B133" s="139" t="s">
        <v>1496</v>
      </c>
      <c r="D133" s="139" t="s">
        <v>1497</v>
      </c>
      <c r="E133" s="139">
        <v>21</v>
      </c>
      <c r="F133" s="139">
        <v>1</v>
      </c>
      <c r="G133" s="160" t="s">
        <v>437</v>
      </c>
      <c r="H133" s="139">
        <v>0</v>
      </c>
      <c r="I133" s="139">
        <v>96</v>
      </c>
      <c r="J133" s="161" t="s">
        <v>2507</v>
      </c>
      <c r="K133" s="162">
        <v>47.25</v>
      </c>
      <c r="L133" s="162">
        <v>48.21</v>
      </c>
      <c r="M133" s="163">
        <v>19</v>
      </c>
      <c r="N133" s="164">
        <v>24</v>
      </c>
      <c r="P133" s="139" t="s">
        <v>4</v>
      </c>
      <c r="Q133" s="139" t="s">
        <v>1505</v>
      </c>
      <c r="R133" s="160" t="s">
        <v>2135</v>
      </c>
      <c r="S133" s="139" t="s">
        <v>2135</v>
      </c>
      <c r="V133" s="139" t="s">
        <v>1509</v>
      </c>
      <c r="W133" s="139">
        <v>4</v>
      </c>
      <c r="X133" s="165" t="s">
        <v>89</v>
      </c>
      <c r="Y133" s="139" t="s">
        <v>93</v>
      </c>
      <c r="Z133" s="139" t="s">
        <v>2310</v>
      </c>
      <c r="AA133" s="139" t="s">
        <v>148</v>
      </c>
      <c r="AB133" s="139" t="s">
        <v>160</v>
      </c>
      <c r="AC133" s="139" t="s">
        <v>138</v>
      </c>
      <c r="AD133" s="139" t="s">
        <v>144</v>
      </c>
      <c r="AE133" s="139">
        <v>1</v>
      </c>
      <c r="AG133" s="139" t="s">
        <v>2311</v>
      </c>
      <c r="AH133" s="160">
        <v>2</v>
      </c>
      <c r="AI133" s="166">
        <v>4</v>
      </c>
      <c r="AJ133" s="139">
        <v>0.5</v>
      </c>
      <c r="AK133" s="167" t="s">
        <v>109</v>
      </c>
      <c r="AL133" s="139" t="s">
        <v>106</v>
      </c>
      <c r="AN133" s="139">
        <v>48</v>
      </c>
      <c r="AO133" s="139">
        <v>2</v>
      </c>
      <c r="AP133" s="139">
        <v>1.5</v>
      </c>
      <c r="AQ133" s="139" t="s">
        <v>109</v>
      </c>
      <c r="AR133" s="167" t="s">
        <v>107</v>
      </c>
      <c r="AT133" s="139">
        <v>48</v>
      </c>
      <c r="AU133" s="139">
        <v>4.5</v>
      </c>
      <c r="AV133" s="139">
        <v>2</v>
      </c>
      <c r="AW133" s="139" t="s">
        <v>109</v>
      </c>
      <c r="AX133" s="139" t="s">
        <v>107</v>
      </c>
      <c r="AZ133" s="139">
        <v>2</v>
      </c>
      <c r="BA133" s="139">
        <v>4</v>
      </c>
      <c r="BB133" s="139">
        <v>2</v>
      </c>
      <c r="BC133" s="139" t="s">
        <v>109</v>
      </c>
      <c r="BD133" s="139" t="s">
        <v>105</v>
      </c>
      <c r="BE133" s="139" t="s">
        <v>2312</v>
      </c>
      <c r="BF133" s="167">
        <v>0</v>
      </c>
      <c r="BL133" s="139">
        <v>0</v>
      </c>
      <c r="BX133" s="139">
        <v>0</v>
      </c>
      <c r="CE133" s="139" t="s">
        <v>2313</v>
      </c>
      <c r="CL133" s="139">
        <v>100</v>
      </c>
    </row>
    <row r="134" spans="1:90">
      <c r="A134" s="159">
        <v>43289</v>
      </c>
      <c r="B134" s="139" t="s">
        <v>1496</v>
      </c>
      <c r="D134" s="139" t="s">
        <v>1497</v>
      </c>
      <c r="E134" s="139">
        <v>21</v>
      </c>
      <c r="F134" s="139">
        <v>2</v>
      </c>
      <c r="G134" s="160" t="s">
        <v>439</v>
      </c>
      <c r="H134" s="139">
        <v>0</v>
      </c>
      <c r="I134" s="139">
        <v>89</v>
      </c>
      <c r="J134" s="161" t="s">
        <v>2507</v>
      </c>
      <c r="K134" s="162">
        <v>48.215000000000003</v>
      </c>
      <c r="L134" s="162">
        <v>49.105000000000004</v>
      </c>
      <c r="M134" s="163">
        <v>19</v>
      </c>
      <c r="N134" s="164">
        <v>24</v>
      </c>
      <c r="P134" s="139" t="s">
        <v>4</v>
      </c>
      <c r="Q134" s="139" t="s">
        <v>1505</v>
      </c>
      <c r="R134" s="160" t="s">
        <v>2135</v>
      </c>
      <c r="S134" s="139" t="s">
        <v>2135</v>
      </c>
      <c r="V134" s="139" t="s">
        <v>1509</v>
      </c>
      <c r="W134" s="139">
        <v>4</v>
      </c>
      <c r="X134" s="165" t="s">
        <v>89</v>
      </c>
      <c r="Y134" s="139" t="s">
        <v>93</v>
      </c>
      <c r="Z134" s="139" t="s">
        <v>2310</v>
      </c>
      <c r="AA134" s="139" t="s">
        <v>148</v>
      </c>
      <c r="AB134" s="139" t="s">
        <v>160</v>
      </c>
      <c r="AC134" s="139" t="s">
        <v>138</v>
      </c>
      <c r="AD134" s="139" t="s">
        <v>144</v>
      </c>
      <c r="AE134" s="139">
        <v>1</v>
      </c>
      <c r="AG134" s="139" t="s">
        <v>2311</v>
      </c>
      <c r="AH134" s="160">
        <v>2</v>
      </c>
      <c r="AI134" s="166">
        <v>4</v>
      </c>
      <c r="AJ134" s="139">
        <v>0.5</v>
      </c>
      <c r="AK134" s="167" t="s">
        <v>109</v>
      </c>
      <c r="AL134" s="139" t="s">
        <v>106</v>
      </c>
      <c r="AN134" s="139">
        <v>48</v>
      </c>
      <c r="AO134" s="139">
        <v>2</v>
      </c>
      <c r="AP134" s="139">
        <v>1.5</v>
      </c>
      <c r="AQ134" s="139" t="s">
        <v>109</v>
      </c>
      <c r="AR134" s="167" t="s">
        <v>107</v>
      </c>
      <c r="AT134" s="139">
        <v>48</v>
      </c>
      <c r="AU134" s="139">
        <v>4.5</v>
      </c>
      <c r="AV134" s="139">
        <v>2</v>
      </c>
      <c r="AW134" s="139" t="s">
        <v>109</v>
      </c>
      <c r="AX134" s="139" t="s">
        <v>107</v>
      </c>
      <c r="AZ134" s="139">
        <v>2</v>
      </c>
      <c r="BA134" s="139">
        <v>4</v>
      </c>
      <c r="BB134" s="139">
        <v>2</v>
      </c>
      <c r="BC134" s="139" t="s">
        <v>109</v>
      </c>
      <c r="BD134" s="139" t="s">
        <v>105</v>
      </c>
      <c r="BE134" s="139" t="s">
        <v>2312</v>
      </c>
      <c r="BF134" s="167">
        <v>0</v>
      </c>
      <c r="BL134" s="139">
        <v>0</v>
      </c>
      <c r="BX134" s="139">
        <v>0</v>
      </c>
      <c r="CE134" s="139" t="s">
        <v>2313</v>
      </c>
      <c r="CL134" s="139">
        <v>100</v>
      </c>
    </row>
    <row r="135" spans="1:90">
      <c r="A135" s="159">
        <v>43289</v>
      </c>
      <c r="B135" s="139" t="s">
        <v>1496</v>
      </c>
      <c r="D135" s="139" t="s">
        <v>1497</v>
      </c>
      <c r="E135" s="139">
        <v>21</v>
      </c>
      <c r="F135" s="139">
        <v>3</v>
      </c>
      <c r="G135" s="160" t="s">
        <v>441</v>
      </c>
      <c r="H135" s="139">
        <v>0</v>
      </c>
      <c r="I135" s="139">
        <v>92</v>
      </c>
      <c r="J135" s="161" t="s">
        <v>2507</v>
      </c>
      <c r="K135" s="162">
        <v>49.115000000000002</v>
      </c>
      <c r="L135" s="162">
        <v>50.035000000000004</v>
      </c>
      <c r="M135" s="163">
        <v>19</v>
      </c>
      <c r="N135" s="164">
        <v>24</v>
      </c>
      <c r="P135" s="139" t="s">
        <v>4</v>
      </c>
      <c r="Q135" s="139" t="s">
        <v>1505</v>
      </c>
      <c r="R135" s="160" t="s">
        <v>2135</v>
      </c>
      <c r="S135" s="139" t="s">
        <v>2135</v>
      </c>
      <c r="V135" s="139" t="s">
        <v>1509</v>
      </c>
      <c r="W135" s="139">
        <v>4</v>
      </c>
      <c r="X135" s="165" t="s">
        <v>89</v>
      </c>
      <c r="Y135" s="139" t="s">
        <v>93</v>
      </c>
      <c r="Z135" s="139" t="s">
        <v>2310</v>
      </c>
      <c r="AA135" s="139" t="s">
        <v>148</v>
      </c>
      <c r="AB135" s="139" t="s">
        <v>160</v>
      </c>
      <c r="AC135" s="139" t="s">
        <v>138</v>
      </c>
      <c r="AD135" s="139" t="s">
        <v>144</v>
      </c>
      <c r="AE135" s="139">
        <v>1</v>
      </c>
      <c r="AG135" s="139" t="s">
        <v>2311</v>
      </c>
      <c r="AH135" s="160">
        <v>2</v>
      </c>
      <c r="AI135" s="166">
        <v>4</v>
      </c>
      <c r="AJ135" s="139">
        <v>0.5</v>
      </c>
      <c r="AK135" s="167" t="s">
        <v>109</v>
      </c>
      <c r="AL135" s="139" t="s">
        <v>106</v>
      </c>
      <c r="AN135" s="139">
        <v>48</v>
      </c>
      <c r="AO135" s="139">
        <v>2</v>
      </c>
      <c r="AP135" s="139">
        <v>1.5</v>
      </c>
      <c r="AQ135" s="139" t="s">
        <v>109</v>
      </c>
      <c r="AR135" s="167" t="s">
        <v>107</v>
      </c>
      <c r="AT135" s="139">
        <v>48</v>
      </c>
      <c r="AU135" s="139">
        <v>4.5</v>
      </c>
      <c r="AV135" s="139">
        <v>2</v>
      </c>
      <c r="AW135" s="139" t="s">
        <v>109</v>
      </c>
      <c r="AX135" s="139" t="s">
        <v>107</v>
      </c>
      <c r="AZ135" s="139">
        <v>2</v>
      </c>
      <c r="BA135" s="139">
        <v>4</v>
      </c>
      <c r="BB135" s="139">
        <v>2</v>
      </c>
      <c r="BC135" s="139" t="s">
        <v>109</v>
      </c>
      <c r="BD135" s="139" t="s">
        <v>105</v>
      </c>
      <c r="BE135" s="139" t="s">
        <v>2312</v>
      </c>
      <c r="BF135" s="167">
        <v>0</v>
      </c>
      <c r="BL135" s="139">
        <v>0</v>
      </c>
      <c r="BX135" s="139">
        <v>0</v>
      </c>
      <c r="CE135" s="139" t="s">
        <v>2313</v>
      </c>
      <c r="CL135" s="139">
        <v>100</v>
      </c>
    </row>
    <row r="136" spans="1:90">
      <c r="A136" s="159">
        <v>43289</v>
      </c>
      <c r="B136" s="139" t="s">
        <v>1496</v>
      </c>
      <c r="D136" s="139" t="s">
        <v>1497</v>
      </c>
      <c r="E136" s="139">
        <v>22</v>
      </c>
      <c r="F136" s="139">
        <v>1</v>
      </c>
      <c r="G136" s="160" t="s">
        <v>443</v>
      </c>
      <c r="H136" s="139">
        <v>0</v>
      </c>
      <c r="I136" s="139">
        <v>21</v>
      </c>
      <c r="J136" s="161" t="s">
        <v>2507</v>
      </c>
      <c r="K136" s="162">
        <v>50</v>
      </c>
      <c r="L136" s="162">
        <v>50.21</v>
      </c>
      <c r="M136" s="163">
        <v>19</v>
      </c>
      <c r="N136" s="164">
        <v>24</v>
      </c>
      <c r="P136" s="139" t="s">
        <v>4</v>
      </c>
      <c r="Q136" s="139" t="s">
        <v>1505</v>
      </c>
      <c r="R136" s="160" t="s">
        <v>2135</v>
      </c>
      <c r="S136" s="139" t="s">
        <v>2135</v>
      </c>
      <c r="V136" s="139" t="s">
        <v>1509</v>
      </c>
      <c r="W136" s="139">
        <v>4</v>
      </c>
      <c r="X136" s="165" t="s">
        <v>89</v>
      </c>
      <c r="Y136" s="139" t="s">
        <v>93</v>
      </c>
      <c r="Z136" s="139" t="s">
        <v>2310</v>
      </c>
      <c r="AA136" s="139" t="s">
        <v>148</v>
      </c>
      <c r="AB136" s="139" t="s">
        <v>160</v>
      </c>
      <c r="AC136" s="139" t="s">
        <v>138</v>
      </c>
      <c r="AD136" s="139" t="s">
        <v>144</v>
      </c>
      <c r="AE136" s="139">
        <v>1</v>
      </c>
      <c r="AG136" s="139" t="s">
        <v>2311</v>
      </c>
      <c r="AH136" s="160">
        <v>2</v>
      </c>
      <c r="AI136" s="166">
        <v>4</v>
      </c>
      <c r="AJ136" s="139">
        <v>0.5</v>
      </c>
      <c r="AK136" s="167" t="s">
        <v>109</v>
      </c>
      <c r="AL136" s="139" t="s">
        <v>106</v>
      </c>
      <c r="AN136" s="139">
        <v>48</v>
      </c>
      <c r="AO136" s="139">
        <v>2</v>
      </c>
      <c r="AP136" s="139">
        <v>1.5</v>
      </c>
      <c r="AQ136" s="139" t="s">
        <v>109</v>
      </c>
      <c r="AR136" s="167" t="s">
        <v>107</v>
      </c>
      <c r="AT136" s="139">
        <v>48</v>
      </c>
      <c r="AU136" s="139">
        <v>4.5</v>
      </c>
      <c r="AV136" s="139">
        <v>2</v>
      </c>
      <c r="AW136" s="139" t="s">
        <v>109</v>
      </c>
      <c r="AX136" s="139" t="s">
        <v>107</v>
      </c>
      <c r="AZ136" s="139">
        <v>2</v>
      </c>
      <c r="BA136" s="139">
        <v>4</v>
      </c>
      <c r="BB136" s="139">
        <v>2</v>
      </c>
      <c r="BC136" s="139" t="s">
        <v>109</v>
      </c>
      <c r="BD136" s="139" t="s">
        <v>105</v>
      </c>
      <c r="BE136" s="139" t="s">
        <v>2312</v>
      </c>
      <c r="BF136" s="167">
        <v>0</v>
      </c>
      <c r="BL136" s="139">
        <v>0</v>
      </c>
      <c r="BX136" s="139">
        <v>0</v>
      </c>
      <c r="CE136" s="139" t="s">
        <v>2313</v>
      </c>
      <c r="CL136" s="139">
        <v>100</v>
      </c>
    </row>
    <row r="137" spans="1:90">
      <c r="A137" s="159">
        <v>43289</v>
      </c>
      <c r="B137" s="139" t="s">
        <v>1496</v>
      </c>
      <c r="D137" s="139" t="s">
        <v>1497</v>
      </c>
      <c r="E137" s="139">
        <v>23</v>
      </c>
      <c r="F137" s="139">
        <v>1</v>
      </c>
      <c r="G137" s="160" t="s">
        <v>445</v>
      </c>
      <c r="H137" s="139">
        <v>0</v>
      </c>
      <c r="I137" s="139">
        <v>77.5</v>
      </c>
      <c r="J137" s="161" t="s">
        <v>2507</v>
      </c>
      <c r="K137" s="162">
        <v>50.25</v>
      </c>
      <c r="L137" s="162">
        <v>51.024999999999999</v>
      </c>
      <c r="M137" s="163">
        <v>19</v>
      </c>
      <c r="N137" s="164">
        <v>24</v>
      </c>
      <c r="P137" s="139" t="s">
        <v>4</v>
      </c>
      <c r="Q137" s="139" t="s">
        <v>1505</v>
      </c>
      <c r="R137" s="160" t="s">
        <v>2135</v>
      </c>
      <c r="S137" s="139" t="s">
        <v>2135</v>
      </c>
      <c r="V137" s="139" t="s">
        <v>1509</v>
      </c>
      <c r="W137" s="139">
        <v>4</v>
      </c>
      <c r="X137" s="165" t="s">
        <v>89</v>
      </c>
      <c r="Y137" s="139" t="s">
        <v>93</v>
      </c>
      <c r="Z137" s="139" t="s">
        <v>2310</v>
      </c>
      <c r="AA137" s="139" t="s">
        <v>148</v>
      </c>
      <c r="AB137" s="139" t="s">
        <v>160</v>
      </c>
      <c r="AC137" s="139" t="s">
        <v>138</v>
      </c>
      <c r="AD137" s="139" t="s">
        <v>144</v>
      </c>
      <c r="AE137" s="139">
        <v>1</v>
      </c>
      <c r="AG137" s="139" t="s">
        <v>2311</v>
      </c>
      <c r="AH137" s="160">
        <v>2</v>
      </c>
      <c r="AI137" s="166">
        <v>4</v>
      </c>
      <c r="AJ137" s="139">
        <v>0.5</v>
      </c>
      <c r="AK137" s="167" t="s">
        <v>109</v>
      </c>
      <c r="AL137" s="139" t="s">
        <v>106</v>
      </c>
      <c r="AN137" s="139">
        <v>48</v>
      </c>
      <c r="AO137" s="139">
        <v>2</v>
      </c>
      <c r="AP137" s="139">
        <v>1.5</v>
      </c>
      <c r="AQ137" s="139" t="s">
        <v>109</v>
      </c>
      <c r="AR137" s="167" t="s">
        <v>107</v>
      </c>
      <c r="AT137" s="139">
        <v>48</v>
      </c>
      <c r="AU137" s="139">
        <v>4.5</v>
      </c>
      <c r="AV137" s="139">
        <v>2</v>
      </c>
      <c r="AW137" s="139" t="s">
        <v>109</v>
      </c>
      <c r="AX137" s="139" t="s">
        <v>107</v>
      </c>
      <c r="AZ137" s="139">
        <v>2</v>
      </c>
      <c r="BA137" s="139">
        <v>4</v>
      </c>
      <c r="BB137" s="139">
        <v>2</v>
      </c>
      <c r="BC137" s="139" t="s">
        <v>109</v>
      </c>
      <c r="BD137" s="139" t="s">
        <v>105</v>
      </c>
      <c r="BE137" s="139" t="s">
        <v>2312</v>
      </c>
      <c r="BF137" s="167">
        <v>0</v>
      </c>
      <c r="BL137" s="139">
        <v>0</v>
      </c>
      <c r="BX137" s="139">
        <v>0</v>
      </c>
      <c r="CE137" s="139" t="s">
        <v>2313</v>
      </c>
      <c r="CL137" s="139">
        <v>100</v>
      </c>
    </row>
    <row r="138" spans="1:90">
      <c r="A138" s="159">
        <v>43289</v>
      </c>
      <c r="B138" s="139" t="s">
        <v>1496</v>
      </c>
      <c r="D138" s="139" t="s">
        <v>1497</v>
      </c>
      <c r="E138" s="139">
        <v>23</v>
      </c>
      <c r="F138" s="139">
        <v>2</v>
      </c>
      <c r="G138" s="160" t="s">
        <v>447</v>
      </c>
      <c r="H138" s="139">
        <v>0</v>
      </c>
      <c r="I138" s="139">
        <v>34</v>
      </c>
      <c r="J138" s="161" t="s">
        <v>2507</v>
      </c>
      <c r="K138" s="162">
        <v>51.024999999999999</v>
      </c>
      <c r="L138" s="162">
        <v>51.365000000000002</v>
      </c>
      <c r="M138" s="163">
        <v>19</v>
      </c>
      <c r="N138" s="164">
        <v>24</v>
      </c>
      <c r="P138" s="139" t="s">
        <v>4</v>
      </c>
      <c r="Q138" s="139" t="s">
        <v>1505</v>
      </c>
      <c r="R138" s="160" t="s">
        <v>2135</v>
      </c>
      <c r="S138" s="139" t="s">
        <v>21</v>
      </c>
      <c r="V138" s="139" t="s">
        <v>1509</v>
      </c>
      <c r="W138" s="139">
        <v>4</v>
      </c>
      <c r="X138" s="165" t="s">
        <v>89</v>
      </c>
      <c r="Y138" s="139" t="s">
        <v>93</v>
      </c>
      <c r="Z138" s="139" t="s">
        <v>2310</v>
      </c>
      <c r="AA138" s="139" t="s">
        <v>148</v>
      </c>
      <c r="AB138" s="139" t="s">
        <v>160</v>
      </c>
      <c r="AC138" s="139" t="s">
        <v>138</v>
      </c>
      <c r="AD138" s="139" t="s">
        <v>144</v>
      </c>
      <c r="AE138" s="139">
        <v>1</v>
      </c>
      <c r="AG138" s="139" t="s">
        <v>2311</v>
      </c>
      <c r="AH138" s="160">
        <v>2</v>
      </c>
      <c r="AI138" s="166">
        <v>4</v>
      </c>
      <c r="AJ138" s="139">
        <v>0.5</v>
      </c>
      <c r="AK138" s="167" t="s">
        <v>109</v>
      </c>
      <c r="AL138" s="139" t="s">
        <v>106</v>
      </c>
      <c r="AN138" s="139">
        <v>48</v>
      </c>
      <c r="AO138" s="139">
        <v>2</v>
      </c>
      <c r="AP138" s="139">
        <v>1.5</v>
      </c>
      <c r="AQ138" s="139" t="s">
        <v>109</v>
      </c>
      <c r="AR138" s="167" t="s">
        <v>107</v>
      </c>
      <c r="AT138" s="139">
        <v>48</v>
      </c>
      <c r="AU138" s="139">
        <v>4.5</v>
      </c>
      <c r="AV138" s="139">
        <v>2</v>
      </c>
      <c r="AW138" s="139" t="s">
        <v>109</v>
      </c>
      <c r="AX138" s="139" t="s">
        <v>107</v>
      </c>
      <c r="AZ138" s="139">
        <v>2</v>
      </c>
      <c r="BA138" s="139">
        <v>4</v>
      </c>
      <c r="BB138" s="139">
        <v>2</v>
      </c>
      <c r="BC138" s="139" t="s">
        <v>109</v>
      </c>
      <c r="BD138" s="139" t="s">
        <v>105</v>
      </c>
      <c r="BE138" s="139" t="s">
        <v>2312</v>
      </c>
      <c r="BF138" s="167">
        <v>0</v>
      </c>
      <c r="BL138" s="139">
        <v>0</v>
      </c>
      <c r="BX138" s="139">
        <v>0</v>
      </c>
      <c r="CE138" s="139" t="s">
        <v>2313</v>
      </c>
      <c r="CL138" s="139">
        <v>100</v>
      </c>
    </row>
    <row r="139" spans="1:90">
      <c r="A139" s="159">
        <v>43289</v>
      </c>
      <c r="B139" s="139" t="s">
        <v>1496</v>
      </c>
      <c r="D139" s="139" t="s">
        <v>1497</v>
      </c>
      <c r="E139" s="139">
        <v>23</v>
      </c>
      <c r="F139" s="139">
        <v>2</v>
      </c>
      <c r="G139" s="160" t="s">
        <v>447</v>
      </c>
      <c r="H139" s="139">
        <v>34</v>
      </c>
      <c r="I139" s="139">
        <v>64.5</v>
      </c>
      <c r="J139" s="161" t="s">
        <v>2507</v>
      </c>
      <c r="K139" s="162">
        <v>51.365000000000002</v>
      </c>
      <c r="L139" s="162">
        <v>51.67</v>
      </c>
      <c r="M139" s="163">
        <v>20</v>
      </c>
      <c r="N139" s="164">
        <v>5</v>
      </c>
      <c r="P139" s="139" t="s">
        <v>6</v>
      </c>
      <c r="Q139" s="139" t="s">
        <v>1717</v>
      </c>
      <c r="R139" s="160" t="s">
        <v>21</v>
      </c>
      <c r="S139" s="139" t="s">
        <v>2135</v>
      </c>
      <c r="T139" s="139" t="s">
        <v>160</v>
      </c>
      <c r="U139" s="139" t="s">
        <v>138</v>
      </c>
      <c r="V139" s="139" t="s">
        <v>1509</v>
      </c>
      <c r="W139" s="139">
        <v>4</v>
      </c>
      <c r="X139" s="165" t="s">
        <v>89</v>
      </c>
      <c r="Y139" s="139" t="s">
        <v>93</v>
      </c>
      <c r="Z139" s="139" t="s">
        <v>2314</v>
      </c>
      <c r="AD139" s="139" t="s">
        <v>146</v>
      </c>
      <c r="AE139" s="139">
        <v>0</v>
      </c>
      <c r="AG139" s="139" t="s">
        <v>1541</v>
      </c>
      <c r="AH139" s="160">
        <v>3</v>
      </c>
      <c r="AI139" s="166">
        <v>5</v>
      </c>
      <c r="AJ139" s="139">
        <v>1.5</v>
      </c>
      <c r="AK139" s="167" t="s">
        <v>110</v>
      </c>
      <c r="AL139" s="139" t="s">
        <v>107</v>
      </c>
      <c r="AN139" s="139">
        <v>52</v>
      </c>
      <c r="AO139" s="139">
        <v>4</v>
      </c>
      <c r="AP139" s="139">
        <v>2</v>
      </c>
      <c r="AQ139" s="139" t="s">
        <v>110</v>
      </c>
      <c r="AR139" s="167" t="s">
        <v>107</v>
      </c>
      <c r="AS139" s="139" t="s">
        <v>2315</v>
      </c>
      <c r="AT139" s="139">
        <v>35</v>
      </c>
      <c r="AU139" s="139">
        <v>5</v>
      </c>
      <c r="AV139" s="139">
        <v>1</v>
      </c>
      <c r="AW139" s="139" t="s">
        <v>110</v>
      </c>
      <c r="AX139" s="139" t="s">
        <v>107</v>
      </c>
      <c r="AZ139" s="139">
        <v>10</v>
      </c>
      <c r="BA139" s="139">
        <v>5</v>
      </c>
      <c r="BB139" s="139">
        <v>1</v>
      </c>
      <c r="BC139" s="139" t="s">
        <v>110</v>
      </c>
      <c r="BD139" s="139" t="s">
        <v>107</v>
      </c>
      <c r="BF139" s="167">
        <v>0</v>
      </c>
      <c r="BL139" s="139">
        <v>0</v>
      </c>
      <c r="BX139" s="139">
        <v>0</v>
      </c>
      <c r="CE139" s="139" t="s">
        <v>2316</v>
      </c>
      <c r="CL139" s="139">
        <v>100</v>
      </c>
    </row>
    <row r="140" spans="1:90">
      <c r="A140" s="159">
        <v>43289</v>
      </c>
      <c r="B140" s="139" t="s">
        <v>1496</v>
      </c>
      <c r="D140" s="139" t="s">
        <v>1497</v>
      </c>
      <c r="E140" s="139">
        <v>23</v>
      </c>
      <c r="F140" s="139">
        <v>3</v>
      </c>
      <c r="G140" s="160" t="s">
        <v>449</v>
      </c>
      <c r="H140" s="139">
        <v>0</v>
      </c>
      <c r="I140" s="139">
        <v>54</v>
      </c>
      <c r="J140" s="161" t="s">
        <v>2507</v>
      </c>
      <c r="K140" s="162">
        <v>51.67</v>
      </c>
      <c r="L140" s="162">
        <v>52.21</v>
      </c>
      <c r="M140" s="163">
        <v>20</v>
      </c>
      <c r="N140" s="164">
        <v>5</v>
      </c>
      <c r="P140" s="139" t="s">
        <v>6</v>
      </c>
      <c r="Q140" s="139" t="s">
        <v>1717</v>
      </c>
      <c r="R140" s="160" t="s">
        <v>2135</v>
      </c>
      <c r="S140" s="139" t="s">
        <v>21</v>
      </c>
      <c r="V140" s="139" t="s">
        <v>1509</v>
      </c>
      <c r="W140" s="139">
        <v>4</v>
      </c>
      <c r="X140" s="165" t="s">
        <v>89</v>
      </c>
      <c r="Y140" s="139" t="s">
        <v>93</v>
      </c>
      <c r="Z140" s="139" t="s">
        <v>2314</v>
      </c>
      <c r="AD140" s="139" t="s">
        <v>146</v>
      </c>
      <c r="AE140" s="139">
        <v>0</v>
      </c>
      <c r="AG140" s="139" t="s">
        <v>1541</v>
      </c>
      <c r="AH140" s="160">
        <v>3</v>
      </c>
      <c r="AI140" s="166">
        <v>5</v>
      </c>
      <c r="AJ140" s="139">
        <v>1.5</v>
      </c>
      <c r="AK140" s="167" t="s">
        <v>110</v>
      </c>
      <c r="AL140" s="139" t="s">
        <v>107</v>
      </c>
      <c r="AN140" s="139">
        <v>52</v>
      </c>
      <c r="AO140" s="139">
        <v>4</v>
      </c>
      <c r="AP140" s="139">
        <v>2</v>
      </c>
      <c r="AQ140" s="139" t="s">
        <v>110</v>
      </c>
      <c r="AR140" s="167" t="s">
        <v>107</v>
      </c>
      <c r="AS140" s="139" t="s">
        <v>2315</v>
      </c>
      <c r="AT140" s="139">
        <v>35</v>
      </c>
      <c r="AU140" s="139">
        <v>5</v>
      </c>
      <c r="AV140" s="139">
        <v>1</v>
      </c>
      <c r="AW140" s="139" t="s">
        <v>110</v>
      </c>
      <c r="AX140" s="139" t="s">
        <v>107</v>
      </c>
      <c r="AZ140" s="139">
        <v>10</v>
      </c>
      <c r="BA140" s="139">
        <v>5</v>
      </c>
      <c r="BB140" s="139">
        <v>1</v>
      </c>
      <c r="BC140" s="139" t="s">
        <v>110</v>
      </c>
      <c r="BD140" s="139" t="s">
        <v>107</v>
      </c>
      <c r="BF140" s="167">
        <v>0</v>
      </c>
      <c r="BL140" s="139">
        <v>0</v>
      </c>
      <c r="BX140" s="139">
        <v>0</v>
      </c>
      <c r="CE140" s="139" t="s">
        <v>2316</v>
      </c>
      <c r="CL140" s="139">
        <v>100</v>
      </c>
    </row>
    <row r="141" spans="1:90">
      <c r="A141" s="159">
        <v>43289</v>
      </c>
      <c r="B141" s="139" t="s">
        <v>1496</v>
      </c>
      <c r="D141" s="139" t="s">
        <v>1497</v>
      </c>
      <c r="E141" s="139">
        <v>23</v>
      </c>
      <c r="F141" s="139">
        <v>3</v>
      </c>
      <c r="G141" s="160" t="s">
        <v>449</v>
      </c>
      <c r="H141" s="139">
        <v>54</v>
      </c>
      <c r="I141" s="139">
        <v>86</v>
      </c>
      <c r="J141" s="161" t="s">
        <v>2507</v>
      </c>
      <c r="K141" s="162">
        <v>52.21</v>
      </c>
      <c r="L141" s="162">
        <v>52.53</v>
      </c>
      <c r="M141" s="163">
        <v>21</v>
      </c>
      <c r="N141" s="164">
        <v>36</v>
      </c>
      <c r="P141" s="139" t="s">
        <v>1489</v>
      </c>
      <c r="Q141" s="139" t="s">
        <v>1523</v>
      </c>
      <c r="R141" s="160" t="s">
        <v>21</v>
      </c>
      <c r="S141" s="139" t="s">
        <v>2135</v>
      </c>
      <c r="T141" s="139" t="s">
        <v>160</v>
      </c>
      <c r="U141" s="139" t="s">
        <v>138</v>
      </c>
      <c r="V141" s="139" t="s">
        <v>1509</v>
      </c>
      <c r="W141" s="139">
        <v>4</v>
      </c>
      <c r="X141" s="165" t="s">
        <v>89</v>
      </c>
      <c r="Y141" s="139" t="s">
        <v>93</v>
      </c>
      <c r="Z141" s="139" t="s">
        <v>2317</v>
      </c>
      <c r="AA141" s="139" t="s">
        <v>148</v>
      </c>
      <c r="AB141" s="139" t="s">
        <v>160</v>
      </c>
      <c r="AC141" s="139" t="s">
        <v>138</v>
      </c>
      <c r="AD141" s="139" t="s">
        <v>144</v>
      </c>
      <c r="AE141" s="139">
        <v>1</v>
      </c>
      <c r="AG141" s="139" t="s">
        <v>2318</v>
      </c>
      <c r="AH141" s="160">
        <v>10</v>
      </c>
      <c r="AI141" s="166">
        <v>3</v>
      </c>
      <c r="AJ141" s="139">
        <v>1</v>
      </c>
      <c r="AK141" s="167" t="s">
        <v>110</v>
      </c>
      <c r="AL141" s="139" t="s">
        <v>107</v>
      </c>
      <c r="AN141" s="139">
        <v>45</v>
      </c>
      <c r="AO141" s="139">
        <v>2</v>
      </c>
      <c r="AP141" s="139">
        <v>1.5</v>
      </c>
      <c r="AQ141" s="139" t="s">
        <v>110</v>
      </c>
      <c r="AR141" s="167" t="s">
        <v>107</v>
      </c>
      <c r="AT141" s="139">
        <v>45</v>
      </c>
      <c r="AU141" s="139">
        <v>2</v>
      </c>
      <c r="AV141" s="139">
        <v>1</v>
      </c>
      <c r="AW141" s="139" t="s">
        <v>110</v>
      </c>
      <c r="AX141" s="139" t="s">
        <v>107</v>
      </c>
      <c r="AZ141" s="139">
        <v>0</v>
      </c>
      <c r="BF141" s="167">
        <v>0</v>
      </c>
      <c r="BL141" s="139">
        <v>0</v>
      </c>
      <c r="BX141" s="139">
        <v>0</v>
      </c>
      <c r="CD141" s="139" t="s">
        <v>2319</v>
      </c>
      <c r="CE141" s="139" t="s">
        <v>2320</v>
      </c>
      <c r="CL141" s="139">
        <v>100</v>
      </c>
    </row>
    <row r="142" spans="1:90">
      <c r="A142" s="159">
        <v>43289</v>
      </c>
      <c r="B142" s="139" t="s">
        <v>1496</v>
      </c>
      <c r="D142" s="139" t="s">
        <v>1497</v>
      </c>
      <c r="E142" s="139">
        <v>23</v>
      </c>
      <c r="F142" s="139">
        <v>4</v>
      </c>
      <c r="G142" s="160" t="s">
        <v>451</v>
      </c>
      <c r="H142" s="139">
        <v>0</v>
      </c>
      <c r="I142" s="139">
        <v>88.5</v>
      </c>
      <c r="J142" s="161" t="s">
        <v>2507</v>
      </c>
      <c r="K142" s="162">
        <v>52.53</v>
      </c>
      <c r="L142" s="162">
        <v>53.414999999999999</v>
      </c>
      <c r="M142" s="163">
        <v>21</v>
      </c>
      <c r="N142" s="164">
        <v>36</v>
      </c>
      <c r="P142" s="139" t="s">
        <v>1489</v>
      </c>
      <c r="Q142" s="139" t="s">
        <v>1523</v>
      </c>
      <c r="R142" s="160" t="s">
        <v>2135</v>
      </c>
      <c r="S142" s="139" t="s">
        <v>2135</v>
      </c>
      <c r="V142" s="139" t="s">
        <v>1509</v>
      </c>
      <c r="W142" s="139">
        <v>4</v>
      </c>
      <c r="X142" s="165" t="s">
        <v>89</v>
      </c>
      <c r="Y142" s="139" t="s">
        <v>93</v>
      </c>
      <c r="Z142" s="139" t="s">
        <v>2317</v>
      </c>
      <c r="AA142" s="139" t="s">
        <v>148</v>
      </c>
      <c r="AB142" s="139" t="s">
        <v>160</v>
      </c>
      <c r="AC142" s="139" t="s">
        <v>138</v>
      </c>
      <c r="AD142" s="139" t="s">
        <v>144</v>
      </c>
      <c r="AE142" s="139">
        <v>1</v>
      </c>
      <c r="AG142" s="139" t="s">
        <v>2318</v>
      </c>
      <c r="AH142" s="160">
        <v>10</v>
      </c>
      <c r="AI142" s="166">
        <v>3</v>
      </c>
      <c r="AJ142" s="139">
        <v>1</v>
      </c>
      <c r="AK142" s="167" t="s">
        <v>110</v>
      </c>
      <c r="AL142" s="139" t="s">
        <v>107</v>
      </c>
      <c r="AN142" s="139">
        <v>45</v>
      </c>
      <c r="AO142" s="139">
        <v>2</v>
      </c>
      <c r="AP142" s="139">
        <v>1.5</v>
      </c>
      <c r="AQ142" s="139" t="s">
        <v>110</v>
      </c>
      <c r="AR142" s="167" t="s">
        <v>107</v>
      </c>
      <c r="AT142" s="139">
        <v>45</v>
      </c>
      <c r="AU142" s="139">
        <v>2</v>
      </c>
      <c r="AV142" s="139">
        <v>1</v>
      </c>
      <c r="AW142" s="139" t="s">
        <v>110</v>
      </c>
      <c r="AX142" s="139" t="s">
        <v>107</v>
      </c>
      <c r="AZ142" s="139">
        <v>0</v>
      </c>
      <c r="BF142" s="167">
        <v>0</v>
      </c>
      <c r="BL142" s="139">
        <v>0</v>
      </c>
      <c r="BX142" s="139">
        <v>0</v>
      </c>
      <c r="CD142" s="139" t="s">
        <v>2319</v>
      </c>
      <c r="CE142" s="139" t="s">
        <v>2320</v>
      </c>
      <c r="CL142" s="139">
        <v>100</v>
      </c>
    </row>
    <row r="143" spans="1:90">
      <c r="A143" s="159">
        <v>43289</v>
      </c>
      <c r="B143" s="139" t="s">
        <v>1496</v>
      </c>
      <c r="D143" s="139" t="s">
        <v>1497</v>
      </c>
      <c r="E143" s="139">
        <v>24</v>
      </c>
      <c r="F143" s="139">
        <v>1</v>
      </c>
      <c r="G143" s="160" t="s">
        <v>453</v>
      </c>
      <c r="H143" s="139">
        <v>0</v>
      </c>
      <c r="I143" s="139">
        <v>97</v>
      </c>
      <c r="J143" s="161" t="s">
        <v>2507</v>
      </c>
      <c r="K143" s="162">
        <v>53.25</v>
      </c>
      <c r="L143" s="162">
        <v>54.22</v>
      </c>
      <c r="M143" s="163">
        <v>21</v>
      </c>
      <c r="N143" s="164">
        <v>36</v>
      </c>
      <c r="P143" s="139" t="s">
        <v>1489</v>
      </c>
      <c r="Q143" s="139" t="s">
        <v>1523</v>
      </c>
      <c r="R143" s="160" t="s">
        <v>2135</v>
      </c>
      <c r="S143" s="139" t="s">
        <v>2135</v>
      </c>
      <c r="V143" s="139" t="s">
        <v>1509</v>
      </c>
      <c r="W143" s="139">
        <v>4</v>
      </c>
      <c r="X143" s="165" t="s">
        <v>89</v>
      </c>
      <c r="Y143" s="139" t="s">
        <v>93</v>
      </c>
      <c r="Z143" s="139" t="s">
        <v>2317</v>
      </c>
      <c r="AA143" s="139" t="s">
        <v>148</v>
      </c>
      <c r="AB143" s="139" t="s">
        <v>160</v>
      </c>
      <c r="AC143" s="139" t="s">
        <v>138</v>
      </c>
      <c r="AD143" s="139" t="s">
        <v>144</v>
      </c>
      <c r="AE143" s="139">
        <v>1</v>
      </c>
      <c r="AG143" s="139" t="s">
        <v>2318</v>
      </c>
      <c r="AH143" s="160">
        <v>10</v>
      </c>
      <c r="AI143" s="166">
        <v>3</v>
      </c>
      <c r="AJ143" s="139">
        <v>1</v>
      </c>
      <c r="AK143" s="167" t="s">
        <v>110</v>
      </c>
      <c r="AL143" s="139" t="s">
        <v>107</v>
      </c>
      <c r="AN143" s="139">
        <v>45</v>
      </c>
      <c r="AO143" s="139">
        <v>2</v>
      </c>
      <c r="AP143" s="139">
        <v>1.5</v>
      </c>
      <c r="AQ143" s="139" t="s">
        <v>110</v>
      </c>
      <c r="AR143" s="167" t="s">
        <v>107</v>
      </c>
      <c r="AT143" s="139">
        <v>45</v>
      </c>
      <c r="AU143" s="139">
        <v>2</v>
      </c>
      <c r="AV143" s="139">
        <v>1</v>
      </c>
      <c r="AW143" s="139" t="s">
        <v>110</v>
      </c>
      <c r="AX143" s="139" t="s">
        <v>107</v>
      </c>
      <c r="AZ143" s="139">
        <v>0</v>
      </c>
      <c r="BF143" s="167">
        <v>0</v>
      </c>
      <c r="BL143" s="139">
        <v>0</v>
      </c>
      <c r="BX143" s="139">
        <v>0</v>
      </c>
      <c r="CD143" s="139" t="s">
        <v>2319</v>
      </c>
      <c r="CE143" s="139" t="s">
        <v>2320</v>
      </c>
      <c r="CL143" s="139">
        <v>100</v>
      </c>
    </row>
    <row r="144" spans="1:90">
      <c r="A144" s="159">
        <v>43289</v>
      </c>
      <c r="B144" s="139" t="s">
        <v>1496</v>
      </c>
      <c r="D144" s="139" t="s">
        <v>1497</v>
      </c>
      <c r="E144" s="139">
        <v>24</v>
      </c>
      <c r="F144" s="139">
        <v>2</v>
      </c>
      <c r="G144" s="160" t="s">
        <v>455</v>
      </c>
      <c r="H144" s="139">
        <v>0</v>
      </c>
      <c r="I144" s="139">
        <v>48</v>
      </c>
      <c r="J144" s="161" t="s">
        <v>2507</v>
      </c>
      <c r="K144" s="162">
        <v>54.22</v>
      </c>
      <c r="L144" s="162">
        <v>54.699999999999996</v>
      </c>
      <c r="M144" s="163">
        <v>21</v>
      </c>
      <c r="N144" s="164">
        <v>36</v>
      </c>
      <c r="P144" s="139" t="s">
        <v>1489</v>
      </c>
      <c r="Q144" s="139" t="s">
        <v>1523</v>
      </c>
      <c r="R144" s="160" t="s">
        <v>2135</v>
      </c>
      <c r="S144" s="139" t="s">
        <v>2135</v>
      </c>
      <c r="V144" s="139" t="s">
        <v>1509</v>
      </c>
      <c r="W144" s="139">
        <v>4</v>
      </c>
      <c r="X144" s="165" t="s">
        <v>89</v>
      </c>
      <c r="Y144" s="139" t="s">
        <v>93</v>
      </c>
      <c r="Z144" s="139" t="s">
        <v>2317</v>
      </c>
      <c r="AA144" s="139" t="s">
        <v>148</v>
      </c>
      <c r="AB144" s="139" t="s">
        <v>160</v>
      </c>
      <c r="AC144" s="139" t="s">
        <v>138</v>
      </c>
      <c r="AD144" s="139" t="s">
        <v>144</v>
      </c>
      <c r="AE144" s="139">
        <v>1</v>
      </c>
      <c r="AG144" s="139" t="s">
        <v>2318</v>
      </c>
      <c r="AH144" s="160">
        <v>10</v>
      </c>
      <c r="AI144" s="166">
        <v>3</v>
      </c>
      <c r="AJ144" s="139">
        <v>1</v>
      </c>
      <c r="AK144" s="167" t="s">
        <v>110</v>
      </c>
      <c r="AL144" s="139" t="s">
        <v>107</v>
      </c>
      <c r="AN144" s="139">
        <v>45</v>
      </c>
      <c r="AO144" s="139">
        <v>2</v>
      </c>
      <c r="AP144" s="139">
        <v>1.5</v>
      </c>
      <c r="AQ144" s="139" t="s">
        <v>110</v>
      </c>
      <c r="AR144" s="167" t="s">
        <v>107</v>
      </c>
      <c r="AT144" s="139">
        <v>45</v>
      </c>
      <c r="AU144" s="139">
        <v>2</v>
      </c>
      <c r="AV144" s="139">
        <v>1</v>
      </c>
      <c r="AW144" s="139" t="s">
        <v>110</v>
      </c>
      <c r="AX144" s="139" t="s">
        <v>107</v>
      </c>
      <c r="AZ144" s="139">
        <v>0</v>
      </c>
      <c r="BF144" s="167">
        <v>0</v>
      </c>
      <c r="BL144" s="139">
        <v>0</v>
      </c>
      <c r="BX144" s="139">
        <v>0</v>
      </c>
      <c r="CD144" s="139" t="s">
        <v>2319</v>
      </c>
      <c r="CE144" s="139" t="s">
        <v>2320</v>
      </c>
      <c r="CL144" s="139">
        <v>100</v>
      </c>
    </row>
    <row r="145" spans="1:90">
      <c r="A145" s="159">
        <v>43289</v>
      </c>
      <c r="B145" s="139" t="s">
        <v>1496</v>
      </c>
      <c r="D145" s="139" t="s">
        <v>1497</v>
      </c>
      <c r="E145" s="139">
        <v>24</v>
      </c>
      <c r="F145" s="139">
        <v>3</v>
      </c>
      <c r="G145" s="160" t="s">
        <v>457</v>
      </c>
      <c r="H145" s="139">
        <v>0</v>
      </c>
      <c r="I145" s="139">
        <v>91</v>
      </c>
      <c r="J145" s="161" t="s">
        <v>2507</v>
      </c>
      <c r="K145" s="162">
        <v>54.7</v>
      </c>
      <c r="L145" s="162">
        <v>55.61</v>
      </c>
      <c r="M145" s="163">
        <v>21</v>
      </c>
      <c r="N145" s="164">
        <v>36</v>
      </c>
      <c r="P145" s="139" t="s">
        <v>1489</v>
      </c>
      <c r="Q145" s="139" t="s">
        <v>1523</v>
      </c>
      <c r="R145" s="160" t="s">
        <v>2135</v>
      </c>
      <c r="S145" s="139" t="s">
        <v>2135</v>
      </c>
      <c r="V145" s="139" t="s">
        <v>1509</v>
      </c>
      <c r="W145" s="139">
        <v>4</v>
      </c>
      <c r="X145" s="165" t="s">
        <v>89</v>
      </c>
      <c r="Y145" s="139" t="s">
        <v>93</v>
      </c>
      <c r="Z145" s="139" t="s">
        <v>2317</v>
      </c>
      <c r="AA145" s="139" t="s">
        <v>148</v>
      </c>
      <c r="AB145" s="139" t="s">
        <v>160</v>
      </c>
      <c r="AC145" s="139" t="s">
        <v>138</v>
      </c>
      <c r="AD145" s="139" t="s">
        <v>144</v>
      </c>
      <c r="AE145" s="139">
        <v>1</v>
      </c>
      <c r="AG145" s="139" t="s">
        <v>2318</v>
      </c>
      <c r="AH145" s="160">
        <v>10</v>
      </c>
      <c r="AI145" s="166">
        <v>3</v>
      </c>
      <c r="AJ145" s="139">
        <v>1</v>
      </c>
      <c r="AK145" s="167" t="s">
        <v>110</v>
      </c>
      <c r="AL145" s="139" t="s">
        <v>107</v>
      </c>
      <c r="AN145" s="139">
        <v>45</v>
      </c>
      <c r="AO145" s="139">
        <v>2</v>
      </c>
      <c r="AP145" s="139">
        <v>1.5</v>
      </c>
      <c r="AQ145" s="139" t="s">
        <v>110</v>
      </c>
      <c r="AR145" s="167" t="s">
        <v>107</v>
      </c>
      <c r="AT145" s="139">
        <v>45</v>
      </c>
      <c r="AU145" s="139">
        <v>2</v>
      </c>
      <c r="AV145" s="139">
        <v>1</v>
      </c>
      <c r="AW145" s="139" t="s">
        <v>110</v>
      </c>
      <c r="AX145" s="139" t="s">
        <v>107</v>
      </c>
      <c r="AZ145" s="139">
        <v>0</v>
      </c>
      <c r="BF145" s="167">
        <v>0</v>
      </c>
      <c r="BL145" s="139">
        <v>0</v>
      </c>
      <c r="BX145" s="139">
        <v>0</v>
      </c>
      <c r="CD145" s="139" t="s">
        <v>2319</v>
      </c>
      <c r="CE145" s="139" t="s">
        <v>2320</v>
      </c>
      <c r="CL145" s="139">
        <v>100</v>
      </c>
    </row>
    <row r="146" spans="1:90">
      <c r="A146" s="159">
        <v>43289</v>
      </c>
      <c r="B146" s="139" t="s">
        <v>1496</v>
      </c>
      <c r="D146" s="139" t="s">
        <v>1497</v>
      </c>
      <c r="E146" s="139">
        <v>24</v>
      </c>
      <c r="F146" s="139">
        <v>4</v>
      </c>
      <c r="G146" s="160" t="s">
        <v>459</v>
      </c>
      <c r="H146" s="139">
        <v>0</v>
      </c>
      <c r="I146" s="139">
        <v>78</v>
      </c>
      <c r="J146" s="161" t="s">
        <v>2507</v>
      </c>
      <c r="K146" s="162">
        <v>55.61</v>
      </c>
      <c r="L146" s="162">
        <v>56.39</v>
      </c>
      <c r="M146" s="163">
        <v>21</v>
      </c>
      <c r="N146" s="164">
        <v>36</v>
      </c>
      <c r="P146" s="139" t="s">
        <v>1489</v>
      </c>
      <c r="Q146" s="139" t="s">
        <v>1523</v>
      </c>
      <c r="R146" s="160" t="s">
        <v>2135</v>
      </c>
      <c r="S146" s="139" t="s">
        <v>2135</v>
      </c>
      <c r="V146" s="139" t="s">
        <v>1509</v>
      </c>
      <c r="W146" s="139">
        <v>4</v>
      </c>
      <c r="X146" s="165" t="s">
        <v>89</v>
      </c>
      <c r="Y146" s="139" t="s">
        <v>93</v>
      </c>
      <c r="Z146" s="139" t="s">
        <v>2317</v>
      </c>
      <c r="AA146" s="139" t="s">
        <v>148</v>
      </c>
      <c r="AB146" s="139" t="s">
        <v>160</v>
      </c>
      <c r="AC146" s="139" t="s">
        <v>138</v>
      </c>
      <c r="AD146" s="139" t="s">
        <v>144</v>
      </c>
      <c r="AE146" s="139">
        <v>1</v>
      </c>
      <c r="AG146" s="139" t="s">
        <v>2318</v>
      </c>
      <c r="AH146" s="160">
        <v>10</v>
      </c>
      <c r="AI146" s="166">
        <v>3</v>
      </c>
      <c r="AJ146" s="139">
        <v>1</v>
      </c>
      <c r="AK146" s="167" t="s">
        <v>110</v>
      </c>
      <c r="AL146" s="139" t="s">
        <v>107</v>
      </c>
      <c r="AN146" s="139">
        <v>45</v>
      </c>
      <c r="AO146" s="139">
        <v>2</v>
      </c>
      <c r="AP146" s="139">
        <v>1.5</v>
      </c>
      <c r="AQ146" s="139" t="s">
        <v>110</v>
      </c>
      <c r="AR146" s="167" t="s">
        <v>107</v>
      </c>
      <c r="AT146" s="139">
        <v>45</v>
      </c>
      <c r="AU146" s="139">
        <v>2</v>
      </c>
      <c r="AV146" s="139">
        <v>1</v>
      </c>
      <c r="AW146" s="139" t="s">
        <v>110</v>
      </c>
      <c r="AX146" s="139" t="s">
        <v>107</v>
      </c>
      <c r="AZ146" s="139">
        <v>0</v>
      </c>
      <c r="BF146" s="167">
        <v>0</v>
      </c>
      <c r="BL146" s="139">
        <v>0</v>
      </c>
      <c r="BX146" s="139">
        <v>0</v>
      </c>
      <c r="CD146" s="139" t="s">
        <v>2319</v>
      </c>
      <c r="CE146" s="139" t="s">
        <v>2320</v>
      </c>
      <c r="CL146" s="139">
        <v>100</v>
      </c>
    </row>
    <row r="147" spans="1:90">
      <c r="A147" s="159">
        <v>43289</v>
      </c>
      <c r="B147" s="139" t="s">
        <v>1496</v>
      </c>
      <c r="D147" s="139" t="s">
        <v>1497</v>
      </c>
      <c r="E147" s="139">
        <v>25</v>
      </c>
      <c r="F147" s="139">
        <v>1</v>
      </c>
      <c r="G147" s="160" t="s">
        <v>461</v>
      </c>
      <c r="H147" s="139">
        <v>0</v>
      </c>
      <c r="I147" s="139">
        <v>91.5</v>
      </c>
      <c r="J147" s="161" t="s">
        <v>2507</v>
      </c>
      <c r="K147" s="162">
        <v>56.25</v>
      </c>
      <c r="L147" s="162">
        <v>57.164999999999999</v>
      </c>
      <c r="M147" s="163">
        <v>21</v>
      </c>
      <c r="N147" s="164">
        <v>36</v>
      </c>
      <c r="P147" s="139" t="s">
        <v>1489</v>
      </c>
      <c r="Q147" s="139" t="s">
        <v>1523</v>
      </c>
      <c r="R147" s="160" t="s">
        <v>2135</v>
      </c>
      <c r="S147" s="139" t="s">
        <v>2135</v>
      </c>
      <c r="V147" s="139" t="s">
        <v>1509</v>
      </c>
      <c r="W147" s="139">
        <v>4</v>
      </c>
      <c r="X147" s="165" t="s">
        <v>89</v>
      </c>
      <c r="Y147" s="139" t="s">
        <v>93</v>
      </c>
      <c r="Z147" s="139" t="s">
        <v>2317</v>
      </c>
      <c r="AA147" s="139" t="s">
        <v>148</v>
      </c>
      <c r="AB147" s="139" t="s">
        <v>160</v>
      </c>
      <c r="AC147" s="139" t="s">
        <v>138</v>
      </c>
      <c r="AD147" s="139" t="s">
        <v>144</v>
      </c>
      <c r="AE147" s="139">
        <v>1</v>
      </c>
      <c r="AG147" s="139" t="s">
        <v>2318</v>
      </c>
      <c r="AH147" s="160">
        <v>10</v>
      </c>
      <c r="AI147" s="166">
        <v>3</v>
      </c>
      <c r="AJ147" s="139">
        <v>1</v>
      </c>
      <c r="AK147" s="167" t="s">
        <v>110</v>
      </c>
      <c r="AL147" s="139" t="s">
        <v>107</v>
      </c>
      <c r="AN147" s="139">
        <v>45</v>
      </c>
      <c r="AO147" s="139">
        <v>2</v>
      </c>
      <c r="AP147" s="139">
        <v>1.5</v>
      </c>
      <c r="AQ147" s="139" t="s">
        <v>110</v>
      </c>
      <c r="AR147" s="167" t="s">
        <v>107</v>
      </c>
      <c r="AT147" s="139">
        <v>45</v>
      </c>
      <c r="AU147" s="139">
        <v>2</v>
      </c>
      <c r="AV147" s="139">
        <v>1</v>
      </c>
      <c r="AW147" s="139" t="s">
        <v>110</v>
      </c>
      <c r="AX147" s="139" t="s">
        <v>107</v>
      </c>
      <c r="AZ147" s="139">
        <v>0</v>
      </c>
      <c r="BF147" s="167">
        <v>0</v>
      </c>
      <c r="BL147" s="139">
        <v>0</v>
      </c>
      <c r="BX147" s="139">
        <v>0</v>
      </c>
      <c r="CD147" s="139" t="s">
        <v>2319</v>
      </c>
      <c r="CE147" s="139" t="s">
        <v>2320</v>
      </c>
      <c r="CL147" s="139">
        <v>100</v>
      </c>
    </row>
    <row r="148" spans="1:90">
      <c r="A148" s="159">
        <v>43289</v>
      </c>
      <c r="B148" s="139" t="s">
        <v>1496</v>
      </c>
      <c r="D148" s="139" t="s">
        <v>1497</v>
      </c>
      <c r="E148" s="139">
        <v>25</v>
      </c>
      <c r="F148" s="139">
        <v>2</v>
      </c>
      <c r="G148" s="160" t="s">
        <v>463</v>
      </c>
      <c r="H148" s="139">
        <v>0</v>
      </c>
      <c r="I148" s="139">
        <v>70</v>
      </c>
      <c r="J148" s="161" t="s">
        <v>2507</v>
      </c>
      <c r="K148" s="162">
        <v>57.164999999999999</v>
      </c>
      <c r="L148" s="162">
        <v>57.865000000000002</v>
      </c>
      <c r="M148" s="163">
        <v>21</v>
      </c>
      <c r="N148" s="164">
        <v>36</v>
      </c>
      <c r="P148" s="139" t="s">
        <v>1489</v>
      </c>
      <c r="Q148" s="139" t="s">
        <v>1523</v>
      </c>
      <c r="R148" s="160" t="s">
        <v>2135</v>
      </c>
      <c r="S148" s="139" t="s">
        <v>21</v>
      </c>
      <c r="V148" s="139" t="s">
        <v>1509</v>
      </c>
      <c r="W148" s="139">
        <v>4</v>
      </c>
      <c r="X148" s="165" t="s">
        <v>89</v>
      </c>
      <c r="Y148" s="139" t="s">
        <v>93</v>
      </c>
      <c r="Z148" s="139" t="s">
        <v>2317</v>
      </c>
      <c r="AA148" s="139" t="s">
        <v>148</v>
      </c>
      <c r="AB148" s="139" t="s">
        <v>160</v>
      </c>
      <c r="AC148" s="139" t="s">
        <v>138</v>
      </c>
      <c r="AD148" s="139" t="s">
        <v>144</v>
      </c>
      <c r="AE148" s="139">
        <v>1</v>
      </c>
      <c r="AG148" s="139" t="s">
        <v>2318</v>
      </c>
      <c r="AH148" s="160">
        <v>10</v>
      </c>
      <c r="AI148" s="166">
        <v>3</v>
      </c>
      <c r="AJ148" s="139">
        <v>1</v>
      </c>
      <c r="AK148" s="167" t="s">
        <v>110</v>
      </c>
      <c r="AL148" s="139" t="s">
        <v>107</v>
      </c>
      <c r="AN148" s="139">
        <v>45</v>
      </c>
      <c r="AO148" s="139">
        <v>2</v>
      </c>
      <c r="AP148" s="139">
        <v>1.5</v>
      </c>
      <c r="AQ148" s="139" t="s">
        <v>110</v>
      </c>
      <c r="AR148" s="167" t="s">
        <v>107</v>
      </c>
      <c r="AT148" s="139">
        <v>45</v>
      </c>
      <c r="AU148" s="139">
        <v>2</v>
      </c>
      <c r="AV148" s="139">
        <v>1</v>
      </c>
      <c r="AW148" s="139" t="s">
        <v>110</v>
      </c>
      <c r="AX148" s="139" t="s">
        <v>107</v>
      </c>
      <c r="AZ148" s="139">
        <v>0</v>
      </c>
      <c r="BF148" s="167">
        <v>0</v>
      </c>
      <c r="BL148" s="139">
        <v>0</v>
      </c>
      <c r="BX148" s="139">
        <v>0</v>
      </c>
      <c r="CD148" s="139" t="s">
        <v>2319</v>
      </c>
      <c r="CE148" s="139" t="s">
        <v>2320</v>
      </c>
      <c r="CL148" s="139">
        <v>100</v>
      </c>
    </row>
    <row r="149" spans="1:90">
      <c r="A149" s="159">
        <v>43289</v>
      </c>
      <c r="B149" s="139" t="s">
        <v>1496</v>
      </c>
      <c r="D149" s="139" t="s">
        <v>1497</v>
      </c>
      <c r="E149" s="139">
        <v>25</v>
      </c>
      <c r="F149" s="139">
        <v>2</v>
      </c>
      <c r="G149" s="160" t="s">
        <v>463</v>
      </c>
      <c r="H149" s="139">
        <v>70</v>
      </c>
      <c r="I149" s="139">
        <v>74</v>
      </c>
      <c r="J149" s="161" t="s">
        <v>2507</v>
      </c>
      <c r="K149" s="162">
        <v>57.865000000000002</v>
      </c>
      <c r="L149" s="162">
        <v>57.905000000000001</v>
      </c>
      <c r="M149" s="163">
        <v>22</v>
      </c>
      <c r="N149" s="164">
        <v>3</v>
      </c>
      <c r="P149" s="139" t="s">
        <v>4</v>
      </c>
      <c r="Q149" s="139" t="s">
        <v>1505</v>
      </c>
      <c r="R149" s="160" t="s">
        <v>21</v>
      </c>
      <c r="S149" s="139" t="s">
        <v>2135</v>
      </c>
      <c r="T149" s="139" t="s">
        <v>160</v>
      </c>
      <c r="U149" s="139" t="s">
        <v>138</v>
      </c>
      <c r="V149" s="139" t="s">
        <v>1509</v>
      </c>
      <c r="W149" s="139">
        <v>4</v>
      </c>
      <c r="X149" s="165" t="s">
        <v>89</v>
      </c>
      <c r="Y149" s="139" t="s">
        <v>93</v>
      </c>
      <c r="Z149" s="139" t="s">
        <v>1946</v>
      </c>
      <c r="AD149" s="139" t="s">
        <v>146</v>
      </c>
      <c r="AE149" s="139">
        <v>0</v>
      </c>
      <c r="AG149" s="139" t="s">
        <v>1541</v>
      </c>
      <c r="AH149" s="160">
        <v>10</v>
      </c>
      <c r="AI149" s="166">
        <v>3</v>
      </c>
      <c r="AJ149" s="139">
        <v>1</v>
      </c>
      <c r="AK149" s="167" t="s">
        <v>110</v>
      </c>
      <c r="AL149" s="139" t="s">
        <v>107</v>
      </c>
      <c r="AN149" s="139">
        <v>45</v>
      </c>
      <c r="AO149" s="139">
        <v>2</v>
      </c>
      <c r="AP149" s="139">
        <v>1.5</v>
      </c>
      <c r="AQ149" s="139" t="s">
        <v>110</v>
      </c>
      <c r="AR149" s="167" t="s">
        <v>107</v>
      </c>
      <c r="AT149" s="139">
        <v>45</v>
      </c>
      <c r="AU149" s="139">
        <v>2</v>
      </c>
      <c r="AV149" s="139">
        <v>1</v>
      </c>
      <c r="AW149" s="139" t="s">
        <v>110</v>
      </c>
      <c r="AX149" s="139" t="s">
        <v>107</v>
      </c>
      <c r="AZ149" s="139">
        <v>0</v>
      </c>
      <c r="BF149" s="167">
        <v>0</v>
      </c>
      <c r="BL149" s="139">
        <v>0</v>
      </c>
      <c r="BX149" s="139">
        <v>0</v>
      </c>
      <c r="CD149" s="139" t="s">
        <v>2321</v>
      </c>
      <c r="CE149" s="139" t="s">
        <v>2322</v>
      </c>
      <c r="CL149" s="139">
        <v>100</v>
      </c>
    </row>
    <row r="150" spans="1:90">
      <c r="A150" s="159">
        <v>43289</v>
      </c>
      <c r="B150" s="139" t="s">
        <v>1496</v>
      </c>
      <c r="D150" s="139" t="s">
        <v>1497</v>
      </c>
      <c r="E150" s="139">
        <v>25</v>
      </c>
      <c r="F150" s="139">
        <v>3</v>
      </c>
      <c r="G150" s="160" t="s">
        <v>465</v>
      </c>
      <c r="H150" s="139">
        <v>0</v>
      </c>
      <c r="I150" s="139">
        <v>72</v>
      </c>
      <c r="J150" s="161" t="s">
        <v>2507</v>
      </c>
      <c r="K150" s="162">
        <v>57.905000000000001</v>
      </c>
      <c r="L150" s="162">
        <v>58.625</v>
      </c>
      <c r="M150" s="163">
        <v>22</v>
      </c>
      <c r="N150" s="164">
        <v>3</v>
      </c>
      <c r="P150" s="139" t="s">
        <v>4</v>
      </c>
      <c r="Q150" s="139" t="s">
        <v>1505</v>
      </c>
      <c r="R150" s="160" t="s">
        <v>2135</v>
      </c>
      <c r="S150" s="139" t="s">
        <v>2135</v>
      </c>
      <c r="V150" s="139" t="s">
        <v>1509</v>
      </c>
      <c r="W150" s="139">
        <v>4</v>
      </c>
      <c r="X150" s="165" t="s">
        <v>89</v>
      </c>
      <c r="Y150" s="139" t="s">
        <v>93</v>
      </c>
      <c r="Z150" s="139" t="s">
        <v>1946</v>
      </c>
      <c r="AD150" s="139" t="s">
        <v>146</v>
      </c>
      <c r="AE150" s="139">
        <v>0</v>
      </c>
      <c r="AG150" s="139" t="s">
        <v>1541</v>
      </c>
      <c r="AH150" s="160">
        <v>10</v>
      </c>
      <c r="AI150" s="166">
        <v>3</v>
      </c>
      <c r="AJ150" s="139">
        <v>1</v>
      </c>
      <c r="AK150" s="167" t="s">
        <v>110</v>
      </c>
      <c r="AL150" s="139" t="s">
        <v>107</v>
      </c>
      <c r="AN150" s="139">
        <v>45</v>
      </c>
      <c r="AO150" s="139">
        <v>2</v>
      </c>
      <c r="AP150" s="139">
        <v>1.5</v>
      </c>
      <c r="AQ150" s="139" t="s">
        <v>110</v>
      </c>
      <c r="AR150" s="167" t="s">
        <v>107</v>
      </c>
      <c r="AT150" s="139">
        <v>45</v>
      </c>
      <c r="AU150" s="139">
        <v>2</v>
      </c>
      <c r="AV150" s="139">
        <v>1</v>
      </c>
      <c r="AW150" s="139" t="s">
        <v>110</v>
      </c>
      <c r="AX150" s="139" t="s">
        <v>107</v>
      </c>
      <c r="AZ150" s="139">
        <v>0</v>
      </c>
      <c r="BF150" s="167">
        <v>0</v>
      </c>
      <c r="BL150" s="139">
        <v>0</v>
      </c>
      <c r="BX150" s="139">
        <v>0</v>
      </c>
      <c r="CD150" s="139" t="s">
        <v>2321</v>
      </c>
      <c r="CE150" s="139" t="s">
        <v>2322</v>
      </c>
      <c r="CL150" s="139">
        <v>100</v>
      </c>
    </row>
    <row r="151" spans="1:90">
      <c r="A151" s="159">
        <v>43289</v>
      </c>
      <c r="B151" s="139" t="s">
        <v>1496</v>
      </c>
      <c r="D151" s="139" t="s">
        <v>1497</v>
      </c>
      <c r="E151" s="139">
        <v>25</v>
      </c>
      <c r="F151" s="139">
        <v>4</v>
      </c>
      <c r="G151" s="160" t="s">
        <v>467</v>
      </c>
      <c r="H151" s="139">
        <v>0</v>
      </c>
      <c r="I151" s="139">
        <v>50.5</v>
      </c>
      <c r="J151" s="161" t="s">
        <v>2507</v>
      </c>
      <c r="K151" s="162">
        <v>58.625</v>
      </c>
      <c r="L151" s="162">
        <v>59.13</v>
      </c>
      <c r="M151" s="163">
        <v>22</v>
      </c>
      <c r="N151" s="164">
        <v>3</v>
      </c>
      <c r="P151" s="139" t="s">
        <v>4</v>
      </c>
      <c r="Q151" s="139" t="s">
        <v>1505</v>
      </c>
      <c r="R151" s="160" t="s">
        <v>2135</v>
      </c>
      <c r="S151" s="139" t="s">
        <v>1939</v>
      </c>
      <c r="V151" s="139" t="s">
        <v>1509</v>
      </c>
      <c r="W151" s="139">
        <v>4</v>
      </c>
      <c r="X151" s="165" t="s">
        <v>89</v>
      </c>
      <c r="Y151" s="139" t="s">
        <v>93</v>
      </c>
      <c r="Z151" s="139" t="s">
        <v>1946</v>
      </c>
      <c r="AD151" s="139" t="s">
        <v>146</v>
      </c>
      <c r="AE151" s="139">
        <v>0</v>
      </c>
      <c r="AG151" s="139" t="s">
        <v>1541</v>
      </c>
      <c r="AH151" s="160">
        <v>10</v>
      </c>
      <c r="AI151" s="166">
        <v>3</v>
      </c>
      <c r="AJ151" s="139">
        <v>1</v>
      </c>
      <c r="AK151" s="167" t="s">
        <v>110</v>
      </c>
      <c r="AL151" s="139" t="s">
        <v>107</v>
      </c>
      <c r="AN151" s="139">
        <v>45</v>
      </c>
      <c r="AO151" s="139">
        <v>2</v>
      </c>
      <c r="AP151" s="139">
        <v>1.5</v>
      </c>
      <c r="AQ151" s="139" t="s">
        <v>110</v>
      </c>
      <c r="AR151" s="167" t="s">
        <v>107</v>
      </c>
      <c r="AT151" s="139">
        <v>45</v>
      </c>
      <c r="AU151" s="139">
        <v>2</v>
      </c>
      <c r="AV151" s="139">
        <v>1</v>
      </c>
      <c r="AW151" s="139" t="s">
        <v>110</v>
      </c>
      <c r="AX151" s="139" t="s">
        <v>107</v>
      </c>
      <c r="AZ151" s="139">
        <v>0</v>
      </c>
      <c r="BF151" s="167">
        <v>0</v>
      </c>
      <c r="BL151" s="139">
        <v>0</v>
      </c>
      <c r="BX151" s="139">
        <v>0</v>
      </c>
      <c r="CD151" s="139" t="s">
        <v>2321</v>
      </c>
      <c r="CE151" s="139" t="s">
        <v>2322</v>
      </c>
      <c r="CL151" s="139">
        <v>100</v>
      </c>
    </row>
    <row r="152" spans="1:90">
      <c r="A152" s="159">
        <v>43289</v>
      </c>
      <c r="B152" s="139" t="s">
        <v>1496</v>
      </c>
      <c r="D152" s="139" t="s">
        <v>1497</v>
      </c>
      <c r="E152" s="139">
        <v>25</v>
      </c>
      <c r="F152" s="139">
        <v>4</v>
      </c>
      <c r="G152" s="160" t="s">
        <v>467</v>
      </c>
      <c r="H152" s="139">
        <v>50.5</v>
      </c>
      <c r="I152" s="139">
        <v>76</v>
      </c>
      <c r="J152" s="161" t="s">
        <v>2507</v>
      </c>
      <c r="K152" s="162">
        <v>59.13</v>
      </c>
      <c r="L152" s="162">
        <v>59.384999999999998</v>
      </c>
      <c r="M152" s="163">
        <v>23</v>
      </c>
      <c r="N152" s="164">
        <v>2</v>
      </c>
      <c r="O152" s="139" t="s">
        <v>1715</v>
      </c>
      <c r="P152" s="139" t="s">
        <v>4</v>
      </c>
      <c r="Q152" s="139" t="s">
        <v>1723</v>
      </c>
      <c r="R152" s="160" t="s">
        <v>1939</v>
      </c>
      <c r="S152" s="139" t="s">
        <v>2135</v>
      </c>
      <c r="T152" s="139" t="s">
        <v>133</v>
      </c>
      <c r="U152" s="139" t="s">
        <v>140</v>
      </c>
      <c r="V152" s="139" t="s">
        <v>1569</v>
      </c>
      <c r="W152" s="139">
        <v>5</v>
      </c>
      <c r="X152" s="165" t="s">
        <v>91</v>
      </c>
      <c r="Y152" s="139" t="s">
        <v>98</v>
      </c>
      <c r="Z152" s="139" t="s">
        <v>1946</v>
      </c>
      <c r="AD152" s="139" t="s">
        <v>146</v>
      </c>
      <c r="AE152" s="139">
        <v>0</v>
      </c>
      <c r="AG152" s="139" t="s">
        <v>1541</v>
      </c>
      <c r="AH152" s="160">
        <v>25</v>
      </c>
      <c r="AI152" s="166">
        <v>13</v>
      </c>
      <c r="AJ152" s="139">
        <v>1</v>
      </c>
      <c r="AK152" s="167" t="s">
        <v>112</v>
      </c>
      <c r="AL152" s="139" t="s">
        <v>106</v>
      </c>
      <c r="AN152" s="139">
        <v>40</v>
      </c>
      <c r="AO152" s="139">
        <v>19</v>
      </c>
      <c r="AP152" s="139">
        <v>2.5</v>
      </c>
      <c r="AQ152" s="139" t="s">
        <v>113</v>
      </c>
      <c r="AR152" s="167" t="s">
        <v>107</v>
      </c>
      <c r="AT152" s="139">
        <v>35</v>
      </c>
      <c r="AU152" s="139">
        <v>30</v>
      </c>
      <c r="AV152" s="139">
        <v>4</v>
      </c>
      <c r="AW152" s="139" t="s">
        <v>111</v>
      </c>
      <c r="AX152" s="139" t="s">
        <v>105</v>
      </c>
      <c r="AY152" s="167" t="s">
        <v>2323</v>
      </c>
      <c r="AZ152" s="139">
        <v>0</v>
      </c>
      <c r="BF152" s="167">
        <v>0</v>
      </c>
      <c r="BL152" s="139">
        <v>0</v>
      </c>
      <c r="BX152" s="139">
        <v>0</v>
      </c>
      <c r="CE152" s="139" t="s">
        <v>2324</v>
      </c>
      <c r="CL152" s="139">
        <v>100</v>
      </c>
    </row>
    <row r="153" spans="1:90">
      <c r="A153" s="159">
        <v>43289</v>
      </c>
      <c r="B153" s="139" t="s">
        <v>1496</v>
      </c>
      <c r="D153" s="139" t="s">
        <v>1497</v>
      </c>
      <c r="E153" s="139">
        <v>26</v>
      </c>
      <c r="F153" s="139">
        <v>1</v>
      </c>
      <c r="G153" s="160" t="s">
        <v>469</v>
      </c>
      <c r="H153" s="139">
        <v>0</v>
      </c>
      <c r="I153" s="139">
        <v>21</v>
      </c>
      <c r="J153" s="161" t="s">
        <v>2507</v>
      </c>
      <c r="K153" s="162">
        <v>59.25</v>
      </c>
      <c r="L153" s="162">
        <v>59.46</v>
      </c>
      <c r="M153" s="163">
        <v>23</v>
      </c>
      <c r="N153" s="164">
        <v>2</v>
      </c>
      <c r="O153" s="139" t="s">
        <v>1715</v>
      </c>
      <c r="P153" s="139" t="s">
        <v>4</v>
      </c>
      <c r="Q153" s="139" t="s">
        <v>1723</v>
      </c>
      <c r="R153" s="160" t="s">
        <v>2135</v>
      </c>
      <c r="S153" s="139" t="s">
        <v>1939</v>
      </c>
      <c r="V153" s="139" t="s">
        <v>1569</v>
      </c>
      <c r="W153" s="139">
        <v>5</v>
      </c>
      <c r="X153" s="165" t="s">
        <v>91</v>
      </c>
      <c r="Y153" s="139" t="s">
        <v>98</v>
      </c>
      <c r="Z153" s="139" t="s">
        <v>1946</v>
      </c>
      <c r="AD153" s="139" t="s">
        <v>146</v>
      </c>
      <c r="AE153" s="139">
        <v>0</v>
      </c>
      <c r="AG153" s="139" t="s">
        <v>1541</v>
      </c>
      <c r="AH153" s="160">
        <v>25</v>
      </c>
      <c r="AI153" s="166">
        <v>13</v>
      </c>
      <c r="AJ153" s="139">
        <v>1</v>
      </c>
      <c r="AK153" s="167" t="s">
        <v>112</v>
      </c>
      <c r="AL153" s="139" t="s">
        <v>106</v>
      </c>
      <c r="AN153" s="139">
        <v>40</v>
      </c>
      <c r="AO153" s="139">
        <v>19</v>
      </c>
      <c r="AP153" s="139">
        <v>2.5</v>
      </c>
      <c r="AQ153" s="139" t="s">
        <v>113</v>
      </c>
      <c r="AR153" s="167" t="s">
        <v>107</v>
      </c>
      <c r="AT153" s="139">
        <v>35</v>
      </c>
      <c r="AU153" s="139">
        <v>30</v>
      </c>
      <c r="AV153" s="139">
        <v>4</v>
      </c>
      <c r="AW153" s="139" t="s">
        <v>111</v>
      </c>
      <c r="AX153" s="139" t="s">
        <v>105</v>
      </c>
      <c r="AY153" s="167" t="s">
        <v>2323</v>
      </c>
      <c r="AZ153" s="139">
        <v>0</v>
      </c>
      <c r="BF153" s="167">
        <v>0</v>
      </c>
      <c r="BL153" s="139">
        <v>0</v>
      </c>
      <c r="BX153" s="139">
        <v>0</v>
      </c>
      <c r="CE153" s="139" t="s">
        <v>2324</v>
      </c>
      <c r="CL153" s="139">
        <v>100</v>
      </c>
    </row>
    <row r="154" spans="1:90">
      <c r="A154" s="159">
        <v>43289</v>
      </c>
      <c r="B154" s="139" t="s">
        <v>1496</v>
      </c>
      <c r="D154" s="139" t="s">
        <v>1497</v>
      </c>
      <c r="E154" s="139">
        <v>26</v>
      </c>
      <c r="F154" s="139">
        <v>1</v>
      </c>
      <c r="G154" s="160" t="s">
        <v>469</v>
      </c>
      <c r="H154" s="139">
        <v>21</v>
      </c>
      <c r="I154" s="139">
        <v>96</v>
      </c>
      <c r="J154" s="161" t="s">
        <v>2507</v>
      </c>
      <c r="K154" s="162">
        <v>59.46</v>
      </c>
      <c r="L154" s="162">
        <v>60.21</v>
      </c>
      <c r="M154" s="163" t="s">
        <v>1726</v>
      </c>
      <c r="N154" s="164">
        <v>11</v>
      </c>
      <c r="P154" s="139" t="s">
        <v>1489</v>
      </c>
      <c r="Q154" s="139" t="s">
        <v>1523</v>
      </c>
      <c r="R154" s="160" t="s">
        <v>1939</v>
      </c>
      <c r="S154" s="139" t="s">
        <v>2135</v>
      </c>
      <c r="T154" s="139" t="s">
        <v>133</v>
      </c>
      <c r="U154" s="139" t="s">
        <v>140</v>
      </c>
      <c r="V154" s="139" t="s">
        <v>1509</v>
      </c>
      <c r="W154" s="139">
        <v>4</v>
      </c>
      <c r="X154" s="165" t="s">
        <v>89</v>
      </c>
      <c r="Y154" s="139" t="s">
        <v>93</v>
      </c>
      <c r="Z154" s="139" t="s">
        <v>1797</v>
      </c>
      <c r="AA154" s="139" t="s">
        <v>148</v>
      </c>
      <c r="AB154" s="139" t="s">
        <v>133</v>
      </c>
      <c r="AC154" s="139" t="s">
        <v>138</v>
      </c>
      <c r="AD154" s="139" t="s">
        <v>144</v>
      </c>
      <c r="AE154" s="139">
        <v>1</v>
      </c>
      <c r="AG154" s="139" t="s">
        <v>1798</v>
      </c>
      <c r="AH154" s="160">
        <v>15</v>
      </c>
      <c r="AI154" s="166">
        <v>5</v>
      </c>
      <c r="AJ154" s="139">
        <v>1.5</v>
      </c>
      <c r="AK154" s="167" t="s">
        <v>110</v>
      </c>
      <c r="AL154" s="139" t="s">
        <v>107</v>
      </c>
      <c r="AN154" s="139">
        <v>44.9</v>
      </c>
      <c r="AO154" s="139">
        <v>5</v>
      </c>
      <c r="AP154" s="139">
        <v>2</v>
      </c>
      <c r="AQ154" s="139" t="s">
        <v>110</v>
      </c>
      <c r="AR154" s="167" t="s">
        <v>107</v>
      </c>
      <c r="AT154" s="139">
        <v>40</v>
      </c>
      <c r="AU154" s="139">
        <v>15</v>
      </c>
      <c r="AV154" s="139">
        <v>2</v>
      </c>
      <c r="AW154" s="139" t="s">
        <v>110</v>
      </c>
      <c r="AX154" s="139" t="s">
        <v>107</v>
      </c>
      <c r="AZ154" s="139">
        <v>0</v>
      </c>
      <c r="BF154" s="167">
        <v>0</v>
      </c>
      <c r="BL154" s="139">
        <v>0</v>
      </c>
      <c r="BX154" s="139">
        <v>0.1</v>
      </c>
      <c r="BY154" s="139">
        <v>0.1</v>
      </c>
      <c r="BZ154" s="139">
        <v>0.1</v>
      </c>
      <c r="CA154" s="139" t="s">
        <v>113</v>
      </c>
      <c r="CB154" s="139" t="s">
        <v>107</v>
      </c>
      <c r="CD154" s="139" t="s">
        <v>1799</v>
      </c>
      <c r="CE154" s="139" t="s">
        <v>1800</v>
      </c>
      <c r="CL154" s="139">
        <v>100</v>
      </c>
    </row>
    <row r="155" spans="1:90">
      <c r="A155" s="159">
        <v>43289</v>
      </c>
      <c r="B155" s="139" t="s">
        <v>1496</v>
      </c>
      <c r="D155" s="139" t="s">
        <v>1497</v>
      </c>
      <c r="E155" s="139">
        <v>26</v>
      </c>
      <c r="F155" s="139">
        <v>2</v>
      </c>
      <c r="G155" s="160" t="s">
        <v>471</v>
      </c>
      <c r="H155" s="139">
        <v>0</v>
      </c>
      <c r="I155" s="139">
        <v>87</v>
      </c>
      <c r="J155" s="161" t="s">
        <v>2507</v>
      </c>
      <c r="K155" s="162">
        <v>60.21</v>
      </c>
      <c r="L155" s="162">
        <v>61.08</v>
      </c>
      <c r="M155" s="163" t="s">
        <v>1726</v>
      </c>
      <c r="N155" s="164">
        <v>11</v>
      </c>
      <c r="P155" s="139" t="s">
        <v>1489</v>
      </c>
      <c r="Q155" s="139" t="s">
        <v>1523</v>
      </c>
      <c r="R155" s="160" t="s">
        <v>2135</v>
      </c>
      <c r="S155" s="139" t="s">
        <v>2135</v>
      </c>
      <c r="V155" s="139" t="s">
        <v>1509</v>
      </c>
      <c r="W155" s="139">
        <v>4</v>
      </c>
      <c r="X155" s="165" t="s">
        <v>89</v>
      </c>
      <c r="Y155" s="139" t="s">
        <v>93</v>
      </c>
      <c r="Z155" s="139" t="s">
        <v>1797</v>
      </c>
      <c r="AA155" s="139" t="s">
        <v>148</v>
      </c>
      <c r="AB155" s="139" t="s">
        <v>133</v>
      </c>
      <c r="AC155" s="139" t="s">
        <v>138</v>
      </c>
      <c r="AD155" s="139" t="s">
        <v>144</v>
      </c>
      <c r="AE155" s="139">
        <v>1</v>
      </c>
      <c r="AG155" s="139" t="s">
        <v>1798</v>
      </c>
      <c r="AH155" s="160">
        <v>15</v>
      </c>
      <c r="AI155" s="166">
        <v>5</v>
      </c>
      <c r="AJ155" s="139">
        <v>1.5</v>
      </c>
      <c r="AK155" s="167" t="s">
        <v>110</v>
      </c>
      <c r="AL155" s="139" t="s">
        <v>107</v>
      </c>
      <c r="AN155" s="139">
        <v>44.9</v>
      </c>
      <c r="AO155" s="139">
        <v>5</v>
      </c>
      <c r="AP155" s="139">
        <v>2</v>
      </c>
      <c r="AQ155" s="139" t="s">
        <v>110</v>
      </c>
      <c r="AR155" s="167" t="s">
        <v>107</v>
      </c>
      <c r="AT155" s="139">
        <v>40</v>
      </c>
      <c r="AU155" s="139">
        <v>15</v>
      </c>
      <c r="AV155" s="139">
        <v>2</v>
      </c>
      <c r="AW155" s="139" t="s">
        <v>110</v>
      </c>
      <c r="AX155" s="139" t="s">
        <v>107</v>
      </c>
      <c r="AZ155" s="139">
        <v>0</v>
      </c>
      <c r="BF155" s="167">
        <v>0</v>
      </c>
      <c r="BL155" s="139">
        <v>0</v>
      </c>
      <c r="BX155" s="139">
        <v>0.1</v>
      </c>
      <c r="BY155" s="139">
        <v>0.1</v>
      </c>
      <c r="BZ155" s="139">
        <v>0.1</v>
      </c>
      <c r="CA155" s="139" t="s">
        <v>113</v>
      </c>
      <c r="CB155" s="139" t="s">
        <v>107</v>
      </c>
      <c r="CD155" s="139" t="s">
        <v>1799</v>
      </c>
      <c r="CE155" s="139" t="s">
        <v>1800</v>
      </c>
      <c r="CL155" s="139">
        <v>100</v>
      </c>
    </row>
    <row r="156" spans="1:90">
      <c r="A156" s="159">
        <v>43289</v>
      </c>
      <c r="B156" s="139" t="s">
        <v>1496</v>
      </c>
      <c r="D156" s="139" t="s">
        <v>1497</v>
      </c>
      <c r="E156" s="139">
        <v>26</v>
      </c>
      <c r="F156" s="139">
        <v>3</v>
      </c>
      <c r="G156" s="160" t="s">
        <v>473</v>
      </c>
      <c r="H156" s="139">
        <v>0</v>
      </c>
      <c r="I156" s="139">
        <v>95</v>
      </c>
      <c r="J156" s="161" t="s">
        <v>2507</v>
      </c>
      <c r="K156" s="162">
        <v>61.08</v>
      </c>
      <c r="L156" s="162">
        <v>62.03</v>
      </c>
      <c r="M156" s="163" t="s">
        <v>1726</v>
      </c>
      <c r="N156" s="164">
        <v>11</v>
      </c>
      <c r="P156" s="139" t="s">
        <v>1489</v>
      </c>
      <c r="Q156" s="139" t="s">
        <v>1523</v>
      </c>
      <c r="R156" s="160" t="s">
        <v>2135</v>
      </c>
      <c r="S156" s="139" t="s">
        <v>2135</v>
      </c>
      <c r="V156" s="139" t="s">
        <v>1509</v>
      </c>
      <c r="W156" s="139">
        <v>4</v>
      </c>
      <c r="X156" s="165" t="s">
        <v>89</v>
      </c>
      <c r="Y156" s="139" t="s">
        <v>93</v>
      </c>
      <c r="Z156" s="139" t="s">
        <v>1797</v>
      </c>
      <c r="AA156" s="139" t="s">
        <v>148</v>
      </c>
      <c r="AB156" s="139" t="s">
        <v>133</v>
      </c>
      <c r="AC156" s="139" t="s">
        <v>138</v>
      </c>
      <c r="AD156" s="139" t="s">
        <v>144</v>
      </c>
      <c r="AE156" s="139">
        <v>1</v>
      </c>
      <c r="AG156" s="139" t="s">
        <v>1798</v>
      </c>
      <c r="AH156" s="160">
        <v>15</v>
      </c>
      <c r="AI156" s="166">
        <v>5</v>
      </c>
      <c r="AJ156" s="139">
        <v>1.5</v>
      </c>
      <c r="AK156" s="167" t="s">
        <v>110</v>
      </c>
      <c r="AL156" s="139" t="s">
        <v>107</v>
      </c>
      <c r="AN156" s="139">
        <v>44.9</v>
      </c>
      <c r="AO156" s="139">
        <v>5</v>
      </c>
      <c r="AP156" s="139">
        <v>2</v>
      </c>
      <c r="AQ156" s="139" t="s">
        <v>110</v>
      </c>
      <c r="AR156" s="167" t="s">
        <v>107</v>
      </c>
      <c r="AT156" s="139">
        <v>40</v>
      </c>
      <c r="AU156" s="139">
        <v>15</v>
      </c>
      <c r="AV156" s="139">
        <v>2</v>
      </c>
      <c r="AW156" s="139" t="s">
        <v>110</v>
      </c>
      <c r="AX156" s="139" t="s">
        <v>107</v>
      </c>
      <c r="AZ156" s="139">
        <v>0</v>
      </c>
      <c r="BF156" s="167">
        <v>0</v>
      </c>
      <c r="BL156" s="139">
        <v>0</v>
      </c>
      <c r="BX156" s="139">
        <v>0.1</v>
      </c>
      <c r="BY156" s="139">
        <v>0.1</v>
      </c>
      <c r="BZ156" s="139">
        <v>0.1</v>
      </c>
      <c r="CA156" s="139" t="s">
        <v>113</v>
      </c>
      <c r="CB156" s="139" t="s">
        <v>107</v>
      </c>
      <c r="CD156" s="139" t="s">
        <v>1799</v>
      </c>
      <c r="CE156" s="139" t="s">
        <v>1800</v>
      </c>
      <c r="CL156" s="139">
        <v>100</v>
      </c>
    </row>
    <row r="157" spans="1:90">
      <c r="A157" s="159">
        <v>43289</v>
      </c>
      <c r="B157" s="139" t="s">
        <v>1496</v>
      </c>
      <c r="D157" s="139" t="s">
        <v>1497</v>
      </c>
      <c r="E157" s="139">
        <v>26</v>
      </c>
      <c r="F157" s="139">
        <v>4</v>
      </c>
      <c r="G157" s="160" t="s">
        <v>475</v>
      </c>
      <c r="H157" s="139">
        <v>0</v>
      </c>
      <c r="I157" s="139">
        <v>32.5</v>
      </c>
      <c r="J157" s="161" t="s">
        <v>2507</v>
      </c>
      <c r="K157" s="162">
        <v>62.03</v>
      </c>
      <c r="L157" s="162">
        <v>62.355000000000004</v>
      </c>
      <c r="M157" s="163" t="s">
        <v>1726</v>
      </c>
      <c r="N157" s="164">
        <v>11</v>
      </c>
      <c r="P157" s="139" t="s">
        <v>1489</v>
      </c>
      <c r="Q157" s="139" t="s">
        <v>1523</v>
      </c>
      <c r="R157" s="160" t="s">
        <v>2135</v>
      </c>
      <c r="S157" s="139" t="s">
        <v>2135</v>
      </c>
      <c r="V157" s="139" t="s">
        <v>1509</v>
      </c>
      <c r="W157" s="139">
        <v>4</v>
      </c>
      <c r="X157" s="165" t="s">
        <v>89</v>
      </c>
      <c r="Y157" s="139" t="s">
        <v>93</v>
      </c>
      <c r="Z157" s="139" t="s">
        <v>1797</v>
      </c>
      <c r="AA157" s="139" t="s">
        <v>148</v>
      </c>
      <c r="AB157" s="139" t="s">
        <v>133</v>
      </c>
      <c r="AC157" s="139" t="s">
        <v>138</v>
      </c>
      <c r="AD157" s="139" t="s">
        <v>144</v>
      </c>
      <c r="AE157" s="139">
        <v>1</v>
      </c>
      <c r="AG157" s="139" t="s">
        <v>1798</v>
      </c>
      <c r="AH157" s="160">
        <v>15</v>
      </c>
      <c r="AI157" s="166">
        <v>5</v>
      </c>
      <c r="AJ157" s="139">
        <v>1.5</v>
      </c>
      <c r="AK157" s="167" t="s">
        <v>110</v>
      </c>
      <c r="AL157" s="139" t="s">
        <v>107</v>
      </c>
      <c r="AN157" s="139">
        <v>44.9</v>
      </c>
      <c r="AO157" s="139">
        <v>5</v>
      </c>
      <c r="AP157" s="139">
        <v>2</v>
      </c>
      <c r="AQ157" s="139" t="s">
        <v>110</v>
      </c>
      <c r="AR157" s="167" t="s">
        <v>107</v>
      </c>
      <c r="AT157" s="139">
        <v>40</v>
      </c>
      <c r="AU157" s="139">
        <v>15</v>
      </c>
      <c r="AV157" s="139">
        <v>2</v>
      </c>
      <c r="AW157" s="139" t="s">
        <v>110</v>
      </c>
      <c r="AX157" s="139" t="s">
        <v>107</v>
      </c>
      <c r="AZ157" s="139">
        <v>0</v>
      </c>
      <c r="BF157" s="167">
        <v>0</v>
      </c>
      <c r="BL157" s="139">
        <v>0</v>
      </c>
      <c r="BX157" s="139">
        <v>0.1</v>
      </c>
      <c r="BY157" s="139">
        <v>0.1</v>
      </c>
      <c r="BZ157" s="139">
        <v>0.1</v>
      </c>
      <c r="CA157" s="139" t="s">
        <v>113</v>
      </c>
      <c r="CB157" s="139" t="s">
        <v>107</v>
      </c>
      <c r="CD157" s="139" t="s">
        <v>1799</v>
      </c>
      <c r="CE157" s="139" t="s">
        <v>1800</v>
      </c>
      <c r="CL157" s="139">
        <v>100</v>
      </c>
    </row>
    <row r="158" spans="1:90">
      <c r="A158" s="159">
        <v>43289</v>
      </c>
      <c r="B158" s="139" t="s">
        <v>1496</v>
      </c>
      <c r="D158" s="139" t="s">
        <v>1497</v>
      </c>
      <c r="E158" s="139">
        <v>27</v>
      </c>
      <c r="F158" s="139">
        <v>1</v>
      </c>
      <c r="G158" s="160" t="s">
        <v>477</v>
      </c>
      <c r="H158" s="139">
        <v>0</v>
      </c>
      <c r="I158" s="139">
        <v>90</v>
      </c>
      <c r="J158" s="161" t="s">
        <v>2507</v>
      </c>
      <c r="K158" s="162">
        <v>62.25</v>
      </c>
      <c r="L158" s="162">
        <v>63.15</v>
      </c>
      <c r="M158" s="163" t="s">
        <v>1726</v>
      </c>
      <c r="N158" s="164">
        <v>11</v>
      </c>
      <c r="P158" s="139" t="s">
        <v>1489</v>
      </c>
      <c r="Q158" s="139" t="s">
        <v>1523</v>
      </c>
      <c r="R158" s="160" t="s">
        <v>2135</v>
      </c>
      <c r="S158" s="139" t="s">
        <v>1490</v>
      </c>
      <c r="V158" s="139" t="s">
        <v>1509</v>
      </c>
      <c r="W158" s="139">
        <v>4</v>
      </c>
      <c r="X158" s="165" t="s">
        <v>89</v>
      </c>
      <c r="Y158" s="139" t="s">
        <v>93</v>
      </c>
      <c r="Z158" s="139" t="s">
        <v>1797</v>
      </c>
      <c r="AA158" s="139" t="s">
        <v>148</v>
      </c>
      <c r="AB158" s="139" t="s">
        <v>133</v>
      </c>
      <c r="AC158" s="139" t="s">
        <v>138</v>
      </c>
      <c r="AD158" s="139" t="s">
        <v>144</v>
      </c>
      <c r="AE158" s="139">
        <v>1</v>
      </c>
      <c r="AG158" s="139" t="s">
        <v>1798</v>
      </c>
      <c r="AH158" s="160">
        <v>15</v>
      </c>
      <c r="AI158" s="166">
        <v>5</v>
      </c>
      <c r="AJ158" s="139">
        <v>1.5</v>
      </c>
      <c r="AK158" s="167" t="s">
        <v>110</v>
      </c>
      <c r="AL158" s="139" t="s">
        <v>107</v>
      </c>
      <c r="AN158" s="139">
        <v>44.9</v>
      </c>
      <c r="AO158" s="139">
        <v>5</v>
      </c>
      <c r="AP158" s="139">
        <v>2</v>
      </c>
      <c r="AQ158" s="139" t="s">
        <v>110</v>
      </c>
      <c r="AR158" s="167" t="s">
        <v>107</v>
      </c>
      <c r="AT158" s="139">
        <v>40</v>
      </c>
      <c r="AU158" s="139">
        <v>15</v>
      </c>
      <c r="AV158" s="139">
        <v>2</v>
      </c>
      <c r="AW158" s="139" t="s">
        <v>110</v>
      </c>
      <c r="AX158" s="139" t="s">
        <v>107</v>
      </c>
      <c r="AZ158" s="139">
        <v>0</v>
      </c>
      <c r="BF158" s="167">
        <v>0</v>
      </c>
      <c r="BL158" s="139">
        <v>0</v>
      </c>
      <c r="BX158" s="139">
        <v>0.1</v>
      </c>
      <c r="BY158" s="139">
        <v>0.1</v>
      </c>
      <c r="BZ158" s="139">
        <v>0.1</v>
      </c>
      <c r="CA158" s="139" t="s">
        <v>113</v>
      </c>
      <c r="CB158" s="139" t="s">
        <v>107</v>
      </c>
      <c r="CD158" s="139" t="s">
        <v>1799</v>
      </c>
      <c r="CE158" s="139" t="s">
        <v>1800</v>
      </c>
      <c r="CL158" s="139">
        <v>100</v>
      </c>
    </row>
    <row r="159" spans="1:90">
      <c r="A159" s="159">
        <v>43289</v>
      </c>
      <c r="B159" s="139" t="s">
        <v>1496</v>
      </c>
      <c r="D159" s="139" t="s">
        <v>1497</v>
      </c>
      <c r="E159" s="139">
        <v>27</v>
      </c>
      <c r="F159" s="139">
        <v>2</v>
      </c>
      <c r="G159" s="160" t="s">
        <v>479</v>
      </c>
      <c r="H159" s="139">
        <v>0</v>
      </c>
      <c r="I159" s="139">
        <v>47</v>
      </c>
      <c r="J159" s="161" t="s">
        <v>2507</v>
      </c>
      <c r="K159" s="162">
        <v>63.15</v>
      </c>
      <c r="L159" s="162">
        <v>63.62</v>
      </c>
      <c r="M159" s="163" t="s">
        <v>1727</v>
      </c>
      <c r="N159" s="164">
        <v>2</v>
      </c>
      <c r="P159" s="139" t="s">
        <v>1489</v>
      </c>
      <c r="Q159" s="139" t="s">
        <v>1523</v>
      </c>
      <c r="R159" s="160" t="s">
        <v>1490</v>
      </c>
      <c r="S159" s="139" t="s">
        <v>1490</v>
      </c>
      <c r="T159" s="139" t="s">
        <v>133</v>
      </c>
      <c r="U159" s="139" t="s">
        <v>140</v>
      </c>
      <c r="V159" s="139" t="s">
        <v>1509</v>
      </c>
      <c r="W159" s="139">
        <v>4</v>
      </c>
      <c r="X159" s="165" t="s">
        <v>89</v>
      </c>
      <c r="Y159" s="139" t="s">
        <v>93</v>
      </c>
      <c r="Z159" s="139" t="s">
        <v>1801</v>
      </c>
      <c r="AA159" s="139" t="s">
        <v>148</v>
      </c>
      <c r="AB159" s="139" t="s">
        <v>133</v>
      </c>
      <c r="AC159" s="139" t="s">
        <v>139</v>
      </c>
      <c r="AD159" s="139" t="s">
        <v>144</v>
      </c>
      <c r="AE159" s="139">
        <v>1</v>
      </c>
      <c r="AG159" s="139" t="s">
        <v>1802</v>
      </c>
      <c r="AH159" s="160">
        <v>20</v>
      </c>
      <c r="AI159" s="166">
        <v>2</v>
      </c>
      <c r="AJ159" s="139">
        <v>0.5</v>
      </c>
      <c r="AK159" s="167" t="s">
        <v>110</v>
      </c>
      <c r="AL159" s="139" t="s">
        <v>106</v>
      </c>
      <c r="AN159" s="139">
        <v>39.9</v>
      </c>
      <c r="AO159" s="139">
        <v>3</v>
      </c>
      <c r="AP159" s="139">
        <v>1.5</v>
      </c>
      <c r="AQ159" s="139" t="s">
        <v>111</v>
      </c>
      <c r="AR159" s="167" t="s">
        <v>106</v>
      </c>
      <c r="AT159" s="139">
        <v>40</v>
      </c>
      <c r="AU159" s="139">
        <v>5</v>
      </c>
      <c r="AV159" s="139">
        <v>2</v>
      </c>
      <c r="AW159" s="139" t="s">
        <v>113</v>
      </c>
      <c r="AX159" s="139" t="s">
        <v>107</v>
      </c>
      <c r="AZ159" s="139">
        <v>0</v>
      </c>
      <c r="BF159" s="167">
        <v>0</v>
      </c>
      <c r="BL159" s="139">
        <v>0</v>
      </c>
      <c r="BX159" s="139">
        <v>0.1</v>
      </c>
      <c r="BY159" s="139">
        <v>0.1</v>
      </c>
      <c r="BZ159" s="139">
        <v>0.1</v>
      </c>
      <c r="CA159" s="139" t="s">
        <v>113</v>
      </c>
      <c r="CB159" s="139" t="s">
        <v>107</v>
      </c>
      <c r="CD159" s="139" t="s">
        <v>1803</v>
      </c>
      <c r="CE159" s="139" t="s">
        <v>1804</v>
      </c>
      <c r="CL159" s="139">
        <v>100</v>
      </c>
    </row>
    <row r="160" spans="1:90">
      <c r="A160" s="159">
        <v>43289</v>
      </c>
      <c r="B160" s="139" t="s">
        <v>1496</v>
      </c>
      <c r="D160" s="139" t="s">
        <v>1497</v>
      </c>
      <c r="E160" s="139">
        <v>27</v>
      </c>
      <c r="F160" s="139">
        <v>2</v>
      </c>
      <c r="G160" s="160" t="s">
        <v>479</v>
      </c>
      <c r="H160" s="139">
        <v>47</v>
      </c>
      <c r="I160" s="139">
        <v>79</v>
      </c>
      <c r="J160" s="161" t="s">
        <v>2507</v>
      </c>
      <c r="K160" s="162">
        <v>63.62</v>
      </c>
      <c r="L160" s="162">
        <v>63.94</v>
      </c>
      <c r="M160" s="163" t="s">
        <v>1805</v>
      </c>
      <c r="N160" s="164">
        <v>21</v>
      </c>
      <c r="P160" s="139" t="s">
        <v>1489</v>
      </c>
      <c r="Q160" s="139" t="s">
        <v>1523</v>
      </c>
      <c r="R160" s="160" t="s">
        <v>1490</v>
      </c>
      <c r="S160" s="139" t="s">
        <v>2135</v>
      </c>
      <c r="T160" s="139" t="s">
        <v>133</v>
      </c>
      <c r="U160" s="139" t="s">
        <v>138</v>
      </c>
      <c r="V160" s="139" t="s">
        <v>1509</v>
      </c>
      <c r="W160" s="139">
        <v>4</v>
      </c>
      <c r="X160" s="165" t="s">
        <v>89</v>
      </c>
      <c r="Y160" s="139" t="s">
        <v>93</v>
      </c>
      <c r="Z160" s="139" t="s">
        <v>1806</v>
      </c>
      <c r="AA160" s="139" t="s">
        <v>148</v>
      </c>
      <c r="AB160" s="139" t="s">
        <v>133</v>
      </c>
      <c r="AC160" s="139" t="s">
        <v>138</v>
      </c>
      <c r="AD160" s="139" t="s">
        <v>144</v>
      </c>
      <c r="AE160" s="139">
        <v>1</v>
      </c>
      <c r="AG160" s="139" t="s">
        <v>1807</v>
      </c>
      <c r="AH160" s="160">
        <v>15</v>
      </c>
      <c r="AI160" s="166">
        <v>1.5</v>
      </c>
      <c r="AJ160" s="139">
        <v>1</v>
      </c>
      <c r="AK160" s="167" t="s">
        <v>110</v>
      </c>
      <c r="AL160" s="139" t="s">
        <v>106</v>
      </c>
      <c r="AN160" s="139">
        <v>44.9</v>
      </c>
      <c r="AO160" s="139">
        <v>5</v>
      </c>
      <c r="AP160" s="139">
        <v>1.5</v>
      </c>
      <c r="AQ160" s="139" t="s">
        <v>111</v>
      </c>
      <c r="AR160" s="167" t="s">
        <v>106</v>
      </c>
      <c r="AT160" s="139">
        <v>40</v>
      </c>
      <c r="AU160" s="139">
        <v>3</v>
      </c>
      <c r="AV160" s="139">
        <v>2</v>
      </c>
      <c r="AW160" s="139" t="s">
        <v>110</v>
      </c>
      <c r="AX160" s="139" t="s">
        <v>106</v>
      </c>
      <c r="AZ160" s="139">
        <v>0</v>
      </c>
      <c r="BF160" s="167">
        <v>0</v>
      </c>
      <c r="BL160" s="139">
        <v>0</v>
      </c>
      <c r="BX160" s="139">
        <v>0.1</v>
      </c>
      <c r="BY160" s="139">
        <v>0.1</v>
      </c>
      <c r="BZ160" s="139">
        <v>0.1</v>
      </c>
      <c r="CA160" s="139" t="s">
        <v>113</v>
      </c>
      <c r="CB160" s="139" t="s">
        <v>107</v>
      </c>
      <c r="CD160" s="139" t="s">
        <v>1808</v>
      </c>
      <c r="CE160" s="139" t="s">
        <v>1809</v>
      </c>
      <c r="CL160" s="139">
        <v>100</v>
      </c>
    </row>
    <row r="161" spans="1:90">
      <c r="A161" s="159">
        <v>43289</v>
      </c>
      <c r="B161" s="139" t="s">
        <v>1496</v>
      </c>
      <c r="D161" s="139" t="s">
        <v>1497</v>
      </c>
      <c r="E161" s="139">
        <v>27</v>
      </c>
      <c r="F161" s="139">
        <v>3</v>
      </c>
      <c r="G161" s="160" t="s">
        <v>481</v>
      </c>
      <c r="H161" s="139">
        <v>0</v>
      </c>
      <c r="I161" s="139">
        <v>80.5</v>
      </c>
      <c r="J161" s="161" t="s">
        <v>2507</v>
      </c>
      <c r="K161" s="162">
        <v>63.94</v>
      </c>
      <c r="L161" s="162">
        <v>64.745000000000005</v>
      </c>
      <c r="M161" s="163" t="s">
        <v>1805</v>
      </c>
      <c r="N161" s="164">
        <v>21</v>
      </c>
      <c r="P161" s="139" t="s">
        <v>1489</v>
      </c>
      <c r="Q161" s="139" t="s">
        <v>1523</v>
      </c>
      <c r="R161" s="160" t="s">
        <v>2135</v>
      </c>
      <c r="S161" s="139" t="s">
        <v>2135</v>
      </c>
      <c r="V161" s="139" t="s">
        <v>1509</v>
      </c>
      <c r="W161" s="139">
        <v>4</v>
      </c>
      <c r="X161" s="165" t="s">
        <v>89</v>
      </c>
      <c r="Y161" s="139" t="s">
        <v>93</v>
      </c>
      <c r="Z161" s="139" t="s">
        <v>1806</v>
      </c>
      <c r="AA161" s="139" t="s">
        <v>148</v>
      </c>
      <c r="AB161" s="139" t="s">
        <v>133</v>
      </c>
      <c r="AC161" s="139" t="s">
        <v>138</v>
      </c>
      <c r="AD161" s="139" t="s">
        <v>144</v>
      </c>
      <c r="AE161" s="139">
        <v>1</v>
      </c>
      <c r="AG161" s="139" t="s">
        <v>1807</v>
      </c>
      <c r="AH161" s="160">
        <v>15</v>
      </c>
      <c r="AI161" s="166">
        <v>1.5</v>
      </c>
      <c r="AJ161" s="139">
        <v>1</v>
      </c>
      <c r="AK161" s="167" t="s">
        <v>110</v>
      </c>
      <c r="AL161" s="139" t="s">
        <v>106</v>
      </c>
      <c r="AN161" s="139">
        <v>44.9</v>
      </c>
      <c r="AO161" s="139">
        <v>5</v>
      </c>
      <c r="AP161" s="139">
        <v>1.5</v>
      </c>
      <c r="AQ161" s="139" t="s">
        <v>111</v>
      </c>
      <c r="AR161" s="167" t="s">
        <v>106</v>
      </c>
      <c r="AT161" s="139">
        <v>40</v>
      </c>
      <c r="AU161" s="139">
        <v>3</v>
      </c>
      <c r="AV161" s="139">
        <v>2</v>
      </c>
      <c r="AW161" s="139" t="s">
        <v>110</v>
      </c>
      <c r="AX161" s="139" t="s">
        <v>106</v>
      </c>
      <c r="AZ161" s="139">
        <v>0</v>
      </c>
      <c r="BF161" s="167">
        <v>0</v>
      </c>
      <c r="BL161" s="139">
        <v>0</v>
      </c>
      <c r="BX161" s="139">
        <v>0.1</v>
      </c>
      <c r="BY161" s="139">
        <v>0.1</v>
      </c>
      <c r="BZ161" s="139">
        <v>0.1</v>
      </c>
      <c r="CA161" s="139" t="s">
        <v>113</v>
      </c>
      <c r="CB161" s="139" t="s">
        <v>107</v>
      </c>
      <c r="CD161" s="139" t="s">
        <v>1808</v>
      </c>
      <c r="CE161" s="139" t="s">
        <v>1809</v>
      </c>
      <c r="CL161" s="139">
        <v>100</v>
      </c>
    </row>
    <row r="162" spans="1:90">
      <c r="A162" s="159">
        <v>43289</v>
      </c>
      <c r="B162" s="139" t="s">
        <v>1496</v>
      </c>
      <c r="D162" s="139" t="s">
        <v>1497</v>
      </c>
      <c r="E162" s="139">
        <v>27</v>
      </c>
      <c r="F162" s="139">
        <v>4</v>
      </c>
      <c r="G162" s="160" t="s">
        <v>483</v>
      </c>
      <c r="H162" s="139">
        <v>0</v>
      </c>
      <c r="I162" s="139">
        <v>55</v>
      </c>
      <c r="J162" s="161" t="s">
        <v>2507</v>
      </c>
      <c r="K162" s="162">
        <v>64.745000000000005</v>
      </c>
      <c r="L162" s="162">
        <v>65.295000000000002</v>
      </c>
      <c r="M162" s="163" t="s">
        <v>1805</v>
      </c>
      <c r="N162" s="164">
        <v>21</v>
      </c>
      <c r="P162" s="139" t="s">
        <v>1489</v>
      </c>
      <c r="Q162" s="139" t="s">
        <v>1523</v>
      </c>
      <c r="R162" s="160" t="s">
        <v>2135</v>
      </c>
      <c r="S162" s="139" t="s">
        <v>2135</v>
      </c>
      <c r="V162" s="139" t="s">
        <v>1509</v>
      </c>
      <c r="W162" s="139">
        <v>4</v>
      </c>
      <c r="X162" s="165" t="s">
        <v>89</v>
      </c>
      <c r="Y162" s="139" t="s">
        <v>93</v>
      </c>
      <c r="Z162" s="139" t="s">
        <v>1806</v>
      </c>
      <c r="AA162" s="139" t="s">
        <v>148</v>
      </c>
      <c r="AB162" s="139" t="s">
        <v>133</v>
      </c>
      <c r="AC162" s="139" t="s">
        <v>138</v>
      </c>
      <c r="AD162" s="139" t="s">
        <v>144</v>
      </c>
      <c r="AE162" s="139">
        <v>1</v>
      </c>
      <c r="AG162" s="139" t="s">
        <v>1807</v>
      </c>
      <c r="AH162" s="160">
        <v>15</v>
      </c>
      <c r="AI162" s="166">
        <v>1.5</v>
      </c>
      <c r="AJ162" s="139">
        <v>1</v>
      </c>
      <c r="AK162" s="167" t="s">
        <v>110</v>
      </c>
      <c r="AL162" s="139" t="s">
        <v>106</v>
      </c>
      <c r="AN162" s="139">
        <v>44.9</v>
      </c>
      <c r="AO162" s="139">
        <v>5</v>
      </c>
      <c r="AP162" s="139">
        <v>1.5</v>
      </c>
      <c r="AQ162" s="139" t="s">
        <v>111</v>
      </c>
      <c r="AR162" s="167" t="s">
        <v>106</v>
      </c>
      <c r="AT162" s="139">
        <v>40</v>
      </c>
      <c r="AU162" s="139">
        <v>3</v>
      </c>
      <c r="AV162" s="139">
        <v>2</v>
      </c>
      <c r="AW162" s="139" t="s">
        <v>110</v>
      </c>
      <c r="AX162" s="139" t="s">
        <v>106</v>
      </c>
      <c r="AZ162" s="139">
        <v>0</v>
      </c>
      <c r="BF162" s="167">
        <v>0</v>
      </c>
      <c r="BL162" s="139">
        <v>0</v>
      </c>
      <c r="BX162" s="139">
        <v>0.1</v>
      </c>
      <c r="BY162" s="139">
        <v>0.1</v>
      </c>
      <c r="BZ162" s="139">
        <v>0.1</v>
      </c>
      <c r="CA162" s="139" t="s">
        <v>113</v>
      </c>
      <c r="CB162" s="139" t="s">
        <v>107</v>
      </c>
      <c r="CD162" s="139" t="s">
        <v>1808</v>
      </c>
      <c r="CE162" s="139" t="s">
        <v>1809</v>
      </c>
      <c r="CL162" s="139">
        <v>100</v>
      </c>
    </row>
    <row r="163" spans="1:90">
      <c r="A163" s="159">
        <v>43289</v>
      </c>
      <c r="B163" s="139" t="s">
        <v>1496</v>
      </c>
      <c r="D163" s="139" t="s">
        <v>1497</v>
      </c>
      <c r="E163" s="139">
        <v>28</v>
      </c>
      <c r="F163" s="139">
        <v>1</v>
      </c>
      <c r="G163" s="160" t="s">
        <v>485</v>
      </c>
      <c r="H163" s="139">
        <v>0</v>
      </c>
      <c r="I163" s="139">
        <v>89</v>
      </c>
      <c r="J163" s="161" t="s">
        <v>2507</v>
      </c>
      <c r="K163" s="162">
        <v>65.25</v>
      </c>
      <c r="L163" s="162">
        <v>66.14</v>
      </c>
      <c r="M163" s="163" t="s">
        <v>1805</v>
      </c>
      <c r="N163" s="164">
        <v>21</v>
      </c>
      <c r="P163" s="139" t="s">
        <v>1489</v>
      </c>
      <c r="Q163" s="139" t="s">
        <v>1523</v>
      </c>
      <c r="R163" s="160" t="s">
        <v>2135</v>
      </c>
      <c r="S163" s="139" t="s">
        <v>2135</v>
      </c>
      <c r="V163" s="139" t="s">
        <v>1509</v>
      </c>
      <c r="W163" s="139">
        <v>4</v>
      </c>
      <c r="X163" s="165" t="s">
        <v>89</v>
      </c>
      <c r="Y163" s="139" t="s">
        <v>93</v>
      </c>
      <c r="Z163" s="139" t="s">
        <v>1806</v>
      </c>
      <c r="AA163" s="139" t="s">
        <v>148</v>
      </c>
      <c r="AB163" s="139" t="s">
        <v>133</v>
      </c>
      <c r="AC163" s="139" t="s">
        <v>138</v>
      </c>
      <c r="AD163" s="139" t="s">
        <v>144</v>
      </c>
      <c r="AE163" s="139">
        <v>1</v>
      </c>
      <c r="AG163" s="139" t="s">
        <v>1807</v>
      </c>
      <c r="AH163" s="160">
        <v>15</v>
      </c>
      <c r="AI163" s="166">
        <v>1.5</v>
      </c>
      <c r="AJ163" s="139">
        <v>1</v>
      </c>
      <c r="AK163" s="167" t="s">
        <v>110</v>
      </c>
      <c r="AL163" s="139" t="s">
        <v>106</v>
      </c>
      <c r="AN163" s="139">
        <v>44.9</v>
      </c>
      <c r="AO163" s="139">
        <v>5</v>
      </c>
      <c r="AP163" s="139">
        <v>1.5</v>
      </c>
      <c r="AQ163" s="139" t="s">
        <v>111</v>
      </c>
      <c r="AR163" s="167" t="s">
        <v>106</v>
      </c>
      <c r="AT163" s="139">
        <v>40</v>
      </c>
      <c r="AU163" s="139">
        <v>3</v>
      </c>
      <c r="AV163" s="139">
        <v>2</v>
      </c>
      <c r="AW163" s="139" t="s">
        <v>110</v>
      </c>
      <c r="AX163" s="139" t="s">
        <v>106</v>
      </c>
      <c r="AZ163" s="139">
        <v>0</v>
      </c>
      <c r="BF163" s="167">
        <v>0</v>
      </c>
      <c r="BL163" s="139">
        <v>0</v>
      </c>
      <c r="BX163" s="139">
        <v>0.1</v>
      </c>
      <c r="BY163" s="139">
        <v>0.1</v>
      </c>
      <c r="BZ163" s="139">
        <v>0.1</v>
      </c>
      <c r="CA163" s="139" t="s">
        <v>113</v>
      </c>
      <c r="CB163" s="139" t="s">
        <v>107</v>
      </c>
      <c r="CD163" s="139" t="s">
        <v>1808</v>
      </c>
      <c r="CE163" s="139" t="s">
        <v>1809</v>
      </c>
      <c r="CL163" s="139">
        <v>100</v>
      </c>
    </row>
    <row r="164" spans="1:90">
      <c r="A164" s="159">
        <v>43289</v>
      </c>
      <c r="B164" s="139" t="s">
        <v>1496</v>
      </c>
      <c r="D164" s="139" t="s">
        <v>1497</v>
      </c>
      <c r="E164" s="139">
        <v>28</v>
      </c>
      <c r="F164" s="139">
        <v>2</v>
      </c>
      <c r="G164" s="160" t="s">
        <v>487</v>
      </c>
      <c r="H164" s="139">
        <v>0</v>
      </c>
      <c r="I164" s="139">
        <v>78</v>
      </c>
      <c r="J164" s="161" t="s">
        <v>2507</v>
      </c>
      <c r="K164" s="162">
        <v>66.14</v>
      </c>
      <c r="L164" s="162">
        <v>66.92</v>
      </c>
      <c r="M164" s="163" t="s">
        <v>1805</v>
      </c>
      <c r="N164" s="164">
        <v>21</v>
      </c>
      <c r="P164" s="139" t="s">
        <v>1489</v>
      </c>
      <c r="Q164" s="139" t="s">
        <v>1523</v>
      </c>
      <c r="R164" s="160" t="s">
        <v>2135</v>
      </c>
      <c r="S164" s="139" t="s">
        <v>2135</v>
      </c>
      <c r="V164" s="139" t="s">
        <v>1509</v>
      </c>
      <c r="W164" s="139">
        <v>4</v>
      </c>
      <c r="X164" s="165" t="s">
        <v>89</v>
      </c>
      <c r="Y164" s="139" t="s">
        <v>93</v>
      </c>
      <c r="Z164" s="139" t="s">
        <v>1806</v>
      </c>
      <c r="AA164" s="139" t="s">
        <v>148</v>
      </c>
      <c r="AB164" s="139" t="s">
        <v>133</v>
      </c>
      <c r="AC164" s="139" t="s">
        <v>138</v>
      </c>
      <c r="AD164" s="139" t="s">
        <v>144</v>
      </c>
      <c r="AE164" s="139">
        <v>1</v>
      </c>
      <c r="AG164" s="139" t="s">
        <v>1807</v>
      </c>
      <c r="AH164" s="160">
        <v>15</v>
      </c>
      <c r="AI164" s="166">
        <v>1.5</v>
      </c>
      <c r="AJ164" s="139">
        <v>1</v>
      </c>
      <c r="AK164" s="167" t="s">
        <v>110</v>
      </c>
      <c r="AL164" s="139" t="s">
        <v>106</v>
      </c>
      <c r="AN164" s="139">
        <v>44.9</v>
      </c>
      <c r="AO164" s="139">
        <v>5</v>
      </c>
      <c r="AP164" s="139">
        <v>1.5</v>
      </c>
      <c r="AQ164" s="139" t="s">
        <v>111</v>
      </c>
      <c r="AR164" s="167" t="s">
        <v>106</v>
      </c>
      <c r="AT164" s="139">
        <v>40</v>
      </c>
      <c r="AU164" s="139">
        <v>3</v>
      </c>
      <c r="AV164" s="139">
        <v>2</v>
      </c>
      <c r="AW164" s="139" t="s">
        <v>110</v>
      </c>
      <c r="AX164" s="139" t="s">
        <v>106</v>
      </c>
      <c r="AZ164" s="139">
        <v>0</v>
      </c>
      <c r="BF164" s="167">
        <v>0</v>
      </c>
      <c r="BL164" s="139">
        <v>0</v>
      </c>
      <c r="BX164" s="139">
        <v>0.1</v>
      </c>
      <c r="BY164" s="139">
        <v>0.1</v>
      </c>
      <c r="BZ164" s="139">
        <v>0.1</v>
      </c>
      <c r="CA164" s="139" t="s">
        <v>113</v>
      </c>
      <c r="CB164" s="139" t="s">
        <v>107</v>
      </c>
      <c r="CD164" s="139" t="s">
        <v>1808</v>
      </c>
      <c r="CE164" s="139" t="s">
        <v>1809</v>
      </c>
      <c r="CL164" s="139">
        <v>100</v>
      </c>
    </row>
    <row r="165" spans="1:90">
      <c r="A165" s="159">
        <v>43289</v>
      </c>
      <c r="B165" s="139" t="s">
        <v>1496</v>
      </c>
      <c r="D165" s="139" t="s">
        <v>1497</v>
      </c>
      <c r="E165" s="139">
        <v>28</v>
      </c>
      <c r="F165" s="139">
        <v>3</v>
      </c>
      <c r="G165" s="160" t="s">
        <v>489</v>
      </c>
      <c r="H165" s="139">
        <v>0</v>
      </c>
      <c r="I165" s="139">
        <v>99</v>
      </c>
      <c r="J165" s="161" t="s">
        <v>2507</v>
      </c>
      <c r="K165" s="162">
        <v>66.92</v>
      </c>
      <c r="L165" s="162">
        <v>67.91</v>
      </c>
      <c r="M165" s="163" t="s">
        <v>1805</v>
      </c>
      <c r="N165" s="164">
        <v>21</v>
      </c>
      <c r="P165" s="139" t="s">
        <v>1489</v>
      </c>
      <c r="Q165" s="139" t="s">
        <v>1523</v>
      </c>
      <c r="R165" s="160" t="s">
        <v>2135</v>
      </c>
      <c r="S165" s="139" t="s">
        <v>2135</v>
      </c>
      <c r="V165" s="139" t="s">
        <v>1509</v>
      </c>
      <c r="W165" s="139">
        <v>4</v>
      </c>
      <c r="X165" s="165" t="s">
        <v>89</v>
      </c>
      <c r="Y165" s="139" t="s">
        <v>93</v>
      </c>
      <c r="Z165" s="139" t="s">
        <v>1806</v>
      </c>
      <c r="AA165" s="139" t="s">
        <v>148</v>
      </c>
      <c r="AB165" s="139" t="s">
        <v>133</v>
      </c>
      <c r="AC165" s="139" t="s">
        <v>138</v>
      </c>
      <c r="AD165" s="139" t="s">
        <v>144</v>
      </c>
      <c r="AE165" s="139">
        <v>1</v>
      </c>
      <c r="AG165" s="139" t="s">
        <v>1807</v>
      </c>
      <c r="AH165" s="160">
        <v>15</v>
      </c>
      <c r="AI165" s="166">
        <v>1.5</v>
      </c>
      <c r="AJ165" s="139">
        <v>1</v>
      </c>
      <c r="AK165" s="167" t="s">
        <v>110</v>
      </c>
      <c r="AL165" s="139" t="s">
        <v>106</v>
      </c>
      <c r="AN165" s="139">
        <v>44.9</v>
      </c>
      <c r="AO165" s="139">
        <v>5</v>
      </c>
      <c r="AP165" s="139">
        <v>1.5</v>
      </c>
      <c r="AQ165" s="139" t="s">
        <v>111</v>
      </c>
      <c r="AR165" s="167" t="s">
        <v>106</v>
      </c>
      <c r="AT165" s="139">
        <v>40</v>
      </c>
      <c r="AU165" s="139">
        <v>3</v>
      </c>
      <c r="AV165" s="139">
        <v>2</v>
      </c>
      <c r="AW165" s="139" t="s">
        <v>110</v>
      </c>
      <c r="AX165" s="139" t="s">
        <v>106</v>
      </c>
      <c r="AZ165" s="139">
        <v>0</v>
      </c>
      <c r="BF165" s="167">
        <v>0</v>
      </c>
      <c r="BL165" s="139">
        <v>0</v>
      </c>
      <c r="BX165" s="139">
        <v>0.1</v>
      </c>
      <c r="BY165" s="139">
        <v>0.1</v>
      </c>
      <c r="BZ165" s="139">
        <v>0.1</v>
      </c>
      <c r="CA165" s="139" t="s">
        <v>113</v>
      </c>
      <c r="CB165" s="139" t="s">
        <v>107</v>
      </c>
      <c r="CD165" s="139" t="s">
        <v>1808</v>
      </c>
      <c r="CE165" s="139" t="s">
        <v>1809</v>
      </c>
      <c r="CL165" s="139">
        <v>100</v>
      </c>
    </row>
    <row r="166" spans="1:90">
      <c r="A166" s="159">
        <v>43289</v>
      </c>
      <c r="B166" s="139" t="s">
        <v>1496</v>
      </c>
      <c r="D166" s="139" t="s">
        <v>1497</v>
      </c>
      <c r="E166" s="139">
        <v>28</v>
      </c>
      <c r="F166" s="139">
        <v>4</v>
      </c>
      <c r="G166" s="160" t="s">
        <v>491</v>
      </c>
      <c r="H166" s="139">
        <v>0</v>
      </c>
      <c r="I166" s="139">
        <v>43</v>
      </c>
      <c r="J166" s="161" t="s">
        <v>2507</v>
      </c>
      <c r="K166" s="162">
        <v>67.91</v>
      </c>
      <c r="L166" s="162">
        <v>68.34</v>
      </c>
      <c r="M166" s="163" t="s">
        <v>1805</v>
      </c>
      <c r="N166" s="164">
        <v>21</v>
      </c>
      <c r="P166" s="139" t="s">
        <v>1489</v>
      </c>
      <c r="Q166" s="139" t="s">
        <v>1523</v>
      </c>
      <c r="R166" s="160" t="s">
        <v>2135</v>
      </c>
      <c r="S166" s="139" t="s">
        <v>2135</v>
      </c>
      <c r="V166" s="139" t="s">
        <v>1509</v>
      </c>
      <c r="W166" s="139">
        <v>4</v>
      </c>
      <c r="X166" s="165" t="s">
        <v>89</v>
      </c>
      <c r="Y166" s="139" t="s">
        <v>93</v>
      </c>
      <c r="Z166" s="139" t="s">
        <v>1806</v>
      </c>
      <c r="AA166" s="139" t="s">
        <v>148</v>
      </c>
      <c r="AB166" s="139" t="s">
        <v>133</v>
      </c>
      <c r="AC166" s="139" t="s">
        <v>138</v>
      </c>
      <c r="AD166" s="139" t="s">
        <v>144</v>
      </c>
      <c r="AE166" s="139">
        <v>1</v>
      </c>
      <c r="AG166" s="139" t="s">
        <v>1807</v>
      </c>
      <c r="AH166" s="160">
        <v>15</v>
      </c>
      <c r="AI166" s="166">
        <v>1.5</v>
      </c>
      <c r="AJ166" s="139">
        <v>1</v>
      </c>
      <c r="AK166" s="167" t="s">
        <v>110</v>
      </c>
      <c r="AL166" s="139" t="s">
        <v>106</v>
      </c>
      <c r="AN166" s="139">
        <v>44.9</v>
      </c>
      <c r="AO166" s="139">
        <v>5</v>
      </c>
      <c r="AP166" s="139">
        <v>1.5</v>
      </c>
      <c r="AQ166" s="139" t="s">
        <v>111</v>
      </c>
      <c r="AR166" s="167" t="s">
        <v>106</v>
      </c>
      <c r="AT166" s="139">
        <v>40</v>
      </c>
      <c r="AU166" s="139">
        <v>3</v>
      </c>
      <c r="AV166" s="139">
        <v>2</v>
      </c>
      <c r="AW166" s="139" t="s">
        <v>110</v>
      </c>
      <c r="AX166" s="139" t="s">
        <v>106</v>
      </c>
      <c r="AZ166" s="139">
        <v>0</v>
      </c>
      <c r="BF166" s="167">
        <v>0</v>
      </c>
      <c r="BL166" s="139">
        <v>0</v>
      </c>
      <c r="BX166" s="139">
        <v>0.1</v>
      </c>
      <c r="BY166" s="139">
        <v>0.1</v>
      </c>
      <c r="BZ166" s="139">
        <v>0.1</v>
      </c>
      <c r="CA166" s="139" t="s">
        <v>113</v>
      </c>
      <c r="CB166" s="139" t="s">
        <v>107</v>
      </c>
      <c r="CD166" s="139" t="s">
        <v>1808</v>
      </c>
      <c r="CE166" s="139" t="s">
        <v>1809</v>
      </c>
      <c r="CL166" s="139">
        <v>100</v>
      </c>
    </row>
    <row r="167" spans="1:90">
      <c r="A167" s="159">
        <v>43289</v>
      </c>
      <c r="B167" s="139" t="s">
        <v>1496</v>
      </c>
      <c r="D167" s="139" t="s">
        <v>1497</v>
      </c>
      <c r="E167" s="139">
        <v>29</v>
      </c>
      <c r="F167" s="139">
        <v>1</v>
      </c>
      <c r="G167" s="160" t="s">
        <v>493</v>
      </c>
      <c r="H167" s="139">
        <v>0</v>
      </c>
      <c r="I167" s="139">
        <v>89</v>
      </c>
      <c r="J167" s="161" t="s">
        <v>2507</v>
      </c>
      <c r="K167" s="162">
        <v>68.25</v>
      </c>
      <c r="L167" s="162">
        <v>69.14</v>
      </c>
      <c r="M167" s="163" t="s">
        <v>1805</v>
      </c>
      <c r="N167" s="164">
        <v>21</v>
      </c>
      <c r="P167" s="139" t="s">
        <v>1489</v>
      </c>
      <c r="Q167" s="139" t="s">
        <v>1523</v>
      </c>
      <c r="R167" s="160" t="s">
        <v>2135</v>
      </c>
      <c r="S167" s="139" t="s">
        <v>2135</v>
      </c>
      <c r="V167" s="139" t="s">
        <v>1509</v>
      </c>
      <c r="W167" s="139">
        <v>4</v>
      </c>
      <c r="X167" s="165" t="s">
        <v>89</v>
      </c>
      <c r="Y167" s="139" t="s">
        <v>93</v>
      </c>
      <c r="Z167" s="139" t="s">
        <v>1806</v>
      </c>
      <c r="AA167" s="139" t="s">
        <v>148</v>
      </c>
      <c r="AB167" s="139" t="s">
        <v>133</v>
      </c>
      <c r="AC167" s="139" t="s">
        <v>138</v>
      </c>
      <c r="AD167" s="139" t="s">
        <v>144</v>
      </c>
      <c r="AE167" s="139">
        <v>1</v>
      </c>
      <c r="AG167" s="139" t="s">
        <v>1807</v>
      </c>
      <c r="AH167" s="160">
        <v>15</v>
      </c>
      <c r="AI167" s="166">
        <v>1.5</v>
      </c>
      <c r="AJ167" s="139">
        <v>1</v>
      </c>
      <c r="AK167" s="167" t="s">
        <v>110</v>
      </c>
      <c r="AL167" s="139" t="s">
        <v>106</v>
      </c>
      <c r="AN167" s="139">
        <v>44.9</v>
      </c>
      <c r="AO167" s="139">
        <v>5</v>
      </c>
      <c r="AP167" s="139">
        <v>1.5</v>
      </c>
      <c r="AQ167" s="139" t="s">
        <v>111</v>
      </c>
      <c r="AR167" s="167" t="s">
        <v>106</v>
      </c>
      <c r="AT167" s="139">
        <v>40</v>
      </c>
      <c r="AU167" s="139">
        <v>3</v>
      </c>
      <c r="AV167" s="139">
        <v>2</v>
      </c>
      <c r="AW167" s="139" t="s">
        <v>110</v>
      </c>
      <c r="AX167" s="139" t="s">
        <v>106</v>
      </c>
      <c r="AZ167" s="139">
        <v>0</v>
      </c>
      <c r="BF167" s="167">
        <v>0</v>
      </c>
      <c r="BL167" s="139">
        <v>0</v>
      </c>
      <c r="BX167" s="139">
        <v>0.1</v>
      </c>
      <c r="BY167" s="139">
        <v>0.1</v>
      </c>
      <c r="BZ167" s="139">
        <v>0.1</v>
      </c>
      <c r="CA167" s="139" t="s">
        <v>113</v>
      </c>
      <c r="CB167" s="139" t="s">
        <v>107</v>
      </c>
      <c r="CD167" s="139" t="s">
        <v>1810</v>
      </c>
      <c r="CE167" s="139" t="s">
        <v>1809</v>
      </c>
      <c r="CL167" s="139">
        <v>100</v>
      </c>
    </row>
    <row r="168" spans="1:90">
      <c r="A168" s="159">
        <v>43290</v>
      </c>
      <c r="B168" s="139" t="s">
        <v>1496</v>
      </c>
      <c r="D168" s="139" t="s">
        <v>1497</v>
      </c>
      <c r="E168" s="139">
        <v>29</v>
      </c>
      <c r="F168" s="139">
        <v>2</v>
      </c>
      <c r="G168" s="160" t="s">
        <v>495</v>
      </c>
      <c r="H168" s="139">
        <v>0</v>
      </c>
      <c r="I168" s="139">
        <v>76</v>
      </c>
      <c r="J168" s="161" t="s">
        <v>2507</v>
      </c>
      <c r="K168" s="162">
        <v>69.14</v>
      </c>
      <c r="L168" s="162">
        <v>69.900000000000006</v>
      </c>
      <c r="M168" s="163" t="s">
        <v>1805</v>
      </c>
      <c r="N168" s="164">
        <v>21</v>
      </c>
      <c r="P168" s="139" t="s">
        <v>1489</v>
      </c>
      <c r="Q168" s="139" t="s">
        <v>1523</v>
      </c>
      <c r="R168" s="160" t="s">
        <v>2135</v>
      </c>
      <c r="S168" s="139" t="s">
        <v>21</v>
      </c>
      <c r="V168" s="139" t="s">
        <v>1509</v>
      </c>
      <c r="W168" s="139">
        <v>4</v>
      </c>
      <c r="X168" s="165" t="s">
        <v>89</v>
      </c>
      <c r="Y168" s="139" t="s">
        <v>93</v>
      </c>
      <c r="Z168" s="139" t="s">
        <v>1806</v>
      </c>
      <c r="AA168" s="139" t="s">
        <v>148</v>
      </c>
      <c r="AB168" s="139" t="s">
        <v>133</v>
      </c>
      <c r="AC168" s="139" t="s">
        <v>138</v>
      </c>
      <c r="AD168" s="139" t="s">
        <v>144</v>
      </c>
      <c r="AE168" s="139">
        <v>1</v>
      </c>
      <c r="AG168" s="139" t="s">
        <v>1807</v>
      </c>
      <c r="AH168" s="160">
        <v>15</v>
      </c>
      <c r="AI168" s="166">
        <v>1.5</v>
      </c>
      <c r="AJ168" s="139">
        <v>1</v>
      </c>
      <c r="AK168" s="167" t="s">
        <v>110</v>
      </c>
      <c r="AL168" s="139" t="s">
        <v>106</v>
      </c>
      <c r="AN168" s="139">
        <v>44.9</v>
      </c>
      <c r="AO168" s="139">
        <v>5</v>
      </c>
      <c r="AP168" s="139">
        <v>1.5</v>
      </c>
      <c r="AQ168" s="139" t="s">
        <v>111</v>
      </c>
      <c r="AR168" s="167" t="s">
        <v>106</v>
      </c>
      <c r="AT168" s="139">
        <v>40</v>
      </c>
      <c r="AU168" s="139">
        <v>3</v>
      </c>
      <c r="AV168" s="139">
        <v>2</v>
      </c>
      <c r="AW168" s="139" t="s">
        <v>110</v>
      </c>
      <c r="AX168" s="139" t="s">
        <v>106</v>
      </c>
      <c r="AZ168" s="139">
        <v>0</v>
      </c>
      <c r="BF168" s="167">
        <v>0</v>
      </c>
      <c r="BL168" s="139">
        <v>0</v>
      </c>
      <c r="BX168" s="139">
        <v>0.1</v>
      </c>
      <c r="BY168" s="139">
        <v>0.1</v>
      </c>
      <c r="BZ168" s="139">
        <v>0.1</v>
      </c>
      <c r="CA168" s="139" t="s">
        <v>113</v>
      </c>
      <c r="CB168" s="139" t="s">
        <v>107</v>
      </c>
      <c r="CD168" s="139" t="s">
        <v>1810</v>
      </c>
      <c r="CE168" s="139" t="s">
        <v>1809</v>
      </c>
      <c r="CL168" s="139">
        <v>100</v>
      </c>
    </row>
    <row r="169" spans="1:90">
      <c r="A169" s="159">
        <v>43290</v>
      </c>
      <c r="B169" s="139" t="s">
        <v>1496</v>
      </c>
      <c r="D169" s="139" t="s">
        <v>1497</v>
      </c>
      <c r="E169" s="139">
        <v>29</v>
      </c>
      <c r="F169" s="139">
        <v>3</v>
      </c>
      <c r="G169" s="160" t="s">
        <v>497</v>
      </c>
      <c r="H169" s="139">
        <v>0</v>
      </c>
      <c r="I169" s="139">
        <v>82</v>
      </c>
      <c r="J169" s="161" t="s">
        <v>2507</v>
      </c>
      <c r="K169" s="162">
        <v>69.900000000000006</v>
      </c>
      <c r="L169" s="162">
        <v>70.72</v>
      </c>
      <c r="M169" s="163">
        <v>25</v>
      </c>
      <c r="N169" s="164">
        <v>2</v>
      </c>
      <c r="P169" s="139" t="s">
        <v>4</v>
      </c>
      <c r="Q169" s="139" t="s">
        <v>1505</v>
      </c>
      <c r="R169" s="160" t="s">
        <v>21</v>
      </c>
      <c r="S169" s="139" t="s">
        <v>1939</v>
      </c>
      <c r="T169" s="139" t="s">
        <v>133</v>
      </c>
      <c r="U169" s="139" t="s">
        <v>138</v>
      </c>
      <c r="V169" s="139" t="s">
        <v>1509</v>
      </c>
      <c r="W169" s="139">
        <v>4</v>
      </c>
      <c r="X169" s="165" t="s">
        <v>89</v>
      </c>
      <c r="Y169" s="139" t="s">
        <v>93</v>
      </c>
      <c r="Z169" s="139" t="s">
        <v>1934</v>
      </c>
      <c r="AA169" s="139" t="s">
        <v>148</v>
      </c>
      <c r="AB169" s="139" t="s">
        <v>133</v>
      </c>
      <c r="AC169" s="139" t="s">
        <v>138</v>
      </c>
      <c r="AD169" s="139" t="s">
        <v>145</v>
      </c>
      <c r="AE169" s="139">
        <v>3</v>
      </c>
      <c r="AG169" s="139" t="s">
        <v>1935</v>
      </c>
      <c r="AH169" s="160">
        <v>4</v>
      </c>
      <c r="AI169" s="166">
        <v>5</v>
      </c>
      <c r="AJ169" s="139">
        <v>2</v>
      </c>
      <c r="AK169" s="167" t="s">
        <v>109</v>
      </c>
      <c r="AL169" s="139" t="s">
        <v>105</v>
      </c>
      <c r="AN169" s="139">
        <v>59.9</v>
      </c>
      <c r="AO169" s="139">
        <v>3</v>
      </c>
      <c r="AP169" s="139">
        <v>2</v>
      </c>
      <c r="AQ169" s="139" t="s">
        <v>109</v>
      </c>
      <c r="AR169" s="167" t="s">
        <v>107</v>
      </c>
      <c r="AT169" s="139">
        <v>36</v>
      </c>
      <c r="AU169" s="139">
        <v>4</v>
      </c>
      <c r="AV169" s="139">
        <v>2</v>
      </c>
      <c r="AW169" s="139" t="s">
        <v>109</v>
      </c>
      <c r="AX169" s="139" t="s">
        <v>107</v>
      </c>
      <c r="AZ169" s="139">
        <v>0</v>
      </c>
      <c r="BF169" s="167">
        <v>0</v>
      </c>
      <c r="BL169" s="139">
        <v>0</v>
      </c>
      <c r="BX169" s="139">
        <v>0.1</v>
      </c>
      <c r="BY169" s="139">
        <v>0.1</v>
      </c>
      <c r="BZ169" s="139">
        <v>0.1</v>
      </c>
      <c r="CA169" s="139" t="s">
        <v>113</v>
      </c>
      <c r="CB169" s="139" t="s">
        <v>107</v>
      </c>
      <c r="CD169" s="139" t="s">
        <v>1936</v>
      </c>
      <c r="CE169" s="139" t="s">
        <v>1937</v>
      </c>
      <c r="CL169" s="139">
        <v>100</v>
      </c>
    </row>
    <row r="170" spans="1:90">
      <c r="A170" s="159">
        <v>43290</v>
      </c>
      <c r="B170" s="139" t="s">
        <v>1496</v>
      </c>
      <c r="D170" s="139" t="s">
        <v>1497</v>
      </c>
      <c r="E170" s="139">
        <v>29</v>
      </c>
      <c r="F170" s="139">
        <v>3</v>
      </c>
      <c r="G170" s="160" t="s">
        <v>497</v>
      </c>
      <c r="H170" s="139">
        <v>82</v>
      </c>
      <c r="I170" s="139">
        <v>93.5</v>
      </c>
      <c r="J170" s="161" t="s">
        <v>2507</v>
      </c>
      <c r="K170" s="162">
        <v>70.72</v>
      </c>
      <c r="L170" s="162">
        <v>70.835000000000008</v>
      </c>
      <c r="M170" s="163" t="s">
        <v>1942</v>
      </c>
      <c r="N170" s="164">
        <v>4</v>
      </c>
      <c r="O170" s="139" t="s">
        <v>2468</v>
      </c>
      <c r="P170" s="139" t="s">
        <v>6</v>
      </c>
      <c r="Q170" s="139" t="s">
        <v>2516</v>
      </c>
      <c r="R170" s="160" t="s">
        <v>1939</v>
      </c>
      <c r="S170" s="139" t="s">
        <v>1939</v>
      </c>
      <c r="T170" s="139" t="s">
        <v>133</v>
      </c>
      <c r="U170" s="139" t="s">
        <v>140</v>
      </c>
      <c r="V170" s="139" t="s">
        <v>1569</v>
      </c>
      <c r="W170" s="139">
        <v>5</v>
      </c>
      <c r="X170" s="165" t="s">
        <v>91</v>
      </c>
      <c r="Y170" s="139" t="s">
        <v>96</v>
      </c>
      <c r="Z170" s="139" t="s">
        <v>1943</v>
      </c>
      <c r="AD170" s="139" t="s">
        <v>146</v>
      </c>
      <c r="AE170" s="139">
        <v>0</v>
      </c>
      <c r="AG170" s="139" t="s">
        <v>1541</v>
      </c>
      <c r="AH170" s="160">
        <v>0</v>
      </c>
      <c r="AN170" s="139">
        <v>55</v>
      </c>
      <c r="AO170" s="139">
        <v>23</v>
      </c>
      <c r="AP170" s="139">
        <v>5</v>
      </c>
      <c r="AQ170" s="139" t="s">
        <v>110</v>
      </c>
      <c r="AR170" s="167" t="s">
        <v>106</v>
      </c>
      <c r="AT170" s="139">
        <v>30</v>
      </c>
      <c r="AU170" s="139">
        <v>25</v>
      </c>
      <c r="AV170" s="139">
        <v>2</v>
      </c>
      <c r="AW170" s="139" t="s">
        <v>110</v>
      </c>
      <c r="AX170" s="139" t="s">
        <v>106</v>
      </c>
      <c r="AZ170" s="139">
        <v>10</v>
      </c>
      <c r="BA170" s="139">
        <v>6</v>
      </c>
      <c r="BB170" s="139">
        <v>3</v>
      </c>
      <c r="BC170" s="139" t="s">
        <v>110</v>
      </c>
      <c r="BD170" s="139" t="s">
        <v>105</v>
      </c>
      <c r="BF170" s="167">
        <v>5</v>
      </c>
      <c r="BG170" s="139">
        <v>10</v>
      </c>
      <c r="BH170" s="139">
        <v>2</v>
      </c>
      <c r="BI170" s="139" t="s">
        <v>92</v>
      </c>
      <c r="BJ170" s="139" t="s">
        <v>107</v>
      </c>
      <c r="BL170" s="139">
        <v>0</v>
      </c>
      <c r="BX170" s="139">
        <v>0</v>
      </c>
      <c r="CD170" s="139" t="s">
        <v>1944</v>
      </c>
      <c r="CE170" s="139" t="s">
        <v>1945</v>
      </c>
      <c r="CL170" s="139">
        <v>100</v>
      </c>
    </row>
    <row r="171" spans="1:90">
      <c r="A171" s="159">
        <v>43290</v>
      </c>
      <c r="B171" s="139" t="s">
        <v>1496</v>
      </c>
      <c r="D171" s="139" t="s">
        <v>1497</v>
      </c>
      <c r="E171" s="139">
        <v>29</v>
      </c>
      <c r="F171" s="139">
        <v>4</v>
      </c>
      <c r="G171" s="160" t="s">
        <v>499</v>
      </c>
      <c r="H171" s="139">
        <v>0</v>
      </c>
      <c r="I171" s="139">
        <v>4</v>
      </c>
      <c r="J171" s="161" t="s">
        <v>2507</v>
      </c>
      <c r="K171" s="162">
        <v>70.834999999999994</v>
      </c>
      <c r="L171" s="162">
        <v>70.875</v>
      </c>
      <c r="M171" s="163" t="s">
        <v>1942</v>
      </c>
      <c r="N171" s="164">
        <v>4</v>
      </c>
      <c r="O171" s="139" t="s">
        <v>2468</v>
      </c>
      <c r="P171" s="139" t="s">
        <v>6</v>
      </c>
      <c r="Q171" s="139" t="s">
        <v>2516</v>
      </c>
      <c r="R171" s="160" t="s">
        <v>1939</v>
      </c>
      <c r="S171" s="139" t="s">
        <v>21</v>
      </c>
      <c r="T171" s="139" t="s">
        <v>133</v>
      </c>
      <c r="U171" s="139" t="s">
        <v>140</v>
      </c>
      <c r="V171" s="139" t="s">
        <v>1569</v>
      </c>
      <c r="W171" s="139">
        <v>5</v>
      </c>
      <c r="X171" s="165" t="s">
        <v>91</v>
      </c>
      <c r="Y171" s="139" t="s">
        <v>96</v>
      </c>
      <c r="Z171" s="139" t="s">
        <v>1943</v>
      </c>
      <c r="AD171" s="139" t="s">
        <v>146</v>
      </c>
      <c r="AE171" s="139">
        <v>0</v>
      </c>
      <c r="AG171" s="139" t="s">
        <v>1541</v>
      </c>
      <c r="AH171" s="160">
        <v>0</v>
      </c>
      <c r="AN171" s="139">
        <v>55</v>
      </c>
      <c r="AO171" s="139">
        <v>23</v>
      </c>
      <c r="AP171" s="139">
        <v>5</v>
      </c>
      <c r="AQ171" s="139" t="s">
        <v>110</v>
      </c>
      <c r="AR171" s="167" t="s">
        <v>106</v>
      </c>
      <c r="AT171" s="139">
        <v>30</v>
      </c>
      <c r="AU171" s="139">
        <v>25</v>
      </c>
      <c r="AV171" s="139">
        <v>2</v>
      </c>
      <c r="AW171" s="139" t="s">
        <v>110</v>
      </c>
      <c r="AX171" s="139" t="s">
        <v>106</v>
      </c>
      <c r="AZ171" s="139">
        <v>10</v>
      </c>
      <c r="BA171" s="139">
        <v>6</v>
      </c>
      <c r="BB171" s="139">
        <v>3</v>
      </c>
      <c r="BC171" s="139" t="s">
        <v>110</v>
      </c>
      <c r="BD171" s="139" t="s">
        <v>105</v>
      </c>
      <c r="BF171" s="167">
        <v>5</v>
      </c>
      <c r="BG171" s="139">
        <v>10</v>
      </c>
      <c r="BH171" s="139">
        <v>2</v>
      </c>
      <c r="BI171" s="139" t="s">
        <v>92</v>
      </c>
      <c r="BJ171" s="139" t="s">
        <v>107</v>
      </c>
      <c r="BL171" s="139">
        <v>0</v>
      </c>
      <c r="BX171" s="139">
        <v>0</v>
      </c>
      <c r="CD171" s="139" t="s">
        <v>1944</v>
      </c>
      <c r="CE171" s="139" t="s">
        <v>1945</v>
      </c>
      <c r="CL171" s="139">
        <v>100</v>
      </c>
    </row>
    <row r="172" spans="1:90">
      <c r="A172" s="159">
        <v>43290</v>
      </c>
      <c r="B172" s="139" t="s">
        <v>1496</v>
      </c>
      <c r="D172" s="139" t="s">
        <v>1497</v>
      </c>
      <c r="E172" s="139">
        <v>29</v>
      </c>
      <c r="F172" s="139">
        <v>4</v>
      </c>
      <c r="G172" s="160" t="s">
        <v>499</v>
      </c>
      <c r="H172" s="139">
        <v>4</v>
      </c>
      <c r="I172" s="139">
        <v>22</v>
      </c>
      <c r="J172" s="161" t="s">
        <v>2507</v>
      </c>
      <c r="K172" s="162">
        <v>70.875</v>
      </c>
      <c r="L172" s="162">
        <v>71.054999999999993</v>
      </c>
      <c r="M172" s="163" t="s">
        <v>2517</v>
      </c>
      <c r="N172" s="164">
        <v>3</v>
      </c>
      <c r="P172" s="139" t="s">
        <v>1489</v>
      </c>
      <c r="Q172" s="139" t="s">
        <v>1523</v>
      </c>
      <c r="R172" s="160" t="s">
        <v>21</v>
      </c>
      <c r="S172" s="139" t="s">
        <v>1939</v>
      </c>
      <c r="T172" s="139" t="s">
        <v>160</v>
      </c>
      <c r="U172" s="139" t="s">
        <v>138</v>
      </c>
      <c r="V172" s="139" t="s">
        <v>1509</v>
      </c>
      <c r="W172" s="139">
        <v>4</v>
      </c>
      <c r="X172" s="165" t="s">
        <v>89</v>
      </c>
      <c r="Y172" s="139" t="s">
        <v>93</v>
      </c>
      <c r="Z172" s="139" t="s">
        <v>1940</v>
      </c>
      <c r="AA172" s="139" t="s">
        <v>148</v>
      </c>
      <c r="AB172" s="139" t="s">
        <v>133</v>
      </c>
      <c r="AC172" s="139" t="s">
        <v>138</v>
      </c>
      <c r="AD172" s="139" t="s">
        <v>145</v>
      </c>
      <c r="AE172" s="139">
        <v>3</v>
      </c>
      <c r="AG172" s="139" t="s">
        <v>1935</v>
      </c>
      <c r="AH172" s="160">
        <v>5</v>
      </c>
      <c r="AI172" s="166">
        <v>4</v>
      </c>
      <c r="AJ172" s="139">
        <v>2</v>
      </c>
      <c r="AK172" s="167" t="s">
        <v>112</v>
      </c>
      <c r="AL172" s="139" t="s">
        <v>107</v>
      </c>
      <c r="AN172" s="139">
        <v>49.9</v>
      </c>
      <c r="AO172" s="139">
        <v>3</v>
      </c>
      <c r="AP172" s="139">
        <v>1</v>
      </c>
      <c r="AQ172" s="139" t="s">
        <v>110</v>
      </c>
      <c r="AR172" s="167" t="s">
        <v>107</v>
      </c>
      <c r="AT172" s="139">
        <v>43</v>
      </c>
      <c r="AU172" s="139">
        <v>3</v>
      </c>
      <c r="AV172" s="139">
        <v>1</v>
      </c>
      <c r="AW172" s="139" t="s">
        <v>110</v>
      </c>
      <c r="AX172" s="139" t="s">
        <v>107</v>
      </c>
      <c r="AZ172" s="139">
        <v>0</v>
      </c>
      <c r="BF172" s="167">
        <v>2</v>
      </c>
      <c r="BG172" s="139">
        <v>3</v>
      </c>
      <c r="BH172" s="139">
        <v>1</v>
      </c>
      <c r="BI172" s="139" t="s">
        <v>113</v>
      </c>
      <c r="BJ172" s="139" t="s">
        <v>107</v>
      </c>
      <c r="BL172" s="139">
        <v>0</v>
      </c>
      <c r="BX172" s="139">
        <v>0.1</v>
      </c>
      <c r="BY172" s="139">
        <v>0.3</v>
      </c>
      <c r="BZ172" s="139">
        <v>0.1</v>
      </c>
      <c r="CA172" s="139" t="s">
        <v>113</v>
      </c>
      <c r="CB172" s="139" t="s">
        <v>107</v>
      </c>
      <c r="CE172" s="139" t="s">
        <v>1941</v>
      </c>
      <c r="CL172" s="139">
        <v>100</v>
      </c>
    </row>
    <row r="173" spans="1:90">
      <c r="A173" s="159">
        <v>43290</v>
      </c>
      <c r="B173" s="139" t="s">
        <v>1496</v>
      </c>
      <c r="D173" s="139" t="s">
        <v>1497</v>
      </c>
      <c r="E173" s="139">
        <v>29</v>
      </c>
      <c r="F173" s="139">
        <v>4</v>
      </c>
      <c r="G173" s="160" t="s">
        <v>499</v>
      </c>
      <c r="H173" s="139">
        <v>22</v>
      </c>
      <c r="I173" s="139">
        <v>47.5</v>
      </c>
      <c r="J173" s="161" t="s">
        <v>2507</v>
      </c>
      <c r="K173" s="162">
        <v>71.054999999999993</v>
      </c>
      <c r="L173" s="162">
        <v>71.309999999999988</v>
      </c>
      <c r="M173" s="163" t="s">
        <v>2518</v>
      </c>
      <c r="N173" s="164">
        <v>4</v>
      </c>
      <c r="O173" s="139" t="s">
        <v>2468</v>
      </c>
      <c r="P173" s="139" t="s">
        <v>6</v>
      </c>
      <c r="Q173" s="139" t="s">
        <v>2516</v>
      </c>
      <c r="R173" s="160" t="s">
        <v>1939</v>
      </c>
      <c r="S173" s="139" t="s">
        <v>2135</v>
      </c>
      <c r="T173" s="139" t="s">
        <v>133</v>
      </c>
      <c r="U173" s="139" t="s">
        <v>140</v>
      </c>
      <c r="V173" s="139" t="s">
        <v>1569</v>
      </c>
      <c r="W173" s="139">
        <v>5</v>
      </c>
      <c r="X173" s="165" t="s">
        <v>91</v>
      </c>
      <c r="Y173" s="139" t="s">
        <v>96</v>
      </c>
      <c r="Z173" s="139" t="s">
        <v>1943</v>
      </c>
      <c r="AD173" s="139" t="s">
        <v>146</v>
      </c>
      <c r="AE173" s="139">
        <v>0</v>
      </c>
      <c r="AG173" s="139" t="s">
        <v>1541</v>
      </c>
      <c r="AH173" s="160">
        <v>0</v>
      </c>
      <c r="AN173" s="139">
        <v>55</v>
      </c>
      <c r="AO173" s="139">
        <v>23</v>
      </c>
      <c r="AP173" s="139">
        <v>5</v>
      </c>
      <c r="AQ173" s="139" t="s">
        <v>110</v>
      </c>
      <c r="AR173" s="167" t="s">
        <v>106</v>
      </c>
      <c r="AT173" s="139">
        <v>30</v>
      </c>
      <c r="AU173" s="139">
        <v>25</v>
      </c>
      <c r="AV173" s="139">
        <v>2</v>
      </c>
      <c r="AW173" s="139" t="s">
        <v>110</v>
      </c>
      <c r="AX173" s="139" t="s">
        <v>106</v>
      </c>
      <c r="AZ173" s="139">
        <v>10</v>
      </c>
      <c r="BA173" s="139">
        <v>6</v>
      </c>
      <c r="BB173" s="139">
        <v>3</v>
      </c>
      <c r="BC173" s="139" t="s">
        <v>110</v>
      </c>
      <c r="BD173" s="139" t="s">
        <v>105</v>
      </c>
      <c r="BF173" s="167">
        <v>5</v>
      </c>
      <c r="BG173" s="139">
        <v>10</v>
      </c>
      <c r="BH173" s="139">
        <v>2</v>
      </c>
      <c r="BI173" s="139" t="s">
        <v>92</v>
      </c>
      <c r="BJ173" s="139" t="s">
        <v>107</v>
      </c>
      <c r="BL173" s="139">
        <v>0</v>
      </c>
      <c r="BX173" s="139">
        <v>0</v>
      </c>
      <c r="CD173" s="139" t="s">
        <v>1944</v>
      </c>
      <c r="CE173" s="139" t="s">
        <v>1945</v>
      </c>
      <c r="CL173" s="139">
        <v>100</v>
      </c>
    </row>
    <row r="174" spans="1:90">
      <c r="A174" s="159">
        <v>43290</v>
      </c>
      <c r="B174" s="139" t="s">
        <v>1496</v>
      </c>
      <c r="D174" s="139" t="s">
        <v>1497</v>
      </c>
      <c r="E174" s="139">
        <v>30</v>
      </c>
      <c r="F174" s="139">
        <v>1</v>
      </c>
      <c r="G174" s="160" t="s">
        <v>501</v>
      </c>
      <c r="H174" s="139">
        <v>0</v>
      </c>
      <c r="I174" s="139">
        <v>11</v>
      </c>
      <c r="J174" s="161" t="s">
        <v>2507</v>
      </c>
      <c r="K174" s="162">
        <v>71.25</v>
      </c>
      <c r="L174" s="162">
        <v>71.36</v>
      </c>
      <c r="M174" s="163" t="s">
        <v>2518</v>
      </c>
      <c r="N174" s="164">
        <v>4</v>
      </c>
      <c r="O174" s="139" t="s">
        <v>2468</v>
      </c>
      <c r="P174" s="139" t="s">
        <v>6</v>
      </c>
      <c r="Q174" s="139" t="s">
        <v>2516</v>
      </c>
      <c r="R174" s="160" t="s">
        <v>2135</v>
      </c>
      <c r="S174" s="139" t="s">
        <v>18</v>
      </c>
      <c r="V174" s="139" t="s">
        <v>1569</v>
      </c>
      <c r="W174" s="139">
        <v>5</v>
      </c>
      <c r="X174" s="165" t="s">
        <v>91</v>
      </c>
      <c r="Y174" s="139" t="s">
        <v>96</v>
      </c>
      <c r="Z174" s="139" t="s">
        <v>1943</v>
      </c>
      <c r="AD174" s="139" t="s">
        <v>146</v>
      </c>
      <c r="AE174" s="139">
        <v>0</v>
      </c>
      <c r="AG174" s="139" t="s">
        <v>1541</v>
      </c>
      <c r="AH174" s="160">
        <v>0</v>
      </c>
      <c r="AN174" s="139">
        <v>55</v>
      </c>
      <c r="AO174" s="139">
        <v>23</v>
      </c>
      <c r="AP174" s="139">
        <v>5</v>
      </c>
      <c r="AQ174" s="139" t="s">
        <v>110</v>
      </c>
      <c r="AR174" s="167" t="s">
        <v>106</v>
      </c>
      <c r="AS174" s="167"/>
      <c r="AT174" s="167">
        <v>30</v>
      </c>
      <c r="AU174" s="167">
        <v>25</v>
      </c>
      <c r="AV174" s="167">
        <v>2</v>
      </c>
      <c r="AW174" s="167" t="s">
        <v>110</v>
      </c>
      <c r="AX174" s="167" t="s">
        <v>106</v>
      </c>
      <c r="AZ174" s="139">
        <v>10</v>
      </c>
      <c r="BA174" s="139">
        <v>6</v>
      </c>
      <c r="BB174" s="139">
        <v>3</v>
      </c>
      <c r="BC174" s="139" t="s">
        <v>110</v>
      </c>
      <c r="BD174" s="139" t="s">
        <v>105</v>
      </c>
      <c r="BF174" s="167">
        <v>5</v>
      </c>
      <c r="BG174" s="167">
        <v>10</v>
      </c>
      <c r="BH174" s="167">
        <v>2</v>
      </c>
      <c r="BI174" s="167" t="s">
        <v>92</v>
      </c>
      <c r="BJ174" s="167" t="s">
        <v>107</v>
      </c>
      <c r="BK174" s="167"/>
      <c r="BL174" s="167">
        <v>0</v>
      </c>
      <c r="BN174" s="167"/>
      <c r="BO174" s="167"/>
      <c r="BP174" s="167"/>
      <c r="BQ174" s="167"/>
      <c r="BR174" s="167"/>
      <c r="BS174" s="167"/>
      <c r="BX174" s="139">
        <v>0</v>
      </c>
      <c r="CD174" s="139" t="s">
        <v>1944</v>
      </c>
      <c r="CE174" s="139" t="s">
        <v>1945</v>
      </c>
      <c r="CL174" s="139">
        <v>100</v>
      </c>
    </row>
    <row r="175" spans="1:90">
      <c r="A175" s="159">
        <v>43290</v>
      </c>
      <c r="B175" s="139" t="s">
        <v>1496</v>
      </c>
      <c r="D175" s="139" t="s">
        <v>1497</v>
      </c>
      <c r="E175" s="139">
        <v>30</v>
      </c>
      <c r="F175" s="139">
        <v>1</v>
      </c>
      <c r="G175" s="160" t="s">
        <v>501</v>
      </c>
      <c r="H175" s="139">
        <v>11</v>
      </c>
      <c r="I175" s="139">
        <v>21</v>
      </c>
      <c r="J175" s="161" t="s">
        <v>2507</v>
      </c>
      <c r="K175" s="162">
        <v>71.36</v>
      </c>
      <c r="L175" s="162">
        <v>71.459999999999994</v>
      </c>
      <c r="M175" s="163">
        <v>27</v>
      </c>
      <c r="N175" s="164" t="s">
        <v>1499</v>
      </c>
      <c r="P175" s="139" t="s">
        <v>224</v>
      </c>
      <c r="Q175" s="139" t="s">
        <v>1500</v>
      </c>
      <c r="R175" s="160" t="s">
        <v>18</v>
      </c>
      <c r="S175" s="139" t="s">
        <v>18</v>
      </c>
      <c r="W175" s="139" t="e">
        <v>#N/A</v>
      </c>
      <c r="AD175" s="139" t="s">
        <v>146</v>
      </c>
      <c r="AE175" s="139">
        <v>0</v>
      </c>
      <c r="AH175" s="160">
        <v>0</v>
      </c>
      <c r="AN175" s="139">
        <v>0</v>
      </c>
      <c r="AT175" s="139">
        <v>0</v>
      </c>
      <c r="AZ175" s="139">
        <v>0</v>
      </c>
      <c r="BF175" s="167">
        <v>0</v>
      </c>
      <c r="BG175" s="167"/>
      <c r="BH175" s="167"/>
      <c r="BI175" s="167"/>
      <c r="BJ175" s="167"/>
      <c r="BK175" s="167"/>
      <c r="BL175" s="167">
        <v>0</v>
      </c>
      <c r="BN175" s="167"/>
      <c r="BO175" s="167"/>
      <c r="BP175" s="167"/>
      <c r="BQ175" s="167"/>
      <c r="BR175" s="167"/>
      <c r="BS175" s="167"/>
      <c r="BX175" s="139">
        <v>0</v>
      </c>
      <c r="CE175" s="139" t="s">
        <v>224</v>
      </c>
      <c r="CL175" s="139">
        <v>0</v>
      </c>
    </row>
    <row r="176" spans="1:90">
      <c r="A176" s="159">
        <v>43290</v>
      </c>
      <c r="B176" s="139" t="s">
        <v>1496</v>
      </c>
      <c r="D176" s="139" t="s">
        <v>1497</v>
      </c>
      <c r="E176" s="139">
        <v>30</v>
      </c>
      <c r="F176" s="139">
        <v>1</v>
      </c>
      <c r="G176" s="160" t="s">
        <v>501</v>
      </c>
      <c r="H176" s="139">
        <v>21</v>
      </c>
      <c r="I176" s="139">
        <v>52</v>
      </c>
      <c r="J176" s="161" t="s">
        <v>2507</v>
      </c>
      <c r="K176" s="162">
        <v>71.459999999999994</v>
      </c>
      <c r="L176" s="162">
        <v>71.77</v>
      </c>
      <c r="M176" s="163">
        <v>28</v>
      </c>
      <c r="N176" s="164">
        <v>27</v>
      </c>
      <c r="P176" s="139" t="s">
        <v>1489</v>
      </c>
      <c r="Q176" s="139" t="s">
        <v>1523</v>
      </c>
      <c r="R176" s="160" t="s">
        <v>18</v>
      </c>
      <c r="S176" s="139" t="s">
        <v>2135</v>
      </c>
      <c r="V176" s="139" t="s">
        <v>1509</v>
      </c>
      <c r="W176" s="139">
        <v>4</v>
      </c>
      <c r="X176" s="165" t="s">
        <v>89</v>
      </c>
      <c r="Y176" s="139" t="s">
        <v>93</v>
      </c>
      <c r="Z176" s="139" t="s">
        <v>1946</v>
      </c>
      <c r="AA176" s="139" t="s">
        <v>148</v>
      </c>
      <c r="AB176" s="139" t="s">
        <v>133</v>
      </c>
      <c r="AC176" s="139" t="s">
        <v>138</v>
      </c>
      <c r="AD176" s="139" t="s">
        <v>145</v>
      </c>
      <c r="AE176" s="139">
        <v>3</v>
      </c>
      <c r="AG176" s="139" t="s">
        <v>1947</v>
      </c>
      <c r="AH176" s="160">
        <v>35</v>
      </c>
      <c r="AI176" s="166">
        <v>10</v>
      </c>
      <c r="AJ176" s="139">
        <v>2</v>
      </c>
      <c r="AK176" s="167" t="s">
        <v>110</v>
      </c>
      <c r="AL176" s="139" t="s">
        <v>106</v>
      </c>
      <c r="AN176" s="139">
        <v>39.9</v>
      </c>
      <c r="AO176" s="139">
        <v>12</v>
      </c>
      <c r="AP176" s="139">
        <v>3</v>
      </c>
      <c r="AQ176" s="139" t="s">
        <v>110</v>
      </c>
      <c r="AR176" s="167" t="s">
        <v>106</v>
      </c>
      <c r="AT176" s="139">
        <v>25</v>
      </c>
      <c r="AU176" s="139">
        <v>8</v>
      </c>
      <c r="AV176" s="139">
        <v>2</v>
      </c>
      <c r="AW176" s="139" t="s">
        <v>112</v>
      </c>
      <c r="AX176" s="139" t="s">
        <v>107</v>
      </c>
      <c r="AZ176" s="139">
        <v>0</v>
      </c>
      <c r="BA176" s="139">
        <v>0</v>
      </c>
      <c r="BB176" s="139">
        <v>0</v>
      </c>
      <c r="BC176" s="139">
        <v>0</v>
      </c>
      <c r="BD176" s="139">
        <v>0</v>
      </c>
      <c r="BE176" s="139">
        <v>0</v>
      </c>
      <c r="BF176" s="167">
        <v>0</v>
      </c>
      <c r="BG176" s="167">
        <v>0</v>
      </c>
      <c r="BH176" s="167">
        <v>0</v>
      </c>
      <c r="BI176" s="167">
        <v>0</v>
      </c>
      <c r="BJ176" s="167">
        <v>0</v>
      </c>
      <c r="BK176" s="167">
        <v>0</v>
      </c>
      <c r="BL176" s="167">
        <v>0</v>
      </c>
      <c r="BN176" s="167"/>
      <c r="BO176" s="167"/>
      <c r="BP176" s="167"/>
      <c r="BQ176" s="167"/>
      <c r="BR176" s="167"/>
      <c r="BS176" s="167"/>
      <c r="BX176" s="139">
        <v>0.1</v>
      </c>
      <c r="BY176" s="139">
        <v>0.1</v>
      </c>
      <c r="BZ176" s="139">
        <v>0.1</v>
      </c>
      <c r="CA176" s="139" t="s">
        <v>113</v>
      </c>
      <c r="CB176" s="139" t="s">
        <v>107</v>
      </c>
      <c r="CE176" s="139" t="s">
        <v>1948</v>
      </c>
      <c r="CL176" s="139">
        <v>100</v>
      </c>
    </row>
    <row r="177" spans="1:90">
      <c r="A177" s="159">
        <v>43290</v>
      </c>
      <c r="B177" s="139" t="s">
        <v>1496</v>
      </c>
      <c r="D177" s="139" t="s">
        <v>1497</v>
      </c>
      <c r="E177" s="139">
        <v>30</v>
      </c>
      <c r="F177" s="139">
        <v>2</v>
      </c>
      <c r="G177" s="160" t="s">
        <v>503</v>
      </c>
      <c r="H177" s="139">
        <v>0</v>
      </c>
      <c r="I177" s="139">
        <v>60</v>
      </c>
      <c r="J177" s="161" t="s">
        <v>2507</v>
      </c>
      <c r="K177" s="162">
        <v>71.77</v>
      </c>
      <c r="L177" s="162">
        <v>72.36999999999999</v>
      </c>
      <c r="M177" s="163">
        <v>28</v>
      </c>
      <c r="N177" s="164">
        <v>27</v>
      </c>
      <c r="P177" s="139" t="s">
        <v>1489</v>
      </c>
      <c r="Q177" s="139" t="s">
        <v>1523</v>
      </c>
      <c r="R177" s="160" t="s">
        <v>2135</v>
      </c>
      <c r="S177" s="139" t="s">
        <v>18</v>
      </c>
      <c r="V177" s="139" t="s">
        <v>1509</v>
      </c>
      <c r="W177" s="139">
        <v>4</v>
      </c>
      <c r="X177" s="165" t="s">
        <v>89</v>
      </c>
      <c r="Y177" s="139" t="s">
        <v>93</v>
      </c>
      <c r="Z177" s="139" t="s">
        <v>1946</v>
      </c>
      <c r="AA177" s="139" t="s">
        <v>148</v>
      </c>
      <c r="AB177" s="139" t="s">
        <v>133</v>
      </c>
      <c r="AC177" s="139" t="s">
        <v>138</v>
      </c>
      <c r="AD177" s="139" t="s">
        <v>145</v>
      </c>
      <c r="AE177" s="139">
        <v>3</v>
      </c>
      <c r="AG177" s="139" t="s">
        <v>1947</v>
      </c>
      <c r="AH177" s="160">
        <v>35</v>
      </c>
      <c r="AI177" s="166">
        <v>10</v>
      </c>
      <c r="AJ177" s="139">
        <v>2</v>
      </c>
      <c r="AK177" s="167" t="s">
        <v>110</v>
      </c>
      <c r="AL177" s="139" t="s">
        <v>106</v>
      </c>
      <c r="AN177" s="139">
        <v>39.9</v>
      </c>
      <c r="AO177" s="139">
        <v>12</v>
      </c>
      <c r="AP177" s="139">
        <v>3</v>
      </c>
      <c r="AQ177" s="139" t="s">
        <v>110</v>
      </c>
      <c r="AR177" s="167" t="s">
        <v>106</v>
      </c>
      <c r="AS177" s="167"/>
      <c r="AT177" s="167">
        <v>25</v>
      </c>
      <c r="AU177" s="167">
        <v>8</v>
      </c>
      <c r="AV177" s="167">
        <v>2</v>
      </c>
      <c r="AW177" s="167" t="s">
        <v>112</v>
      </c>
      <c r="AX177" s="167" t="s">
        <v>107</v>
      </c>
      <c r="AZ177" s="139">
        <v>0</v>
      </c>
      <c r="BA177" s="139">
        <v>0</v>
      </c>
      <c r="BB177" s="139">
        <v>0</v>
      </c>
      <c r="BC177" s="139">
        <v>0</v>
      </c>
      <c r="BD177" s="139">
        <v>0</v>
      </c>
      <c r="BE177" s="139">
        <v>0</v>
      </c>
      <c r="BF177" s="167">
        <v>0</v>
      </c>
      <c r="BG177" s="167">
        <v>0</v>
      </c>
      <c r="BH177" s="167">
        <v>0</v>
      </c>
      <c r="BI177" s="167">
        <v>0</v>
      </c>
      <c r="BJ177" s="167">
        <v>0</v>
      </c>
      <c r="BK177" s="167">
        <v>0</v>
      </c>
      <c r="BL177" s="167">
        <v>0</v>
      </c>
      <c r="BN177" s="167"/>
      <c r="BO177" s="167"/>
      <c r="BP177" s="167"/>
      <c r="BQ177" s="167"/>
      <c r="BR177" s="167"/>
      <c r="BS177" s="167"/>
      <c r="BX177" s="139">
        <v>0.1</v>
      </c>
      <c r="BY177" s="139">
        <v>0.1</v>
      </c>
      <c r="BZ177" s="139">
        <v>0.1</v>
      </c>
      <c r="CA177" s="139" t="s">
        <v>113</v>
      </c>
      <c r="CB177" s="139" t="s">
        <v>107</v>
      </c>
      <c r="CE177" s="139" t="s">
        <v>1948</v>
      </c>
      <c r="CL177" s="139">
        <v>100</v>
      </c>
    </row>
    <row r="178" spans="1:90">
      <c r="A178" s="159">
        <v>43290</v>
      </c>
      <c r="B178" s="139" t="s">
        <v>1496</v>
      </c>
      <c r="D178" s="139" t="s">
        <v>1497</v>
      </c>
      <c r="E178" s="139">
        <v>30</v>
      </c>
      <c r="F178" s="139">
        <v>3</v>
      </c>
      <c r="G178" s="160" t="s">
        <v>505</v>
      </c>
      <c r="H178" s="139">
        <v>0</v>
      </c>
      <c r="I178" s="139">
        <v>5</v>
      </c>
      <c r="J178" s="161" t="s">
        <v>2507</v>
      </c>
      <c r="K178" s="162">
        <v>72.37</v>
      </c>
      <c r="L178" s="162">
        <v>72.42</v>
      </c>
      <c r="M178" s="163">
        <v>29</v>
      </c>
      <c r="N178" s="164" t="s">
        <v>1499</v>
      </c>
      <c r="P178" s="139" t="s">
        <v>224</v>
      </c>
      <c r="Q178" s="139" t="s">
        <v>1500</v>
      </c>
      <c r="R178" s="160" t="s">
        <v>18</v>
      </c>
      <c r="S178" s="139" t="s">
        <v>18</v>
      </c>
      <c r="W178" s="139" t="e">
        <v>#N/A</v>
      </c>
      <c r="AD178" s="139" t="s">
        <v>146</v>
      </c>
      <c r="AE178" s="139">
        <v>0</v>
      </c>
      <c r="AH178" s="160">
        <v>0</v>
      </c>
      <c r="AN178" s="139">
        <v>0</v>
      </c>
      <c r="AT178" s="139">
        <v>0</v>
      </c>
      <c r="AZ178" s="139">
        <v>0</v>
      </c>
      <c r="BA178" s="139">
        <v>0</v>
      </c>
      <c r="BB178" s="139">
        <v>0</v>
      </c>
      <c r="BC178" s="139">
        <v>0</v>
      </c>
      <c r="BD178" s="139">
        <v>0</v>
      </c>
      <c r="BE178" s="139">
        <v>0</v>
      </c>
      <c r="BF178" s="167">
        <v>0</v>
      </c>
      <c r="BG178" s="167">
        <v>0</v>
      </c>
      <c r="BH178" s="167">
        <v>0</v>
      </c>
      <c r="BI178" s="167">
        <v>0</v>
      </c>
      <c r="BJ178" s="167">
        <v>0</v>
      </c>
      <c r="BK178" s="167">
        <v>0</v>
      </c>
      <c r="BL178" s="167">
        <v>0</v>
      </c>
      <c r="BN178" s="167"/>
      <c r="BO178" s="167"/>
      <c r="BP178" s="167"/>
      <c r="BQ178" s="167"/>
      <c r="BR178" s="167"/>
      <c r="BS178" s="167"/>
      <c r="BX178" s="139">
        <v>0</v>
      </c>
      <c r="CE178" s="139" t="s">
        <v>224</v>
      </c>
      <c r="CL178" s="139">
        <v>0</v>
      </c>
    </row>
    <row r="179" spans="1:90">
      <c r="A179" s="159">
        <v>43290</v>
      </c>
      <c r="B179" s="139" t="s">
        <v>1496</v>
      </c>
      <c r="D179" s="139" t="s">
        <v>1497</v>
      </c>
      <c r="E179" s="139">
        <v>30</v>
      </c>
      <c r="F179" s="139">
        <v>3</v>
      </c>
      <c r="G179" s="160" t="s">
        <v>505</v>
      </c>
      <c r="H179" s="139">
        <v>5</v>
      </c>
      <c r="I179" s="139">
        <v>46.5</v>
      </c>
      <c r="J179" s="161" t="s">
        <v>2507</v>
      </c>
      <c r="K179" s="162">
        <v>72.42</v>
      </c>
      <c r="L179" s="162">
        <v>72.835000000000008</v>
      </c>
      <c r="M179" s="163" t="s">
        <v>1949</v>
      </c>
      <c r="N179" s="164">
        <v>8</v>
      </c>
      <c r="P179" s="139" t="s">
        <v>1489</v>
      </c>
      <c r="Q179" s="139" t="s">
        <v>1523</v>
      </c>
      <c r="R179" s="160" t="s">
        <v>18</v>
      </c>
      <c r="S179" s="139" t="s">
        <v>1939</v>
      </c>
      <c r="V179" s="139" t="s">
        <v>1509</v>
      </c>
      <c r="W179" s="139">
        <v>4</v>
      </c>
      <c r="X179" s="165" t="s">
        <v>89</v>
      </c>
      <c r="Y179" s="139" t="s">
        <v>93</v>
      </c>
      <c r="Z179" s="139" t="s">
        <v>1946</v>
      </c>
      <c r="AA179" s="139" t="s">
        <v>148</v>
      </c>
      <c r="AB179" s="139" t="s">
        <v>133</v>
      </c>
      <c r="AC179" s="139" t="s">
        <v>138</v>
      </c>
      <c r="AD179" s="139" t="s">
        <v>125</v>
      </c>
      <c r="AE179" s="139">
        <v>2</v>
      </c>
      <c r="AG179" s="139" t="s">
        <v>1950</v>
      </c>
      <c r="AH179" s="160">
        <v>30</v>
      </c>
      <c r="AI179" s="166">
        <v>7</v>
      </c>
      <c r="AJ179" s="139">
        <v>2</v>
      </c>
      <c r="AK179" s="167" t="s">
        <v>110</v>
      </c>
      <c r="AL179" s="139" t="s">
        <v>106</v>
      </c>
      <c r="AM179" s="139" t="s">
        <v>1951</v>
      </c>
      <c r="AN179" s="139">
        <v>39.9</v>
      </c>
      <c r="AO179" s="139">
        <v>4</v>
      </c>
      <c r="AP179" s="139">
        <v>2</v>
      </c>
      <c r="AQ179" s="139" t="s">
        <v>110</v>
      </c>
      <c r="AR179" s="167" t="s">
        <v>106</v>
      </c>
      <c r="AT179" s="139">
        <v>30</v>
      </c>
      <c r="AU179" s="139">
        <v>6</v>
      </c>
      <c r="AV179" s="139">
        <v>2</v>
      </c>
      <c r="AW179" s="139" t="s">
        <v>112</v>
      </c>
      <c r="AX179" s="139" t="s">
        <v>107</v>
      </c>
      <c r="AZ179" s="139">
        <v>0</v>
      </c>
      <c r="BA179" s="139">
        <v>0</v>
      </c>
      <c r="BB179" s="139">
        <v>0</v>
      </c>
      <c r="BC179" s="139">
        <v>0</v>
      </c>
      <c r="BD179" s="139">
        <v>0</v>
      </c>
      <c r="BE179" s="139">
        <v>0</v>
      </c>
      <c r="BF179" s="167">
        <v>0</v>
      </c>
      <c r="BG179" s="139">
        <v>0</v>
      </c>
      <c r="BH179" s="139">
        <v>0</v>
      </c>
      <c r="BI179" s="139">
        <v>0</v>
      </c>
      <c r="BJ179" s="139">
        <v>0</v>
      </c>
      <c r="BK179" s="139">
        <v>0</v>
      </c>
      <c r="BL179" s="139">
        <v>0</v>
      </c>
      <c r="BX179" s="139">
        <v>0.1</v>
      </c>
      <c r="BY179" s="139">
        <v>0.1</v>
      </c>
      <c r="BZ179" s="139">
        <v>0.1</v>
      </c>
      <c r="CA179" s="139" t="s">
        <v>113</v>
      </c>
      <c r="CB179" s="139" t="s">
        <v>107</v>
      </c>
      <c r="CE179" s="139" t="s">
        <v>1950</v>
      </c>
      <c r="CL179" s="139">
        <v>100</v>
      </c>
    </row>
    <row r="180" spans="1:90">
      <c r="A180" s="159">
        <v>43290</v>
      </c>
      <c r="B180" s="139" t="s">
        <v>1496</v>
      </c>
      <c r="D180" s="139" t="s">
        <v>1497</v>
      </c>
      <c r="E180" s="139">
        <v>30</v>
      </c>
      <c r="F180" s="139">
        <v>3</v>
      </c>
      <c r="G180" s="160" t="s">
        <v>505</v>
      </c>
      <c r="H180" s="139">
        <v>46.5</v>
      </c>
      <c r="I180" s="139">
        <v>67</v>
      </c>
      <c r="J180" s="161" t="s">
        <v>2507</v>
      </c>
      <c r="K180" s="162">
        <v>72.835000000000008</v>
      </c>
      <c r="L180" s="162">
        <v>73.040000000000006</v>
      </c>
      <c r="M180" s="163" t="s">
        <v>1952</v>
      </c>
      <c r="N180" s="164">
        <v>2</v>
      </c>
      <c r="O180" s="139" t="s">
        <v>2468</v>
      </c>
      <c r="P180" s="139" t="s">
        <v>4</v>
      </c>
      <c r="Q180" s="139" t="s">
        <v>2519</v>
      </c>
      <c r="R180" s="160" t="s">
        <v>1939</v>
      </c>
      <c r="S180" s="139" t="s">
        <v>2135</v>
      </c>
      <c r="T180" s="139" t="s">
        <v>133</v>
      </c>
      <c r="U180" s="139" t="s">
        <v>140</v>
      </c>
      <c r="V180" s="139" t="s">
        <v>1569</v>
      </c>
      <c r="W180" s="139">
        <v>5</v>
      </c>
      <c r="X180" s="165" t="s">
        <v>91</v>
      </c>
      <c r="Y180" s="139" t="s">
        <v>96</v>
      </c>
      <c r="Z180" s="139" t="s">
        <v>1953</v>
      </c>
      <c r="AD180" s="139" t="s">
        <v>146</v>
      </c>
      <c r="AE180" s="139">
        <v>0</v>
      </c>
      <c r="AG180" s="139" t="s">
        <v>1541</v>
      </c>
      <c r="AH180" s="160">
        <v>0</v>
      </c>
      <c r="AN180" s="139">
        <v>59.9</v>
      </c>
      <c r="AO180" s="139">
        <v>40</v>
      </c>
      <c r="AP180" s="139">
        <v>10</v>
      </c>
      <c r="AQ180" s="139" t="s">
        <v>109</v>
      </c>
      <c r="AR180" s="167" t="s">
        <v>106</v>
      </c>
      <c r="AT180" s="139">
        <v>32</v>
      </c>
      <c r="AU180" s="139">
        <v>10</v>
      </c>
      <c r="AV180" s="139">
        <v>5</v>
      </c>
      <c r="AW180" s="139" t="s">
        <v>111</v>
      </c>
      <c r="AX180" s="139" t="s">
        <v>106</v>
      </c>
      <c r="AZ180" s="139">
        <v>2</v>
      </c>
      <c r="BA180" s="139">
        <v>3</v>
      </c>
      <c r="BB180" s="139">
        <v>2</v>
      </c>
      <c r="BC180" s="139" t="s">
        <v>111</v>
      </c>
      <c r="BD180" s="139" t="s">
        <v>105</v>
      </c>
      <c r="BF180" s="167">
        <v>6</v>
      </c>
      <c r="BG180" s="139">
        <v>4</v>
      </c>
      <c r="BH180" s="139">
        <v>1</v>
      </c>
      <c r="BI180" s="139" t="s">
        <v>92</v>
      </c>
      <c r="BJ180" s="139" t="s">
        <v>107</v>
      </c>
      <c r="BL180" s="139">
        <v>0</v>
      </c>
      <c r="BX180" s="139">
        <v>0.1</v>
      </c>
      <c r="BY180" s="139">
        <v>0.1</v>
      </c>
      <c r="BZ180" s="139">
        <v>0.1</v>
      </c>
      <c r="CA180" s="139" t="s">
        <v>113</v>
      </c>
      <c r="CB180" s="139" t="s">
        <v>107</v>
      </c>
      <c r="CC180" s="139" t="s">
        <v>1954</v>
      </c>
      <c r="CE180" s="139" t="s">
        <v>1955</v>
      </c>
      <c r="CL180" s="139">
        <v>100</v>
      </c>
    </row>
    <row r="181" spans="1:90">
      <c r="A181" s="159">
        <v>43290</v>
      </c>
      <c r="B181" s="139" t="s">
        <v>1496</v>
      </c>
      <c r="D181" s="139" t="s">
        <v>1497</v>
      </c>
      <c r="E181" s="139">
        <v>31</v>
      </c>
      <c r="F181" s="139">
        <v>1</v>
      </c>
      <c r="G181" s="160" t="s">
        <v>507</v>
      </c>
      <c r="H181" s="139">
        <v>0</v>
      </c>
      <c r="I181" s="139">
        <v>5.5</v>
      </c>
      <c r="J181" s="161" t="s">
        <v>2507</v>
      </c>
      <c r="K181" s="162">
        <v>72.75</v>
      </c>
      <c r="L181" s="162">
        <v>72.805000000000007</v>
      </c>
      <c r="M181" s="163" t="s">
        <v>1952</v>
      </c>
      <c r="N181" s="164">
        <v>2</v>
      </c>
      <c r="O181" s="139" t="s">
        <v>2468</v>
      </c>
      <c r="P181" s="139" t="s">
        <v>4</v>
      </c>
      <c r="Q181" s="139" t="s">
        <v>2519</v>
      </c>
      <c r="R181" s="160" t="s">
        <v>2135</v>
      </c>
      <c r="S181" s="139" t="s">
        <v>1939</v>
      </c>
      <c r="V181" s="139" t="s">
        <v>1569</v>
      </c>
      <c r="W181" s="139">
        <v>5</v>
      </c>
      <c r="X181" s="165" t="s">
        <v>91</v>
      </c>
      <c r="Y181" s="139" t="s">
        <v>96</v>
      </c>
      <c r="Z181" s="139" t="s">
        <v>1953</v>
      </c>
      <c r="AD181" s="139" t="s">
        <v>146</v>
      </c>
      <c r="AE181" s="139">
        <v>0</v>
      </c>
      <c r="AG181" s="139" t="s">
        <v>1541</v>
      </c>
      <c r="AH181" s="160">
        <v>0</v>
      </c>
      <c r="AN181" s="139">
        <v>59.9</v>
      </c>
      <c r="AO181" s="139">
        <v>40</v>
      </c>
      <c r="AP181" s="139">
        <v>10</v>
      </c>
      <c r="AQ181" s="139" t="s">
        <v>109</v>
      </c>
      <c r="AR181" s="167" t="s">
        <v>106</v>
      </c>
      <c r="AT181" s="139">
        <v>32</v>
      </c>
      <c r="AU181" s="139">
        <v>10</v>
      </c>
      <c r="AV181" s="139">
        <v>5</v>
      </c>
      <c r="AW181" s="139" t="s">
        <v>111</v>
      </c>
      <c r="AX181" s="139" t="s">
        <v>106</v>
      </c>
      <c r="AZ181" s="139">
        <v>2</v>
      </c>
      <c r="BA181" s="139">
        <v>3</v>
      </c>
      <c r="BB181" s="139">
        <v>2</v>
      </c>
      <c r="BC181" s="139" t="s">
        <v>111</v>
      </c>
      <c r="BD181" s="139" t="s">
        <v>105</v>
      </c>
      <c r="BF181" s="167">
        <v>6</v>
      </c>
      <c r="BG181" s="167">
        <v>4</v>
      </c>
      <c r="BH181" s="167">
        <v>1</v>
      </c>
      <c r="BI181" s="167" t="s">
        <v>92</v>
      </c>
      <c r="BJ181" s="167" t="s">
        <v>107</v>
      </c>
      <c r="BK181" s="167"/>
      <c r="BL181" s="167">
        <v>0</v>
      </c>
      <c r="BX181" s="139">
        <v>0.1</v>
      </c>
      <c r="BY181" s="139">
        <v>0.1</v>
      </c>
      <c r="BZ181" s="139">
        <v>0.1</v>
      </c>
      <c r="CA181" s="139" t="s">
        <v>113</v>
      </c>
      <c r="CB181" s="139" t="s">
        <v>107</v>
      </c>
      <c r="CC181" s="139" t="s">
        <v>1954</v>
      </c>
      <c r="CE181" s="139" t="s">
        <v>1955</v>
      </c>
      <c r="CL181" s="139">
        <v>100</v>
      </c>
    </row>
    <row r="182" spans="1:90">
      <c r="A182" s="159">
        <v>43290</v>
      </c>
      <c r="B182" s="139" t="s">
        <v>1496</v>
      </c>
      <c r="D182" s="139" t="s">
        <v>1497</v>
      </c>
      <c r="E182" s="139">
        <v>31</v>
      </c>
      <c r="F182" s="139">
        <v>1</v>
      </c>
      <c r="G182" s="160" t="s">
        <v>507</v>
      </c>
      <c r="H182" s="139">
        <v>5.5</v>
      </c>
      <c r="I182" s="139">
        <v>46</v>
      </c>
      <c r="J182" s="161" t="s">
        <v>2507</v>
      </c>
      <c r="K182" s="162">
        <v>72.805000000000007</v>
      </c>
      <c r="L182" s="162">
        <v>73.209999999999994</v>
      </c>
      <c r="M182" s="163" t="s">
        <v>1956</v>
      </c>
      <c r="N182" s="164">
        <v>4</v>
      </c>
      <c r="P182" s="139" t="s">
        <v>1489</v>
      </c>
      <c r="Q182" s="139" t="s">
        <v>1523</v>
      </c>
      <c r="R182" s="160" t="s">
        <v>1939</v>
      </c>
      <c r="S182" s="139" t="s">
        <v>1939</v>
      </c>
      <c r="T182" s="139" t="s">
        <v>133</v>
      </c>
      <c r="U182" s="139" t="s">
        <v>140</v>
      </c>
      <c r="V182" s="139" t="s">
        <v>1509</v>
      </c>
      <c r="W182" s="139">
        <v>4</v>
      </c>
      <c r="X182" s="165" t="s">
        <v>89</v>
      </c>
      <c r="Y182" s="139" t="s">
        <v>93</v>
      </c>
      <c r="Z182" s="139" t="s">
        <v>1957</v>
      </c>
      <c r="AA182" s="139" t="s">
        <v>148</v>
      </c>
      <c r="AB182" s="139" t="s">
        <v>133</v>
      </c>
      <c r="AC182" s="139" t="s">
        <v>138</v>
      </c>
      <c r="AD182" s="139" t="s">
        <v>125</v>
      </c>
      <c r="AE182" s="139">
        <v>2</v>
      </c>
      <c r="AG182" s="139" t="s">
        <v>1948</v>
      </c>
      <c r="AH182" s="160">
        <v>20</v>
      </c>
      <c r="AI182" s="166">
        <v>4</v>
      </c>
      <c r="AJ182" s="139">
        <v>2</v>
      </c>
      <c r="AK182" s="167" t="s">
        <v>110</v>
      </c>
      <c r="AL182" s="139" t="s">
        <v>107</v>
      </c>
      <c r="AN182" s="139">
        <v>44.9</v>
      </c>
      <c r="AO182" s="139">
        <v>5</v>
      </c>
      <c r="AP182" s="139">
        <v>2</v>
      </c>
      <c r="AQ182" s="139" t="s">
        <v>110</v>
      </c>
      <c r="AR182" s="167" t="s">
        <v>107</v>
      </c>
      <c r="AT182" s="139">
        <v>35</v>
      </c>
      <c r="AU182" s="139">
        <v>5</v>
      </c>
      <c r="AV182" s="139">
        <v>2</v>
      </c>
      <c r="AW182" s="139" t="s">
        <v>110</v>
      </c>
      <c r="AX182" s="139" t="s">
        <v>107</v>
      </c>
      <c r="AZ182" s="139">
        <v>0</v>
      </c>
      <c r="BA182" s="139">
        <v>0</v>
      </c>
      <c r="BB182" s="139">
        <v>0</v>
      </c>
      <c r="BC182" s="139">
        <v>0</v>
      </c>
      <c r="BD182" s="139">
        <v>0</v>
      </c>
      <c r="BE182" s="139">
        <v>0</v>
      </c>
      <c r="BF182" s="167">
        <v>0</v>
      </c>
      <c r="BL182" s="139">
        <v>0.1</v>
      </c>
      <c r="BM182" s="167">
        <v>0.2</v>
      </c>
      <c r="BN182" s="139">
        <v>0.2</v>
      </c>
      <c r="BO182" s="139" t="s">
        <v>109</v>
      </c>
      <c r="BP182" s="139" t="s">
        <v>105</v>
      </c>
      <c r="BX182" s="139">
        <v>0</v>
      </c>
      <c r="CD182" s="139" t="s">
        <v>1958</v>
      </c>
      <c r="CE182" s="139" t="s">
        <v>1948</v>
      </c>
      <c r="CL182" s="139">
        <v>100</v>
      </c>
    </row>
    <row r="183" spans="1:90">
      <c r="A183" s="159">
        <v>43290</v>
      </c>
      <c r="B183" s="139" t="s">
        <v>1496</v>
      </c>
      <c r="D183" s="139" t="s">
        <v>1497</v>
      </c>
      <c r="E183" s="139">
        <v>31</v>
      </c>
      <c r="F183" s="139">
        <v>1</v>
      </c>
      <c r="G183" s="160" t="s">
        <v>507</v>
      </c>
      <c r="H183" s="139">
        <v>76</v>
      </c>
      <c r="I183" s="139">
        <v>62</v>
      </c>
      <c r="J183" s="161" t="s">
        <v>2507</v>
      </c>
      <c r="K183" s="162">
        <v>73.510000000000005</v>
      </c>
      <c r="L183" s="162">
        <v>73.37</v>
      </c>
      <c r="M183" s="163" t="s">
        <v>1959</v>
      </c>
      <c r="N183" s="164">
        <v>1</v>
      </c>
      <c r="O183" s="139" t="s">
        <v>2468</v>
      </c>
      <c r="P183" s="139" t="s">
        <v>4</v>
      </c>
      <c r="Q183" s="139" t="s">
        <v>2519</v>
      </c>
      <c r="R183" s="160" t="s">
        <v>1939</v>
      </c>
      <c r="S183" s="139" t="s">
        <v>1939</v>
      </c>
      <c r="T183" s="139" t="s">
        <v>133</v>
      </c>
      <c r="U183" s="139" t="s">
        <v>140</v>
      </c>
      <c r="V183" s="139" t="s">
        <v>1569</v>
      </c>
      <c r="W183" s="139">
        <v>5</v>
      </c>
      <c r="X183" s="165" t="s">
        <v>91</v>
      </c>
      <c r="Y183" s="139" t="s">
        <v>96</v>
      </c>
      <c r="Z183" s="139" t="s">
        <v>1953</v>
      </c>
      <c r="AD183" s="139" t="s">
        <v>146</v>
      </c>
      <c r="AE183" s="139">
        <v>0</v>
      </c>
      <c r="AG183" s="139" t="s">
        <v>1541</v>
      </c>
      <c r="AH183" s="160">
        <v>0</v>
      </c>
      <c r="AN183" s="139">
        <v>49.9</v>
      </c>
      <c r="AO183" s="139">
        <v>45</v>
      </c>
      <c r="AP183" s="139">
        <v>25</v>
      </c>
      <c r="AQ183" s="139" t="s">
        <v>109</v>
      </c>
      <c r="AR183" s="167" t="s">
        <v>106</v>
      </c>
      <c r="AT183" s="139">
        <v>39</v>
      </c>
      <c r="AU183" s="139">
        <v>38</v>
      </c>
      <c r="AV183" s="139">
        <v>12</v>
      </c>
      <c r="AW183" s="139" t="s">
        <v>111</v>
      </c>
      <c r="AX183" s="139" t="s">
        <v>106</v>
      </c>
      <c r="AZ183" s="139">
        <v>1</v>
      </c>
      <c r="BA183" s="139">
        <v>1</v>
      </c>
      <c r="BB183" s="139">
        <v>1</v>
      </c>
      <c r="BC183" s="139" t="s">
        <v>111</v>
      </c>
      <c r="BD183" s="139" t="s">
        <v>105</v>
      </c>
      <c r="BF183" s="167">
        <v>10</v>
      </c>
      <c r="BG183" s="139">
        <v>30</v>
      </c>
      <c r="BH183" s="139">
        <v>5</v>
      </c>
      <c r="BI183" s="139" t="s">
        <v>92</v>
      </c>
      <c r="BJ183" s="139" t="s">
        <v>107</v>
      </c>
      <c r="BL183" s="139">
        <v>0</v>
      </c>
      <c r="BX183" s="139">
        <v>0.1</v>
      </c>
      <c r="BY183" s="139">
        <v>0.1</v>
      </c>
      <c r="BZ183" s="139">
        <v>0.1</v>
      </c>
      <c r="CA183" s="139" t="s">
        <v>113</v>
      </c>
      <c r="CB183" s="139" t="s">
        <v>107</v>
      </c>
      <c r="CC183" s="139" t="s">
        <v>1960</v>
      </c>
      <c r="CE183" s="139" t="s">
        <v>1955</v>
      </c>
      <c r="CL183" s="139">
        <v>100</v>
      </c>
    </row>
    <row r="184" spans="1:90">
      <c r="A184" s="159">
        <v>43290</v>
      </c>
      <c r="B184" s="139" t="s">
        <v>1496</v>
      </c>
      <c r="D184" s="139" t="s">
        <v>1497</v>
      </c>
      <c r="E184" s="139">
        <v>31</v>
      </c>
      <c r="F184" s="139">
        <v>1</v>
      </c>
      <c r="G184" s="160" t="s">
        <v>507</v>
      </c>
      <c r="H184" s="139">
        <v>62</v>
      </c>
      <c r="I184" s="139">
        <v>77</v>
      </c>
      <c r="J184" s="161" t="s">
        <v>2507</v>
      </c>
      <c r="K184" s="162">
        <v>73.37</v>
      </c>
      <c r="L184" s="162">
        <v>73.52</v>
      </c>
      <c r="M184" s="163" t="s">
        <v>1961</v>
      </c>
      <c r="N184" s="164">
        <v>1</v>
      </c>
      <c r="P184" s="139" t="s">
        <v>1489</v>
      </c>
      <c r="Q184" s="139" t="s">
        <v>1523</v>
      </c>
      <c r="R184" s="160" t="s">
        <v>1939</v>
      </c>
      <c r="S184" s="139" t="s">
        <v>21</v>
      </c>
      <c r="T184" s="139" t="s">
        <v>133</v>
      </c>
      <c r="U184" s="139" t="s">
        <v>140</v>
      </c>
      <c r="V184" s="139" t="s">
        <v>1509</v>
      </c>
      <c r="W184" s="139">
        <v>4</v>
      </c>
      <c r="X184" s="165" t="s">
        <v>89</v>
      </c>
      <c r="Y184" s="139" t="s">
        <v>93</v>
      </c>
      <c r="Z184" s="139" t="s">
        <v>1962</v>
      </c>
      <c r="AA184" s="139" t="s">
        <v>148</v>
      </c>
      <c r="AB184" s="139" t="s">
        <v>133</v>
      </c>
      <c r="AC184" s="139" t="s">
        <v>138</v>
      </c>
      <c r="AD184" s="139" t="s">
        <v>125</v>
      </c>
      <c r="AE184" s="139">
        <v>2</v>
      </c>
      <c r="AG184" s="139" t="s">
        <v>1963</v>
      </c>
      <c r="AH184" s="160">
        <v>30</v>
      </c>
      <c r="AI184" s="166">
        <v>4</v>
      </c>
      <c r="AJ184" s="139">
        <v>1</v>
      </c>
      <c r="AK184" s="167" t="s">
        <v>109</v>
      </c>
      <c r="AL184" s="139" t="s">
        <v>106</v>
      </c>
      <c r="AM184" s="139" t="s">
        <v>1964</v>
      </c>
      <c r="AN184" s="139">
        <v>34.9</v>
      </c>
      <c r="AO184" s="139">
        <v>4</v>
      </c>
      <c r="AP184" s="139">
        <v>2</v>
      </c>
      <c r="AQ184" s="139" t="s">
        <v>110</v>
      </c>
      <c r="AR184" s="167" t="s">
        <v>106</v>
      </c>
      <c r="AT184" s="139">
        <v>35</v>
      </c>
      <c r="AU184" s="139">
        <v>6</v>
      </c>
      <c r="AV184" s="139">
        <v>2</v>
      </c>
      <c r="AW184" s="139" t="s">
        <v>110</v>
      </c>
      <c r="AX184" s="139" t="s">
        <v>106</v>
      </c>
      <c r="AZ184" s="139">
        <v>0</v>
      </c>
      <c r="BF184" s="167">
        <v>0</v>
      </c>
      <c r="BL184" s="139">
        <v>0.1</v>
      </c>
      <c r="BM184" s="167">
        <v>0.1</v>
      </c>
      <c r="BN184" s="139">
        <v>0.1</v>
      </c>
      <c r="BO184" s="139" t="s">
        <v>109</v>
      </c>
      <c r="BP184" s="139" t="s">
        <v>105</v>
      </c>
      <c r="BQ184" s="139" t="s">
        <v>1965</v>
      </c>
      <c r="BX184" s="139">
        <v>0</v>
      </c>
      <c r="CC184" s="139" t="s">
        <v>1966</v>
      </c>
      <c r="CE184" s="139" t="s">
        <v>1950</v>
      </c>
      <c r="CL184" s="139">
        <v>100</v>
      </c>
    </row>
    <row r="185" spans="1:90">
      <c r="A185" s="159">
        <v>43290</v>
      </c>
      <c r="B185" s="139" t="s">
        <v>1496</v>
      </c>
      <c r="D185" s="139" t="s">
        <v>1497</v>
      </c>
      <c r="E185" s="139">
        <v>31</v>
      </c>
      <c r="F185" s="139">
        <v>2</v>
      </c>
      <c r="G185" s="160" t="s">
        <v>509</v>
      </c>
      <c r="H185" s="139">
        <v>0</v>
      </c>
      <c r="I185" s="139">
        <v>86.5</v>
      </c>
      <c r="J185" s="161" t="s">
        <v>2507</v>
      </c>
      <c r="K185" s="162">
        <v>73.52</v>
      </c>
      <c r="L185" s="162">
        <v>74.384999999999991</v>
      </c>
      <c r="M185" s="163">
        <v>31</v>
      </c>
      <c r="N185" s="164">
        <v>11</v>
      </c>
      <c r="P185" s="139" t="s">
        <v>1489</v>
      </c>
      <c r="Q185" s="139" t="s">
        <v>1523</v>
      </c>
      <c r="R185" s="160" t="s">
        <v>21</v>
      </c>
      <c r="S185" s="139" t="s">
        <v>2135</v>
      </c>
      <c r="T185" s="139" t="s">
        <v>133</v>
      </c>
      <c r="U185" s="139" t="s">
        <v>138</v>
      </c>
      <c r="V185" s="139" t="s">
        <v>1509</v>
      </c>
      <c r="W185" s="139">
        <v>4</v>
      </c>
      <c r="X185" s="165" t="s">
        <v>89</v>
      </c>
      <c r="Y185" s="139" t="s">
        <v>93</v>
      </c>
      <c r="Z185" s="139" t="s">
        <v>1967</v>
      </c>
      <c r="AA185" s="139" t="s">
        <v>148</v>
      </c>
      <c r="AB185" s="139" t="s">
        <v>133</v>
      </c>
      <c r="AC185" s="139" t="s">
        <v>138</v>
      </c>
      <c r="AD185" s="139" t="s">
        <v>144</v>
      </c>
      <c r="AE185" s="139">
        <v>1</v>
      </c>
      <c r="AG185" s="139" t="s">
        <v>1968</v>
      </c>
      <c r="AH185" s="160">
        <v>30</v>
      </c>
      <c r="AI185" s="166">
        <v>20</v>
      </c>
      <c r="AJ185" s="139">
        <v>2</v>
      </c>
      <c r="AK185" s="167" t="s">
        <v>109</v>
      </c>
      <c r="AL185" s="139" t="s">
        <v>107</v>
      </c>
      <c r="AN185" s="139">
        <v>40</v>
      </c>
      <c r="AO185" s="139">
        <v>15</v>
      </c>
      <c r="AP185" s="139">
        <v>2</v>
      </c>
      <c r="AQ185" s="139" t="s">
        <v>109</v>
      </c>
      <c r="AR185" s="167" t="s">
        <v>107</v>
      </c>
      <c r="AT185" s="139">
        <v>30</v>
      </c>
      <c r="AU185" s="139">
        <v>7</v>
      </c>
      <c r="AV185" s="139">
        <v>2</v>
      </c>
      <c r="AW185" s="139" t="s">
        <v>109</v>
      </c>
      <c r="AX185" s="139" t="s">
        <v>107</v>
      </c>
      <c r="AZ185" s="139">
        <v>0</v>
      </c>
      <c r="BF185" s="167">
        <v>0</v>
      </c>
      <c r="BL185" s="139">
        <v>0</v>
      </c>
      <c r="BX185" s="139">
        <v>0</v>
      </c>
      <c r="CD185" s="139" t="s">
        <v>1969</v>
      </c>
      <c r="CE185" s="139" t="s">
        <v>1970</v>
      </c>
      <c r="CL185" s="139">
        <v>100</v>
      </c>
    </row>
    <row r="186" spans="1:90">
      <c r="A186" s="159">
        <v>43290</v>
      </c>
      <c r="B186" s="139" t="s">
        <v>1496</v>
      </c>
      <c r="D186" s="139" t="s">
        <v>1497</v>
      </c>
      <c r="E186" s="139">
        <v>32</v>
      </c>
      <c r="F186" s="139">
        <v>1</v>
      </c>
      <c r="G186" s="160" t="s">
        <v>511</v>
      </c>
      <c r="H186" s="139">
        <v>0</v>
      </c>
      <c r="I186" s="139">
        <v>52</v>
      </c>
      <c r="J186" s="161" t="s">
        <v>2507</v>
      </c>
      <c r="K186" s="162">
        <v>74.25</v>
      </c>
      <c r="L186" s="162">
        <v>74.77</v>
      </c>
      <c r="M186" s="163">
        <v>31</v>
      </c>
      <c r="N186" s="164">
        <v>11</v>
      </c>
      <c r="P186" s="139" t="s">
        <v>1489</v>
      </c>
      <c r="Q186" s="139" t="s">
        <v>1523</v>
      </c>
      <c r="R186" s="160" t="s">
        <v>2135</v>
      </c>
      <c r="S186" s="139" t="s">
        <v>21</v>
      </c>
      <c r="V186" s="139" t="s">
        <v>1509</v>
      </c>
      <c r="W186" s="139">
        <v>4</v>
      </c>
      <c r="X186" s="165" t="s">
        <v>89</v>
      </c>
      <c r="Y186" s="139" t="s">
        <v>93</v>
      </c>
      <c r="Z186" s="139" t="s">
        <v>1967</v>
      </c>
      <c r="AA186" s="139" t="s">
        <v>148</v>
      </c>
      <c r="AB186" s="139" t="s">
        <v>133</v>
      </c>
      <c r="AC186" s="139" t="s">
        <v>138</v>
      </c>
      <c r="AD186" s="139" t="s">
        <v>144</v>
      </c>
      <c r="AE186" s="139">
        <v>1</v>
      </c>
      <c r="AG186" s="139" t="s">
        <v>1968</v>
      </c>
      <c r="AH186" s="160">
        <v>30</v>
      </c>
      <c r="AI186" s="166">
        <v>20</v>
      </c>
      <c r="AJ186" s="139">
        <v>2</v>
      </c>
      <c r="AK186" s="167" t="s">
        <v>109</v>
      </c>
      <c r="AL186" s="139" t="s">
        <v>107</v>
      </c>
      <c r="AN186" s="139">
        <v>40</v>
      </c>
      <c r="AO186" s="139">
        <v>15</v>
      </c>
      <c r="AP186" s="139">
        <v>2</v>
      </c>
      <c r="AQ186" s="139" t="s">
        <v>109</v>
      </c>
      <c r="AR186" s="167" t="s">
        <v>107</v>
      </c>
      <c r="AT186" s="139">
        <v>30</v>
      </c>
      <c r="AU186" s="139">
        <v>7</v>
      </c>
      <c r="AV186" s="139">
        <v>2</v>
      </c>
      <c r="AW186" s="139" t="s">
        <v>109</v>
      </c>
      <c r="AX186" s="139" t="s">
        <v>107</v>
      </c>
      <c r="AZ186" s="139">
        <v>0</v>
      </c>
      <c r="BF186" s="167">
        <v>0</v>
      </c>
      <c r="BL186" s="139">
        <v>0</v>
      </c>
      <c r="BX186" s="139">
        <v>0</v>
      </c>
      <c r="CD186" s="139" t="s">
        <v>1969</v>
      </c>
      <c r="CE186" s="139" t="s">
        <v>1970</v>
      </c>
      <c r="CL186" s="139">
        <v>100</v>
      </c>
    </row>
    <row r="187" spans="1:90">
      <c r="A187" s="159">
        <v>43290</v>
      </c>
      <c r="B187" s="139" t="s">
        <v>1496</v>
      </c>
      <c r="D187" s="139" t="s">
        <v>1497</v>
      </c>
      <c r="E187" s="139">
        <v>32</v>
      </c>
      <c r="F187" s="139">
        <v>1</v>
      </c>
      <c r="G187" s="160" t="s">
        <v>511</v>
      </c>
      <c r="H187" s="139">
        <v>52</v>
      </c>
      <c r="I187" s="139">
        <v>96.5</v>
      </c>
      <c r="J187" s="161" t="s">
        <v>2507</v>
      </c>
      <c r="K187" s="162">
        <v>74.77</v>
      </c>
      <c r="L187" s="162">
        <v>75.215000000000003</v>
      </c>
      <c r="M187" s="163">
        <v>32</v>
      </c>
      <c r="N187" s="164">
        <v>4</v>
      </c>
      <c r="O187" s="139" t="s">
        <v>1491</v>
      </c>
      <c r="P187" s="139" t="s">
        <v>11</v>
      </c>
      <c r="Q187" s="139" t="s">
        <v>1564</v>
      </c>
      <c r="R187" s="160" t="s">
        <v>21</v>
      </c>
      <c r="S187" s="139" t="s">
        <v>2135</v>
      </c>
      <c r="T187" s="139" t="s">
        <v>160</v>
      </c>
      <c r="U187" s="139" t="s">
        <v>139</v>
      </c>
      <c r="V187" s="139" t="s">
        <v>1569</v>
      </c>
      <c r="W187" s="139">
        <v>5</v>
      </c>
      <c r="X187" s="165" t="s">
        <v>91</v>
      </c>
      <c r="Y187" s="139" t="s">
        <v>96</v>
      </c>
      <c r="Z187" s="139" t="s">
        <v>1971</v>
      </c>
      <c r="AA187" s="139" t="s">
        <v>136</v>
      </c>
      <c r="AB187" s="139" t="s">
        <v>133</v>
      </c>
      <c r="AC187" s="139" t="s">
        <v>138</v>
      </c>
      <c r="AD187" s="139" t="s">
        <v>125</v>
      </c>
      <c r="AE187" s="139">
        <v>2</v>
      </c>
      <c r="AG187" s="139" t="s">
        <v>1972</v>
      </c>
      <c r="AH187" s="160">
        <v>59.9</v>
      </c>
      <c r="AI187" s="166">
        <v>10</v>
      </c>
      <c r="AJ187" s="139">
        <v>3</v>
      </c>
      <c r="AK187" s="167" t="s">
        <v>109</v>
      </c>
      <c r="AL187" s="139" t="s">
        <v>106</v>
      </c>
      <c r="AM187" s="139" t="s">
        <v>1973</v>
      </c>
      <c r="AN187" s="139">
        <v>15</v>
      </c>
      <c r="AO187" s="139">
        <v>15</v>
      </c>
      <c r="AP187" s="139">
        <v>2</v>
      </c>
      <c r="AQ187" s="139" t="s">
        <v>111</v>
      </c>
      <c r="AR187" s="167" t="s">
        <v>106</v>
      </c>
      <c r="AT187" s="139">
        <v>25</v>
      </c>
      <c r="AU187" s="139">
        <v>18</v>
      </c>
      <c r="AV187" s="139">
        <v>3</v>
      </c>
      <c r="AW187" s="139" t="s">
        <v>109</v>
      </c>
      <c r="AX187" s="139" t="s">
        <v>107</v>
      </c>
      <c r="AZ187" s="139">
        <v>0</v>
      </c>
      <c r="BF187" s="167">
        <v>0</v>
      </c>
      <c r="BL187" s="139">
        <v>0.1</v>
      </c>
      <c r="BM187" s="167">
        <v>0.1</v>
      </c>
      <c r="BN187" s="139">
        <v>0.1</v>
      </c>
      <c r="BO187" s="139" t="s">
        <v>109</v>
      </c>
      <c r="BP187" s="139" t="s">
        <v>105</v>
      </c>
      <c r="BQ187" s="139" t="s">
        <v>1974</v>
      </c>
      <c r="BX187" s="139">
        <v>0</v>
      </c>
      <c r="CC187" s="139" t="s">
        <v>1975</v>
      </c>
      <c r="CE187" s="139" t="s">
        <v>1976</v>
      </c>
      <c r="CL187" s="139">
        <v>100</v>
      </c>
    </row>
    <row r="188" spans="1:90">
      <c r="A188" s="159">
        <v>43290</v>
      </c>
      <c r="B188" s="139" t="s">
        <v>1496</v>
      </c>
      <c r="D188" s="139" t="s">
        <v>1497</v>
      </c>
      <c r="E188" s="139">
        <v>32</v>
      </c>
      <c r="F188" s="139">
        <v>2</v>
      </c>
      <c r="G188" s="160" t="s">
        <v>513</v>
      </c>
      <c r="H188" s="139">
        <v>0</v>
      </c>
      <c r="I188" s="139">
        <v>2</v>
      </c>
      <c r="J188" s="161" t="s">
        <v>2507</v>
      </c>
      <c r="K188" s="162">
        <v>75.215000000000003</v>
      </c>
      <c r="L188" s="162">
        <v>75.234999999999999</v>
      </c>
      <c r="M188" s="163">
        <v>32</v>
      </c>
      <c r="N188" s="164">
        <v>4</v>
      </c>
      <c r="O188" s="139" t="s">
        <v>1491</v>
      </c>
      <c r="P188" s="139" t="s">
        <v>11</v>
      </c>
      <c r="Q188" s="139" t="s">
        <v>1564</v>
      </c>
      <c r="R188" s="160" t="s">
        <v>2135</v>
      </c>
      <c r="S188" s="139" t="s">
        <v>21</v>
      </c>
      <c r="V188" s="139" t="s">
        <v>1569</v>
      </c>
      <c r="W188" s="139">
        <v>5</v>
      </c>
      <c r="X188" s="165" t="s">
        <v>91</v>
      </c>
      <c r="Y188" s="139" t="s">
        <v>96</v>
      </c>
      <c r="Z188" s="139" t="s">
        <v>1971</v>
      </c>
      <c r="AA188" s="139" t="s">
        <v>136</v>
      </c>
      <c r="AB188" s="139" t="s">
        <v>133</v>
      </c>
      <c r="AC188" s="139" t="s">
        <v>138</v>
      </c>
      <c r="AD188" s="139" t="s">
        <v>125</v>
      </c>
      <c r="AE188" s="139">
        <v>2</v>
      </c>
      <c r="AG188" s="139" t="s">
        <v>1972</v>
      </c>
      <c r="AH188" s="160">
        <v>59.9</v>
      </c>
      <c r="AI188" s="166">
        <v>10</v>
      </c>
      <c r="AJ188" s="139">
        <v>3</v>
      </c>
      <c r="AK188" s="167" t="s">
        <v>109</v>
      </c>
      <c r="AL188" s="139" t="s">
        <v>106</v>
      </c>
      <c r="AM188" s="139" t="s">
        <v>1973</v>
      </c>
      <c r="AN188" s="139">
        <v>15</v>
      </c>
      <c r="AO188" s="139">
        <v>15</v>
      </c>
      <c r="AP188" s="139">
        <v>2</v>
      </c>
      <c r="AQ188" s="139" t="s">
        <v>111</v>
      </c>
      <c r="AR188" s="167" t="s">
        <v>106</v>
      </c>
      <c r="AT188" s="139">
        <v>25</v>
      </c>
      <c r="AU188" s="139">
        <v>18</v>
      </c>
      <c r="AV188" s="139">
        <v>3</v>
      </c>
      <c r="AW188" s="139" t="s">
        <v>109</v>
      </c>
      <c r="AX188" s="139" t="s">
        <v>107</v>
      </c>
      <c r="AZ188" s="139">
        <v>0</v>
      </c>
      <c r="BF188" s="167">
        <v>0</v>
      </c>
      <c r="BL188" s="139">
        <v>0.1</v>
      </c>
      <c r="BM188" s="167">
        <v>0.1</v>
      </c>
      <c r="BN188" s="139">
        <v>0.1</v>
      </c>
      <c r="BO188" s="139" t="s">
        <v>109</v>
      </c>
      <c r="BP188" s="139" t="s">
        <v>105</v>
      </c>
      <c r="BQ188" s="139" t="s">
        <v>1974</v>
      </c>
      <c r="BX188" s="139">
        <v>0</v>
      </c>
      <c r="CC188" s="139" t="s">
        <v>1975</v>
      </c>
      <c r="CE188" s="139" t="s">
        <v>1976</v>
      </c>
      <c r="CL188" s="139">
        <v>100</v>
      </c>
    </row>
    <row r="189" spans="1:90">
      <c r="A189" s="159">
        <v>43290</v>
      </c>
      <c r="B189" s="139" t="s">
        <v>1496</v>
      </c>
      <c r="D189" s="139" t="s">
        <v>1497</v>
      </c>
      <c r="E189" s="139">
        <v>32</v>
      </c>
      <c r="F189" s="139">
        <v>2</v>
      </c>
      <c r="G189" s="160" t="s">
        <v>513</v>
      </c>
      <c r="H189" s="139">
        <v>2</v>
      </c>
      <c r="I189" s="139">
        <v>72</v>
      </c>
      <c r="J189" s="161" t="s">
        <v>2507</v>
      </c>
      <c r="K189" s="162">
        <v>75.234999999999999</v>
      </c>
      <c r="L189" s="162">
        <v>75.935000000000002</v>
      </c>
      <c r="M189" s="163">
        <v>33</v>
      </c>
      <c r="N189" s="164">
        <v>12</v>
      </c>
      <c r="P189" s="139" t="s">
        <v>1489</v>
      </c>
      <c r="Q189" s="139" t="s">
        <v>1523</v>
      </c>
      <c r="R189" s="160" t="s">
        <v>21</v>
      </c>
      <c r="S189" s="139" t="s">
        <v>2135</v>
      </c>
      <c r="T189" s="139" t="s">
        <v>133</v>
      </c>
      <c r="U189" s="139" t="s">
        <v>139</v>
      </c>
      <c r="V189" s="139" t="s">
        <v>1509</v>
      </c>
      <c r="W189" s="139">
        <v>4</v>
      </c>
      <c r="X189" s="165" t="s">
        <v>89</v>
      </c>
      <c r="Y189" s="139" t="s">
        <v>93</v>
      </c>
      <c r="Z189" s="139" t="s">
        <v>1977</v>
      </c>
      <c r="AA189" s="139" t="s">
        <v>148</v>
      </c>
      <c r="AB189" s="139" t="s">
        <v>160</v>
      </c>
      <c r="AC189" s="139" t="s">
        <v>138</v>
      </c>
      <c r="AD189" s="139" t="s">
        <v>144</v>
      </c>
      <c r="AE189" s="139">
        <v>1</v>
      </c>
      <c r="AG189" s="139" t="s">
        <v>1947</v>
      </c>
      <c r="AH189" s="160">
        <v>10</v>
      </c>
      <c r="AI189" s="166">
        <v>5</v>
      </c>
      <c r="AJ189" s="139">
        <v>2</v>
      </c>
      <c r="AK189" s="167" t="s">
        <v>109</v>
      </c>
      <c r="AL189" s="139" t="s">
        <v>107</v>
      </c>
      <c r="AN189" s="139">
        <v>49.9</v>
      </c>
      <c r="AO189" s="139">
        <v>4</v>
      </c>
      <c r="AP189" s="139">
        <v>2</v>
      </c>
      <c r="AQ189" s="139" t="s">
        <v>109</v>
      </c>
      <c r="AR189" s="167" t="s">
        <v>107</v>
      </c>
      <c r="AT189" s="139">
        <v>40</v>
      </c>
      <c r="AU189" s="139">
        <v>7</v>
      </c>
      <c r="AV189" s="139">
        <v>2</v>
      </c>
      <c r="AW189" s="139" t="s">
        <v>109</v>
      </c>
      <c r="AX189" s="139" t="s">
        <v>107</v>
      </c>
      <c r="AZ189" s="139">
        <v>0</v>
      </c>
      <c r="BF189" s="167">
        <v>0</v>
      </c>
      <c r="BL189" s="139">
        <v>0</v>
      </c>
      <c r="BX189" s="139">
        <v>0.1</v>
      </c>
      <c r="BY189" s="139">
        <v>0.1</v>
      </c>
      <c r="BZ189" s="139">
        <v>0.1</v>
      </c>
      <c r="CA189" s="139" t="s">
        <v>113</v>
      </c>
      <c r="CB189" s="139" t="s">
        <v>107</v>
      </c>
      <c r="CC189" s="139" t="s">
        <v>1978</v>
      </c>
      <c r="CE189" s="139" t="s">
        <v>1947</v>
      </c>
      <c r="CL189" s="139">
        <v>100</v>
      </c>
    </row>
    <row r="190" spans="1:90">
      <c r="A190" s="159">
        <v>43290</v>
      </c>
      <c r="B190" s="139" t="s">
        <v>1496</v>
      </c>
      <c r="D190" s="139" t="s">
        <v>1497</v>
      </c>
      <c r="E190" s="139">
        <v>32</v>
      </c>
      <c r="F190" s="139">
        <v>3</v>
      </c>
      <c r="G190" s="160" t="s">
        <v>515</v>
      </c>
      <c r="H190" s="139">
        <v>0</v>
      </c>
      <c r="I190" s="139">
        <v>55</v>
      </c>
      <c r="J190" s="161" t="s">
        <v>2507</v>
      </c>
      <c r="K190" s="162">
        <v>75.935000000000002</v>
      </c>
      <c r="L190" s="162">
        <v>76.484999999999999</v>
      </c>
      <c r="M190" s="163">
        <v>33</v>
      </c>
      <c r="N190" s="164">
        <v>12</v>
      </c>
      <c r="P190" s="139" t="s">
        <v>1489</v>
      </c>
      <c r="Q190" s="139" t="s">
        <v>1523</v>
      </c>
      <c r="R190" s="160" t="s">
        <v>2135</v>
      </c>
      <c r="S190" s="139" t="s">
        <v>2135</v>
      </c>
      <c r="V190" s="139" t="s">
        <v>1509</v>
      </c>
      <c r="W190" s="139">
        <v>4</v>
      </c>
      <c r="X190" s="165" t="s">
        <v>89</v>
      </c>
      <c r="Y190" s="139" t="s">
        <v>93</v>
      </c>
      <c r="Z190" s="139" t="s">
        <v>1977</v>
      </c>
      <c r="AA190" s="139" t="s">
        <v>148</v>
      </c>
      <c r="AB190" s="139" t="s">
        <v>160</v>
      </c>
      <c r="AC190" s="139" t="s">
        <v>138</v>
      </c>
      <c r="AD190" s="139" t="s">
        <v>144</v>
      </c>
      <c r="AE190" s="139">
        <v>1</v>
      </c>
      <c r="AG190" s="139" t="s">
        <v>1947</v>
      </c>
      <c r="AH190" s="160">
        <v>10</v>
      </c>
      <c r="AI190" s="166">
        <v>5</v>
      </c>
      <c r="AJ190" s="139">
        <v>2</v>
      </c>
      <c r="AK190" s="167" t="s">
        <v>109</v>
      </c>
      <c r="AL190" s="139" t="s">
        <v>107</v>
      </c>
      <c r="AN190" s="139">
        <v>49.9</v>
      </c>
      <c r="AO190" s="139">
        <v>4</v>
      </c>
      <c r="AP190" s="139">
        <v>2</v>
      </c>
      <c r="AQ190" s="139" t="s">
        <v>109</v>
      </c>
      <c r="AR190" s="167" t="s">
        <v>107</v>
      </c>
      <c r="AT190" s="139">
        <v>40</v>
      </c>
      <c r="AU190" s="139">
        <v>7</v>
      </c>
      <c r="AV190" s="139">
        <v>2</v>
      </c>
      <c r="AW190" s="139" t="s">
        <v>109</v>
      </c>
      <c r="AX190" s="139" t="s">
        <v>107</v>
      </c>
      <c r="AZ190" s="139">
        <v>0</v>
      </c>
      <c r="BF190" s="167">
        <v>0</v>
      </c>
      <c r="BL190" s="139">
        <v>0</v>
      </c>
      <c r="BX190" s="139">
        <v>0.1</v>
      </c>
      <c r="BY190" s="139">
        <v>0.1</v>
      </c>
      <c r="BZ190" s="139">
        <v>0.1</v>
      </c>
      <c r="CA190" s="139" t="s">
        <v>113</v>
      </c>
      <c r="CB190" s="139" t="s">
        <v>107</v>
      </c>
      <c r="CC190" s="139" t="s">
        <v>1978</v>
      </c>
      <c r="CE190" s="139" t="s">
        <v>1947</v>
      </c>
      <c r="CL190" s="139">
        <v>100</v>
      </c>
    </row>
    <row r="191" spans="1:90">
      <c r="A191" s="159">
        <v>43290</v>
      </c>
      <c r="B191" s="139" t="s">
        <v>1496</v>
      </c>
      <c r="D191" s="139" t="s">
        <v>1497</v>
      </c>
      <c r="E191" s="139">
        <v>32</v>
      </c>
      <c r="F191" s="139">
        <v>4</v>
      </c>
      <c r="G191" s="160" t="s">
        <v>517</v>
      </c>
      <c r="H191" s="139">
        <v>0</v>
      </c>
      <c r="I191" s="139">
        <v>84.5</v>
      </c>
      <c r="J191" s="161" t="s">
        <v>2507</v>
      </c>
      <c r="K191" s="162">
        <v>76.484999999999999</v>
      </c>
      <c r="L191" s="162">
        <v>77.33</v>
      </c>
      <c r="M191" s="163">
        <v>33</v>
      </c>
      <c r="N191" s="164">
        <v>12</v>
      </c>
      <c r="P191" s="139" t="s">
        <v>1489</v>
      </c>
      <c r="Q191" s="139" t="s">
        <v>1523</v>
      </c>
      <c r="R191" s="160" t="s">
        <v>2135</v>
      </c>
      <c r="S191" s="139" t="s">
        <v>2135</v>
      </c>
      <c r="V191" s="139" t="s">
        <v>1509</v>
      </c>
      <c r="W191" s="139">
        <v>4</v>
      </c>
      <c r="X191" s="165" t="s">
        <v>89</v>
      </c>
      <c r="Y191" s="139" t="s">
        <v>93</v>
      </c>
      <c r="Z191" s="139" t="s">
        <v>1977</v>
      </c>
      <c r="AA191" s="139" t="s">
        <v>148</v>
      </c>
      <c r="AB191" s="139" t="s">
        <v>160</v>
      </c>
      <c r="AC191" s="139" t="s">
        <v>138</v>
      </c>
      <c r="AD191" s="139" t="s">
        <v>144</v>
      </c>
      <c r="AE191" s="139">
        <v>1</v>
      </c>
      <c r="AG191" s="139" t="s">
        <v>1947</v>
      </c>
      <c r="AH191" s="160">
        <v>10</v>
      </c>
      <c r="AI191" s="166">
        <v>5</v>
      </c>
      <c r="AJ191" s="139">
        <v>2</v>
      </c>
      <c r="AK191" s="167" t="s">
        <v>109</v>
      </c>
      <c r="AL191" s="139" t="s">
        <v>107</v>
      </c>
      <c r="AN191" s="139">
        <v>49.9</v>
      </c>
      <c r="AO191" s="139">
        <v>4</v>
      </c>
      <c r="AP191" s="139">
        <v>2</v>
      </c>
      <c r="AQ191" s="139" t="s">
        <v>109</v>
      </c>
      <c r="AR191" s="167" t="s">
        <v>107</v>
      </c>
      <c r="AT191" s="139">
        <v>40</v>
      </c>
      <c r="AU191" s="139">
        <v>7</v>
      </c>
      <c r="AV191" s="139">
        <v>2</v>
      </c>
      <c r="AW191" s="139" t="s">
        <v>109</v>
      </c>
      <c r="AX191" s="139" t="s">
        <v>107</v>
      </c>
      <c r="AZ191" s="139">
        <v>0</v>
      </c>
      <c r="BF191" s="167">
        <v>0</v>
      </c>
      <c r="BL191" s="139">
        <v>0</v>
      </c>
      <c r="BX191" s="139">
        <v>0.1</v>
      </c>
      <c r="BY191" s="139">
        <v>0.1</v>
      </c>
      <c r="BZ191" s="139">
        <v>0.1</v>
      </c>
      <c r="CA191" s="139" t="s">
        <v>113</v>
      </c>
      <c r="CB191" s="139" t="s">
        <v>107</v>
      </c>
      <c r="CC191" s="139" t="s">
        <v>1978</v>
      </c>
      <c r="CE191" s="139" t="s">
        <v>1947</v>
      </c>
      <c r="CL191" s="139">
        <v>100</v>
      </c>
    </row>
    <row r="192" spans="1:90">
      <c r="A192" s="159">
        <v>43290</v>
      </c>
      <c r="B192" s="139" t="s">
        <v>1496</v>
      </c>
      <c r="D192" s="139" t="s">
        <v>1497</v>
      </c>
      <c r="E192" s="139">
        <v>33</v>
      </c>
      <c r="F192" s="139">
        <v>1</v>
      </c>
      <c r="G192" s="160" t="s">
        <v>519</v>
      </c>
      <c r="H192" s="139">
        <v>0</v>
      </c>
      <c r="I192" s="139">
        <v>79.5</v>
      </c>
      <c r="J192" s="161" t="s">
        <v>2507</v>
      </c>
      <c r="K192" s="162">
        <v>77.25</v>
      </c>
      <c r="L192" s="162">
        <v>78.045000000000002</v>
      </c>
      <c r="M192" s="163">
        <v>33</v>
      </c>
      <c r="N192" s="164">
        <v>12</v>
      </c>
      <c r="P192" s="139" t="s">
        <v>1489</v>
      </c>
      <c r="Q192" s="139" t="s">
        <v>1523</v>
      </c>
      <c r="R192" s="160" t="s">
        <v>2135</v>
      </c>
      <c r="S192" s="139" t="s">
        <v>2135</v>
      </c>
      <c r="V192" s="139" t="s">
        <v>1509</v>
      </c>
      <c r="W192" s="139">
        <v>4</v>
      </c>
      <c r="X192" s="165" t="s">
        <v>89</v>
      </c>
      <c r="Y192" s="139" t="s">
        <v>93</v>
      </c>
      <c r="Z192" s="139" t="s">
        <v>1977</v>
      </c>
      <c r="AA192" s="139" t="s">
        <v>148</v>
      </c>
      <c r="AB192" s="139" t="s">
        <v>160</v>
      </c>
      <c r="AC192" s="139" t="s">
        <v>138</v>
      </c>
      <c r="AD192" s="139" t="s">
        <v>144</v>
      </c>
      <c r="AE192" s="139">
        <v>1</v>
      </c>
      <c r="AG192" s="139" t="s">
        <v>1947</v>
      </c>
      <c r="AH192" s="160">
        <v>10</v>
      </c>
      <c r="AI192" s="166">
        <v>5</v>
      </c>
      <c r="AJ192" s="139">
        <v>2</v>
      </c>
      <c r="AK192" s="167" t="s">
        <v>109</v>
      </c>
      <c r="AL192" s="139" t="s">
        <v>107</v>
      </c>
      <c r="AN192" s="139">
        <v>49.9</v>
      </c>
      <c r="AO192" s="139">
        <v>4</v>
      </c>
      <c r="AP192" s="139">
        <v>2</v>
      </c>
      <c r="AQ192" s="139" t="s">
        <v>109</v>
      </c>
      <c r="AR192" s="167" t="s">
        <v>107</v>
      </c>
      <c r="AT192" s="139">
        <v>40</v>
      </c>
      <c r="AU192" s="139">
        <v>7</v>
      </c>
      <c r="AV192" s="139">
        <v>2</v>
      </c>
      <c r="AW192" s="139" t="s">
        <v>109</v>
      </c>
      <c r="AX192" s="139" t="s">
        <v>107</v>
      </c>
      <c r="AZ192" s="139">
        <v>0</v>
      </c>
      <c r="BF192" s="167">
        <v>0</v>
      </c>
      <c r="BL192" s="139">
        <v>0</v>
      </c>
      <c r="BX192" s="139">
        <v>0.1</v>
      </c>
      <c r="BY192" s="139">
        <v>0.1</v>
      </c>
      <c r="BZ192" s="139">
        <v>0.1</v>
      </c>
      <c r="CA192" s="139" t="s">
        <v>113</v>
      </c>
      <c r="CB192" s="139" t="s">
        <v>107</v>
      </c>
      <c r="CC192" s="139" t="s">
        <v>1978</v>
      </c>
      <c r="CE192" s="139" t="s">
        <v>1947</v>
      </c>
      <c r="CL192" s="139">
        <v>100</v>
      </c>
    </row>
    <row r="193" spans="1:90">
      <c r="A193" s="159">
        <v>43290</v>
      </c>
      <c r="B193" s="139" t="s">
        <v>1496</v>
      </c>
      <c r="D193" s="139" t="s">
        <v>1497</v>
      </c>
      <c r="E193" s="139">
        <v>33</v>
      </c>
      <c r="F193" s="139">
        <v>2</v>
      </c>
      <c r="G193" s="160" t="s">
        <v>521</v>
      </c>
      <c r="H193" s="139">
        <v>0</v>
      </c>
      <c r="I193" s="139">
        <v>75</v>
      </c>
      <c r="J193" s="161" t="s">
        <v>2507</v>
      </c>
      <c r="K193" s="162">
        <v>78.045000000000002</v>
      </c>
      <c r="L193" s="162">
        <v>78.795000000000002</v>
      </c>
      <c r="M193" s="163">
        <v>33</v>
      </c>
      <c r="N193" s="164">
        <v>12</v>
      </c>
      <c r="P193" s="139" t="s">
        <v>1489</v>
      </c>
      <c r="Q193" s="139" t="s">
        <v>1523</v>
      </c>
      <c r="R193" s="160" t="s">
        <v>2135</v>
      </c>
      <c r="S193" s="139" t="s">
        <v>2135</v>
      </c>
      <c r="V193" s="139" t="s">
        <v>1509</v>
      </c>
      <c r="W193" s="139">
        <v>4</v>
      </c>
      <c r="X193" s="165" t="s">
        <v>89</v>
      </c>
      <c r="Y193" s="139" t="s">
        <v>93</v>
      </c>
      <c r="Z193" s="139" t="s">
        <v>1977</v>
      </c>
      <c r="AA193" s="139" t="s">
        <v>148</v>
      </c>
      <c r="AB193" s="139" t="s">
        <v>160</v>
      </c>
      <c r="AC193" s="139" t="s">
        <v>138</v>
      </c>
      <c r="AD193" s="139" t="s">
        <v>144</v>
      </c>
      <c r="AE193" s="139">
        <v>1</v>
      </c>
      <c r="AG193" s="139" t="s">
        <v>1947</v>
      </c>
      <c r="AH193" s="160">
        <v>10</v>
      </c>
      <c r="AI193" s="166">
        <v>5</v>
      </c>
      <c r="AJ193" s="139">
        <v>2</v>
      </c>
      <c r="AK193" s="167" t="s">
        <v>109</v>
      </c>
      <c r="AL193" s="139" t="s">
        <v>107</v>
      </c>
      <c r="AN193" s="139">
        <v>49.9</v>
      </c>
      <c r="AO193" s="139">
        <v>4</v>
      </c>
      <c r="AP193" s="139">
        <v>2</v>
      </c>
      <c r="AQ193" s="139" t="s">
        <v>109</v>
      </c>
      <c r="AR193" s="167" t="s">
        <v>107</v>
      </c>
      <c r="AT193" s="139">
        <v>40</v>
      </c>
      <c r="AU193" s="139">
        <v>7</v>
      </c>
      <c r="AV193" s="139">
        <v>2</v>
      </c>
      <c r="AW193" s="139" t="s">
        <v>109</v>
      </c>
      <c r="AX193" s="139" t="s">
        <v>107</v>
      </c>
      <c r="AZ193" s="139">
        <v>0</v>
      </c>
      <c r="BF193" s="167">
        <v>0</v>
      </c>
      <c r="BL193" s="139">
        <v>0</v>
      </c>
      <c r="BX193" s="139">
        <v>0.1</v>
      </c>
      <c r="BY193" s="139">
        <v>0.1</v>
      </c>
      <c r="BZ193" s="139">
        <v>0.1</v>
      </c>
      <c r="CA193" s="139" t="s">
        <v>113</v>
      </c>
      <c r="CB193" s="139" t="s">
        <v>107</v>
      </c>
      <c r="CC193" s="139" t="s">
        <v>1978</v>
      </c>
      <c r="CD193" s="139" t="s">
        <v>1979</v>
      </c>
      <c r="CE193" s="139" t="s">
        <v>1947</v>
      </c>
      <c r="CL193" s="139">
        <v>100</v>
      </c>
    </row>
    <row r="194" spans="1:90">
      <c r="A194" s="159">
        <v>43290</v>
      </c>
      <c r="B194" s="139" t="s">
        <v>1496</v>
      </c>
      <c r="D194" s="139" t="s">
        <v>1497</v>
      </c>
      <c r="E194" s="139">
        <v>33</v>
      </c>
      <c r="F194" s="139">
        <v>3</v>
      </c>
      <c r="G194" s="160" t="s">
        <v>523</v>
      </c>
      <c r="H194" s="139">
        <v>0</v>
      </c>
      <c r="I194" s="139">
        <v>86.5</v>
      </c>
      <c r="J194" s="161" t="s">
        <v>2507</v>
      </c>
      <c r="K194" s="162">
        <v>78.795000000000002</v>
      </c>
      <c r="L194" s="162">
        <v>79.66</v>
      </c>
      <c r="M194" s="163">
        <v>33</v>
      </c>
      <c r="N194" s="164">
        <v>12</v>
      </c>
      <c r="P194" s="139" t="s">
        <v>1489</v>
      </c>
      <c r="Q194" s="139" t="s">
        <v>1523</v>
      </c>
      <c r="R194" s="160" t="s">
        <v>2135</v>
      </c>
      <c r="S194" s="139" t="s">
        <v>21</v>
      </c>
      <c r="V194" s="139" t="s">
        <v>1509</v>
      </c>
      <c r="W194" s="139">
        <v>4</v>
      </c>
      <c r="X194" s="165" t="s">
        <v>89</v>
      </c>
      <c r="Y194" s="139" t="s">
        <v>93</v>
      </c>
      <c r="Z194" s="139" t="s">
        <v>1977</v>
      </c>
      <c r="AA194" s="139" t="s">
        <v>148</v>
      </c>
      <c r="AB194" s="139" t="s">
        <v>160</v>
      </c>
      <c r="AC194" s="139" t="s">
        <v>138</v>
      </c>
      <c r="AD194" s="139" t="s">
        <v>144</v>
      </c>
      <c r="AE194" s="139">
        <v>1</v>
      </c>
      <c r="AG194" s="139" t="s">
        <v>1980</v>
      </c>
      <c r="AH194" s="160">
        <v>10</v>
      </c>
      <c r="AI194" s="166">
        <v>5</v>
      </c>
      <c r="AJ194" s="139">
        <v>2</v>
      </c>
      <c r="AK194" s="167" t="s">
        <v>109</v>
      </c>
      <c r="AL194" s="139" t="s">
        <v>107</v>
      </c>
      <c r="AN194" s="139">
        <v>49.9</v>
      </c>
      <c r="AO194" s="139">
        <v>4</v>
      </c>
      <c r="AP194" s="139">
        <v>2</v>
      </c>
      <c r="AQ194" s="139" t="s">
        <v>109</v>
      </c>
      <c r="AR194" s="167" t="s">
        <v>107</v>
      </c>
      <c r="AT194" s="139">
        <v>40</v>
      </c>
      <c r="AU194" s="139">
        <v>7</v>
      </c>
      <c r="AV194" s="139">
        <v>2</v>
      </c>
      <c r="AW194" s="139" t="s">
        <v>109</v>
      </c>
      <c r="AX194" s="139" t="s">
        <v>107</v>
      </c>
      <c r="AZ194" s="139">
        <v>0</v>
      </c>
      <c r="BF194" s="167">
        <v>0</v>
      </c>
      <c r="BL194" s="139">
        <v>0</v>
      </c>
      <c r="BX194" s="139">
        <v>0.1</v>
      </c>
      <c r="BY194" s="139">
        <v>0.1</v>
      </c>
      <c r="BZ194" s="139">
        <v>0.1</v>
      </c>
      <c r="CA194" s="139" t="s">
        <v>113</v>
      </c>
      <c r="CB194" s="139" t="s">
        <v>107</v>
      </c>
      <c r="CC194" s="139" t="s">
        <v>1978</v>
      </c>
      <c r="CE194" s="139" t="s">
        <v>1947</v>
      </c>
      <c r="CL194" s="139">
        <v>100</v>
      </c>
    </row>
    <row r="195" spans="1:90">
      <c r="A195" s="159">
        <v>43290</v>
      </c>
      <c r="B195" s="139" t="s">
        <v>1496</v>
      </c>
      <c r="D195" s="139" t="s">
        <v>1497</v>
      </c>
      <c r="E195" s="139">
        <v>33</v>
      </c>
      <c r="F195" s="139">
        <v>3</v>
      </c>
      <c r="G195" s="160" t="s">
        <v>523</v>
      </c>
      <c r="H195" s="139">
        <v>86.5</v>
      </c>
      <c r="I195" s="139">
        <v>89.5</v>
      </c>
      <c r="J195" s="161" t="s">
        <v>2507</v>
      </c>
      <c r="K195" s="162">
        <v>79.66</v>
      </c>
      <c r="L195" s="162">
        <v>79.69</v>
      </c>
      <c r="M195" s="163">
        <v>34</v>
      </c>
      <c r="N195" s="164">
        <v>6</v>
      </c>
      <c r="P195" s="139" t="s">
        <v>4</v>
      </c>
      <c r="Q195" s="139" t="s">
        <v>1505</v>
      </c>
      <c r="R195" s="160" t="s">
        <v>21</v>
      </c>
      <c r="S195" s="139" t="s">
        <v>2135</v>
      </c>
      <c r="T195" s="139" t="s">
        <v>133</v>
      </c>
      <c r="U195" s="139" t="s">
        <v>140</v>
      </c>
      <c r="V195" s="139" t="s">
        <v>1509</v>
      </c>
      <c r="W195" s="139">
        <v>4</v>
      </c>
      <c r="X195" s="165" t="s">
        <v>89</v>
      </c>
      <c r="Y195" s="139" t="s">
        <v>93</v>
      </c>
      <c r="Z195" s="139" t="s">
        <v>1981</v>
      </c>
      <c r="AD195" s="139" t="s">
        <v>146</v>
      </c>
      <c r="AE195" s="139">
        <v>0</v>
      </c>
      <c r="AG195" s="139" t="s">
        <v>1541</v>
      </c>
      <c r="AH195" s="160">
        <v>1</v>
      </c>
      <c r="AI195" s="166">
        <v>10</v>
      </c>
      <c r="AJ195" s="139">
        <v>2</v>
      </c>
      <c r="AK195" s="167" t="s">
        <v>110</v>
      </c>
      <c r="AL195" s="139" t="s">
        <v>107</v>
      </c>
      <c r="AN195" s="139">
        <v>49.9</v>
      </c>
      <c r="AO195" s="139">
        <v>5</v>
      </c>
      <c r="AP195" s="139">
        <v>2</v>
      </c>
      <c r="AQ195" s="139" t="s">
        <v>110</v>
      </c>
      <c r="AR195" s="167" t="s">
        <v>107</v>
      </c>
      <c r="AT195" s="139">
        <v>49</v>
      </c>
      <c r="AU195" s="139">
        <v>4</v>
      </c>
      <c r="AV195" s="139">
        <v>2</v>
      </c>
      <c r="AW195" s="139" t="s">
        <v>110</v>
      </c>
      <c r="AX195" s="139" t="s">
        <v>107</v>
      </c>
      <c r="AZ195" s="139">
        <v>0</v>
      </c>
      <c r="BF195" s="167">
        <v>0</v>
      </c>
      <c r="BL195" s="139">
        <v>0</v>
      </c>
      <c r="BX195" s="139">
        <v>0.1</v>
      </c>
      <c r="BY195" s="139">
        <v>0.1</v>
      </c>
      <c r="BZ195" s="139">
        <v>0.1</v>
      </c>
      <c r="CA195" s="139" t="s">
        <v>113</v>
      </c>
      <c r="CB195" s="139" t="s">
        <v>107</v>
      </c>
      <c r="CD195" s="139" t="s">
        <v>1982</v>
      </c>
      <c r="CE195" s="139" t="s">
        <v>1983</v>
      </c>
      <c r="CL195" s="139">
        <v>100</v>
      </c>
    </row>
    <row r="196" spans="1:90">
      <c r="A196" s="159">
        <v>43290</v>
      </c>
      <c r="B196" s="139" t="s">
        <v>1496</v>
      </c>
      <c r="D196" s="139" t="s">
        <v>1497</v>
      </c>
      <c r="E196" s="139">
        <v>33</v>
      </c>
      <c r="F196" s="139">
        <v>4</v>
      </c>
      <c r="G196" s="160" t="s">
        <v>525</v>
      </c>
      <c r="H196" s="139">
        <v>0</v>
      </c>
      <c r="I196" s="139">
        <v>64</v>
      </c>
      <c r="J196" s="161" t="s">
        <v>2507</v>
      </c>
      <c r="K196" s="162">
        <v>79.69</v>
      </c>
      <c r="L196" s="162">
        <v>80.33</v>
      </c>
      <c r="M196" s="163">
        <v>34</v>
      </c>
      <c r="N196" s="164">
        <v>6</v>
      </c>
      <c r="P196" s="139" t="s">
        <v>4</v>
      </c>
      <c r="Q196" s="139" t="s">
        <v>1505</v>
      </c>
      <c r="R196" s="160" t="s">
        <v>2135</v>
      </c>
      <c r="S196" s="139" t="s">
        <v>2135</v>
      </c>
      <c r="V196" s="139" t="s">
        <v>1509</v>
      </c>
      <c r="W196" s="139">
        <v>4</v>
      </c>
      <c r="X196" s="165" t="s">
        <v>89</v>
      </c>
      <c r="Y196" s="139" t="s">
        <v>93</v>
      </c>
      <c r="Z196" s="139" t="s">
        <v>1981</v>
      </c>
      <c r="AD196" s="139" t="s">
        <v>146</v>
      </c>
      <c r="AE196" s="139">
        <v>0</v>
      </c>
      <c r="AG196" s="139" t="s">
        <v>1541</v>
      </c>
      <c r="AH196" s="160">
        <v>1</v>
      </c>
      <c r="AI196" s="166">
        <v>10</v>
      </c>
      <c r="AJ196" s="139">
        <v>2</v>
      </c>
      <c r="AK196" s="167" t="s">
        <v>110</v>
      </c>
      <c r="AL196" s="139" t="s">
        <v>107</v>
      </c>
      <c r="AN196" s="139">
        <v>49.9</v>
      </c>
      <c r="AO196" s="139">
        <v>5</v>
      </c>
      <c r="AP196" s="139">
        <v>2</v>
      </c>
      <c r="AQ196" s="139" t="s">
        <v>110</v>
      </c>
      <c r="AR196" s="167" t="s">
        <v>107</v>
      </c>
      <c r="AT196" s="139">
        <v>49</v>
      </c>
      <c r="AU196" s="139">
        <v>4</v>
      </c>
      <c r="AV196" s="139">
        <v>2</v>
      </c>
      <c r="AW196" s="139" t="s">
        <v>110</v>
      </c>
      <c r="AX196" s="139" t="s">
        <v>107</v>
      </c>
      <c r="AZ196" s="139">
        <v>0</v>
      </c>
      <c r="BF196" s="167">
        <v>0</v>
      </c>
      <c r="BL196" s="139">
        <v>0</v>
      </c>
      <c r="BX196" s="139">
        <v>0.1</v>
      </c>
      <c r="BY196" s="139">
        <v>0.1</v>
      </c>
      <c r="BZ196" s="139">
        <v>0.1</v>
      </c>
      <c r="CA196" s="139" t="s">
        <v>113</v>
      </c>
      <c r="CB196" s="139" t="s">
        <v>107</v>
      </c>
      <c r="CD196" s="139" t="s">
        <v>1982</v>
      </c>
      <c r="CE196" s="139" t="s">
        <v>1983</v>
      </c>
      <c r="CL196" s="139">
        <v>100</v>
      </c>
    </row>
    <row r="197" spans="1:90">
      <c r="A197" s="159">
        <v>43290</v>
      </c>
      <c r="B197" s="139" t="s">
        <v>1496</v>
      </c>
      <c r="D197" s="139" t="s">
        <v>1497</v>
      </c>
      <c r="E197" s="139">
        <v>34</v>
      </c>
      <c r="F197" s="139">
        <v>1</v>
      </c>
      <c r="G197" s="160" t="s">
        <v>527</v>
      </c>
      <c r="H197" s="139">
        <v>0</v>
      </c>
      <c r="I197" s="139">
        <v>89.5</v>
      </c>
      <c r="J197" s="161" t="s">
        <v>2507</v>
      </c>
      <c r="K197" s="162">
        <v>80.25</v>
      </c>
      <c r="L197" s="162">
        <v>81.144999999999996</v>
      </c>
      <c r="M197" s="163">
        <v>34</v>
      </c>
      <c r="N197" s="164">
        <v>6</v>
      </c>
      <c r="P197" s="139" t="s">
        <v>4</v>
      </c>
      <c r="Q197" s="139" t="s">
        <v>1505</v>
      </c>
      <c r="R197" s="160" t="s">
        <v>2135</v>
      </c>
      <c r="S197" s="139" t="s">
        <v>2135</v>
      </c>
      <c r="V197" s="139" t="s">
        <v>1509</v>
      </c>
      <c r="W197" s="139">
        <v>4</v>
      </c>
      <c r="X197" s="165" t="s">
        <v>89</v>
      </c>
      <c r="Y197" s="139" t="s">
        <v>93</v>
      </c>
      <c r="Z197" s="139" t="s">
        <v>1981</v>
      </c>
      <c r="AD197" s="139" t="s">
        <v>146</v>
      </c>
      <c r="AE197" s="139">
        <v>0</v>
      </c>
      <c r="AG197" s="139" t="s">
        <v>1541</v>
      </c>
      <c r="AH197" s="160">
        <v>1</v>
      </c>
      <c r="AI197" s="166">
        <v>10</v>
      </c>
      <c r="AJ197" s="139">
        <v>2</v>
      </c>
      <c r="AK197" s="167" t="s">
        <v>110</v>
      </c>
      <c r="AL197" s="139" t="s">
        <v>107</v>
      </c>
      <c r="AN197" s="139">
        <v>49.9</v>
      </c>
      <c r="AO197" s="139">
        <v>5</v>
      </c>
      <c r="AP197" s="139">
        <v>2</v>
      </c>
      <c r="AQ197" s="139" t="s">
        <v>110</v>
      </c>
      <c r="AR197" s="167" t="s">
        <v>107</v>
      </c>
      <c r="AT197" s="139">
        <v>49</v>
      </c>
      <c r="AU197" s="139">
        <v>4</v>
      </c>
      <c r="AV197" s="139">
        <v>2</v>
      </c>
      <c r="AW197" s="139" t="s">
        <v>110</v>
      </c>
      <c r="AX197" s="139" t="s">
        <v>107</v>
      </c>
      <c r="AZ197" s="139">
        <v>0</v>
      </c>
      <c r="BF197" s="167">
        <v>0</v>
      </c>
      <c r="BL197" s="139">
        <v>0</v>
      </c>
      <c r="BX197" s="139">
        <v>0.1</v>
      </c>
      <c r="BY197" s="139">
        <v>0.1</v>
      </c>
      <c r="BZ197" s="139">
        <v>0.1</v>
      </c>
      <c r="CA197" s="139" t="s">
        <v>113</v>
      </c>
      <c r="CB197" s="139" t="s">
        <v>107</v>
      </c>
      <c r="CD197" s="139" t="s">
        <v>1982</v>
      </c>
      <c r="CE197" s="139" t="s">
        <v>1983</v>
      </c>
      <c r="CL197" s="139">
        <v>100</v>
      </c>
    </row>
    <row r="198" spans="1:90">
      <c r="A198" s="159">
        <v>43290</v>
      </c>
      <c r="B198" s="139" t="s">
        <v>1496</v>
      </c>
      <c r="D198" s="139" t="s">
        <v>1497</v>
      </c>
      <c r="E198" s="139">
        <v>34</v>
      </c>
      <c r="F198" s="139">
        <v>2</v>
      </c>
      <c r="G198" s="160" t="s">
        <v>529</v>
      </c>
      <c r="H198" s="139">
        <v>0</v>
      </c>
      <c r="I198" s="139">
        <v>49</v>
      </c>
      <c r="J198" s="161" t="s">
        <v>2507</v>
      </c>
      <c r="K198" s="162">
        <v>81.144999999999996</v>
      </c>
      <c r="L198" s="162">
        <v>81.634999999999991</v>
      </c>
      <c r="M198" s="163">
        <v>34</v>
      </c>
      <c r="N198" s="164">
        <v>6</v>
      </c>
      <c r="P198" s="139" t="s">
        <v>4</v>
      </c>
      <c r="Q198" s="139" t="s">
        <v>1505</v>
      </c>
      <c r="R198" s="160" t="s">
        <v>2135</v>
      </c>
      <c r="S198" s="139" t="s">
        <v>21</v>
      </c>
      <c r="V198" s="139" t="s">
        <v>1509</v>
      </c>
      <c r="W198" s="139">
        <v>4</v>
      </c>
      <c r="X198" s="165" t="s">
        <v>89</v>
      </c>
      <c r="Y198" s="139" t="s">
        <v>93</v>
      </c>
      <c r="Z198" s="139" t="s">
        <v>1981</v>
      </c>
      <c r="AD198" s="139" t="s">
        <v>146</v>
      </c>
      <c r="AE198" s="139">
        <v>0</v>
      </c>
      <c r="AG198" s="139" t="s">
        <v>1541</v>
      </c>
      <c r="AH198" s="160">
        <v>1</v>
      </c>
      <c r="AI198" s="166">
        <v>10</v>
      </c>
      <c r="AJ198" s="139">
        <v>2</v>
      </c>
      <c r="AK198" s="167" t="s">
        <v>110</v>
      </c>
      <c r="AL198" s="139" t="s">
        <v>107</v>
      </c>
      <c r="AN198" s="139">
        <v>49.9</v>
      </c>
      <c r="AO198" s="139">
        <v>5</v>
      </c>
      <c r="AP198" s="139">
        <v>2</v>
      </c>
      <c r="AQ198" s="139" t="s">
        <v>110</v>
      </c>
      <c r="AR198" s="167" t="s">
        <v>107</v>
      </c>
      <c r="AT198" s="139">
        <v>49</v>
      </c>
      <c r="AU198" s="139">
        <v>4</v>
      </c>
      <c r="AV198" s="139">
        <v>2</v>
      </c>
      <c r="AW198" s="139" t="s">
        <v>110</v>
      </c>
      <c r="AX198" s="139" t="s">
        <v>107</v>
      </c>
      <c r="AZ198" s="139">
        <v>0</v>
      </c>
      <c r="BF198" s="167">
        <v>0</v>
      </c>
      <c r="BL198" s="139">
        <v>0</v>
      </c>
      <c r="BX198" s="139">
        <v>0.1</v>
      </c>
      <c r="BY198" s="139">
        <v>0.1</v>
      </c>
      <c r="BZ198" s="139">
        <v>0.1</v>
      </c>
      <c r="CA198" s="139" t="s">
        <v>113</v>
      </c>
      <c r="CB198" s="139" t="s">
        <v>107</v>
      </c>
      <c r="CD198" s="139" t="s">
        <v>1982</v>
      </c>
      <c r="CE198" s="139" t="s">
        <v>1983</v>
      </c>
      <c r="CL198" s="139">
        <v>100</v>
      </c>
    </row>
    <row r="199" spans="1:90">
      <c r="A199" s="159">
        <v>43290</v>
      </c>
      <c r="B199" s="139" t="s">
        <v>1496</v>
      </c>
      <c r="D199" s="139" t="s">
        <v>1497</v>
      </c>
      <c r="E199" s="139">
        <v>34</v>
      </c>
      <c r="F199" s="139">
        <v>2</v>
      </c>
      <c r="G199" s="160" t="s">
        <v>529</v>
      </c>
      <c r="H199" s="139">
        <v>49</v>
      </c>
      <c r="I199" s="139">
        <v>84.5</v>
      </c>
      <c r="J199" s="161" t="s">
        <v>2507</v>
      </c>
      <c r="K199" s="162">
        <v>81.634999999999991</v>
      </c>
      <c r="L199" s="162">
        <v>81.99</v>
      </c>
      <c r="M199" s="163">
        <v>35</v>
      </c>
      <c r="N199" s="164">
        <v>7</v>
      </c>
      <c r="P199" s="139" t="s">
        <v>1489</v>
      </c>
      <c r="Q199" s="139" t="s">
        <v>1523</v>
      </c>
      <c r="R199" s="160" t="s">
        <v>21</v>
      </c>
      <c r="S199" s="139" t="s">
        <v>2135</v>
      </c>
      <c r="T199" s="139" t="s">
        <v>133</v>
      </c>
      <c r="U199" s="139" t="s">
        <v>138</v>
      </c>
      <c r="V199" s="139" t="s">
        <v>1509</v>
      </c>
      <c r="W199" s="139">
        <v>4</v>
      </c>
      <c r="X199" s="165" t="s">
        <v>89</v>
      </c>
      <c r="Y199" s="139" t="s">
        <v>93</v>
      </c>
      <c r="Z199" s="139" t="s">
        <v>1984</v>
      </c>
      <c r="AA199" s="139" t="s">
        <v>148</v>
      </c>
      <c r="AB199" s="139" t="s">
        <v>133</v>
      </c>
      <c r="AC199" s="139" t="s">
        <v>138</v>
      </c>
      <c r="AD199" s="139" t="s">
        <v>144</v>
      </c>
      <c r="AE199" s="139">
        <v>1</v>
      </c>
      <c r="AG199" s="139" t="s">
        <v>1985</v>
      </c>
      <c r="AH199" s="160">
        <v>10</v>
      </c>
      <c r="AI199" s="166">
        <v>3</v>
      </c>
      <c r="AJ199" s="139">
        <v>1.5</v>
      </c>
      <c r="AK199" s="167" t="s">
        <v>110</v>
      </c>
      <c r="AL199" s="139" t="s">
        <v>107</v>
      </c>
      <c r="AN199" s="139">
        <v>49.8</v>
      </c>
      <c r="AO199" s="139">
        <v>6</v>
      </c>
      <c r="AP199" s="139">
        <v>2</v>
      </c>
      <c r="AQ199" s="139" t="s">
        <v>110</v>
      </c>
      <c r="AR199" s="167" t="s">
        <v>107</v>
      </c>
      <c r="AT199" s="139">
        <v>40</v>
      </c>
      <c r="AU199" s="139">
        <v>4</v>
      </c>
      <c r="AV199" s="139">
        <v>2</v>
      </c>
      <c r="AW199" s="139" t="s">
        <v>110</v>
      </c>
      <c r="AX199" s="139" t="s">
        <v>107</v>
      </c>
      <c r="AZ199" s="139">
        <v>0.1</v>
      </c>
      <c r="BA199" s="139">
        <v>1</v>
      </c>
      <c r="BB199" s="139">
        <v>1.5</v>
      </c>
      <c r="BC199" s="139" t="s">
        <v>113</v>
      </c>
      <c r="BD199" s="139" t="s">
        <v>107</v>
      </c>
      <c r="BE199" s="139" t="s">
        <v>1986</v>
      </c>
      <c r="BF199" s="167">
        <v>0</v>
      </c>
      <c r="BL199" s="139">
        <v>0</v>
      </c>
      <c r="BX199" s="139">
        <v>0.1</v>
      </c>
      <c r="BY199" s="139">
        <v>0.1</v>
      </c>
      <c r="BZ199" s="139">
        <v>0.1</v>
      </c>
      <c r="CA199" s="139" t="s">
        <v>113</v>
      </c>
      <c r="CB199" s="139" t="s">
        <v>107</v>
      </c>
      <c r="CE199" s="139" t="s">
        <v>1987</v>
      </c>
      <c r="CL199" s="139">
        <v>100</v>
      </c>
    </row>
    <row r="200" spans="1:90">
      <c r="A200" s="159">
        <v>43290</v>
      </c>
      <c r="B200" s="139" t="s">
        <v>1496</v>
      </c>
      <c r="D200" s="139" t="s">
        <v>1497</v>
      </c>
      <c r="E200" s="139">
        <v>34</v>
      </c>
      <c r="F200" s="139">
        <v>3</v>
      </c>
      <c r="G200" s="160" t="s">
        <v>531</v>
      </c>
      <c r="H200" s="139">
        <v>0</v>
      </c>
      <c r="I200" s="139">
        <v>75.5</v>
      </c>
      <c r="J200" s="161" t="s">
        <v>2507</v>
      </c>
      <c r="K200" s="162">
        <v>81.99</v>
      </c>
      <c r="L200" s="162">
        <v>82.74499999999999</v>
      </c>
      <c r="M200" s="163">
        <v>35</v>
      </c>
      <c r="N200" s="164">
        <v>7</v>
      </c>
      <c r="P200" s="139" t="s">
        <v>1489</v>
      </c>
      <c r="Q200" s="139" t="s">
        <v>1523</v>
      </c>
      <c r="R200" s="160" t="s">
        <v>2135</v>
      </c>
      <c r="S200" s="139" t="s">
        <v>2135</v>
      </c>
      <c r="V200" s="139" t="s">
        <v>1509</v>
      </c>
      <c r="W200" s="139">
        <v>4</v>
      </c>
      <c r="X200" s="165" t="s">
        <v>89</v>
      </c>
      <c r="Y200" s="139" t="s">
        <v>93</v>
      </c>
      <c r="Z200" s="139" t="s">
        <v>1984</v>
      </c>
      <c r="AA200" s="139" t="s">
        <v>148</v>
      </c>
      <c r="AB200" s="139" t="s">
        <v>133</v>
      </c>
      <c r="AC200" s="139" t="s">
        <v>138</v>
      </c>
      <c r="AD200" s="139" t="s">
        <v>144</v>
      </c>
      <c r="AE200" s="139">
        <v>1</v>
      </c>
      <c r="AG200" s="139" t="s">
        <v>1985</v>
      </c>
      <c r="AH200" s="160">
        <v>10</v>
      </c>
      <c r="AI200" s="166">
        <v>3</v>
      </c>
      <c r="AJ200" s="139">
        <v>1.5</v>
      </c>
      <c r="AK200" s="167" t="s">
        <v>110</v>
      </c>
      <c r="AL200" s="139" t="s">
        <v>107</v>
      </c>
      <c r="AN200" s="139">
        <v>49.8</v>
      </c>
      <c r="AO200" s="139">
        <v>6</v>
      </c>
      <c r="AP200" s="139">
        <v>2</v>
      </c>
      <c r="AQ200" s="139" t="s">
        <v>110</v>
      </c>
      <c r="AR200" s="167" t="s">
        <v>107</v>
      </c>
      <c r="AT200" s="139">
        <v>40</v>
      </c>
      <c r="AU200" s="139">
        <v>4</v>
      </c>
      <c r="AV200" s="139">
        <v>2</v>
      </c>
      <c r="AW200" s="139" t="s">
        <v>110</v>
      </c>
      <c r="AX200" s="139" t="s">
        <v>107</v>
      </c>
      <c r="AZ200" s="139">
        <v>0.1</v>
      </c>
      <c r="BA200" s="139">
        <v>1</v>
      </c>
      <c r="BB200" s="139">
        <v>1.5</v>
      </c>
      <c r="BC200" s="139" t="s">
        <v>113</v>
      </c>
      <c r="BD200" s="139" t="s">
        <v>107</v>
      </c>
      <c r="BE200" s="139" t="s">
        <v>1986</v>
      </c>
      <c r="BF200" s="167">
        <v>0</v>
      </c>
      <c r="BL200" s="139">
        <v>0</v>
      </c>
      <c r="BX200" s="139">
        <v>0.1</v>
      </c>
      <c r="BY200" s="139">
        <v>0.1</v>
      </c>
      <c r="BZ200" s="139">
        <v>0.1</v>
      </c>
      <c r="CA200" s="139" t="s">
        <v>113</v>
      </c>
      <c r="CB200" s="139" t="s">
        <v>107</v>
      </c>
      <c r="CE200" s="139" t="s">
        <v>1987</v>
      </c>
      <c r="CL200" s="139">
        <v>100</v>
      </c>
    </row>
    <row r="201" spans="1:90">
      <c r="A201" s="159">
        <v>43290</v>
      </c>
      <c r="B201" s="139" t="s">
        <v>1496</v>
      </c>
      <c r="D201" s="139" t="s">
        <v>1497</v>
      </c>
      <c r="E201" s="139">
        <v>34</v>
      </c>
      <c r="F201" s="139">
        <v>4</v>
      </c>
      <c r="G201" s="160" t="s">
        <v>533</v>
      </c>
      <c r="H201" s="139">
        <v>0</v>
      </c>
      <c r="I201" s="139">
        <v>39</v>
      </c>
      <c r="J201" s="161" t="s">
        <v>2507</v>
      </c>
      <c r="K201" s="162">
        <v>82.745000000000005</v>
      </c>
      <c r="L201" s="162">
        <v>83.135000000000005</v>
      </c>
      <c r="M201" s="163">
        <v>35</v>
      </c>
      <c r="N201" s="164">
        <v>7</v>
      </c>
      <c r="P201" s="139" t="s">
        <v>1489</v>
      </c>
      <c r="Q201" s="139" t="s">
        <v>1523</v>
      </c>
      <c r="R201" s="160" t="s">
        <v>2135</v>
      </c>
      <c r="S201" s="139" t="s">
        <v>2135</v>
      </c>
      <c r="V201" s="139" t="s">
        <v>1509</v>
      </c>
      <c r="W201" s="139">
        <v>4</v>
      </c>
      <c r="X201" s="165" t="s">
        <v>89</v>
      </c>
      <c r="Y201" s="139" t="s">
        <v>93</v>
      </c>
      <c r="Z201" s="139" t="s">
        <v>1984</v>
      </c>
      <c r="AA201" s="139" t="s">
        <v>148</v>
      </c>
      <c r="AB201" s="139" t="s">
        <v>133</v>
      </c>
      <c r="AC201" s="139" t="s">
        <v>138</v>
      </c>
      <c r="AD201" s="139" t="s">
        <v>144</v>
      </c>
      <c r="AE201" s="139">
        <v>1</v>
      </c>
      <c r="AG201" s="139" t="s">
        <v>1988</v>
      </c>
      <c r="AH201" s="160">
        <v>10</v>
      </c>
      <c r="AI201" s="166">
        <v>3</v>
      </c>
      <c r="AJ201" s="139">
        <v>1.5</v>
      </c>
      <c r="AK201" s="167" t="s">
        <v>110</v>
      </c>
      <c r="AL201" s="139" t="s">
        <v>107</v>
      </c>
      <c r="AN201" s="139">
        <v>49.8</v>
      </c>
      <c r="AO201" s="139">
        <v>6</v>
      </c>
      <c r="AP201" s="139">
        <v>2</v>
      </c>
      <c r="AQ201" s="139" t="s">
        <v>110</v>
      </c>
      <c r="AR201" s="167" t="s">
        <v>107</v>
      </c>
      <c r="AT201" s="139">
        <v>40</v>
      </c>
      <c r="AU201" s="139">
        <v>4</v>
      </c>
      <c r="AV201" s="139">
        <v>2</v>
      </c>
      <c r="AW201" s="139" t="s">
        <v>110</v>
      </c>
      <c r="AX201" s="139" t="s">
        <v>107</v>
      </c>
      <c r="AZ201" s="139">
        <v>0.1</v>
      </c>
      <c r="BA201" s="139">
        <v>1</v>
      </c>
      <c r="BB201" s="139">
        <v>1.5</v>
      </c>
      <c r="BC201" s="139" t="s">
        <v>113</v>
      </c>
      <c r="BD201" s="139" t="s">
        <v>107</v>
      </c>
      <c r="BE201" s="139" t="s">
        <v>1986</v>
      </c>
      <c r="BF201" s="167">
        <v>0</v>
      </c>
      <c r="BL201" s="139">
        <v>0</v>
      </c>
      <c r="BX201" s="139">
        <v>0.1</v>
      </c>
      <c r="BY201" s="139">
        <v>0.1</v>
      </c>
      <c r="BZ201" s="139">
        <v>0.1</v>
      </c>
      <c r="CA201" s="139" t="s">
        <v>113</v>
      </c>
      <c r="CB201" s="139" t="s">
        <v>107</v>
      </c>
      <c r="CE201" s="139" t="s">
        <v>1987</v>
      </c>
      <c r="CL201" s="139">
        <v>100</v>
      </c>
    </row>
    <row r="202" spans="1:90">
      <c r="A202" s="159">
        <v>43290</v>
      </c>
      <c r="B202" s="139" t="s">
        <v>1496</v>
      </c>
      <c r="D202" s="139" t="s">
        <v>1497</v>
      </c>
      <c r="E202" s="139">
        <v>34</v>
      </c>
      <c r="F202" s="139">
        <v>4</v>
      </c>
      <c r="G202" s="160" t="s">
        <v>533</v>
      </c>
      <c r="H202" s="139">
        <v>39</v>
      </c>
      <c r="I202" s="139">
        <v>51</v>
      </c>
      <c r="J202" s="161" t="s">
        <v>2507</v>
      </c>
      <c r="K202" s="162">
        <v>83.135000000000005</v>
      </c>
      <c r="L202" s="162">
        <v>83.25500000000001</v>
      </c>
      <c r="M202" s="163" t="s">
        <v>1989</v>
      </c>
      <c r="N202" s="164">
        <v>7</v>
      </c>
      <c r="P202" s="139" t="s">
        <v>4</v>
      </c>
      <c r="Q202" s="139" t="s">
        <v>1505</v>
      </c>
      <c r="R202" s="160" t="s">
        <v>21</v>
      </c>
      <c r="S202" s="139" t="s">
        <v>2135</v>
      </c>
      <c r="T202" s="139" t="s">
        <v>160</v>
      </c>
      <c r="U202" s="139" t="s">
        <v>138</v>
      </c>
      <c r="V202" s="139" t="s">
        <v>1509</v>
      </c>
      <c r="W202" s="139">
        <v>4</v>
      </c>
      <c r="X202" s="165" t="s">
        <v>89</v>
      </c>
      <c r="Y202" s="139" t="s">
        <v>93</v>
      </c>
      <c r="Z202" s="139" t="s">
        <v>1946</v>
      </c>
      <c r="AD202" s="139" t="s">
        <v>146</v>
      </c>
      <c r="AE202" s="139">
        <v>0</v>
      </c>
      <c r="AG202" s="139" t="s">
        <v>1541</v>
      </c>
      <c r="AH202" s="160">
        <v>5</v>
      </c>
      <c r="AI202" s="166">
        <v>1</v>
      </c>
      <c r="AJ202" s="139">
        <v>0.5</v>
      </c>
      <c r="AK202" s="167" t="s">
        <v>110</v>
      </c>
      <c r="AL202" s="139" t="s">
        <v>107</v>
      </c>
      <c r="AN202" s="139">
        <v>50</v>
      </c>
      <c r="AO202" s="139">
        <v>4</v>
      </c>
      <c r="AP202" s="139">
        <v>2</v>
      </c>
      <c r="AQ202" s="139" t="s">
        <v>110</v>
      </c>
      <c r="AR202" s="167" t="s">
        <v>107</v>
      </c>
      <c r="AT202" s="139">
        <v>45</v>
      </c>
      <c r="AU202" s="139">
        <v>4</v>
      </c>
      <c r="AV202" s="139">
        <v>2</v>
      </c>
      <c r="AW202" s="139" t="s">
        <v>110</v>
      </c>
      <c r="AX202" s="139" t="s">
        <v>107</v>
      </c>
      <c r="AZ202" s="139">
        <v>0</v>
      </c>
      <c r="BF202" s="167">
        <v>0</v>
      </c>
      <c r="BL202" s="139">
        <v>0</v>
      </c>
      <c r="BX202" s="139">
        <v>0</v>
      </c>
      <c r="CD202" s="139" t="s">
        <v>1990</v>
      </c>
      <c r="CE202" s="139" t="s">
        <v>1991</v>
      </c>
      <c r="CL202" s="139">
        <v>100</v>
      </c>
    </row>
    <row r="203" spans="1:90">
      <c r="A203" s="159">
        <v>43290</v>
      </c>
      <c r="B203" s="139" t="s">
        <v>1496</v>
      </c>
      <c r="D203" s="139" t="s">
        <v>1497</v>
      </c>
      <c r="E203" s="139">
        <v>35</v>
      </c>
      <c r="F203" s="139">
        <v>1</v>
      </c>
      <c r="G203" s="160" t="s">
        <v>535</v>
      </c>
      <c r="H203" s="139">
        <v>0</v>
      </c>
      <c r="I203" s="139">
        <v>77.5</v>
      </c>
      <c r="J203" s="161" t="s">
        <v>2507</v>
      </c>
      <c r="K203" s="162">
        <v>83.25</v>
      </c>
      <c r="L203" s="162">
        <v>84.025000000000006</v>
      </c>
      <c r="M203" s="163" t="s">
        <v>1989</v>
      </c>
      <c r="N203" s="164">
        <v>7</v>
      </c>
      <c r="P203" s="139" t="s">
        <v>4</v>
      </c>
      <c r="Q203" s="139" t="s">
        <v>1505</v>
      </c>
      <c r="R203" s="160" t="s">
        <v>2135</v>
      </c>
      <c r="S203" s="139" t="s">
        <v>2135</v>
      </c>
      <c r="V203" s="139" t="s">
        <v>1509</v>
      </c>
      <c r="W203" s="139">
        <v>4</v>
      </c>
      <c r="X203" s="165" t="s">
        <v>89</v>
      </c>
      <c r="Y203" s="139" t="s">
        <v>93</v>
      </c>
      <c r="Z203" s="139" t="s">
        <v>1946</v>
      </c>
      <c r="AD203" s="139" t="s">
        <v>146</v>
      </c>
      <c r="AE203" s="139">
        <v>0</v>
      </c>
      <c r="AG203" s="139" t="s">
        <v>1541</v>
      </c>
      <c r="AH203" s="160">
        <v>0.1</v>
      </c>
      <c r="AI203" s="166">
        <v>1</v>
      </c>
      <c r="AJ203" s="139">
        <v>0.5</v>
      </c>
      <c r="AK203" s="167" t="s">
        <v>110</v>
      </c>
      <c r="AL203" s="139" t="s">
        <v>107</v>
      </c>
      <c r="AN203" s="139">
        <v>54.9</v>
      </c>
      <c r="AO203" s="139">
        <v>4</v>
      </c>
      <c r="AP203" s="139">
        <v>2</v>
      </c>
      <c r="AQ203" s="139" t="s">
        <v>110</v>
      </c>
      <c r="AR203" s="167" t="s">
        <v>107</v>
      </c>
      <c r="AT203" s="139">
        <v>45</v>
      </c>
      <c r="AU203" s="139">
        <v>4</v>
      </c>
      <c r="AV203" s="139">
        <v>2</v>
      </c>
      <c r="AW203" s="139" t="s">
        <v>110</v>
      </c>
      <c r="AX203" s="139" t="s">
        <v>107</v>
      </c>
      <c r="AZ203" s="139">
        <v>0</v>
      </c>
      <c r="BF203" s="167">
        <v>0</v>
      </c>
      <c r="BL203" s="139">
        <v>0</v>
      </c>
      <c r="BX203" s="139">
        <v>0</v>
      </c>
      <c r="CD203" s="139" t="s">
        <v>1990</v>
      </c>
      <c r="CE203" s="139" t="s">
        <v>1991</v>
      </c>
      <c r="CL203" s="139">
        <v>100</v>
      </c>
    </row>
    <row r="204" spans="1:90">
      <c r="A204" s="159">
        <v>43290</v>
      </c>
      <c r="B204" s="139" t="s">
        <v>1496</v>
      </c>
      <c r="D204" s="139" t="s">
        <v>1497</v>
      </c>
      <c r="E204" s="139">
        <v>35</v>
      </c>
      <c r="F204" s="139">
        <v>2</v>
      </c>
      <c r="G204" s="160" t="s">
        <v>537</v>
      </c>
      <c r="H204" s="139">
        <v>0</v>
      </c>
      <c r="I204" s="139">
        <v>93.5</v>
      </c>
      <c r="J204" s="161" t="s">
        <v>2507</v>
      </c>
      <c r="K204" s="162">
        <v>84.025000000000006</v>
      </c>
      <c r="L204" s="162">
        <v>84.960000000000008</v>
      </c>
      <c r="M204" s="163" t="s">
        <v>1989</v>
      </c>
      <c r="N204" s="164">
        <v>7</v>
      </c>
      <c r="P204" s="139" t="s">
        <v>4</v>
      </c>
      <c r="Q204" s="139" t="s">
        <v>1505</v>
      </c>
      <c r="R204" s="160" t="s">
        <v>2135</v>
      </c>
      <c r="S204" s="139" t="s">
        <v>2135</v>
      </c>
      <c r="V204" s="139" t="s">
        <v>1509</v>
      </c>
      <c r="W204" s="139">
        <v>4</v>
      </c>
      <c r="X204" s="165" t="s">
        <v>89</v>
      </c>
      <c r="Y204" s="139" t="s">
        <v>93</v>
      </c>
      <c r="Z204" s="139" t="s">
        <v>1946</v>
      </c>
      <c r="AD204" s="139" t="s">
        <v>146</v>
      </c>
      <c r="AE204" s="139">
        <v>0</v>
      </c>
      <c r="AG204" s="139" t="s">
        <v>1541</v>
      </c>
      <c r="AH204" s="160">
        <v>0.1</v>
      </c>
      <c r="AI204" s="166">
        <v>1</v>
      </c>
      <c r="AJ204" s="139">
        <v>0.5</v>
      </c>
      <c r="AK204" s="167" t="s">
        <v>110</v>
      </c>
      <c r="AL204" s="139" t="s">
        <v>107</v>
      </c>
      <c r="AN204" s="139">
        <v>54.9</v>
      </c>
      <c r="AO204" s="139">
        <v>4</v>
      </c>
      <c r="AP204" s="139">
        <v>2</v>
      </c>
      <c r="AQ204" s="139" t="s">
        <v>110</v>
      </c>
      <c r="AR204" s="167" t="s">
        <v>107</v>
      </c>
      <c r="AT204" s="139">
        <v>45</v>
      </c>
      <c r="AU204" s="139">
        <v>4</v>
      </c>
      <c r="AV204" s="139">
        <v>2</v>
      </c>
      <c r="AW204" s="139" t="s">
        <v>110</v>
      </c>
      <c r="AX204" s="139" t="s">
        <v>107</v>
      </c>
      <c r="AZ204" s="139">
        <v>0</v>
      </c>
      <c r="BF204" s="167">
        <v>0</v>
      </c>
      <c r="BL204" s="139">
        <v>0</v>
      </c>
      <c r="BX204" s="139">
        <v>0</v>
      </c>
      <c r="CD204" s="139" t="s">
        <v>1990</v>
      </c>
      <c r="CE204" s="139" t="s">
        <v>1991</v>
      </c>
      <c r="CL204" s="139">
        <v>100</v>
      </c>
    </row>
    <row r="205" spans="1:90">
      <c r="A205" s="159">
        <v>43290</v>
      </c>
      <c r="B205" s="139" t="s">
        <v>1496</v>
      </c>
      <c r="D205" s="139" t="s">
        <v>1497</v>
      </c>
      <c r="E205" s="139">
        <v>35</v>
      </c>
      <c r="F205" s="139">
        <v>3</v>
      </c>
      <c r="G205" s="160" t="s">
        <v>539</v>
      </c>
      <c r="H205" s="139">
        <v>0</v>
      </c>
      <c r="I205" s="139">
        <v>56</v>
      </c>
      <c r="J205" s="161" t="s">
        <v>2507</v>
      </c>
      <c r="K205" s="162">
        <v>84.96</v>
      </c>
      <c r="L205" s="162">
        <v>85.52</v>
      </c>
      <c r="M205" s="163" t="s">
        <v>1989</v>
      </c>
      <c r="N205" s="164">
        <v>7</v>
      </c>
      <c r="P205" s="139" t="s">
        <v>4</v>
      </c>
      <c r="Q205" s="139" t="s">
        <v>1505</v>
      </c>
      <c r="R205" s="160" t="s">
        <v>2135</v>
      </c>
      <c r="S205" s="139" t="s">
        <v>20</v>
      </c>
      <c r="V205" s="139" t="s">
        <v>1509</v>
      </c>
      <c r="W205" s="139">
        <v>4</v>
      </c>
      <c r="X205" s="165" t="s">
        <v>89</v>
      </c>
      <c r="Y205" s="139" t="s">
        <v>93</v>
      </c>
      <c r="Z205" s="139" t="s">
        <v>1946</v>
      </c>
      <c r="AD205" s="139" t="s">
        <v>146</v>
      </c>
      <c r="AE205" s="139">
        <v>0</v>
      </c>
      <c r="AG205" s="139" t="s">
        <v>1541</v>
      </c>
      <c r="AH205" s="160">
        <v>0.1</v>
      </c>
      <c r="AI205" s="166">
        <v>1</v>
      </c>
      <c r="AJ205" s="139">
        <v>0.5</v>
      </c>
      <c r="AK205" s="167" t="s">
        <v>110</v>
      </c>
      <c r="AL205" s="139" t="s">
        <v>107</v>
      </c>
      <c r="AN205" s="139">
        <v>54.9</v>
      </c>
      <c r="AO205" s="139">
        <v>4</v>
      </c>
      <c r="AP205" s="139">
        <v>2</v>
      </c>
      <c r="AQ205" s="139" t="s">
        <v>110</v>
      </c>
      <c r="AR205" s="167" t="s">
        <v>107</v>
      </c>
      <c r="AT205" s="139">
        <v>45</v>
      </c>
      <c r="AU205" s="139">
        <v>4</v>
      </c>
      <c r="AV205" s="139">
        <v>2</v>
      </c>
      <c r="AW205" s="139" t="s">
        <v>110</v>
      </c>
      <c r="AX205" s="139" t="s">
        <v>107</v>
      </c>
      <c r="AZ205" s="139">
        <v>0</v>
      </c>
      <c r="BF205" s="167">
        <v>0</v>
      </c>
      <c r="BL205" s="139">
        <v>0</v>
      </c>
      <c r="BX205" s="139">
        <v>0</v>
      </c>
      <c r="CD205" s="139" t="s">
        <v>1990</v>
      </c>
      <c r="CE205" s="139" t="s">
        <v>1991</v>
      </c>
      <c r="CL205" s="139">
        <v>100</v>
      </c>
    </row>
    <row r="206" spans="1:90">
      <c r="A206" s="159">
        <v>43290</v>
      </c>
      <c r="B206" s="139" t="s">
        <v>1496</v>
      </c>
      <c r="D206" s="139" t="s">
        <v>1497</v>
      </c>
      <c r="E206" s="139">
        <v>35</v>
      </c>
      <c r="F206" s="139">
        <v>3</v>
      </c>
      <c r="G206" s="160" t="s">
        <v>539</v>
      </c>
      <c r="H206" s="139">
        <v>56</v>
      </c>
      <c r="I206" s="139">
        <v>78</v>
      </c>
      <c r="J206" s="161" t="s">
        <v>2507</v>
      </c>
      <c r="K206" s="162">
        <v>85.52</v>
      </c>
      <c r="L206" s="162">
        <v>85.74</v>
      </c>
      <c r="M206" s="163" t="s">
        <v>1992</v>
      </c>
      <c r="N206" s="164">
        <v>1</v>
      </c>
      <c r="O206" s="139" t="s">
        <v>2468</v>
      </c>
      <c r="P206" s="139" t="s">
        <v>4</v>
      </c>
      <c r="Q206" s="139" t="s">
        <v>2519</v>
      </c>
      <c r="R206" s="160" t="s">
        <v>20</v>
      </c>
      <c r="S206" s="139" t="s">
        <v>20</v>
      </c>
      <c r="T206" s="139" t="s">
        <v>160</v>
      </c>
      <c r="U206" s="139" t="s">
        <v>138</v>
      </c>
      <c r="V206" s="139" t="s">
        <v>1569</v>
      </c>
      <c r="W206" s="139">
        <v>5</v>
      </c>
      <c r="X206" s="165" t="s">
        <v>91</v>
      </c>
      <c r="Y206" s="139" t="s">
        <v>96</v>
      </c>
      <c r="AD206" s="139" t="s">
        <v>146</v>
      </c>
      <c r="AE206" s="139">
        <v>0</v>
      </c>
      <c r="AG206" s="139" t="s">
        <v>1541</v>
      </c>
      <c r="AH206" s="160">
        <v>0</v>
      </c>
      <c r="AN206" s="139">
        <v>60</v>
      </c>
      <c r="AO206" s="139">
        <v>4</v>
      </c>
      <c r="AP206" s="139">
        <v>1</v>
      </c>
      <c r="AQ206" s="139" t="s">
        <v>111</v>
      </c>
      <c r="AR206" s="167" t="s">
        <v>106</v>
      </c>
      <c r="AT206" s="139">
        <v>35</v>
      </c>
      <c r="AU206" s="139">
        <v>4</v>
      </c>
      <c r="AV206" s="139">
        <v>1</v>
      </c>
      <c r="AW206" s="139" t="s">
        <v>113</v>
      </c>
      <c r="AX206" s="139" t="s">
        <v>107</v>
      </c>
      <c r="AZ206" s="139">
        <v>0</v>
      </c>
      <c r="BF206" s="167">
        <v>5</v>
      </c>
      <c r="BG206" s="139">
        <v>3</v>
      </c>
      <c r="BH206" s="139">
        <v>1.5</v>
      </c>
      <c r="BI206" s="139" t="s">
        <v>113</v>
      </c>
      <c r="BJ206" s="139" t="s">
        <v>107</v>
      </c>
      <c r="BK206" s="139" t="s">
        <v>1993</v>
      </c>
      <c r="BL206" s="139">
        <v>0</v>
      </c>
      <c r="BX206" s="139">
        <v>0</v>
      </c>
      <c r="CD206" s="139" t="s">
        <v>1990</v>
      </c>
      <c r="CE206" s="139" t="s">
        <v>1994</v>
      </c>
      <c r="CL206" s="139">
        <v>100</v>
      </c>
    </row>
    <row r="207" spans="1:90">
      <c r="A207" s="159">
        <v>43290</v>
      </c>
      <c r="B207" s="139" t="s">
        <v>1496</v>
      </c>
      <c r="D207" s="139" t="s">
        <v>1497</v>
      </c>
      <c r="E207" s="139">
        <v>35</v>
      </c>
      <c r="F207" s="139">
        <v>3</v>
      </c>
      <c r="G207" s="160" t="s">
        <v>539</v>
      </c>
      <c r="H207" s="139">
        <v>78</v>
      </c>
      <c r="I207" s="139">
        <v>89</v>
      </c>
      <c r="J207" s="161" t="s">
        <v>2507</v>
      </c>
      <c r="K207" s="162">
        <v>85.74</v>
      </c>
      <c r="L207" s="162">
        <v>85.85</v>
      </c>
      <c r="M207" s="163" t="s">
        <v>1995</v>
      </c>
      <c r="N207" s="164">
        <v>2</v>
      </c>
      <c r="P207" s="139" t="s">
        <v>4</v>
      </c>
      <c r="Q207" s="139" t="s">
        <v>1505</v>
      </c>
      <c r="R207" s="160" t="s">
        <v>20</v>
      </c>
      <c r="S207" s="139" t="s">
        <v>2135</v>
      </c>
      <c r="T207" s="139" t="s">
        <v>160</v>
      </c>
      <c r="U207" s="139" t="s">
        <v>139</v>
      </c>
      <c r="V207" s="139" t="s">
        <v>1509</v>
      </c>
      <c r="W207" s="139">
        <v>4</v>
      </c>
      <c r="X207" s="165" t="s">
        <v>89</v>
      </c>
      <c r="Y207" s="139" t="s">
        <v>93</v>
      </c>
      <c r="Z207" s="139" t="s">
        <v>1946</v>
      </c>
      <c r="AD207" s="139" t="s">
        <v>146</v>
      </c>
      <c r="AE207" s="139">
        <v>0</v>
      </c>
      <c r="AG207" s="139" t="s">
        <v>1541</v>
      </c>
      <c r="AH207" s="160">
        <v>0.1</v>
      </c>
      <c r="AI207" s="166">
        <v>1</v>
      </c>
      <c r="AJ207" s="139">
        <v>1</v>
      </c>
      <c r="AK207" s="167" t="s">
        <v>110</v>
      </c>
      <c r="AL207" s="139" t="s">
        <v>107</v>
      </c>
      <c r="AN207" s="139">
        <v>49.9</v>
      </c>
      <c r="AO207" s="139">
        <v>3</v>
      </c>
      <c r="AP207" s="139">
        <v>1</v>
      </c>
      <c r="AQ207" s="139" t="s">
        <v>110</v>
      </c>
      <c r="AR207" s="167" t="s">
        <v>107</v>
      </c>
      <c r="AT207" s="139">
        <v>50</v>
      </c>
      <c r="AU207" s="139">
        <v>2</v>
      </c>
      <c r="AV207" s="139">
        <v>1</v>
      </c>
      <c r="AW207" s="139" t="s">
        <v>110</v>
      </c>
      <c r="AX207" s="139" t="s">
        <v>107</v>
      </c>
      <c r="AZ207" s="139">
        <v>0</v>
      </c>
      <c r="BF207" s="167">
        <v>0</v>
      </c>
      <c r="BL207" s="139">
        <v>0</v>
      </c>
      <c r="BX207" s="139">
        <v>0</v>
      </c>
      <c r="CD207" s="139" t="s">
        <v>1990</v>
      </c>
      <c r="CE207" s="139" t="s">
        <v>1991</v>
      </c>
      <c r="CL207" s="139">
        <v>100</v>
      </c>
    </row>
    <row r="208" spans="1:90">
      <c r="A208" s="159">
        <v>43290</v>
      </c>
      <c r="B208" s="139" t="s">
        <v>1496</v>
      </c>
      <c r="D208" s="139" t="s">
        <v>1497</v>
      </c>
      <c r="E208" s="139">
        <v>35</v>
      </c>
      <c r="F208" s="139">
        <v>4</v>
      </c>
      <c r="G208" s="160" t="s">
        <v>541</v>
      </c>
      <c r="H208" s="139">
        <v>0</v>
      </c>
      <c r="I208" s="139">
        <v>16</v>
      </c>
      <c r="J208" s="161" t="s">
        <v>2507</v>
      </c>
      <c r="K208" s="162">
        <v>85.85</v>
      </c>
      <c r="L208" s="162">
        <v>86.009999999999991</v>
      </c>
      <c r="M208" s="163" t="s">
        <v>1995</v>
      </c>
      <c r="N208" s="164">
        <v>2</v>
      </c>
      <c r="P208" s="139" t="s">
        <v>4</v>
      </c>
      <c r="Q208" s="139" t="s">
        <v>1505</v>
      </c>
      <c r="R208" s="160" t="s">
        <v>2135</v>
      </c>
      <c r="S208" s="139" t="s">
        <v>21</v>
      </c>
      <c r="V208" s="139" t="s">
        <v>1509</v>
      </c>
      <c r="W208" s="139">
        <v>4</v>
      </c>
      <c r="X208" s="165" t="s">
        <v>89</v>
      </c>
      <c r="Y208" s="139" t="s">
        <v>93</v>
      </c>
      <c r="Z208" s="139" t="s">
        <v>1946</v>
      </c>
      <c r="AD208" s="139" t="s">
        <v>146</v>
      </c>
      <c r="AE208" s="139">
        <v>0</v>
      </c>
      <c r="AG208" s="139" t="s">
        <v>1541</v>
      </c>
      <c r="AH208" s="160">
        <v>0.1</v>
      </c>
      <c r="AI208" s="166">
        <v>1</v>
      </c>
      <c r="AJ208" s="139">
        <v>1</v>
      </c>
      <c r="AK208" s="167" t="s">
        <v>110</v>
      </c>
      <c r="AL208" s="139" t="s">
        <v>107</v>
      </c>
      <c r="AN208" s="139">
        <v>49.9</v>
      </c>
      <c r="AO208" s="139">
        <v>3</v>
      </c>
      <c r="AP208" s="139">
        <v>1</v>
      </c>
      <c r="AQ208" s="139" t="s">
        <v>110</v>
      </c>
      <c r="AR208" s="167" t="s">
        <v>107</v>
      </c>
      <c r="AT208" s="139">
        <v>50</v>
      </c>
      <c r="AU208" s="139">
        <v>2</v>
      </c>
      <c r="AV208" s="139">
        <v>1</v>
      </c>
      <c r="AW208" s="139" t="s">
        <v>110</v>
      </c>
      <c r="AX208" s="139" t="s">
        <v>107</v>
      </c>
      <c r="AZ208" s="139">
        <v>0</v>
      </c>
      <c r="BF208" s="167">
        <v>0</v>
      </c>
      <c r="BL208" s="139">
        <v>0</v>
      </c>
      <c r="BX208" s="139">
        <v>0</v>
      </c>
      <c r="CD208" s="139" t="s">
        <v>1990</v>
      </c>
      <c r="CE208" s="139" t="s">
        <v>1991</v>
      </c>
      <c r="CL208" s="139">
        <v>100</v>
      </c>
    </row>
    <row r="209" spans="1:90">
      <c r="A209" s="159">
        <v>43290</v>
      </c>
      <c r="B209" s="139" t="s">
        <v>1496</v>
      </c>
      <c r="D209" s="139" t="s">
        <v>1497</v>
      </c>
      <c r="E209" s="139">
        <v>35</v>
      </c>
      <c r="F209" s="139">
        <v>4</v>
      </c>
      <c r="G209" s="160" t="s">
        <v>541</v>
      </c>
      <c r="H209" s="139">
        <v>16</v>
      </c>
      <c r="I209" s="139">
        <v>43</v>
      </c>
      <c r="J209" s="161" t="s">
        <v>2507</v>
      </c>
      <c r="K209" s="162">
        <v>86.009999999999991</v>
      </c>
      <c r="L209" s="162">
        <v>86.28</v>
      </c>
      <c r="M209" s="163" t="s">
        <v>1996</v>
      </c>
      <c r="N209" s="164">
        <v>9</v>
      </c>
      <c r="P209" s="139" t="s">
        <v>1489</v>
      </c>
      <c r="Q209" s="139" t="s">
        <v>1523</v>
      </c>
      <c r="R209" s="160" t="s">
        <v>21</v>
      </c>
      <c r="S209" s="139" t="s">
        <v>2135</v>
      </c>
      <c r="T209" s="139" t="s">
        <v>160</v>
      </c>
      <c r="U209" s="139" t="s">
        <v>138</v>
      </c>
      <c r="V209" s="139" t="s">
        <v>1509</v>
      </c>
      <c r="W209" s="139">
        <v>4</v>
      </c>
      <c r="X209" s="165" t="s">
        <v>89</v>
      </c>
      <c r="Y209" s="139" t="s">
        <v>93</v>
      </c>
      <c r="Z209" s="139" t="s">
        <v>1997</v>
      </c>
      <c r="AA209" s="139" t="s">
        <v>148</v>
      </c>
      <c r="AB209" s="139" t="s">
        <v>133</v>
      </c>
      <c r="AC209" s="139" t="s">
        <v>138</v>
      </c>
      <c r="AD209" s="139" t="s">
        <v>144</v>
      </c>
      <c r="AE209" s="139">
        <v>1</v>
      </c>
      <c r="AG209" s="139" t="s">
        <v>1998</v>
      </c>
      <c r="AH209" s="160">
        <v>5</v>
      </c>
      <c r="AI209" s="166">
        <v>4</v>
      </c>
      <c r="AJ209" s="139">
        <v>1</v>
      </c>
      <c r="AK209" s="167" t="s">
        <v>110</v>
      </c>
      <c r="AL209" s="139" t="s">
        <v>107</v>
      </c>
      <c r="AN209" s="139">
        <v>35</v>
      </c>
      <c r="AO209" s="139">
        <v>2</v>
      </c>
      <c r="AP209" s="139">
        <v>1</v>
      </c>
      <c r="AQ209" s="139" t="s">
        <v>110</v>
      </c>
      <c r="AR209" s="167" t="s">
        <v>107</v>
      </c>
      <c r="AT209" s="139">
        <v>60</v>
      </c>
      <c r="AU209" s="139">
        <v>4</v>
      </c>
      <c r="AV209" s="139">
        <v>2</v>
      </c>
      <c r="AW209" s="139" t="s">
        <v>110</v>
      </c>
      <c r="AX209" s="139" t="s">
        <v>107</v>
      </c>
      <c r="AZ209" s="139">
        <v>0</v>
      </c>
      <c r="BF209" s="167">
        <v>0</v>
      </c>
      <c r="BL209" s="139">
        <v>0</v>
      </c>
      <c r="BX209" s="139">
        <v>0</v>
      </c>
      <c r="CD209" s="139" t="s">
        <v>1999</v>
      </c>
      <c r="CE209" s="139" t="s">
        <v>2000</v>
      </c>
      <c r="CL209" s="139">
        <v>100</v>
      </c>
    </row>
    <row r="210" spans="1:90">
      <c r="A210" s="159">
        <v>43290</v>
      </c>
      <c r="B210" s="139" t="s">
        <v>1496</v>
      </c>
      <c r="D210" s="139" t="s">
        <v>1497</v>
      </c>
      <c r="E210" s="139">
        <v>36</v>
      </c>
      <c r="F210" s="139">
        <v>1</v>
      </c>
      <c r="G210" s="160" t="s">
        <v>543</v>
      </c>
      <c r="H210" s="139">
        <v>0</v>
      </c>
      <c r="I210" s="139">
        <v>94.5</v>
      </c>
      <c r="J210" s="161" t="s">
        <v>2507</v>
      </c>
      <c r="K210" s="162">
        <v>86.25</v>
      </c>
      <c r="L210" s="162">
        <v>87.194999999999993</v>
      </c>
      <c r="M210" s="163" t="s">
        <v>1996</v>
      </c>
      <c r="N210" s="164">
        <v>9</v>
      </c>
      <c r="P210" s="139" t="s">
        <v>1489</v>
      </c>
      <c r="Q210" s="139" t="s">
        <v>1523</v>
      </c>
      <c r="R210" s="160" t="s">
        <v>2135</v>
      </c>
      <c r="S210" s="139" t="s">
        <v>2135</v>
      </c>
      <c r="V210" s="139" t="s">
        <v>1509</v>
      </c>
      <c r="W210" s="139">
        <v>4</v>
      </c>
      <c r="X210" s="165" t="s">
        <v>89</v>
      </c>
      <c r="Y210" s="139" t="s">
        <v>93</v>
      </c>
      <c r="Z210" s="139" t="s">
        <v>1997</v>
      </c>
      <c r="AA210" s="139" t="s">
        <v>148</v>
      </c>
      <c r="AB210" s="139" t="s">
        <v>133</v>
      </c>
      <c r="AC210" s="139" t="s">
        <v>138</v>
      </c>
      <c r="AD210" s="139" t="s">
        <v>144</v>
      </c>
      <c r="AE210" s="139">
        <v>1</v>
      </c>
      <c r="AG210" s="139" t="s">
        <v>1998</v>
      </c>
      <c r="AH210" s="160">
        <v>5</v>
      </c>
      <c r="AI210" s="166">
        <v>4</v>
      </c>
      <c r="AJ210" s="139">
        <v>1</v>
      </c>
      <c r="AK210" s="167" t="s">
        <v>110</v>
      </c>
      <c r="AL210" s="139" t="s">
        <v>107</v>
      </c>
      <c r="AN210" s="139">
        <v>35</v>
      </c>
      <c r="AO210" s="139">
        <v>2</v>
      </c>
      <c r="AP210" s="139">
        <v>1</v>
      </c>
      <c r="AQ210" s="139" t="s">
        <v>110</v>
      </c>
      <c r="AR210" s="167" t="s">
        <v>107</v>
      </c>
      <c r="AT210" s="139">
        <v>60</v>
      </c>
      <c r="AU210" s="139">
        <v>4</v>
      </c>
      <c r="AV210" s="139">
        <v>2</v>
      </c>
      <c r="AW210" s="139" t="s">
        <v>110</v>
      </c>
      <c r="AX210" s="139" t="s">
        <v>107</v>
      </c>
      <c r="AZ210" s="139">
        <v>0</v>
      </c>
      <c r="BF210" s="167">
        <v>0</v>
      </c>
      <c r="BL210" s="139">
        <v>0</v>
      </c>
      <c r="BX210" s="139">
        <v>0</v>
      </c>
      <c r="CD210" s="139" t="s">
        <v>1999</v>
      </c>
      <c r="CE210" s="139" t="s">
        <v>2000</v>
      </c>
      <c r="CL210" s="139">
        <v>100</v>
      </c>
    </row>
    <row r="211" spans="1:90">
      <c r="A211" s="159">
        <v>43290</v>
      </c>
      <c r="B211" s="139" t="s">
        <v>1496</v>
      </c>
      <c r="D211" s="139" t="s">
        <v>1497</v>
      </c>
      <c r="E211" s="139">
        <v>36</v>
      </c>
      <c r="F211" s="139">
        <v>2</v>
      </c>
      <c r="G211" s="160" t="s">
        <v>545</v>
      </c>
      <c r="H211" s="139">
        <v>0</v>
      </c>
      <c r="I211" s="139">
        <v>31</v>
      </c>
      <c r="J211" s="161" t="s">
        <v>2507</v>
      </c>
      <c r="K211" s="162">
        <v>87.194999999999993</v>
      </c>
      <c r="L211" s="162">
        <v>87.504999999999995</v>
      </c>
      <c r="M211" s="163" t="s">
        <v>1996</v>
      </c>
      <c r="N211" s="164">
        <v>9</v>
      </c>
      <c r="P211" s="139" t="s">
        <v>1489</v>
      </c>
      <c r="Q211" s="139" t="s">
        <v>1523</v>
      </c>
      <c r="R211" s="160" t="s">
        <v>2135</v>
      </c>
      <c r="S211" s="139" t="s">
        <v>20</v>
      </c>
      <c r="V211" s="139" t="s">
        <v>1509</v>
      </c>
      <c r="W211" s="139">
        <v>4</v>
      </c>
      <c r="X211" s="165" t="s">
        <v>89</v>
      </c>
      <c r="Y211" s="139" t="s">
        <v>93</v>
      </c>
      <c r="Z211" s="139" t="s">
        <v>1997</v>
      </c>
      <c r="AA211" s="139" t="s">
        <v>148</v>
      </c>
      <c r="AB211" s="139" t="s">
        <v>133</v>
      </c>
      <c r="AC211" s="139" t="s">
        <v>138</v>
      </c>
      <c r="AD211" s="139" t="s">
        <v>144</v>
      </c>
      <c r="AE211" s="139">
        <v>1</v>
      </c>
      <c r="AG211" s="139" t="s">
        <v>1998</v>
      </c>
      <c r="AH211" s="160">
        <v>5</v>
      </c>
      <c r="AI211" s="166">
        <v>4</v>
      </c>
      <c r="AJ211" s="139">
        <v>1</v>
      </c>
      <c r="AK211" s="167" t="s">
        <v>110</v>
      </c>
      <c r="AL211" s="139" t="s">
        <v>107</v>
      </c>
      <c r="AN211" s="139">
        <v>35</v>
      </c>
      <c r="AO211" s="139">
        <v>2</v>
      </c>
      <c r="AP211" s="139">
        <v>1</v>
      </c>
      <c r="AQ211" s="139" t="s">
        <v>110</v>
      </c>
      <c r="AR211" s="167" t="s">
        <v>107</v>
      </c>
      <c r="AT211" s="139">
        <v>60</v>
      </c>
      <c r="AU211" s="139">
        <v>4</v>
      </c>
      <c r="AV211" s="139">
        <v>2</v>
      </c>
      <c r="AW211" s="139" t="s">
        <v>110</v>
      </c>
      <c r="AX211" s="139" t="s">
        <v>107</v>
      </c>
      <c r="AZ211" s="139">
        <v>0</v>
      </c>
      <c r="BF211" s="167">
        <v>0</v>
      </c>
      <c r="BL211" s="139">
        <v>0</v>
      </c>
      <c r="BX211" s="139">
        <v>0</v>
      </c>
      <c r="CD211" s="139" t="s">
        <v>1999</v>
      </c>
      <c r="CE211" s="139" t="s">
        <v>2000</v>
      </c>
      <c r="CL211" s="139">
        <v>100</v>
      </c>
    </row>
    <row r="212" spans="1:90">
      <c r="A212" s="159">
        <v>43290</v>
      </c>
      <c r="B212" s="139" t="s">
        <v>1496</v>
      </c>
      <c r="D212" s="139" t="s">
        <v>1497</v>
      </c>
      <c r="E212" s="139">
        <v>36</v>
      </c>
      <c r="F212" s="139">
        <v>2</v>
      </c>
      <c r="G212" s="160" t="s">
        <v>545</v>
      </c>
      <c r="H212" s="139">
        <v>31</v>
      </c>
      <c r="I212" s="139">
        <v>43</v>
      </c>
      <c r="J212" s="161" t="s">
        <v>2507</v>
      </c>
      <c r="K212" s="162">
        <v>87.504999999999995</v>
      </c>
      <c r="L212" s="162">
        <v>87.625</v>
      </c>
      <c r="M212" s="163" t="s">
        <v>2001</v>
      </c>
      <c r="N212" s="164">
        <v>1</v>
      </c>
      <c r="P212" s="139" t="s">
        <v>4</v>
      </c>
      <c r="Q212" s="139" t="s">
        <v>1505</v>
      </c>
      <c r="R212" s="160" t="s">
        <v>20</v>
      </c>
      <c r="S212" s="139" t="s">
        <v>20</v>
      </c>
      <c r="T212" s="139" t="s">
        <v>133</v>
      </c>
      <c r="U212" s="139" t="s">
        <v>139</v>
      </c>
      <c r="V212" s="139" t="s">
        <v>1569</v>
      </c>
      <c r="W212" s="139">
        <v>5</v>
      </c>
      <c r="X212" s="165" t="s">
        <v>89</v>
      </c>
      <c r="Y212" s="139" t="s">
        <v>93</v>
      </c>
      <c r="Z212" s="139" t="s">
        <v>1946</v>
      </c>
      <c r="AA212" s="139" t="s">
        <v>148</v>
      </c>
      <c r="AB212" s="139" t="s">
        <v>133</v>
      </c>
      <c r="AC212" s="139" t="s">
        <v>138</v>
      </c>
      <c r="AD212" s="139" t="s">
        <v>125</v>
      </c>
      <c r="AE212" s="139">
        <v>2</v>
      </c>
      <c r="AG212" s="139" t="s">
        <v>2002</v>
      </c>
      <c r="AH212" s="160">
        <v>1.8</v>
      </c>
      <c r="AI212" s="166">
        <v>7</v>
      </c>
      <c r="AJ212" s="139">
        <v>2</v>
      </c>
      <c r="AK212" s="167" t="s">
        <v>109</v>
      </c>
      <c r="AL212" s="139" t="s">
        <v>106</v>
      </c>
      <c r="AN212" s="139">
        <v>39</v>
      </c>
      <c r="AO212" s="139">
        <v>5</v>
      </c>
      <c r="AP212" s="139">
        <v>1.5</v>
      </c>
      <c r="AQ212" s="139" t="s">
        <v>109</v>
      </c>
      <c r="AR212" s="167" t="s">
        <v>106</v>
      </c>
      <c r="AT212" s="139">
        <v>59</v>
      </c>
      <c r="AU212" s="139">
        <v>8</v>
      </c>
      <c r="AV212" s="139">
        <v>4</v>
      </c>
      <c r="AW212" s="139" t="s">
        <v>113</v>
      </c>
      <c r="AX212" s="139" t="s">
        <v>107</v>
      </c>
      <c r="AZ212" s="139">
        <v>0.1</v>
      </c>
      <c r="BA212" s="139">
        <v>3</v>
      </c>
      <c r="BB212" s="139">
        <v>1.5</v>
      </c>
      <c r="BC212" s="139" t="s">
        <v>109</v>
      </c>
      <c r="BD212" s="139" t="s">
        <v>105</v>
      </c>
      <c r="BF212" s="167">
        <v>0</v>
      </c>
      <c r="BL212" s="139">
        <v>0</v>
      </c>
      <c r="BX212" s="139">
        <v>0.1</v>
      </c>
      <c r="BY212" s="139">
        <v>0.1</v>
      </c>
      <c r="BZ212" s="139">
        <v>0.1</v>
      </c>
      <c r="CA212" s="139" t="s">
        <v>113</v>
      </c>
      <c r="CB212" s="139" t="s">
        <v>107</v>
      </c>
      <c r="CD212" s="139" t="s">
        <v>2003</v>
      </c>
      <c r="CE212" s="139" t="s">
        <v>2004</v>
      </c>
      <c r="CL212" s="139">
        <v>100</v>
      </c>
    </row>
    <row r="213" spans="1:90">
      <c r="A213" s="159">
        <v>43290</v>
      </c>
      <c r="B213" s="139" t="s">
        <v>1496</v>
      </c>
      <c r="D213" s="139" t="s">
        <v>1497</v>
      </c>
      <c r="E213" s="139">
        <v>36</v>
      </c>
      <c r="F213" s="139">
        <v>2</v>
      </c>
      <c r="G213" s="160" t="s">
        <v>545</v>
      </c>
      <c r="H213" s="139">
        <v>43</v>
      </c>
      <c r="I213" s="139">
        <v>60</v>
      </c>
      <c r="J213" s="161" t="s">
        <v>2507</v>
      </c>
      <c r="K213" s="162">
        <v>87.625</v>
      </c>
      <c r="L213" s="162">
        <v>87.794999999999987</v>
      </c>
      <c r="M213" s="163" t="s">
        <v>2005</v>
      </c>
      <c r="N213" s="164">
        <v>6</v>
      </c>
      <c r="P213" s="139" t="s">
        <v>4</v>
      </c>
      <c r="Q213" s="139" t="s">
        <v>1505</v>
      </c>
      <c r="R213" s="160" t="s">
        <v>20</v>
      </c>
      <c r="S213" s="139" t="s">
        <v>2135</v>
      </c>
      <c r="T213" s="139" t="s">
        <v>133</v>
      </c>
      <c r="U213" s="139" t="s">
        <v>139</v>
      </c>
      <c r="V213" s="139" t="s">
        <v>1509</v>
      </c>
      <c r="W213" s="139">
        <v>4</v>
      </c>
      <c r="X213" s="165" t="s">
        <v>89</v>
      </c>
      <c r="Y213" s="139" t="s">
        <v>93</v>
      </c>
      <c r="Z213" s="139" t="s">
        <v>1946</v>
      </c>
      <c r="AA213" s="139" t="s">
        <v>148</v>
      </c>
      <c r="AB213" s="139" t="s">
        <v>133</v>
      </c>
      <c r="AC213" s="139" t="s">
        <v>138</v>
      </c>
      <c r="AD213" s="139" t="s">
        <v>144</v>
      </c>
      <c r="AE213" s="139">
        <v>1</v>
      </c>
      <c r="AG213" s="139" t="s">
        <v>2006</v>
      </c>
      <c r="AH213" s="160">
        <v>2</v>
      </c>
      <c r="AI213" s="166">
        <v>3</v>
      </c>
      <c r="AJ213" s="139">
        <v>1</v>
      </c>
      <c r="AK213" s="167" t="s">
        <v>110</v>
      </c>
      <c r="AL213" s="139" t="s">
        <v>107</v>
      </c>
      <c r="AN213" s="139">
        <v>38</v>
      </c>
      <c r="AO213" s="139">
        <v>7</v>
      </c>
      <c r="AP213" s="139">
        <v>1</v>
      </c>
      <c r="AQ213" s="139" t="s">
        <v>110</v>
      </c>
      <c r="AR213" s="167" t="s">
        <v>107</v>
      </c>
      <c r="AT213" s="139">
        <v>60</v>
      </c>
      <c r="AU213" s="139">
        <v>4</v>
      </c>
      <c r="AV213" s="139">
        <v>1</v>
      </c>
      <c r="AW213" s="139" t="s">
        <v>110</v>
      </c>
      <c r="AX213" s="139" t="s">
        <v>107</v>
      </c>
      <c r="AZ213" s="139">
        <v>0</v>
      </c>
      <c r="BF213" s="167">
        <v>0</v>
      </c>
      <c r="BL213" s="139">
        <v>0</v>
      </c>
      <c r="BX213" s="139">
        <v>0</v>
      </c>
      <c r="CD213" s="139" t="s">
        <v>2003</v>
      </c>
      <c r="CE213" s="139" t="s">
        <v>2007</v>
      </c>
      <c r="CL213" s="139">
        <v>100</v>
      </c>
    </row>
    <row r="214" spans="1:90">
      <c r="A214" s="159">
        <v>43290</v>
      </c>
      <c r="B214" s="139" t="s">
        <v>1496</v>
      </c>
      <c r="D214" s="139" t="s">
        <v>1497</v>
      </c>
      <c r="E214" s="139">
        <v>36</v>
      </c>
      <c r="F214" s="139">
        <v>3</v>
      </c>
      <c r="G214" s="160" t="s">
        <v>547</v>
      </c>
      <c r="H214" s="139">
        <v>0</v>
      </c>
      <c r="I214" s="139">
        <v>57.5</v>
      </c>
      <c r="J214" s="161" t="s">
        <v>2507</v>
      </c>
      <c r="K214" s="162">
        <v>87.795000000000002</v>
      </c>
      <c r="L214" s="162">
        <v>88.37</v>
      </c>
      <c r="M214" s="163" t="s">
        <v>2005</v>
      </c>
      <c r="N214" s="164">
        <v>6</v>
      </c>
      <c r="P214" s="139" t="s">
        <v>4</v>
      </c>
      <c r="Q214" s="139" t="s">
        <v>1505</v>
      </c>
      <c r="R214" s="160" t="s">
        <v>2135</v>
      </c>
      <c r="S214" s="139" t="s">
        <v>2135</v>
      </c>
      <c r="V214" s="139" t="s">
        <v>1509</v>
      </c>
      <c r="W214" s="139">
        <v>4</v>
      </c>
      <c r="X214" s="165" t="s">
        <v>89</v>
      </c>
      <c r="Y214" s="139" t="s">
        <v>93</v>
      </c>
      <c r="Z214" s="139" t="s">
        <v>1946</v>
      </c>
      <c r="AA214" s="139" t="s">
        <v>148</v>
      </c>
      <c r="AB214" s="139" t="s">
        <v>133</v>
      </c>
      <c r="AC214" s="139" t="s">
        <v>138</v>
      </c>
      <c r="AD214" s="139" t="s">
        <v>144</v>
      </c>
      <c r="AE214" s="139">
        <v>1</v>
      </c>
      <c r="AG214" s="139" t="s">
        <v>2006</v>
      </c>
      <c r="AH214" s="160">
        <v>2</v>
      </c>
      <c r="AI214" s="166">
        <v>3</v>
      </c>
      <c r="AJ214" s="139">
        <v>1</v>
      </c>
      <c r="AK214" s="167" t="s">
        <v>110</v>
      </c>
      <c r="AL214" s="139" t="s">
        <v>107</v>
      </c>
      <c r="AN214" s="139">
        <v>38</v>
      </c>
      <c r="AO214" s="139">
        <v>7</v>
      </c>
      <c r="AP214" s="139">
        <v>1</v>
      </c>
      <c r="AQ214" s="139" t="s">
        <v>110</v>
      </c>
      <c r="AR214" s="167" t="s">
        <v>107</v>
      </c>
      <c r="AT214" s="139">
        <v>60</v>
      </c>
      <c r="AU214" s="139">
        <v>4</v>
      </c>
      <c r="AV214" s="139">
        <v>1</v>
      </c>
      <c r="AW214" s="139" t="s">
        <v>110</v>
      </c>
      <c r="AX214" s="139" t="s">
        <v>107</v>
      </c>
      <c r="AZ214" s="139">
        <v>0</v>
      </c>
      <c r="BF214" s="167">
        <v>0</v>
      </c>
      <c r="BL214" s="139">
        <v>0</v>
      </c>
      <c r="BX214" s="139">
        <v>0</v>
      </c>
      <c r="CD214" s="139" t="s">
        <v>2003</v>
      </c>
      <c r="CE214" s="139" t="s">
        <v>2007</v>
      </c>
      <c r="CL214" s="139">
        <v>100</v>
      </c>
    </row>
    <row r="215" spans="1:90">
      <c r="A215" s="159">
        <v>43290</v>
      </c>
      <c r="B215" s="139" t="s">
        <v>1496</v>
      </c>
      <c r="D215" s="139" t="s">
        <v>1497</v>
      </c>
      <c r="E215" s="139">
        <v>36</v>
      </c>
      <c r="F215" s="139">
        <v>4</v>
      </c>
      <c r="G215" s="160" t="s">
        <v>549</v>
      </c>
      <c r="H215" s="139">
        <v>0</v>
      </c>
      <c r="I215" s="139">
        <v>97</v>
      </c>
      <c r="J215" s="161" t="s">
        <v>2507</v>
      </c>
      <c r="K215" s="162">
        <v>88.37</v>
      </c>
      <c r="L215" s="162">
        <v>89.34</v>
      </c>
      <c r="M215" s="163" t="s">
        <v>2005</v>
      </c>
      <c r="N215" s="164">
        <v>6</v>
      </c>
      <c r="P215" s="139" t="s">
        <v>4</v>
      </c>
      <c r="Q215" s="139" t="s">
        <v>1505</v>
      </c>
      <c r="R215" s="160" t="s">
        <v>2135</v>
      </c>
      <c r="S215" s="139" t="s">
        <v>2135</v>
      </c>
      <c r="V215" s="139" t="s">
        <v>1509</v>
      </c>
      <c r="W215" s="139">
        <v>4</v>
      </c>
      <c r="X215" s="165" t="s">
        <v>89</v>
      </c>
      <c r="Y215" s="139" t="s">
        <v>93</v>
      </c>
      <c r="Z215" s="139" t="s">
        <v>1946</v>
      </c>
      <c r="AA215" s="139" t="s">
        <v>148</v>
      </c>
      <c r="AB215" s="139" t="s">
        <v>133</v>
      </c>
      <c r="AC215" s="139" t="s">
        <v>138</v>
      </c>
      <c r="AD215" s="139" t="s">
        <v>144</v>
      </c>
      <c r="AE215" s="139">
        <v>1</v>
      </c>
      <c r="AG215" s="139" t="s">
        <v>2006</v>
      </c>
      <c r="AH215" s="160">
        <v>2</v>
      </c>
      <c r="AI215" s="166">
        <v>3</v>
      </c>
      <c r="AJ215" s="139">
        <v>1</v>
      </c>
      <c r="AK215" s="167" t="s">
        <v>110</v>
      </c>
      <c r="AL215" s="139" t="s">
        <v>107</v>
      </c>
      <c r="AN215" s="139">
        <v>38</v>
      </c>
      <c r="AO215" s="139">
        <v>7</v>
      </c>
      <c r="AP215" s="139">
        <v>1</v>
      </c>
      <c r="AQ215" s="139" t="s">
        <v>110</v>
      </c>
      <c r="AR215" s="167" t="s">
        <v>107</v>
      </c>
      <c r="AT215" s="139">
        <v>60</v>
      </c>
      <c r="AU215" s="139">
        <v>4</v>
      </c>
      <c r="AV215" s="139">
        <v>1</v>
      </c>
      <c r="AW215" s="139" t="s">
        <v>110</v>
      </c>
      <c r="AX215" s="139" t="s">
        <v>107</v>
      </c>
      <c r="AZ215" s="139">
        <v>0</v>
      </c>
      <c r="BF215" s="167">
        <v>0</v>
      </c>
      <c r="BL215" s="139">
        <v>0</v>
      </c>
      <c r="BX215" s="139">
        <v>0</v>
      </c>
      <c r="CD215" s="139" t="s">
        <v>2003</v>
      </c>
      <c r="CE215" s="139" t="s">
        <v>2007</v>
      </c>
      <c r="CL215" s="139">
        <v>100</v>
      </c>
    </row>
    <row r="216" spans="1:90">
      <c r="A216" s="159">
        <v>43290</v>
      </c>
      <c r="B216" s="139" t="s">
        <v>1496</v>
      </c>
      <c r="D216" s="139" t="s">
        <v>1497</v>
      </c>
      <c r="E216" s="139">
        <v>37</v>
      </c>
      <c r="F216" s="139">
        <v>1</v>
      </c>
      <c r="G216" s="160" t="s">
        <v>551</v>
      </c>
      <c r="H216" s="139">
        <v>0</v>
      </c>
      <c r="I216" s="139">
        <v>11</v>
      </c>
      <c r="J216" s="161" t="s">
        <v>2507</v>
      </c>
      <c r="K216" s="162">
        <v>89.25</v>
      </c>
      <c r="L216" s="162">
        <v>89.36</v>
      </c>
      <c r="M216" s="163" t="s">
        <v>2005</v>
      </c>
      <c r="N216" s="164">
        <v>6</v>
      </c>
      <c r="P216" s="139" t="s">
        <v>4</v>
      </c>
      <c r="Q216" s="139" t="s">
        <v>1505</v>
      </c>
      <c r="R216" s="160" t="s">
        <v>2135</v>
      </c>
      <c r="S216" s="139" t="s">
        <v>20</v>
      </c>
      <c r="V216" s="139" t="s">
        <v>1509</v>
      </c>
      <c r="W216" s="139">
        <v>4</v>
      </c>
      <c r="X216" s="165" t="s">
        <v>89</v>
      </c>
      <c r="Y216" s="139" t="s">
        <v>93</v>
      </c>
      <c r="Z216" s="139" t="s">
        <v>1946</v>
      </c>
      <c r="AA216" s="139" t="s">
        <v>148</v>
      </c>
      <c r="AB216" s="139" t="s">
        <v>133</v>
      </c>
      <c r="AC216" s="139" t="s">
        <v>138</v>
      </c>
      <c r="AD216" s="139" t="s">
        <v>144</v>
      </c>
      <c r="AE216" s="139">
        <v>1</v>
      </c>
      <c r="AG216" s="139" t="s">
        <v>2006</v>
      </c>
      <c r="AH216" s="160">
        <v>2</v>
      </c>
      <c r="AI216" s="166">
        <v>3</v>
      </c>
      <c r="AJ216" s="139">
        <v>1</v>
      </c>
      <c r="AK216" s="167" t="s">
        <v>110</v>
      </c>
      <c r="AL216" s="139" t="s">
        <v>107</v>
      </c>
      <c r="AN216" s="139">
        <v>38</v>
      </c>
      <c r="AO216" s="139">
        <v>7</v>
      </c>
      <c r="AP216" s="139">
        <v>1</v>
      </c>
      <c r="AQ216" s="139" t="s">
        <v>110</v>
      </c>
      <c r="AR216" s="167" t="s">
        <v>107</v>
      </c>
      <c r="AT216" s="139">
        <v>60</v>
      </c>
      <c r="AU216" s="139">
        <v>4</v>
      </c>
      <c r="AV216" s="139">
        <v>1</v>
      </c>
      <c r="AW216" s="139" t="s">
        <v>110</v>
      </c>
      <c r="AX216" s="139" t="s">
        <v>107</v>
      </c>
      <c r="AZ216" s="139">
        <v>0</v>
      </c>
      <c r="BF216" s="167">
        <v>0</v>
      </c>
      <c r="BL216" s="139">
        <v>0</v>
      </c>
      <c r="BX216" s="139">
        <v>0</v>
      </c>
      <c r="CD216" s="139" t="s">
        <v>2003</v>
      </c>
      <c r="CE216" s="139" t="s">
        <v>2007</v>
      </c>
      <c r="CL216" s="139">
        <v>100</v>
      </c>
    </row>
    <row r="217" spans="1:90">
      <c r="A217" s="159">
        <v>43290</v>
      </c>
      <c r="B217" s="139" t="s">
        <v>1496</v>
      </c>
      <c r="D217" s="139" t="s">
        <v>1497</v>
      </c>
      <c r="E217" s="139">
        <v>37</v>
      </c>
      <c r="F217" s="139">
        <v>1</v>
      </c>
      <c r="G217" s="160" t="s">
        <v>551</v>
      </c>
      <c r="H217" s="139">
        <v>11</v>
      </c>
      <c r="I217" s="139">
        <v>34.5</v>
      </c>
      <c r="J217" s="161" t="s">
        <v>2507</v>
      </c>
      <c r="K217" s="162">
        <v>89.36</v>
      </c>
      <c r="L217" s="162">
        <v>89.594999999999999</v>
      </c>
      <c r="M217" s="163" t="s">
        <v>2008</v>
      </c>
      <c r="N217" s="164">
        <v>1</v>
      </c>
      <c r="O217" s="139" t="s">
        <v>2468</v>
      </c>
      <c r="P217" s="139" t="s">
        <v>4</v>
      </c>
      <c r="Q217" s="139" t="s">
        <v>2519</v>
      </c>
      <c r="R217" s="160" t="s">
        <v>20</v>
      </c>
      <c r="S217" s="139" t="s">
        <v>20</v>
      </c>
      <c r="T217" s="139" t="s">
        <v>133</v>
      </c>
      <c r="U217" s="139" t="s">
        <v>138</v>
      </c>
      <c r="V217" s="139" t="s">
        <v>1569</v>
      </c>
      <c r="W217" s="139">
        <v>5</v>
      </c>
      <c r="X217" s="165" t="s">
        <v>89</v>
      </c>
      <c r="Y217" s="139" t="s">
        <v>93</v>
      </c>
      <c r="Z217" s="139" t="s">
        <v>2009</v>
      </c>
      <c r="AA217" s="139" t="s">
        <v>136</v>
      </c>
      <c r="AB217" s="139" t="s">
        <v>133</v>
      </c>
      <c r="AC217" s="139" t="s">
        <v>138</v>
      </c>
      <c r="AD217" s="139" t="s">
        <v>125</v>
      </c>
      <c r="AE217" s="139">
        <v>2</v>
      </c>
      <c r="AG217" s="139" t="s">
        <v>2010</v>
      </c>
      <c r="AH217" s="160">
        <v>0.1</v>
      </c>
      <c r="AI217" s="166">
        <v>2</v>
      </c>
      <c r="AJ217" s="139">
        <v>1</v>
      </c>
      <c r="AK217" s="167" t="s">
        <v>110</v>
      </c>
      <c r="AL217" s="139" t="s">
        <v>107</v>
      </c>
      <c r="AN217" s="139">
        <v>40</v>
      </c>
      <c r="AO217" s="139">
        <v>5</v>
      </c>
      <c r="AP217" s="139">
        <v>1</v>
      </c>
      <c r="AQ217" s="139" t="s">
        <v>110</v>
      </c>
      <c r="AR217" s="167" t="s">
        <v>107</v>
      </c>
      <c r="AT217" s="139">
        <v>49.8</v>
      </c>
      <c r="AU217" s="139">
        <v>5</v>
      </c>
      <c r="AV217" s="139">
        <v>3</v>
      </c>
      <c r="AW217" s="139" t="s">
        <v>110</v>
      </c>
      <c r="AX217" s="139" t="s">
        <v>107</v>
      </c>
      <c r="AZ217" s="139">
        <v>2</v>
      </c>
      <c r="BA217" s="139">
        <v>5</v>
      </c>
      <c r="BB217" s="139">
        <v>2</v>
      </c>
      <c r="BC217" s="139" t="s">
        <v>109</v>
      </c>
      <c r="BD217" s="139" t="s">
        <v>106</v>
      </c>
      <c r="BF217" s="167">
        <v>8</v>
      </c>
      <c r="BG217" s="139">
        <v>5</v>
      </c>
      <c r="BH217" s="139">
        <v>2</v>
      </c>
      <c r="BI217" s="139" t="s">
        <v>92</v>
      </c>
      <c r="BJ217" s="139" t="s">
        <v>107</v>
      </c>
      <c r="BL217" s="139">
        <v>0</v>
      </c>
      <c r="BX217" s="139">
        <v>0.1</v>
      </c>
      <c r="BY217" s="139">
        <v>0.1</v>
      </c>
      <c r="BZ217" s="139">
        <v>0.1</v>
      </c>
      <c r="CA217" s="139" t="s">
        <v>113</v>
      </c>
      <c r="CB217" s="139" t="s">
        <v>107</v>
      </c>
      <c r="CD217" s="139" t="s">
        <v>2003</v>
      </c>
      <c r="CE217" s="139" t="s">
        <v>2011</v>
      </c>
      <c r="CL217" s="139">
        <v>100</v>
      </c>
    </row>
    <row r="218" spans="1:90">
      <c r="A218" s="159">
        <v>43290</v>
      </c>
      <c r="B218" s="139" t="s">
        <v>1496</v>
      </c>
      <c r="D218" s="139" t="s">
        <v>1497</v>
      </c>
      <c r="E218" s="139">
        <v>37</v>
      </c>
      <c r="F218" s="139">
        <v>1</v>
      </c>
      <c r="G218" s="160" t="s">
        <v>551</v>
      </c>
      <c r="H218" s="139">
        <v>34.5</v>
      </c>
      <c r="I218" s="139">
        <v>70</v>
      </c>
      <c r="J218" s="161" t="s">
        <v>2507</v>
      </c>
      <c r="K218" s="162">
        <v>89.594999999999999</v>
      </c>
      <c r="L218" s="162">
        <v>89.95</v>
      </c>
      <c r="M218" s="163" t="s">
        <v>2012</v>
      </c>
      <c r="N218" s="164">
        <v>4</v>
      </c>
      <c r="P218" s="139" t="s">
        <v>4</v>
      </c>
      <c r="Q218" s="139" t="s">
        <v>1505</v>
      </c>
      <c r="R218" s="160" t="s">
        <v>20</v>
      </c>
      <c r="S218" s="139" t="s">
        <v>2135</v>
      </c>
      <c r="T218" s="139" t="s">
        <v>133</v>
      </c>
      <c r="U218" s="139" t="s">
        <v>138</v>
      </c>
      <c r="V218" s="139" t="s">
        <v>1509</v>
      </c>
      <c r="W218" s="139">
        <v>4</v>
      </c>
      <c r="X218" s="165" t="s">
        <v>89</v>
      </c>
      <c r="Y218" s="139" t="s">
        <v>93</v>
      </c>
      <c r="Z218" s="139" t="s">
        <v>1946</v>
      </c>
      <c r="AA218" s="139" t="s">
        <v>148</v>
      </c>
      <c r="AB218" s="139" t="s">
        <v>160</v>
      </c>
      <c r="AC218" s="139" t="s">
        <v>138</v>
      </c>
      <c r="AD218" s="139" t="s">
        <v>144</v>
      </c>
      <c r="AE218" s="139">
        <v>1</v>
      </c>
      <c r="AG218" s="139" t="s">
        <v>2013</v>
      </c>
      <c r="AH218" s="160">
        <v>1</v>
      </c>
      <c r="AI218" s="166">
        <v>2</v>
      </c>
      <c r="AJ218" s="139">
        <v>1</v>
      </c>
      <c r="AK218" s="167" t="s">
        <v>110</v>
      </c>
      <c r="AL218" s="139" t="s">
        <v>107</v>
      </c>
      <c r="AN218" s="139">
        <v>39</v>
      </c>
      <c r="AO218" s="139">
        <v>3</v>
      </c>
      <c r="AP218" s="139">
        <v>1</v>
      </c>
      <c r="AQ218" s="139" t="s">
        <v>110</v>
      </c>
      <c r="AR218" s="167" t="s">
        <v>107</v>
      </c>
      <c r="AT218" s="139">
        <v>59.9</v>
      </c>
      <c r="AU218" s="139">
        <v>3</v>
      </c>
      <c r="AV218" s="139">
        <v>1</v>
      </c>
      <c r="AW218" s="139" t="s">
        <v>110</v>
      </c>
      <c r="AX218" s="139" t="s">
        <v>107</v>
      </c>
      <c r="AZ218" s="139">
        <v>0</v>
      </c>
      <c r="BF218" s="167">
        <v>0.1</v>
      </c>
      <c r="BG218" s="139">
        <v>2</v>
      </c>
      <c r="BH218" s="139">
        <v>2</v>
      </c>
      <c r="BI218" s="139" t="s">
        <v>110</v>
      </c>
      <c r="BJ218" s="139" t="s">
        <v>107</v>
      </c>
      <c r="BL218" s="139">
        <v>0</v>
      </c>
      <c r="BX218" s="139">
        <v>0</v>
      </c>
      <c r="CD218" s="139" t="s">
        <v>2003</v>
      </c>
      <c r="CE218" s="139" t="s">
        <v>2014</v>
      </c>
      <c r="CL218" s="139">
        <v>100</v>
      </c>
    </row>
    <row r="219" spans="1:90">
      <c r="A219" s="159">
        <v>43290</v>
      </c>
      <c r="B219" s="139" t="s">
        <v>1496</v>
      </c>
      <c r="D219" s="139" t="s">
        <v>1497</v>
      </c>
      <c r="E219" s="139">
        <v>37</v>
      </c>
      <c r="F219" s="139">
        <v>2</v>
      </c>
      <c r="G219" s="160" t="s">
        <v>553</v>
      </c>
      <c r="H219" s="139">
        <v>0</v>
      </c>
      <c r="I219" s="139">
        <v>83</v>
      </c>
      <c r="J219" s="161" t="s">
        <v>2507</v>
      </c>
      <c r="K219" s="162">
        <v>89.95</v>
      </c>
      <c r="L219" s="162">
        <v>90.78</v>
      </c>
      <c r="M219" s="163" t="s">
        <v>2012</v>
      </c>
      <c r="N219" s="164">
        <v>4</v>
      </c>
      <c r="P219" s="139" t="s">
        <v>4</v>
      </c>
      <c r="Q219" s="139" t="s">
        <v>1505</v>
      </c>
      <c r="R219" s="160" t="s">
        <v>2135</v>
      </c>
      <c r="S219" s="139" t="s">
        <v>21</v>
      </c>
      <c r="V219" s="139" t="s">
        <v>1509</v>
      </c>
      <c r="W219" s="139">
        <v>4</v>
      </c>
      <c r="X219" s="165" t="s">
        <v>89</v>
      </c>
      <c r="Y219" s="139" t="s">
        <v>93</v>
      </c>
      <c r="Z219" s="139" t="s">
        <v>1946</v>
      </c>
      <c r="AA219" s="139" t="s">
        <v>148</v>
      </c>
      <c r="AB219" s="139" t="s">
        <v>160</v>
      </c>
      <c r="AC219" s="139" t="s">
        <v>138</v>
      </c>
      <c r="AD219" s="139" t="s">
        <v>144</v>
      </c>
      <c r="AE219" s="139">
        <v>1</v>
      </c>
      <c r="AG219" s="139" t="s">
        <v>2013</v>
      </c>
      <c r="AH219" s="160">
        <v>1</v>
      </c>
      <c r="AI219" s="166">
        <v>2</v>
      </c>
      <c r="AJ219" s="139">
        <v>1</v>
      </c>
      <c r="AK219" s="167" t="s">
        <v>110</v>
      </c>
      <c r="AL219" s="139" t="s">
        <v>107</v>
      </c>
      <c r="AN219" s="139">
        <v>39</v>
      </c>
      <c r="AO219" s="139">
        <v>3</v>
      </c>
      <c r="AP219" s="139">
        <v>1</v>
      </c>
      <c r="AQ219" s="139" t="s">
        <v>110</v>
      </c>
      <c r="AR219" s="167" t="s">
        <v>107</v>
      </c>
      <c r="AT219" s="139">
        <v>59.9</v>
      </c>
      <c r="AU219" s="139">
        <v>3</v>
      </c>
      <c r="AV219" s="139">
        <v>1</v>
      </c>
      <c r="AW219" s="139" t="s">
        <v>110</v>
      </c>
      <c r="AX219" s="139" t="s">
        <v>107</v>
      </c>
      <c r="AZ219" s="139">
        <v>0</v>
      </c>
      <c r="BF219" s="167">
        <v>0.1</v>
      </c>
      <c r="BG219" s="139">
        <v>2</v>
      </c>
      <c r="BH219" s="139">
        <v>2</v>
      </c>
      <c r="BI219" s="139" t="s">
        <v>110</v>
      </c>
      <c r="BJ219" s="139" t="s">
        <v>107</v>
      </c>
      <c r="BL219" s="139">
        <v>0</v>
      </c>
      <c r="BX219" s="139">
        <v>0</v>
      </c>
      <c r="CD219" s="139" t="s">
        <v>2003</v>
      </c>
      <c r="CE219" s="139" t="s">
        <v>2014</v>
      </c>
      <c r="CL219" s="139">
        <v>100</v>
      </c>
    </row>
    <row r="220" spans="1:90">
      <c r="A220" s="159">
        <v>43290</v>
      </c>
      <c r="B220" s="139" t="s">
        <v>1496</v>
      </c>
      <c r="D220" s="139" t="s">
        <v>1497</v>
      </c>
      <c r="E220" s="139">
        <v>37</v>
      </c>
      <c r="F220" s="139">
        <v>2</v>
      </c>
      <c r="G220" s="160" t="s">
        <v>553</v>
      </c>
      <c r="H220" s="139">
        <v>83</v>
      </c>
      <c r="I220" s="139">
        <v>86.5</v>
      </c>
      <c r="J220" s="161" t="s">
        <v>2507</v>
      </c>
      <c r="K220" s="162">
        <v>90.78</v>
      </c>
      <c r="L220" s="162">
        <v>90.814999999999998</v>
      </c>
      <c r="M220" s="163" t="s">
        <v>2015</v>
      </c>
      <c r="N220" s="164">
        <v>1</v>
      </c>
      <c r="P220" s="139" t="s">
        <v>1489</v>
      </c>
      <c r="Q220" s="139" t="s">
        <v>1523</v>
      </c>
      <c r="R220" s="160" t="s">
        <v>21</v>
      </c>
      <c r="S220" s="139" t="s">
        <v>21</v>
      </c>
      <c r="T220" s="139" t="s">
        <v>133</v>
      </c>
      <c r="U220" s="139" t="s">
        <v>138</v>
      </c>
      <c r="V220" s="139" t="s">
        <v>1509</v>
      </c>
      <c r="W220" s="139">
        <v>4</v>
      </c>
      <c r="X220" s="165" t="s">
        <v>89</v>
      </c>
      <c r="Y220" s="139" t="s">
        <v>93</v>
      </c>
      <c r="Z220" s="139" t="s">
        <v>1946</v>
      </c>
      <c r="AD220" s="139" t="s">
        <v>146</v>
      </c>
      <c r="AE220" s="139">
        <v>0</v>
      </c>
      <c r="AG220" s="139" t="s">
        <v>2016</v>
      </c>
      <c r="AH220" s="160">
        <v>20</v>
      </c>
      <c r="AI220" s="166">
        <v>2</v>
      </c>
      <c r="AJ220" s="139">
        <v>1</v>
      </c>
      <c r="AK220" s="167" t="s">
        <v>109</v>
      </c>
      <c r="AL220" s="139" t="s">
        <v>107</v>
      </c>
      <c r="AN220" s="139">
        <v>40</v>
      </c>
      <c r="AO220" s="139">
        <v>2</v>
      </c>
      <c r="AP220" s="139">
        <v>1</v>
      </c>
      <c r="AQ220" s="139" t="s">
        <v>109</v>
      </c>
      <c r="AR220" s="167" t="s">
        <v>107</v>
      </c>
      <c r="AT220" s="139">
        <v>40</v>
      </c>
      <c r="AU220" s="139">
        <v>2</v>
      </c>
      <c r="AV220" s="139">
        <v>1.5</v>
      </c>
      <c r="AW220" s="139" t="s">
        <v>109</v>
      </c>
      <c r="AX220" s="139" t="s">
        <v>107</v>
      </c>
      <c r="AZ220" s="139">
        <v>0</v>
      </c>
      <c r="BF220" s="167">
        <v>0</v>
      </c>
      <c r="BL220" s="139">
        <v>0</v>
      </c>
      <c r="BX220" s="139">
        <v>0</v>
      </c>
      <c r="CE220" s="139" t="s">
        <v>2017</v>
      </c>
      <c r="CL220" s="139">
        <v>100</v>
      </c>
    </row>
    <row r="221" spans="1:90">
      <c r="A221" s="159">
        <v>43290</v>
      </c>
      <c r="B221" s="139" t="s">
        <v>1496</v>
      </c>
      <c r="D221" s="139" t="s">
        <v>1497</v>
      </c>
      <c r="E221" s="139">
        <v>37</v>
      </c>
      <c r="F221" s="139">
        <v>3</v>
      </c>
      <c r="G221" s="160" t="s">
        <v>555</v>
      </c>
      <c r="H221" s="139">
        <v>0</v>
      </c>
      <c r="I221" s="139">
        <v>74.5</v>
      </c>
      <c r="J221" s="161" t="s">
        <v>2507</v>
      </c>
      <c r="K221" s="162">
        <v>90.814999999999998</v>
      </c>
      <c r="L221" s="162">
        <v>91.56</v>
      </c>
      <c r="M221" s="163" t="s">
        <v>2018</v>
      </c>
      <c r="N221" s="164">
        <v>3</v>
      </c>
      <c r="P221" s="139" t="s">
        <v>4</v>
      </c>
      <c r="Q221" s="139" t="s">
        <v>1505</v>
      </c>
      <c r="R221" s="160" t="s">
        <v>21</v>
      </c>
      <c r="S221" s="139" t="s">
        <v>20</v>
      </c>
      <c r="T221" s="139" t="s">
        <v>133</v>
      </c>
      <c r="U221" s="139" t="s">
        <v>138</v>
      </c>
      <c r="V221" s="139" t="s">
        <v>1509</v>
      </c>
      <c r="W221" s="139">
        <v>4</v>
      </c>
      <c r="X221" s="165" t="s">
        <v>89</v>
      </c>
      <c r="Y221" s="139" t="s">
        <v>93</v>
      </c>
      <c r="Z221" s="139" t="s">
        <v>1946</v>
      </c>
      <c r="AD221" s="139" t="s">
        <v>146</v>
      </c>
      <c r="AE221" s="139">
        <v>0</v>
      </c>
      <c r="AG221" s="139" t="s">
        <v>1541</v>
      </c>
      <c r="AH221" s="160">
        <v>1</v>
      </c>
      <c r="AI221" s="166">
        <v>1</v>
      </c>
      <c r="AJ221" s="139">
        <v>0.5</v>
      </c>
      <c r="AK221" s="167" t="s">
        <v>109</v>
      </c>
      <c r="AL221" s="139" t="s">
        <v>107</v>
      </c>
      <c r="AN221" s="139">
        <v>59.9</v>
      </c>
      <c r="AO221" s="139">
        <v>3</v>
      </c>
      <c r="AP221" s="139">
        <v>0.5</v>
      </c>
      <c r="AQ221" s="139" t="s">
        <v>109</v>
      </c>
      <c r="AR221" s="167" t="s">
        <v>107</v>
      </c>
      <c r="AT221" s="139">
        <v>39</v>
      </c>
      <c r="AU221" s="139">
        <v>2</v>
      </c>
      <c r="AV221" s="139">
        <v>1</v>
      </c>
      <c r="AW221" s="139" t="s">
        <v>109</v>
      </c>
      <c r="AX221" s="139" t="s">
        <v>107</v>
      </c>
      <c r="AZ221" s="139">
        <v>0</v>
      </c>
      <c r="BF221" s="167">
        <v>0.1</v>
      </c>
      <c r="BG221" s="139">
        <v>4</v>
      </c>
      <c r="BH221" s="139">
        <v>1</v>
      </c>
      <c r="BI221" s="139" t="s">
        <v>113</v>
      </c>
      <c r="BJ221" s="139" t="s">
        <v>107</v>
      </c>
      <c r="BL221" s="139">
        <v>0</v>
      </c>
      <c r="BX221" s="139">
        <v>0</v>
      </c>
      <c r="CD221" s="139" t="s">
        <v>2019</v>
      </c>
      <c r="CE221" s="139" t="s">
        <v>2020</v>
      </c>
      <c r="CL221" s="139">
        <v>100</v>
      </c>
    </row>
    <row r="222" spans="1:90">
      <c r="A222" s="159">
        <v>43290</v>
      </c>
      <c r="B222" s="139" t="s">
        <v>1496</v>
      </c>
      <c r="D222" s="139" t="s">
        <v>1497</v>
      </c>
      <c r="E222" s="139">
        <v>37</v>
      </c>
      <c r="F222" s="139">
        <v>3</v>
      </c>
      <c r="G222" s="160" t="s">
        <v>555</v>
      </c>
      <c r="H222" s="139">
        <v>74.5</v>
      </c>
      <c r="I222" s="139">
        <v>81</v>
      </c>
      <c r="J222" s="161" t="s">
        <v>2507</v>
      </c>
      <c r="K222" s="162">
        <v>91.56</v>
      </c>
      <c r="L222" s="162">
        <v>91.625</v>
      </c>
      <c r="M222" s="163" t="s">
        <v>2021</v>
      </c>
      <c r="N222" s="164">
        <v>1</v>
      </c>
      <c r="P222" s="139" t="s">
        <v>1489</v>
      </c>
      <c r="Q222" s="139" t="s">
        <v>1523</v>
      </c>
      <c r="R222" s="160" t="s">
        <v>20</v>
      </c>
      <c r="S222" s="139" t="s">
        <v>20</v>
      </c>
      <c r="T222" s="139" t="s">
        <v>133</v>
      </c>
      <c r="U222" s="139" t="s">
        <v>138</v>
      </c>
      <c r="V222" s="139" t="s">
        <v>1569</v>
      </c>
      <c r="W222" s="139">
        <v>5</v>
      </c>
      <c r="X222" s="165" t="s">
        <v>89</v>
      </c>
      <c r="Y222" s="139" t="s">
        <v>93</v>
      </c>
      <c r="Z222" s="139" t="s">
        <v>2022</v>
      </c>
      <c r="AD222" s="139" t="s">
        <v>146</v>
      </c>
      <c r="AE222" s="139">
        <v>0</v>
      </c>
      <c r="AG222" s="139" t="s">
        <v>1541</v>
      </c>
      <c r="AH222" s="160">
        <v>10</v>
      </c>
      <c r="AI222" s="166">
        <v>4</v>
      </c>
      <c r="AJ222" s="139">
        <v>1</v>
      </c>
      <c r="AK222" s="167" t="s">
        <v>110</v>
      </c>
      <c r="AL222" s="139" t="s">
        <v>107</v>
      </c>
      <c r="AM222" s="139" t="s">
        <v>1964</v>
      </c>
      <c r="AN222" s="139">
        <v>30</v>
      </c>
      <c r="AO222" s="139">
        <v>3</v>
      </c>
      <c r="AP222" s="139">
        <v>1</v>
      </c>
      <c r="AQ222" s="139" t="s">
        <v>110</v>
      </c>
      <c r="AR222" s="167" t="s">
        <v>107</v>
      </c>
      <c r="AT222" s="139">
        <v>60</v>
      </c>
      <c r="AU222" s="139">
        <v>6</v>
      </c>
      <c r="AV222" s="139">
        <v>1</v>
      </c>
      <c r="AW222" s="139" t="s">
        <v>110</v>
      </c>
      <c r="AX222" s="139" t="s">
        <v>107</v>
      </c>
      <c r="AZ222" s="139">
        <v>0</v>
      </c>
      <c r="BF222" s="167">
        <v>0</v>
      </c>
      <c r="BL222" s="139">
        <v>0</v>
      </c>
      <c r="BX222" s="139">
        <v>0</v>
      </c>
      <c r="CD222" s="139" t="s">
        <v>2023</v>
      </c>
      <c r="CE222" s="139" t="s">
        <v>2024</v>
      </c>
      <c r="CL222" s="139">
        <v>100</v>
      </c>
    </row>
    <row r="223" spans="1:90">
      <c r="A223" s="159">
        <v>43290</v>
      </c>
      <c r="B223" s="139" t="s">
        <v>1496</v>
      </c>
      <c r="D223" s="139" t="s">
        <v>1497</v>
      </c>
      <c r="E223" s="139">
        <v>37</v>
      </c>
      <c r="F223" s="139">
        <v>3</v>
      </c>
      <c r="G223" s="160" t="s">
        <v>555</v>
      </c>
      <c r="H223" s="139">
        <v>81</v>
      </c>
      <c r="I223" s="139">
        <v>98.5</v>
      </c>
      <c r="J223" s="161" t="s">
        <v>2507</v>
      </c>
      <c r="K223" s="162">
        <v>91.625</v>
      </c>
      <c r="L223" s="162">
        <v>91.8</v>
      </c>
      <c r="M223" s="163" t="s">
        <v>2025</v>
      </c>
      <c r="N223" s="164">
        <v>3</v>
      </c>
      <c r="P223" s="139" t="s">
        <v>4</v>
      </c>
      <c r="Q223" s="139" t="s">
        <v>1505</v>
      </c>
      <c r="R223" s="160" t="s">
        <v>20</v>
      </c>
      <c r="S223" s="139" t="s">
        <v>2135</v>
      </c>
      <c r="T223" s="139" t="s">
        <v>133</v>
      </c>
      <c r="U223" s="139" t="s">
        <v>138</v>
      </c>
      <c r="V223" s="139" t="s">
        <v>1509</v>
      </c>
      <c r="W223" s="139">
        <v>4</v>
      </c>
      <c r="X223" s="165" t="s">
        <v>89</v>
      </c>
      <c r="Y223" s="139" t="s">
        <v>93</v>
      </c>
      <c r="Z223" s="139" t="s">
        <v>1981</v>
      </c>
      <c r="AD223" s="139" t="s">
        <v>146</v>
      </c>
      <c r="AE223" s="139">
        <v>0</v>
      </c>
      <c r="AG223" s="139" t="s">
        <v>1541</v>
      </c>
      <c r="AH223" s="160">
        <v>1</v>
      </c>
      <c r="AI223" s="166">
        <v>2</v>
      </c>
      <c r="AJ223" s="139">
        <v>1</v>
      </c>
      <c r="AK223" s="167" t="s">
        <v>109</v>
      </c>
      <c r="AL223" s="139" t="s">
        <v>107</v>
      </c>
      <c r="AN223" s="139">
        <v>68.900000000000006</v>
      </c>
      <c r="AO223" s="139">
        <v>2</v>
      </c>
      <c r="AP223" s="139">
        <v>1.5</v>
      </c>
      <c r="AQ223" s="139" t="s">
        <v>109</v>
      </c>
      <c r="AR223" s="167" t="s">
        <v>107</v>
      </c>
      <c r="AT223" s="139">
        <v>30</v>
      </c>
      <c r="AU223" s="139">
        <v>3</v>
      </c>
      <c r="AV223" s="139">
        <v>2</v>
      </c>
      <c r="AW223" s="139" t="s">
        <v>109</v>
      </c>
      <c r="AX223" s="139" t="s">
        <v>107</v>
      </c>
      <c r="AZ223" s="139">
        <v>0</v>
      </c>
      <c r="BF223" s="167">
        <v>0.1</v>
      </c>
      <c r="BG223" s="139">
        <v>2</v>
      </c>
      <c r="BH223" s="139">
        <v>2</v>
      </c>
      <c r="BI223" s="139" t="s">
        <v>113</v>
      </c>
      <c r="BJ223" s="139" t="s">
        <v>107</v>
      </c>
      <c r="BL223" s="139">
        <v>0</v>
      </c>
      <c r="BX223" s="139">
        <v>0</v>
      </c>
      <c r="CD223" s="139" t="s">
        <v>2064</v>
      </c>
      <c r="CE223" s="139" t="s">
        <v>2065</v>
      </c>
      <c r="CL223" s="139">
        <v>100</v>
      </c>
    </row>
    <row r="224" spans="1:90">
      <c r="A224" s="159">
        <v>43290</v>
      </c>
      <c r="B224" s="139" t="s">
        <v>1496</v>
      </c>
      <c r="D224" s="139" t="s">
        <v>1497</v>
      </c>
      <c r="E224" s="139">
        <v>37</v>
      </c>
      <c r="F224" s="139">
        <v>4</v>
      </c>
      <c r="G224" s="160" t="s">
        <v>557</v>
      </c>
      <c r="H224" s="139">
        <v>0</v>
      </c>
      <c r="I224" s="139">
        <v>43</v>
      </c>
      <c r="J224" s="161" t="s">
        <v>2507</v>
      </c>
      <c r="K224" s="162">
        <v>91.8</v>
      </c>
      <c r="L224" s="162">
        <v>92.23</v>
      </c>
      <c r="M224" s="163" t="s">
        <v>2025</v>
      </c>
      <c r="N224" s="164">
        <v>3</v>
      </c>
      <c r="P224" s="139" t="s">
        <v>4</v>
      </c>
      <c r="Q224" s="139" t="s">
        <v>1505</v>
      </c>
      <c r="R224" s="160" t="s">
        <v>2135</v>
      </c>
      <c r="S224" s="139" t="s">
        <v>21</v>
      </c>
      <c r="V224" s="139" t="s">
        <v>1509</v>
      </c>
      <c r="W224" s="139">
        <v>4</v>
      </c>
      <c r="X224" s="165" t="s">
        <v>89</v>
      </c>
      <c r="Y224" s="139" t="s">
        <v>93</v>
      </c>
      <c r="Z224" s="139" t="s">
        <v>1981</v>
      </c>
      <c r="AD224" s="139" t="s">
        <v>146</v>
      </c>
      <c r="AE224" s="139">
        <v>0</v>
      </c>
      <c r="AG224" s="139" t="s">
        <v>1541</v>
      </c>
      <c r="AH224" s="160">
        <v>1</v>
      </c>
      <c r="AI224" s="166">
        <v>2</v>
      </c>
      <c r="AJ224" s="139">
        <v>1</v>
      </c>
      <c r="AK224" s="167" t="s">
        <v>109</v>
      </c>
      <c r="AL224" s="139" t="s">
        <v>107</v>
      </c>
      <c r="AN224" s="139">
        <v>68.900000000000006</v>
      </c>
      <c r="AO224" s="139">
        <v>2</v>
      </c>
      <c r="AP224" s="139">
        <v>1.5</v>
      </c>
      <c r="AQ224" s="139" t="s">
        <v>109</v>
      </c>
      <c r="AR224" s="167" t="s">
        <v>107</v>
      </c>
      <c r="AT224" s="139">
        <v>30</v>
      </c>
      <c r="AU224" s="139">
        <v>3</v>
      </c>
      <c r="AV224" s="139">
        <v>2</v>
      </c>
      <c r="AW224" s="139" t="s">
        <v>109</v>
      </c>
      <c r="AX224" s="139" t="s">
        <v>107</v>
      </c>
      <c r="AZ224" s="139">
        <v>0</v>
      </c>
      <c r="BF224" s="167">
        <v>0.1</v>
      </c>
      <c r="BG224" s="139">
        <v>2</v>
      </c>
      <c r="BH224" s="139">
        <v>2</v>
      </c>
      <c r="BI224" s="139" t="s">
        <v>113</v>
      </c>
      <c r="BJ224" s="139" t="s">
        <v>107</v>
      </c>
      <c r="BL224" s="139">
        <v>0</v>
      </c>
      <c r="BX224" s="139">
        <v>0</v>
      </c>
      <c r="CD224" s="139" t="s">
        <v>2064</v>
      </c>
      <c r="CE224" s="139" t="s">
        <v>2065</v>
      </c>
      <c r="CL224" s="139">
        <v>100</v>
      </c>
    </row>
    <row r="225" spans="1:90">
      <c r="A225" s="159">
        <v>43290</v>
      </c>
      <c r="B225" s="139" t="s">
        <v>1496</v>
      </c>
      <c r="D225" s="139" t="s">
        <v>1497</v>
      </c>
      <c r="E225" s="139">
        <v>37</v>
      </c>
      <c r="F225" s="139">
        <v>4</v>
      </c>
      <c r="G225" s="160" t="s">
        <v>557</v>
      </c>
      <c r="H225" s="139">
        <v>43</v>
      </c>
      <c r="I225" s="139">
        <v>48</v>
      </c>
      <c r="J225" s="161" t="s">
        <v>2507</v>
      </c>
      <c r="K225" s="162">
        <v>92.23</v>
      </c>
      <c r="L225" s="162">
        <v>92.28</v>
      </c>
      <c r="M225" s="163" t="s">
        <v>2026</v>
      </c>
      <c r="N225" s="164">
        <v>2</v>
      </c>
      <c r="P225" s="139" t="s">
        <v>1489</v>
      </c>
      <c r="Q225" s="139" t="s">
        <v>1523</v>
      </c>
      <c r="R225" s="160" t="s">
        <v>21</v>
      </c>
      <c r="S225" s="139" t="s">
        <v>2135</v>
      </c>
      <c r="T225" s="139" t="s">
        <v>133</v>
      </c>
      <c r="U225" s="139" t="s">
        <v>140</v>
      </c>
      <c r="V225" s="139" t="s">
        <v>1509</v>
      </c>
      <c r="W225" s="139">
        <v>4</v>
      </c>
      <c r="X225" s="165" t="s">
        <v>89</v>
      </c>
      <c r="Y225" s="139" t="s">
        <v>93</v>
      </c>
      <c r="Z225" s="139" t="s">
        <v>1682</v>
      </c>
      <c r="AD225" s="139" t="s">
        <v>146</v>
      </c>
      <c r="AE225" s="139">
        <v>0</v>
      </c>
      <c r="AG225" s="139" t="s">
        <v>1541</v>
      </c>
      <c r="AH225" s="160">
        <v>10</v>
      </c>
      <c r="AI225" s="166">
        <v>3</v>
      </c>
      <c r="AJ225" s="139">
        <v>2</v>
      </c>
      <c r="AK225" s="167" t="s">
        <v>109</v>
      </c>
      <c r="AL225" s="139" t="s">
        <v>106</v>
      </c>
      <c r="AM225" s="139" t="s">
        <v>2066</v>
      </c>
      <c r="AN225" s="139">
        <v>55</v>
      </c>
      <c r="AO225" s="139">
        <v>3</v>
      </c>
      <c r="AP225" s="139">
        <v>1</v>
      </c>
      <c r="AQ225" s="139" t="s">
        <v>111</v>
      </c>
      <c r="AR225" s="167" t="s">
        <v>106</v>
      </c>
      <c r="AT225" s="139">
        <v>35</v>
      </c>
      <c r="AU225" s="139">
        <v>2</v>
      </c>
      <c r="AV225" s="139">
        <v>1</v>
      </c>
      <c r="AW225" s="139" t="s">
        <v>111</v>
      </c>
      <c r="AX225" s="139" t="s">
        <v>107</v>
      </c>
      <c r="AZ225" s="139">
        <v>0</v>
      </c>
      <c r="BF225" s="167">
        <v>0</v>
      </c>
      <c r="BL225" s="139">
        <v>0</v>
      </c>
      <c r="BX225" s="139">
        <v>0</v>
      </c>
      <c r="CE225" s="139" t="s">
        <v>2067</v>
      </c>
      <c r="CL225" s="139">
        <v>100</v>
      </c>
    </row>
    <row r="226" spans="1:90">
      <c r="A226" s="159">
        <v>43290</v>
      </c>
      <c r="B226" s="139" t="s">
        <v>1496</v>
      </c>
      <c r="D226" s="139" t="s">
        <v>1497</v>
      </c>
      <c r="E226" s="139">
        <v>38</v>
      </c>
      <c r="F226" s="139">
        <v>1</v>
      </c>
      <c r="G226" s="160" t="s">
        <v>559</v>
      </c>
      <c r="H226" s="139">
        <v>0</v>
      </c>
      <c r="I226" s="139">
        <v>3</v>
      </c>
      <c r="J226" s="161" t="s">
        <v>2507</v>
      </c>
      <c r="K226" s="162">
        <v>92.25</v>
      </c>
      <c r="L226" s="162">
        <v>92.28</v>
      </c>
      <c r="M226" s="163" t="s">
        <v>2026</v>
      </c>
      <c r="N226" s="164">
        <v>2</v>
      </c>
      <c r="P226" s="139" t="s">
        <v>1489</v>
      </c>
      <c r="Q226" s="139" t="s">
        <v>1523</v>
      </c>
      <c r="R226" s="160" t="s">
        <v>2135</v>
      </c>
      <c r="S226" s="139" t="s">
        <v>21</v>
      </c>
      <c r="V226" s="139" t="s">
        <v>1509</v>
      </c>
      <c r="W226" s="139">
        <v>4</v>
      </c>
      <c r="X226" s="165" t="s">
        <v>89</v>
      </c>
      <c r="Y226" s="139" t="s">
        <v>93</v>
      </c>
      <c r="Z226" s="139" t="s">
        <v>1682</v>
      </c>
      <c r="AD226" s="139" t="s">
        <v>146</v>
      </c>
      <c r="AE226" s="139">
        <v>0</v>
      </c>
      <c r="AG226" s="139" t="s">
        <v>1541</v>
      </c>
      <c r="AH226" s="160">
        <v>10</v>
      </c>
      <c r="AI226" s="166">
        <v>3</v>
      </c>
      <c r="AJ226" s="139">
        <v>2</v>
      </c>
      <c r="AK226" s="167" t="s">
        <v>109</v>
      </c>
      <c r="AL226" s="139" t="s">
        <v>106</v>
      </c>
      <c r="AM226" s="139" t="s">
        <v>2066</v>
      </c>
      <c r="AN226" s="139">
        <v>55</v>
      </c>
      <c r="AO226" s="139">
        <v>3</v>
      </c>
      <c r="AP226" s="139">
        <v>1</v>
      </c>
      <c r="AQ226" s="139" t="s">
        <v>111</v>
      </c>
      <c r="AR226" s="167" t="s">
        <v>106</v>
      </c>
      <c r="AT226" s="139">
        <v>35</v>
      </c>
      <c r="AU226" s="139">
        <v>2</v>
      </c>
      <c r="AV226" s="139">
        <v>1</v>
      </c>
      <c r="AW226" s="139" t="s">
        <v>111</v>
      </c>
      <c r="AX226" s="139" t="s">
        <v>107</v>
      </c>
      <c r="AZ226" s="139">
        <v>0</v>
      </c>
      <c r="BF226" s="167">
        <v>0</v>
      </c>
      <c r="BL226" s="139">
        <v>0</v>
      </c>
      <c r="BX226" s="139">
        <v>0</v>
      </c>
      <c r="CE226" s="139" t="s">
        <v>2067</v>
      </c>
      <c r="CL226" s="139">
        <v>100</v>
      </c>
    </row>
    <row r="227" spans="1:90">
      <c r="A227" s="159">
        <v>43290</v>
      </c>
      <c r="B227" s="139" t="s">
        <v>1496</v>
      </c>
      <c r="D227" s="139" t="s">
        <v>1497</v>
      </c>
      <c r="E227" s="139">
        <v>38</v>
      </c>
      <c r="F227" s="139">
        <v>1</v>
      </c>
      <c r="G227" s="160" t="s">
        <v>559</v>
      </c>
      <c r="H227" s="139">
        <v>3</v>
      </c>
      <c r="I227" s="139">
        <v>27</v>
      </c>
      <c r="J227" s="161" t="s">
        <v>2507</v>
      </c>
      <c r="K227" s="162">
        <v>92.28</v>
      </c>
      <c r="L227" s="162">
        <v>92.52</v>
      </c>
      <c r="M227" s="163" t="s">
        <v>2027</v>
      </c>
      <c r="N227" s="164">
        <v>1</v>
      </c>
      <c r="P227" s="139" t="s">
        <v>4</v>
      </c>
      <c r="Q227" s="139" t="s">
        <v>1505</v>
      </c>
      <c r="R227" s="160" t="s">
        <v>21</v>
      </c>
      <c r="S227" s="139" t="s">
        <v>21</v>
      </c>
      <c r="T227" s="139" t="s">
        <v>133</v>
      </c>
      <c r="U227" s="139" t="s">
        <v>138</v>
      </c>
      <c r="V227" s="139" t="s">
        <v>1509</v>
      </c>
      <c r="W227" s="139">
        <v>4</v>
      </c>
      <c r="X227" s="165" t="s">
        <v>89</v>
      </c>
      <c r="Y227" s="139" t="s">
        <v>93</v>
      </c>
      <c r="Z227" s="139" t="s">
        <v>1946</v>
      </c>
      <c r="AD227" s="139" t="s">
        <v>146</v>
      </c>
      <c r="AE227" s="139">
        <v>0</v>
      </c>
      <c r="AG227" s="139" t="s">
        <v>1541</v>
      </c>
      <c r="AH227" s="160">
        <v>0</v>
      </c>
      <c r="AI227" s="166">
        <v>0.2</v>
      </c>
      <c r="AJ227" s="139">
        <v>0.2</v>
      </c>
      <c r="AK227" s="167" t="s">
        <v>109</v>
      </c>
      <c r="AL227" s="139" t="s">
        <v>106</v>
      </c>
      <c r="AN227" s="139">
        <v>50</v>
      </c>
      <c r="AO227" s="139">
        <v>3</v>
      </c>
      <c r="AP227" s="139">
        <v>1</v>
      </c>
      <c r="AQ227" s="139" t="s">
        <v>109</v>
      </c>
      <c r="AR227" s="167" t="s">
        <v>106</v>
      </c>
      <c r="AT227" s="139">
        <v>49.9</v>
      </c>
      <c r="AU227" s="139">
        <v>4</v>
      </c>
      <c r="AV227" s="139">
        <v>1</v>
      </c>
      <c r="AW227" s="139" t="s">
        <v>109</v>
      </c>
      <c r="AX227" s="139" t="s">
        <v>107</v>
      </c>
      <c r="AZ227" s="139">
        <v>0</v>
      </c>
      <c r="BF227" s="167">
        <v>0.1</v>
      </c>
      <c r="BG227" s="139">
        <v>3</v>
      </c>
      <c r="BH227" s="139">
        <v>1</v>
      </c>
      <c r="BI227" s="139" t="s">
        <v>113</v>
      </c>
      <c r="BJ227" s="139" t="s">
        <v>107</v>
      </c>
      <c r="BL227" s="139">
        <v>0</v>
      </c>
      <c r="BX227" s="139">
        <v>0</v>
      </c>
      <c r="CD227" s="139" t="s">
        <v>2064</v>
      </c>
      <c r="CE227" s="139" t="s">
        <v>2020</v>
      </c>
      <c r="CL227" s="139">
        <v>100</v>
      </c>
    </row>
    <row r="228" spans="1:90">
      <c r="A228" s="159">
        <v>43290</v>
      </c>
      <c r="B228" s="139" t="s">
        <v>1496</v>
      </c>
      <c r="D228" s="139" t="s">
        <v>1497</v>
      </c>
      <c r="E228" s="139">
        <v>38</v>
      </c>
      <c r="F228" s="139">
        <v>1</v>
      </c>
      <c r="G228" s="160" t="s">
        <v>559</v>
      </c>
      <c r="H228" s="139">
        <v>27</v>
      </c>
      <c r="I228" s="139">
        <v>95</v>
      </c>
      <c r="J228" s="161" t="s">
        <v>2507</v>
      </c>
      <c r="K228" s="162">
        <v>92.52</v>
      </c>
      <c r="L228" s="162">
        <v>93.2</v>
      </c>
      <c r="M228" s="163" t="s">
        <v>2028</v>
      </c>
      <c r="N228" s="164">
        <v>5</v>
      </c>
      <c r="P228" s="139" t="s">
        <v>1489</v>
      </c>
      <c r="Q228" s="139" t="s">
        <v>1523</v>
      </c>
      <c r="R228" s="160" t="s">
        <v>21</v>
      </c>
      <c r="S228" s="139" t="s">
        <v>2135</v>
      </c>
      <c r="T228" s="139" t="s">
        <v>160</v>
      </c>
      <c r="U228" s="139" t="s">
        <v>138</v>
      </c>
      <c r="V228" s="139" t="s">
        <v>1509</v>
      </c>
      <c r="W228" s="139">
        <v>4</v>
      </c>
      <c r="X228" s="165" t="s">
        <v>89</v>
      </c>
      <c r="Y228" s="139" t="s">
        <v>93</v>
      </c>
      <c r="Z228" s="139" t="s">
        <v>1946</v>
      </c>
      <c r="AA228" s="139" t="s">
        <v>148</v>
      </c>
      <c r="AB228" s="139" t="s">
        <v>133</v>
      </c>
      <c r="AC228" s="139" t="s">
        <v>137</v>
      </c>
      <c r="AD228" s="139" t="s">
        <v>144</v>
      </c>
      <c r="AE228" s="139">
        <v>1</v>
      </c>
      <c r="AG228" s="139" t="s">
        <v>2068</v>
      </c>
      <c r="AH228" s="160">
        <v>7</v>
      </c>
      <c r="AI228" s="166">
        <v>3</v>
      </c>
      <c r="AJ228" s="139">
        <v>1</v>
      </c>
      <c r="AK228" s="167" t="s">
        <v>109</v>
      </c>
      <c r="AL228" s="139" t="s">
        <v>107</v>
      </c>
      <c r="AN228" s="139">
        <v>33</v>
      </c>
      <c r="AO228" s="139">
        <v>3</v>
      </c>
      <c r="AP228" s="139">
        <v>1.5</v>
      </c>
      <c r="AQ228" s="139" t="s">
        <v>109</v>
      </c>
      <c r="AR228" s="167" t="s">
        <v>107</v>
      </c>
      <c r="AT228" s="139">
        <v>59.9</v>
      </c>
      <c r="AU228" s="139">
        <v>4</v>
      </c>
      <c r="AV228" s="139">
        <v>1</v>
      </c>
      <c r="AW228" s="139" t="s">
        <v>109</v>
      </c>
      <c r="AX228" s="139" t="s">
        <v>107</v>
      </c>
      <c r="AZ228" s="139">
        <v>0</v>
      </c>
      <c r="BF228" s="167">
        <v>0</v>
      </c>
      <c r="BL228" s="139">
        <v>0</v>
      </c>
      <c r="BX228" s="139">
        <v>0.1</v>
      </c>
      <c r="BY228" s="139">
        <v>0.1</v>
      </c>
      <c r="BZ228" s="139">
        <v>0.1</v>
      </c>
      <c r="CA228" s="139" t="s">
        <v>113</v>
      </c>
      <c r="CB228" s="139" t="s">
        <v>107</v>
      </c>
      <c r="CD228" s="139" t="s">
        <v>2064</v>
      </c>
      <c r="CE228" s="139" t="s">
        <v>2069</v>
      </c>
      <c r="CL228" s="139">
        <v>100</v>
      </c>
    </row>
    <row r="229" spans="1:90">
      <c r="A229" s="159">
        <v>43290</v>
      </c>
      <c r="B229" s="139" t="s">
        <v>1496</v>
      </c>
      <c r="D229" s="139" t="s">
        <v>1497</v>
      </c>
      <c r="E229" s="139">
        <v>38</v>
      </c>
      <c r="F229" s="139">
        <v>2</v>
      </c>
      <c r="G229" s="160" t="s">
        <v>561</v>
      </c>
      <c r="H229" s="139">
        <v>0</v>
      </c>
      <c r="I229" s="139">
        <v>80</v>
      </c>
      <c r="J229" s="161" t="s">
        <v>2507</v>
      </c>
      <c r="K229" s="162">
        <v>93.2</v>
      </c>
      <c r="L229" s="162">
        <v>94</v>
      </c>
      <c r="M229" s="163" t="s">
        <v>2028</v>
      </c>
      <c r="N229" s="164">
        <v>5</v>
      </c>
      <c r="P229" s="139" t="s">
        <v>1489</v>
      </c>
      <c r="Q229" s="139" t="s">
        <v>1523</v>
      </c>
      <c r="R229" s="160" t="s">
        <v>2135</v>
      </c>
      <c r="S229" s="139" t="s">
        <v>2135</v>
      </c>
      <c r="V229" s="139" t="s">
        <v>1509</v>
      </c>
      <c r="W229" s="139">
        <v>4</v>
      </c>
      <c r="X229" s="165" t="s">
        <v>89</v>
      </c>
      <c r="Y229" s="139" t="s">
        <v>93</v>
      </c>
      <c r="Z229" s="139" t="s">
        <v>1946</v>
      </c>
      <c r="AA229" s="139" t="s">
        <v>148</v>
      </c>
      <c r="AB229" s="139" t="s">
        <v>133</v>
      </c>
      <c r="AC229" s="139" t="s">
        <v>137</v>
      </c>
      <c r="AD229" s="139" t="s">
        <v>144</v>
      </c>
      <c r="AE229" s="139">
        <v>1</v>
      </c>
      <c r="AG229" s="139" t="s">
        <v>2068</v>
      </c>
      <c r="AH229" s="160">
        <v>7</v>
      </c>
      <c r="AI229" s="166">
        <v>3</v>
      </c>
      <c r="AJ229" s="139">
        <v>1</v>
      </c>
      <c r="AK229" s="167" t="s">
        <v>109</v>
      </c>
      <c r="AL229" s="139" t="s">
        <v>107</v>
      </c>
      <c r="AN229" s="139">
        <v>33</v>
      </c>
      <c r="AO229" s="139">
        <v>3</v>
      </c>
      <c r="AP229" s="139">
        <v>1.5</v>
      </c>
      <c r="AQ229" s="139" t="s">
        <v>109</v>
      </c>
      <c r="AR229" s="167" t="s">
        <v>107</v>
      </c>
      <c r="AT229" s="139">
        <v>59.9</v>
      </c>
      <c r="AU229" s="139">
        <v>4</v>
      </c>
      <c r="AV229" s="139">
        <v>1</v>
      </c>
      <c r="AW229" s="139" t="s">
        <v>109</v>
      </c>
      <c r="AX229" s="139" t="s">
        <v>107</v>
      </c>
      <c r="AZ229" s="139">
        <v>0</v>
      </c>
      <c r="BF229" s="167">
        <v>0</v>
      </c>
      <c r="BL229" s="139">
        <v>0</v>
      </c>
      <c r="BX229" s="139">
        <v>0.1</v>
      </c>
      <c r="BY229" s="139">
        <v>0.1</v>
      </c>
      <c r="BZ229" s="139">
        <v>0.1</v>
      </c>
      <c r="CA229" s="139" t="s">
        <v>113</v>
      </c>
      <c r="CB229" s="139" t="s">
        <v>107</v>
      </c>
      <c r="CD229" s="139" t="s">
        <v>2064</v>
      </c>
      <c r="CE229" s="139" t="s">
        <v>2069</v>
      </c>
      <c r="CL229" s="139">
        <v>100</v>
      </c>
    </row>
    <row r="230" spans="1:90">
      <c r="A230" s="159">
        <v>43290</v>
      </c>
      <c r="B230" s="139" t="s">
        <v>1496</v>
      </c>
      <c r="D230" s="139" t="s">
        <v>1497</v>
      </c>
      <c r="E230" s="139">
        <v>38</v>
      </c>
      <c r="F230" s="139">
        <v>2</v>
      </c>
      <c r="G230" s="160" t="s">
        <v>561</v>
      </c>
      <c r="H230" s="139">
        <v>80</v>
      </c>
      <c r="I230" s="139">
        <v>83</v>
      </c>
      <c r="J230" s="161" t="s">
        <v>2507</v>
      </c>
      <c r="K230" s="162">
        <v>94</v>
      </c>
      <c r="L230" s="162">
        <v>94.03</v>
      </c>
      <c r="M230" s="163" t="s">
        <v>2029</v>
      </c>
      <c r="N230" s="164">
        <v>2</v>
      </c>
      <c r="P230" s="139" t="s">
        <v>1489</v>
      </c>
      <c r="Q230" s="139" t="s">
        <v>1523</v>
      </c>
      <c r="R230" s="160" t="s">
        <v>20</v>
      </c>
      <c r="S230" s="139" t="s">
        <v>20</v>
      </c>
      <c r="T230" s="139" t="s">
        <v>133</v>
      </c>
      <c r="U230" s="139" t="s">
        <v>138</v>
      </c>
      <c r="V230" s="139" t="s">
        <v>1569</v>
      </c>
      <c r="W230" s="139">
        <v>5</v>
      </c>
      <c r="X230" s="165" t="s">
        <v>89</v>
      </c>
      <c r="Y230" s="139" t="s">
        <v>93</v>
      </c>
      <c r="Z230" s="139" t="s">
        <v>1997</v>
      </c>
      <c r="AD230" s="139" t="s">
        <v>146</v>
      </c>
      <c r="AE230" s="139">
        <v>0</v>
      </c>
      <c r="AG230" s="139" t="s">
        <v>1541</v>
      </c>
      <c r="AH230" s="160">
        <v>7</v>
      </c>
      <c r="AI230" s="166">
        <v>8</v>
      </c>
      <c r="AJ230" s="139">
        <v>4</v>
      </c>
      <c r="AK230" s="167" t="s">
        <v>112</v>
      </c>
      <c r="AL230" s="139" t="s">
        <v>106</v>
      </c>
      <c r="AN230" s="139">
        <v>60</v>
      </c>
      <c r="AO230" s="139">
        <v>4</v>
      </c>
      <c r="AP230" s="139">
        <v>1</v>
      </c>
      <c r="AQ230" s="139" t="s">
        <v>111</v>
      </c>
      <c r="AR230" s="167" t="s">
        <v>106</v>
      </c>
      <c r="AT230" s="139">
        <v>33</v>
      </c>
      <c r="AU230" s="139">
        <v>4</v>
      </c>
      <c r="AV230" s="139">
        <v>1.5</v>
      </c>
      <c r="AW230" s="139" t="s">
        <v>109</v>
      </c>
      <c r="AX230" s="139" t="s">
        <v>107</v>
      </c>
      <c r="AZ230" s="139">
        <v>0</v>
      </c>
      <c r="BF230" s="167">
        <v>0</v>
      </c>
      <c r="BL230" s="139">
        <v>0</v>
      </c>
      <c r="BX230" s="139">
        <v>0</v>
      </c>
      <c r="CE230" s="139" t="s">
        <v>2070</v>
      </c>
      <c r="CL230" s="139">
        <v>100</v>
      </c>
    </row>
    <row r="231" spans="1:90">
      <c r="A231" s="159">
        <v>43290</v>
      </c>
      <c r="B231" s="139" t="s">
        <v>1496</v>
      </c>
      <c r="D231" s="139" t="s">
        <v>1497</v>
      </c>
      <c r="E231" s="139">
        <v>38</v>
      </c>
      <c r="F231" s="139">
        <v>3</v>
      </c>
      <c r="G231" s="160" t="s">
        <v>563</v>
      </c>
      <c r="H231" s="139">
        <v>0</v>
      </c>
      <c r="I231" s="139">
        <v>6.5</v>
      </c>
      <c r="J231" s="161" t="s">
        <v>2507</v>
      </c>
      <c r="K231" s="162">
        <v>94.03</v>
      </c>
      <c r="L231" s="162">
        <v>94.094999999999999</v>
      </c>
      <c r="M231" s="163" t="s">
        <v>2029</v>
      </c>
      <c r="N231" s="164">
        <v>2</v>
      </c>
      <c r="P231" s="139" t="s">
        <v>1489</v>
      </c>
      <c r="Q231" s="139" t="s">
        <v>1523</v>
      </c>
      <c r="R231" s="160" t="s">
        <v>2135</v>
      </c>
      <c r="S231" s="139" t="s">
        <v>2135</v>
      </c>
      <c r="V231" s="139" t="s">
        <v>1569</v>
      </c>
      <c r="W231" s="139">
        <v>5</v>
      </c>
      <c r="X231" s="165" t="s">
        <v>89</v>
      </c>
      <c r="Y231" s="139" t="s">
        <v>93</v>
      </c>
      <c r="Z231" s="139" t="s">
        <v>1997</v>
      </c>
      <c r="AD231" s="139" t="s">
        <v>146</v>
      </c>
      <c r="AE231" s="139">
        <v>0</v>
      </c>
      <c r="AG231" s="139" t="s">
        <v>1541</v>
      </c>
      <c r="AH231" s="160">
        <v>7</v>
      </c>
      <c r="AI231" s="166">
        <v>8</v>
      </c>
      <c r="AJ231" s="139">
        <v>4</v>
      </c>
      <c r="AK231" s="167" t="s">
        <v>112</v>
      </c>
      <c r="AL231" s="139" t="s">
        <v>106</v>
      </c>
      <c r="AN231" s="139">
        <v>60</v>
      </c>
      <c r="AO231" s="139">
        <v>4</v>
      </c>
      <c r="AP231" s="139">
        <v>1</v>
      </c>
      <c r="AQ231" s="139" t="s">
        <v>111</v>
      </c>
      <c r="AR231" s="167" t="s">
        <v>106</v>
      </c>
      <c r="AT231" s="139">
        <v>33</v>
      </c>
      <c r="AU231" s="139">
        <v>4</v>
      </c>
      <c r="AV231" s="139">
        <v>1.5</v>
      </c>
      <c r="AW231" s="139" t="s">
        <v>109</v>
      </c>
      <c r="AX231" s="139" t="s">
        <v>107</v>
      </c>
      <c r="AZ231" s="139">
        <v>0</v>
      </c>
      <c r="BF231" s="167">
        <v>0</v>
      </c>
      <c r="BL231" s="139">
        <v>0</v>
      </c>
      <c r="BX231" s="139">
        <v>0</v>
      </c>
      <c r="CE231" s="139" t="s">
        <v>2070</v>
      </c>
      <c r="CL231" s="139">
        <v>100</v>
      </c>
    </row>
    <row r="232" spans="1:90">
      <c r="A232" s="159">
        <v>43290</v>
      </c>
      <c r="B232" s="139" t="s">
        <v>1496</v>
      </c>
      <c r="D232" s="139" t="s">
        <v>1497</v>
      </c>
      <c r="E232" s="139">
        <v>38</v>
      </c>
      <c r="F232" s="139">
        <v>3</v>
      </c>
      <c r="G232" s="160" t="s">
        <v>563</v>
      </c>
      <c r="H232" s="139">
        <v>6.5</v>
      </c>
      <c r="I232" s="139">
        <v>39</v>
      </c>
      <c r="J232" s="161" t="s">
        <v>2507</v>
      </c>
      <c r="K232" s="162">
        <v>94.094999999999999</v>
      </c>
      <c r="L232" s="162">
        <v>94.42</v>
      </c>
      <c r="M232" s="163" t="s">
        <v>2030</v>
      </c>
      <c r="N232" s="164">
        <v>9</v>
      </c>
      <c r="P232" s="139" t="s">
        <v>1489</v>
      </c>
      <c r="Q232" s="139" t="s">
        <v>1523</v>
      </c>
      <c r="R232" s="160" t="s">
        <v>20</v>
      </c>
      <c r="S232" s="139" t="s">
        <v>2135</v>
      </c>
      <c r="T232" s="139" t="s">
        <v>133</v>
      </c>
      <c r="U232" s="139" t="s">
        <v>138</v>
      </c>
      <c r="V232" s="139" t="s">
        <v>1509</v>
      </c>
      <c r="W232" s="139">
        <v>4</v>
      </c>
      <c r="X232" s="165" t="s">
        <v>89</v>
      </c>
      <c r="Y232" s="139" t="s">
        <v>93</v>
      </c>
      <c r="Z232" s="139" t="s">
        <v>2071</v>
      </c>
      <c r="AD232" s="139" t="s">
        <v>146</v>
      </c>
      <c r="AE232" s="139">
        <v>0</v>
      </c>
      <c r="AG232" s="139" t="s">
        <v>1541</v>
      </c>
      <c r="AH232" s="160">
        <v>10</v>
      </c>
      <c r="AI232" s="166">
        <v>4</v>
      </c>
      <c r="AJ232" s="139">
        <v>2</v>
      </c>
      <c r="AK232" s="167" t="s">
        <v>110</v>
      </c>
      <c r="AL232" s="139" t="s">
        <v>107</v>
      </c>
      <c r="AN232" s="139">
        <v>50</v>
      </c>
      <c r="AO232" s="139">
        <v>10</v>
      </c>
      <c r="AP232" s="139">
        <v>2</v>
      </c>
      <c r="AQ232" s="139" t="s">
        <v>110</v>
      </c>
      <c r="AR232" s="167" t="s">
        <v>107</v>
      </c>
      <c r="AT232" s="139">
        <v>40</v>
      </c>
      <c r="AU232" s="139">
        <v>4</v>
      </c>
      <c r="AV232" s="139">
        <v>2</v>
      </c>
      <c r="AW232" s="139" t="s">
        <v>110</v>
      </c>
      <c r="AX232" s="139" t="s">
        <v>107</v>
      </c>
      <c r="AZ232" s="139">
        <v>0</v>
      </c>
      <c r="BF232" s="167">
        <v>0</v>
      </c>
      <c r="BL232" s="139">
        <v>0</v>
      </c>
      <c r="BX232" s="139">
        <v>0</v>
      </c>
      <c r="CD232" s="139" t="s">
        <v>2072</v>
      </c>
      <c r="CE232" s="139" t="s">
        <v>2073</v>
      </c>
      <c r="CL232" s="139">
        <v>100</v>
      </c>
    </row>
    <row r="233" spans="1:90">
      <c r="A233" s="159">
        <v>43290</v>
      </c>
      <c r="B233" s="139" t="s">
        <v>1496</v>
      </c>
      <c r="D233" s="139" t="s">
        <v>1497</v>
      </c>
      <c r="E233" s="139">
        <v>38</v>
      </c>
      <c r="F233" s="139">
        <v>4</v>
      </c>
      <c r="G233" s="160" t="s">
        <v>565</v>
      </c>
      <c r="H233" s="139">
        <v>0</v>
      </c>
      <c r="I233" s="139">
        <v>90.5</v>
      </c>
      <c r="J233" s="161" t="s">
        <v>2507</v>
      </c>
      <c r="K233" s="162">
        <v>94.42</v>
      </c>
      <c r="L233" s="162">
        <v>95.325000000000003</v>
      </c>
      <c r="M233" s="163" t="s">
        <v>2030</v>
      </c>
      <c r="N233" s="164">
        <v>9</v>
      </c>
      <c r="P233" s="139" t="s">
        <v>1489</v>
      </c>
      <c r="Q233" s="139" t="s">
        <v>1523</v>
      </c>
      <c r="R233" s="160" t="s">
        <v>2135</v>
      </c>
      <c r="S233" s="139" t="s">
        <v>2135</v>
      </c>
      <c r="V233" s="139" t="s">
        <v>1509</v>
      </c>
      <c r="W233" s="139">
        <v>4</v>
      </c>
      <c r="X233" s="165" t="s">
        <v>89</v>
      </c>
      <c r="Y233" s="139" t="s">
        <v>93</v>
      </c>
      <c r="Z233" s="139" t="s">
        <v>2071</v>
      </c>
      <c r="AD233" s="139" t="s">
        <v>146</v>
      </c>
      <c r="AE233" s="139">
        <v>0</v>
      </c>
      <c r="AG233" s="139" t="s">
        <v>1541</v>
      </c>
      <c r="AH233" s="160">
        <v>10</v>
      </c>
      <c r="AI233" s="166">
        <v>4</v>
      </c>
      <c r="AJ233" s="139">
        <v>2</v>
      </c>
      <c r="AK233" s="167" t="s">
        <v>110</v>
      </c>
      <c r="AL233" s="139" t="s">
        <v>107</v>
      </c>
      <c r="AN233" s="139">
        <v>50</v>
      </c>
      <c r="AO233" s="139">
        <v>10</v>
      </c>
      <c r="AP233" s="139">
        <v>2</v>
      </c>
      <c r="AQ233" s="139" t="s">
        <v>110</v>
      </c>
      <c r="AR233" s="167" t="s">
        <v>107</v>
      </c>
      <c r="AT233" s="139">
        <v>40</v>
      </c>
      <c r="AU233" s="139">
        <v>4</v>
      </c>
      <c r="AV233" s="139">
        <v>2</v>
      </c>
      <c r="AW233" s="139" t="s">
        <v>110</v>
      </c>
      <c r="AX233" s="139" t="s">
        <v>107</v>
      </c>
      <c r="AZ233" s="139">
        <v>0</v>
      </c>
      <c r="BF233" s="167">
        <v>0</v>
      </c>
      <c r="BL233" s="139">
        <v>0</v>
      </c>
      <c r="BX233" s="139">
        <v>0</v>
      </c>
      <c r="CD233" s="139" t="s">
        <v>2072</v>
      </c>
      <c r="CE233" s="139" t="s">
        <v>2073</v>
      </c>
      <c r="CL233" s="139">
        <v>100</v>
      </c>
    </row>
    <row r="234" spans="1:90">
      <c r="A234" s="159">
        <v>43290</v>
      </c>
      <c r="B234" s="139" t="s">
        <v>1496</v>
      </c>
      <c r="D234" s="139" t="s">
        <v>1497</v>
      </c>
      <c r="E234" s="139">
        <v>39</v>
      </c>
      <c r="F234" s="139">
        <v>1</v>
      </c>
      <c r="G234" s="160" t="s">
        <v>567</v>
      </c>
      <c r="H234" s="139">
        <v>0</v>
      </c>
      <c r="I234" s="139">
        <v>90</v>
      </c>
      <c r="J234" s="161" t="s">
        <v>2507</v>
      </c>
      <c r="K234" s="162">
        <v>95.25</v>
      </c>
      <c r="L234" s="162">
        <v>96.15</v>
      </c>
      <c r="M234" s="163" t="s">
        <v>2030</v>
      </c>
      <c r="N234" s="164">
        <v>9</v>
      </c>
      <c r="P234" s="139" t="s">
        <v>1489</v>
      </c>
      <c r="Q234" s="139" t="s">
        <v>1523</v>
      </c>
      <c r="R234" s="160" t="s">
        <v>2135</v>
      </c>
      <c r="S234" s="139" t="s">
        <v>2135</v>
      </c>
      <c r="V234" s="139" t="s">
        <v>1509</v>
      </c>
      <c r="W234" s="139">
        <v>4</v>
      </c>
      <c r="X234" s="165" t="s">
        <v>89</v>
      </c>
      <c r="Y234" s="139" t="s">
        <v>93</v>
      </c>
      <c r="Z234" s="139" t="s">
        <v>2071</v>
      </c>
      <c r="AD234" s="139" t="s">
        <v>146</v>
      </c>
      <c r="AE234" s="139">
        <v>0</v>
      </c>
      <c r="AG234" s="139" t="s">
        <v>1541</v>
      </c>
      <c r="AH234" s="160">
        <v>10</v>
      </c>
      <c r="AI234" s="166">
        <v>4</v>
      </c>
      <c r="AJ234" s="139">
        <v>2</v>
      </c>
      <c r="AK234" s="167" t="s">
        <v>110</v>
      </c>
      <c r="AL234" s="139" t="s">
        <v>107</v>
      </c>
      <c r="AN234" s="139">
        <v>50</v>
      </c>
      <c r="AO234" s="139">
        <v>10</v>
      </c>
      <c r="AP234" s="139">
        <v>2</v>
      </c>
      <c r="AQ234" s="139" t="s">
        <v>110</v>
      </c>
      <c r="AR234" s="167" t="s">
        <v>107</v>
      </c>
      <c r="AT234" s="139">
        <v>40</v>
      </c>
      <c r="AU234" s="139">
        <v>4</v>
      </c>
      <c r="AV234" s="139">
        <v>2</v>
      </c>
      <c r="AW234" s="139" t="s">
        <v>110</v>
      </c>
      <c r="AX234" s="139" t="s">
        <v>107</v>
      </c>
      <c r="AZ234" s="139">
        <v>0</v>
      </c>
      <c r="BF234" s="167">
        <v>0</v>
      </c>
      <c r="BL234" s="139">
        <v>0</v>
      </c>
      <c r="BX234" s="139">
        <v>0</v>
      </c>
      <c r="CD234" s="139" t="s">
        <v>2072</v>
      </c>
      <c r="CE234" s="139" t="s">
        <v>2073</v>
      </c>
      <c r="CL234" s="139">
        <v>100</v>
      </c>
    </row>
    <row r="235" spans="1:90">
      <c r="A235" s="159">
        <v>43290</v>
      </c>
      <c r="B235" s="139" t="s">
        <v>1496</v>
      </c>
      <c r="D235" s="139" t="s">
        <v>1497</v>
      </c>
      <c r="E235" s="139">
        <v>39</v>
      </c>
      <c r="F235" s="139">
        <v>2</v>
      </c>
      <c r="G235" s="160" t="s">
        <v>569</v>
      </c>
      <c r="H235" s="139">
        <v>0</v>
      </c>
      <c r="I235" s="139">
        <v>92</v>
      </c>
      <c r="J235" s="161" t="s">
        <v>2507</v>
      </c>
      <c r="K235" s="162">
        <v>96.15</v>
      </c>
      <c r="L235" s="162">
        <v>97.070000000000007</v>
      </c>
      <c r="M235" s="163" t="s">
        <v>2030</v>
      </c>
      <c r="N235" s="164">
        <v>9</v>
      </c>
      <c r="P235" s="139" t="s">
        <v>1489</v>
      </c>
      <c r="Q235" s="139" t="s">
        <v>1523</v>
      </c>
      <c r="R235" s="160" t="s">
        <v>2135</v>
      </c>
      <c r="S235" s="139" t="s">
        <v>2135</v>
      </c>
      <c r="V235" s="139" t="s">
        <v>1509</v>
      </c>
      <c r="W235" s="139">
        <v>4</v>
      </c>
      <c r="X235" s="165" t="s">
        <v>89</v>
      </c>
      <c r="Y235" s="139" t="s">
        <v>93</v>
      </c>
      <c r="Z235" s="139" t="s">
        <v>2071</v>
      </c>
      <c r="AD235" s="139" t="s">
        <v>146</v>
      </c>
      <c r="AE235" s="139">
        <v>0</v>
      </c>
      <c r="AG235" s="139" t="s">
        <v>1541</v>
      </c>
      <c r="AH235" s="160">
        <v>10</v>
      </c>
      <c r="AI235" s="166">
        <v>4</v>
      </c>
      <c r="AJ235" s="139">
        <v>2</v>
      </c>
      <c r="AK235" s="167" t="s">
        <v>110</v>
      </c>
      <c r="AL235" s="139" t="s">
        <v>107</v>
      </c>
      <c r="AN235" s="139">
        <v>50</v>
      </c>
      <c r="AO235" s="139">
        <v>10</v>
      </c>
      <c r="AP235" s="139">
        <v>2</v>
      </c>
      <c r="AQ235" s="139" t="s">
        <v>110</v>
      </c>
      <c r="AR235" s="167" t="s">
        <v>107</v>
      </c>
      <c r="AT235" s="139">
        <v>40</v>
      </c>
      <c r="AU235" s="139">
        <v>4</v>
      </c>
      <c r="AV235" s="139">
        <v>2</v>
      </c>
      <c r="AW235" s="139" t="s">
        <v>110</v>
      </c>
      <c r="AX235" s="139" t="s">
        <v>107</v>
      </c>
      <c r="AZ235" s="139">
        <v>0</v>
      </c>
      <c r="BF235" s="167">
        <v>0</v>
      </c>
      <c r="BL235" s="139">
        <v>0</v>
      </c>
      <c r="BX235" s="139">
        <v>0</v>
      </c>
      <c r="CD235" s="139" t="s">
        <v>2072</v>
      </c>
      <c r="CE235" s="139" t="s">
        <v>2073</v>
      </c>
      <c r="CL235" s="139">
        <v>100</v>
      </c>
    </row>
    <row r="236" spans="1:90">
      <c r="A236" s="159">
        <v>43290</v>
      </c>
      <c r="B236" s="139" t="s">
        <v>1496</v>
      </c>
      <c r="D236" s="139" t="s">
        <v>1497</v>
      </c>
      <c r="E236" s="139">
        <v>39</v>
      </c>
      <c r="F236" s="139">
        <v>3</v>
      </c>
      <c r="G236" s="160" t="s">
        <v>571</v>
      </c>
      <c r="H236" s="139">
        <v>0</v>
      </c>
      <c r="I236" s="139">
        <v>20</v>
      </c>
      <c r="J236" s="161" t="s">
        <v>2507</v>
      </c>
      <c r="K236" s="162">
        <v>97.07</v>
      </c>
      <c r="L236" s="162">
        <v>97.27</v>
      </c>
      <c r="M236" s="163" t="s">
        <v>2030</v>
      </c>
      <c r="N236" s="164">
        <v>9</v>
      </c>
      <c r="P236" s="139" t="s">
        <v>1489</v>
      </c>
      <c r="Q236" s="139" t="s">
        <v>1523</v>
      </c>
      <c r="R236" s="160" t="s">
        <v>2135</v>
      </c>
      <c r="S236" s="139" t="s">
        <v>21</v>
      </c>
      <c r="V236" s="139" t="s">
        <v>1509</v>
      </c>
      <c r="W236" s="139">
        <v>4</v>
      </c>
      <c r="X236" s="165" t="s">
        <v>89</v>
      </c>
      <c r="Y236" s="139" t="s">
        <v>93</v>
      </c>
      <c r="Z236" s="139" t="s">
        <v>2071</v>
      </c>
      <c r="AD236" s="139" t="s">
        <v>146</v>
      </c>
      <c r="AE236" s="139">
        <v>0</v>
      </c>
      <c r="AG236" s="139" t="s">
        <v>1541</v>
      </c>
      <c r="AH236" s="160">
        <v>10</v>
      </c>
      <c r="AI236" s="166">
        <v>4</v>
      </c>
      <c r="AJ236" s="139">
        <v>2</v>
      </c>
      <c r="AK236" s="167" t="s">
        <v>110</v>
      </c>
      <c r="AL236" s="139" t="s">
        <v>107</v>
      </c>
      <c r="AN236" s="139">
        <v>50</v>
      </c>
      <c r="AO236" s="139">
        <v>10</v>
      </c>
      <c r="AP236" s="139">
        <v>2</v>
      </c>
      <c r="AQ236" s="139" t="s">
        <v>110</v>
      </c>
      <c r="AR236" s="167" t="s">
        <v>107</v>
      </c>
      <c r="AT236" s="139">
        <v>40</v>
      </c>
      <c r="AU236" s="139">
        <v>4</v>
      </c>
      <c r="AV236" s="139">
        <v>2</v>
      </c>
      <c r="AW236" s="139" t="s">
        <v>110</v>
      </c>
      <c r="AX236" s="139" t="s">
        <v>107</v>
      </c>
      <c r="AZ236" s="139">
        <v>0</v>
      </c>
      <c r="BF236" s="167">
        <v>0</v>
      </c>
      <c r="BL236" s="139">
        <v>0</v>
      </c>
      <c r="BX236" s="139">
        <v>0</v>
      </c>
      <c r="CD236" s="139" t="s">
        <v>2072</v>
      </c>
      <c r="CE236" s="139" t="s">
        <v>2073</v>
      </c>
      <c r="CL236" s="139">
        <v>100</v>
      </c>
    </row>
    <row r="237" spans="1:90">
      <c r="A237" s="159">
        <v>43290</v>
      </c>
      <c r="B237" s="139" t="s">
        <v>1496</v>
      </c>
      <c r="D237" s="139" t="s">
        <v>1497</v>
      </c>
      <c r="E237" s="139">
        <v>39</v>
      </c>
      <c r="F237" s="139">
        <v>3</v>
      </c>
      <c r="G237" s="160" t="s">
        <v>571</v>
      </c>
      <c r="H237" s="139">
        <v>20</v>
      </c>
      <c r="I237" s="139">
        <v>22</v>
      </c>
      <c r="J237" s="161" t="s">
        <v>2507</v>
      </c>
      <c r="K237" s="162">
        <v>97.27</v>
      </c>
      <c r="L237" s="162">
        <v>97.289999999999992</v>
      </c>
      <c r="M237" s="163" t="s">
        <v>2031</v>
      </c>
      <c r="N237" s="164">
        <v>2</v>
      </c>
      <c r="P237" s="139" t="s">
        <v>11</v>
      </c>
      <c r="Q237" s="139" t="s">
        <v>1609</v>
      </c>
      <c r="R237" s="160" t="s">
        <v>21</v>
      </c>
      <c r="S237" s="139" t="s">
        <v>21</v>
      </c>
      <c r="T237" s="139" t="s">
        <v>133</v>
      </c>
      <c r="U237" s="139" t="s">
        <v>138</v>
      </c>
      <c r="V237" s="139" t="s">
        <v>1509</v>
      </c>
      <c r="W237" s="139">
        <v>4</v>
      </c>
      <c r="X237" s="165" t="s">
        <v>89</v>
      </c>
      <c r="Y237" s="139" t="s">
        <v>93</v>
      </c>
      <c r="Z237" s="139" t="s">
        <v>1946</v>
      </c>
      <c r="AD237" s="139" t="s">
        <v>146</v>
      </c>
      <c r="AE237" s="139">
        <v>0</v>
      </c>
      <c r="AG237" s="139" t="s">
        <v>1541</v>
      </c>
      <c r="AH237" s="160">
        <v>69.7</v>
      </c>
      <c r="AI237" s="166">
        <v>3</v>
      </c>
      <c r="AJ237" s="139">
        <v>1.5</v>
      </c>
      <c r="AK237" s="167" t="s">
        <v>109</v>
      </c>
      <c r="AL237" s="139" t="s">
        <v>106</v>
      </c>
      <c r="AN237" s="139">
        <v>0.1</v>
      </c>
      <c r="AO237" s="139">
        <v>1</v>
      </c>
      <c r="AP237" s="139">
        <v>1</v>
      </c>
      <c r="AQ237" s="139" t="s">
        <v>111</v>
      </c>
      <c r="AR237" s="167" t="s">
        <v>105</v>
      </c>
      <c r="AT237" s="139">
        <v>30</v>
      </c>
      <c r="AU237" s="139">
        <v>5</v>
      </c>
      <c r="AV237" s="139">
        <v>2</v>
      </c>
      <c r="AW237" s="139" t="s">
        <v>109</v>
      </c>
      <c r="AX237" s="139" t="s">
        <v>106</v>
      </c>
      <c r="AZ237" s="139">
        <v>0</v>
      </c>
      <c r="BF237" s="167">
        <v>0</v>
      </c>
      <c r="BL237" s="139">
        <v>0.1</v>
      </c>
      <c r="BM237" s="167">
        <v>0.5</v>
      </c>
      <c r="BN237" s="139">
        <v>0.5</v>
      </c>
      <c r="BO237" s="139" t="s">
        <v>109</v>
      </c>
      <c r="BP237" s="139" t="s">
        <v>105</v>
      </c>
      <c r="BX237" s="139">
        <v>0.1</v>
      </c>
      <c r="BY237" s="139">
        <v>0.1</v>
      </c>
      <c r="BZ237" s="139">
        <v>0.1</v>
      </c>
      <c r="CA237" s="139" t="s">
        <v>113</v>
      </c>
      <c r="CB237" s="139" t="s">
        <v>107</v>
      </c>
      <c r="CE237" s="139" t="s">
        <v>2074</v>
      </c>
      <c r="CL237" s="139">
        <v>99.999999999999986</v>
      </c>
    </row>
    <row r="238" spans="1:90">
      <c r="A238" s="159">
        <v>43290</v>
      </c>
      <c r="B238" s="139" t="s">
        <v>1496</v>
      </c>
      <c r="D238" s="139" t="s">
        <v>1497</v>
      </c>
      <c r="E238" s="139">
        <v>39</v>
      </c>
      <c r="F238" s="139">
        <v>3</v>
      </c>
      <c r="G238" s="160" t="s">
        <v>571</v>
      </c>
      <c r="H238" s="139">
        <v>22</v>
      </c>
      <c r="I238" s="139">
        <v>80</v>
      </c>
      <c r="J238" s="161" t="s">
        <v>2507</v>
      </c>
      <c r="K238" s="162">
        <v>97.289999999999992</v>
      </c>
      <c r="L238" s="162">
        <v>97.86999999999999</v>
      </c>
      <c r="M238" s="163" t="s">
        <v>2032</v>
      </c>
      <c r="N238" s="164">
        <v>10</v>
      </c>
      <c r="P238" s="139" t="s">
        <v>1489</v>
      </c>
      <c r="Q238" s="139" t="s">
        <v>1523</v>
      </c>
      <c r="R238" s="160" t="s">
        <v>21</v>
      </c>
      <c r="S238" s="139" t="s">
        <v>2135</v>
      </c>
      <c r="T238" s="139" t="s">
        <v>133</v>
      </c>
      <c r="U238" s="139" t="s">
        <v>138</v>
      </c>
      <c r="V238" s="139" t="s">
        <v>1509</v>
      </c>
      <c r="W238" s="139">
        <v>4</v>
      </c>
      <c r="X238" s="165" t="s">
        <v>89</v>
      </c>
      <c r="Y238" s="139" t="s">
        <v>93</v>
      </c>
      <c r="Z238" s="139" t="s">
        <v>2075</v>
      </c>
      <c r="AD238" s="139" t="s">
        <v>146</v>
      </c>
      <c r="AE238" s="139">
        <v>0</v>
      </c>
      <c r="AG238" s="139" t="s">
        <v>2076</v>
      </c>
      <c r="AH238" s="160">
        <v>5</v>
      </c>
      <c r="AI238" s="166">
        <v>2</v>
      </c>
      <c r="AJ238" s="139">
        <v>1</v>
      </c>
      <c r="AK238" s="167" t="s">
        <v>109</v>
      </c>
      <c r="AL238" s="139" t="s">
        <v>107</v>
      </c>
      <c r="AN238" s="139">
        <v>47.8</v>
      </c>
      <c r="AO238" s="139">
        <v>7</v>
      </c>
      <c r="AP238" s="139">
        <v>2</v>
      </c>
      <c r="AQ238" s="139" t="s">
        <v>109</v>
      </c>
      <c r="AR238" s="167" t="s">
        <v>107</v>
      </c>
      <c r="AT238" s="139">
        <v>47</v>
      </c>
      <c r="AU238" s="139">
        <v>4</v>
      </c>
      <c r="AV238" s="139">
        <v>1.5</v>
      </c>
      <c r="AW238" s="139" t="s">
        <v>109</v>
      </c>
      <c r="AX238" s="139" t="s">
        <v>107</v>
      </c>
      <c r="AZ238" s="139">
        <v>0</v>
      </c>
      <c r="BF238" s="167">
        <v>0.1</v>
      </c>
      <c r="BG238" s="139">
        <v>0.5</v>
      </c>
      <c r="BH238" s="139">
        <v>0.5</v>
      </c>
      <c r="BI238" s="139" t="s">
        <v>113</v>
      </c>
      <c r="BJ238" s="139" t="s">
        <v>107</v>
      </c>
      <c r="BL238" s="139">
        <v>0</v>
      </c>
      <c r="BX238" s="139">
        <v>0.1</v>
      </c>
      <c r="BY238" s="139">
        <v>0.1</v>
      </c>
      <c r="BZ238" s="139">
        <v>0.1</v>
      </c>
      <c r="CA238" s="139" t="s">
        <v>113</v>
      </c>
      <c r="CB238" s="139" t="s">
        <v>107</v>
      </c>
      <c r="CC238" s="139" t="s">
        <v>2077</v>
      </c>
      <c r="CE238" s="139" t="s">
        <v>2073</v>
      </c>
      <c r="CL238" s="139">
        <v>99.999999999999986</v>
      </c>
    </row>
    <row r="239" spans="1:90">
      <c r="A239" s="159">
        <v>43290</v>
      </c>
      <c r="B239" s="139" t="s">
        <v>1496</v>
      </c>
      <c r="D239" s="139" t="s">
        <v>1497</v>
      </c>
      <c r="E239" s="139">
        <v>39</v>
      </c>
      <c r="F239" s="139">
        <v>4</v>
      </c>
      <c r="G239" s="160" t="s">
        <v>573</v>
      </c>
      <c r="H239" s="139">
        <v>0</v>
      </c>
      <c r="I239" s="139">
        <v>52</v>
      </c>
      <c r="J239" s="161" t="s">
        <v>2507</v>
      </c>
      <c r="K239" s="162">
        <v>97.87</v>
      </c>
      <c r="L239" s="162">
        <v>98.39</v>
      </c>
      <c r="M239" s="163" t="s">
        <v>2032</v>
      </c>
      <c r="N239" s="164">
        <v>10</v>
      </c>
      <c r="P239" s="139" t="s">
        <v>1489</v>
      </c>
      <c r="Q239" s="139" t="s">
        <v>1523</v>
      </c>
      <c r="R239" s="160" t="s">
        <v>2135</v>
      </c>
      <c r="S239" s="139" t="s">
        <v>2135</v>
      </c>
      <c r="V239" s="139" t="s">
        <v>1509</v>
      </c>
      <c r="W239" s="139">
        <v>4</v>
      </c>
      <c r="X239" s="165" t="s">
        <v>89</v>
      </c>
      <c r="Y239" s="139" t="s">
        <v>93</v>
      </c>
      <c r="Z239" s="139" t="s">
        <v>2075</v>
      </c>
      <c r="AD239" s="139" t="s">
        <v>146</v>
      </c>
      <c r="AE239" s="139">
        <v>0</v>
      </c>
      <c r="AG239" s="139" t="s">
        <v>2076</v>
      </c>
      <c r="AH239" s="160">
        <v>5</v>
      </c>
      <c r="AI239" s="166">
        <v>2</v>
      </c>
      <c r="AJ239" s="139">
        <v>1</v>
      </c>
      <c r="AK239" s="167" t="s">
        <v>109</v>
      </c>
      <c r="AL239" s="139" t="s">
        <v>107</v>
      </c>
      <c r="AN239" s="139">
        <v>47.8</v>
      </c>
      <c r="AO239" s="139">
        <v>7</v>
      </c>
      <c r="AP239" s="139">
        <v>2</v>
      </c>
      <c r="AQ239" s="139" t="s">
        <v>109</v>
      </c>
      <c r="AR239" s="167" t="s">
        <v>107</v>
      </c>
      <c r="AT239" s="139">
        <v>47</v>
      </c>
      <c r="AU239" s="139">
        <v>4</v>
      </c>
      <c r="AV239" s="139">
        <v>1.5</v>
      </c>
      <c r="AW239" s="139" t="s">
        <v>109</v>
      </c>
      <c r="AX239" s="139" t="s">
        <v>107</v>
      </c>
      <c r="AZ239" s="139">
        <v>0</v>
      </c>
      <c r="BF239" s="167">
        <v>0.1</v>
      </c>
      <c r="BG239" s="139">
        <v>0.5</v>
      </c>
      <c r="BH239" s="139">
        <v>0.5</v>
      </c>
      <c r="BI239" s="139" t="s">
        <v>113</v>
      </c>
      <c r="BJ239" s="139" t="s">
        <v>107</v>
      </c>
      <c r="BL239" s="139">
        <v>0</v>
      </c>
      <c r="BX239" s="139">
        <v>0.1</v>
      </c>
      <c r="BY239" s="139">
        <v>0.1</v>
      </c>
      <c r="BZ239" s="139">
        <v>0.1</v>
      </c>
      <c r="CA239" s="139" t="s">
        <v>113</v>
      </c>
      <c r="CB239" s="139" t="s">
        <v>107</v>
      </c>
      <c r="CC239" s="139" t="s">
        <v>2077</v>
      </c>
      <c r="CE239" s="139" t="s">
        <v>2073</v>
      </c>
      <c r="CL239" s="139">
        <v>99.999999999999986</v>
      </c>
    </row>
    <row r="240" spans="1:90">
      <c r="A240" s="159">
        <v>43290</v>
      </c>
      <c r="B240" s="139" t="s">
        <v>1496</v>
      </c>
      <c r="D240" s="139" t="s">
        <v>1497</v>
      </c>
      <c r="E240" s="139">
        <v>40</v>
      </c>
      <c r="F240" s="139">
        <v>1</v>
      </c>
      <c r="G240" s="160" t="s">
        <v>575</v>
      </c>
      <c r="H240" s="139">
        <v>0</v>
      </c>
      <c r="I240" s="139">
        <v>81</v>
      </c>
      <c r="J240" s="161" t="s">
        <v>2507</v>
      </c>
      <c r="K240" s="162">
        <v>98.25</v>
      </c>
      <c r="L240" s="162">
        <v>99.06</v>
      </c>
      <c r="M240" s="163" t="s">
        <v>2032</v>
      </c>
      <c r="N240" s="164">
        <v>10</v>
      </c>
      <c r="P240" s="139" t="s">
        <v>1489</v>
      </c>
      <c r="Q240" s="139" t="s">
        <v>1523</v>
      </c>
      <c r="R240" s="160" t="s">
        <v>2135</v>
      </c>
      <c r="S240" s="139" t="s">
        <v>21</v>
      </c>
      <c r="V240" s="139" t="s">
        <v>1509</v>
      </c>
      <c r="W240" s="139">
        <v>4</v>
      </c>
      <c r="X240" s="165" t="s">
        <v>89</v>
      </c>
      <c r="Y240" s="139" t="s">
        <v>93</v>
      </c>
      <c r="Z240" s="139" t="s">
        <v>2075</v>
      </c>
      <c r="AD240" s="139" t="s">
        <v>146</v>
      </c>
      <c r="AE240" s="139">
        <v>0</v>
      </c>
      <c r="AG240" s="139" t="s">
        <v>2076</v>
      </c>
      <c r="AH240" s="160">
        <v>5</v>
      </c>
      <c r="AI240" s="166">
        <v>2</v>
      </c>
      <c r="AJ240" s="139">
        <v>1</v>
      </c>
      <c r="AK240" s="167" t="s">
        <v>109</v>
      </c>
      <c r="AL240" s="139" t="s">
        <v>107</v>
      </c>
      <c r="AN240" s="139">
        <v>47.8</v>
      </c>
      <c r="AO240" s="139">
        <v>7</v>
      </c>
      <c r="AP240" s="139">
        <v>2</v>
      </c>
      <c r="AQ240" s="139" t="s">
        <v>109</v>
      </c>
      <c r="AR240" s="167" t="s">
        <v>107</v>
      </c>
      <c r="AT240" s="139">
        <v>47</v>
      </c>
      <c r="AU240" s="139">
        <v>4</v>
      </c>
      <c r="AV240" s="139">
        <v>1.5</v>
      </c>
      <c r="AW240" s="139" t="s">
        <v>109</v>
      </c>
      <c r="AX240" s="139" t="s">
        <v>107</v>
      </c>
      <c r="AZ240" s="139">
        <v>0</v>
      </c>
      <c r="BF240" s="167">
        <v>0.1</v>
      </c>
      <c r="BG240" s="139">
        <v>0.5</v>
      </c>
      <c r="BH240" s="139">
        <v>0.5</v>
      </c>
      <c r="BI240" s="139" t="s">
        <v>113</v>
      </c>
      <c r="BJ240" s="139" t="s">
        <v>107</v>
      </c>
      <c r="BL240" s="139">
        <v>0</v>
      </c>
      <c r="BX240" s="139">
        <v>0.1</v>
      </c>
      <c r="BY240" s="139">
        <v>0.1</v>
      </c>
      <c r="BZ240" s="139">
        <v>0.1</v>
      </c>
      <c r="CA240" s="139" t="s">
        <v>113</v>
      </c>
      <c r="CB240" s="139" t="s">
        <v>107</v>
      </c>
      <c r="CC240" s="139" t="s">
        <v>2077</v>
      </c>
      <c r="CE240" s="139" t="s">
        <v>2073</v>
      </c>
      <c r="CL240" s="139">
        <v>99.999999999999986</v>
      </c>
    </row>
    <row r="241" spans="1:90">
      <c r="A241" s="159">
        <v>43290</v>
      </c>
      <c r="B241" s="139" t="s">
        <v>1496</v>
      </c>
      <c r="D241" s="139" t="s">
        <v>1497</v>
      </c>
      <c r="E241" s="139">
        <v>40</v>
      </c>
      <c r="F241" s="139">
        <v>1</v>
      </c>
      <c r="G241" s="160" t="s">
        <v>575</v>
      </c>
      <c r="H241" s="139">
        <v>81</v>
      </c>
      <c r="I241" s="139">
        <v>90</v>
      </c>
      <c r="J241" s="161" t="s">
        <v>2507</v>
      </c>
      <c r="K241" s="162">
        <v>99.06</v>
      </c>
      <c r="L241" s="162">
        <v>99.15</v>
      </c>
      <c r="M241" s="163">
        <v>39</v>
      </c>
      <c r="N241" s="164">
        <v>2</v>
      </c>
      <c r="P241" s="139" t="s">
        <v>1489</v>
      </c>
      <c r="Q241" s="139" t="s">
        <v>1523</v>
      </c>
      <c r="R241" s="160" t="s">
        <v>21</v>
      </c>
      <c r="S241" s="139" t="s">
        <v>2135</v>
      </c>
      <c r="T241" s="139" t="s">
        <v>133</v>
      </c>
      <c r="U241" s="139" t="s">
        <v>139</v>
      </c>
      <c r="V241" s="139" t="s">
        <v>1509</v>
      </c>
      <c r="W241" s="139">
        <v>4</v>
      </c>
      <c r="X241" s="165" t="s">
        <v>89</v>
      </c>
      <c r="Y241" s="139" t="s">
        <v>93</v>
      </c>
      <c r="Z241" s="139" t="s">
        <v>1946</v>
      </c>
      <c r="AD241" s="139" t="s">
        <v>146</v>
      </c>
      <c r="AE241" s="139">
        <v>0</v>
      </c>
      <c r="AG241" s="139" t="s">
        <v>1541</v>
      </c>
      <c r="AH241" s="160">
        <v>30</v>
      </c>
      <c r="AI241" s="166">
        <v>4</v>
      </c>
      <c r="AJ241" s="139">
        <v>2</v>
      </c>
      <c r="AK241" s="167" t="s">
        <v>109</v>
      </c>
      <c r="AL241" s="139" t="s">
        <v>107</v>
      </c>
      <c r="AN241" s="139">
        <v>40</v>
      </c>
      <c r="AO241" s="139">
        <v>8</v>
      </c>
      <c r="AP241" s="139">
        <v>3</v>
      </c>
      <c r="AQ241" s="139" t="s">
        <v>109</v>
      </c>
      <c r="AR241" s="167" t="s">
        <v>107</v>
      </c>
      <c r="AT241" s="139">
        <v>29.9</v>
      </c>
      <c r="AU241" s="139">
        <v>6</v>
      </c>
      <c r="AV241" s="139">
        <v>2</v>
      </c>
      <c r="AW241" s="139" t="s">
        <v>109</v>
      </c>
      <c r="AX241" s="139" t="s">
        <v>107</v>
      </c>
      <c r="AZ241" s="139">
        <v>0</v>
      </c>
      <c r="BF241" s="167">
        <v>0</v>
      </c>
      <c r="BL241" s="139">
        <v>0</v>
      </c>
      <c r="BX241" s="139">
        <v>0.1</v>
      </c>
      <c r="BY241" s="139">
        <v>0.1</v>
      </c>
      <c r="BZ241" s="139">
        <v>0.1</v>
      </c>
      <c r="CA241" s="139" t="s">
        <v>113</v>
      </c>
      <c r="CB241" s="139" t="s">
        <v>107</v>
      </c>
      <c r="CC241" s="139" t="s">
        <v>2077</v>
      </c>
      <c r="CE241" s="139" t="s">
        <v>2078</v>
      </c>
      <c r="CL241" s="139">
        <v>100</v>
      </c>
    </row>
    <row r="242" spans="1:90">
      <c r="A242" s="159">
        <v>43290</v>
      </c>
      <c r="B242" s="139" t="s">
        <v>1496</v>
      </c>
      <c r="D242" s="139" t="s">
        <v>1497</v>
      </c>
      <c r="E242" s="139">
        <v>40</v>
      </c>
      <c r="F242" s="139">
        <v>2</v>
      </c>
      <c r="G242" s="160" t="s">
        <v>577</v>
      </c>
      <c r="H242" s="139">
        <v>0</v>
      </c>
      <c r="I242" s="139">
        <v>18</v>
      </c>
      <c r="J242" s="161" t="s">
        <v>2507</v>
      </c>
      <c r="K242" s="162">
        <v>99.15</v>
      </c>
      <c r="L242" s="162">
        <v>99.330000000000013</v>
      </c>
      <c r="M242" s="163">
        <v>39</v>
      </c>
      <c r="N242" s="164">
        <v>2</v>
      </c>
      <c r="P242" s="139" t="s">
        <v>1489</v>
      </c>
      <c r="Q242" s="139" t="s">
        <v>1523</v>
      </c>
      <c r="R242" s="160" t="s">
        <v>2135</v>
      </c>
      <c r="S242" s="139" t="s">
        <v>21</v>
      </c>
      <c r="V242" s="139" t="s">
        <v>1509</v>
      </c>
      <c r="W242" s="139">
        <v>4</v>
      </c>
      <c r="X242" s="165" t="s">
        <v>89</v>
      </c>
      <c r="Y242" s="139" t="s">
        <v>93</v>
      </c>
      <c r="Z242" s="139" t="s">
        <v>1946</v>
      </c>
      <c r="AD242" s="139" t="s">
        <v>146</v>
      </c>
      <c r="AE242" s="139">
        <v>0</v>
      </c>
      <c r="AG242" s="139" t="s">
        <v>1541</v>
      </c>
      <c r="AH242" s="160">
        <v>30</v>
      </c>
      <c r="AI242" s="166">
        <v>4</v>
      </c>
      <c r="AJ242" s="139">
        <v>2</v>
      </c>
      <c r="AK242" s="167" t="s">
        <v>109</v>
      </c>
      <c r="AL242" s="139" t="s">
        <v>107</v>
      </c>
      <c r="AN242" s="139">
        <v>40</v>
      </c>
      <c r="AO242" s="139">
        <v>8</v>
      </c>
      <c r="AP242" s="139">
        <v>3</v>
      </c>
      <c r="AQ242" s="139" t="s">
        <v>109</v>
      </c>
      <c r="AR242" s="167" t="s">
        <v>107</v>
      </c>
      <c r="AT242" s="139">
        <v>29.9</v>
      </c>
      <c r="AU242" s="139">
        <v>6</v>
      </c>
      <c r="AV242" s="139">
        <v>2</v>
      </c>
      <c r="AW242" s="139" t="s">
        <v>109</v>
      </c>
      <c r="AX242" s="139" t="s">
        <v>107</v>
      </c>
      <c r="AZ242" s="139">
        <v>0</v>
      </c>
      <c r="BF242" s="167">
        <v>0</v>
      </c>
      <c r="BL242" s="139">
        <v>0</v>
      </c>
      <c r="BX242" s="139">
        <v>0.1</v>
      </c>
      <c r="BY242" s="139">
        <v>0.1</v>
      </c>
      <c r="BZ242" s="139">
        <v>0.1</v>
      </c>
      <c r="CA242" s="139" t="s">
        <v>113</v>
      </c>
      <c r="CB242" s="139" t="s">
        <v>107</v>
      </c>
      <c r="CC242" s="139" t="s">
        <v>2077</v>
      </c>
      <c r="CE242" s="139" t="s">
        <v>2078</v>
      </c>
      <c r="CL242" s="139">
        <v>100</v>
      </c>
    </row>
    <row r="243" spans="1:90">
      <c r="A243" s="159">
        <v>43290</v>
      </c>
      <c r="B243" s="139" t="s">
        <v>1496</v>
      </c>
      <c r="D243" s="139" t="s">
        <v>1497</v>
      </c>
      <c r="E243" s="139">
        <v>40</v>
      </c>
      <c r="F243" s="139">
        <v>2</v>
      </c>
      <c r="G243" s="160" t="s">
        <v>577</v>
      </c>
      <c r="H243" s="139">
        <v>18</v>
      </c>
      <c r="I243" s="139">
        <v>75</v>
      </c>
      <c r="J243" s="161" t="s">
        <v>2507</v>
      </c>
      <c r="K243" s="162">
        <v>99.330000000000013</v>
      </c>
      <c r="L243" s="162">
        <v>99.9</v>
      </c>
      <c r="M243" s="163">
        <v>40</v>
      </c>
      <c r="N243" s="164">
        <v>27</v>
      </c>
      <c r="P243" s="139" t="s">
        <v>1489</v>
      </c>
      <c r="Q243" s="139" t="s">
        <v>1523</v>
      </c>
      <c r="R243" s="160" t="s">
        <v>21</v>
      </c>
      <c r="S243" s="139" t="s">
        <v>2135</v>
      </c>
      <c r="T243" s="139" t="s">
        <v>133</v>
      </c>
      <c r="U243" s="139" t="s">
        <v>138</v>
      </c>
      <c r="V243" s="139" t="s">
        <v>1509</v>
      </c>
      <c r="W243" s="139">
        <v>4</v>
      </c>
      <c r="X243" s="165" t="s">
        <v>89</v>
      </c>
      <c r="Y243" s="139" t="s">
        <v>93</v>
      </c>
      <c r="Z243" s="139" t="s">
        <v>2079</v>
      </c>
      <c r="AA243" s="139" t="s">
        <v>148</v>
      </c>
      <c r="AB243" s="139" t="s">
        <v>133</v>
      </c>
      <c r="AC243" s="139" t="s">
        <v>138</v>
      </c>
      <c r="AD243" s="139" t="s">
        <v>144</v>
      </c>
      <c r="AE243" s="139">
        <v>1</v>
      </c>
      <c r="AG243" s="139" t="s">
        <v>1998</v>
      </c>
      <c r="AH243" s="160">
        <v>20</v>
      </c>
      <c r="AI243" s="166">
        <v>6</v>
      </c>
      <c r="AJ243" s="139">
        <v>2</v>
      </c>
      <c r="AK243" s="167" t="s">
        <v>110</v>
      </c>
      <c r="AL243" s="139" t="s">
        <v>107</v>
      </c>
      <c r="AN243" s="139">
        <v>49.8</v>
      </c>
      <c r="AO243" s="139">
        <v>11</v>
      </c>
      <c r="AP243" s="139">
        <v>2</v>
      </c>
      <c r="AQ243" s="139" t="s">
        <v>109</v>
      </c>
      <c r="AR243" s="167" t="s">
        <v>107</v>
      </c>
      <c r="AT243" s="139">
        <v>30</v>
      </c>
      <c r="AU243" s="139">
        <v>4</v>
      </c>
      <c r="AV243" s="139">
        <v>2</v>
      </c>
      <c r="AW243" s="139" t="s">
        <v>110</v>
      </c>
      <c r="AX243" s="139" t="s">
        <v>107</v>
      </c>
      <c r="AZ243" s="139">
        <v>0</v>
      </c>
      <c r="BF243" s="167">
        <v>0.1</v>
      </c>
      <c r="BG243" s="139">
        <v>0.5</v>
      </c>
      <c r="BH243" s="139">
        <v>0.5</v>
      </c>
      <c r="BI243" s="139" t="s">
        <v>113</v>
      </c>
      <c r="BJ243" s="139" t="s">
        <v>107</v>
      </c>
      <c r="BL243" s="139">
        <v>0</v>
      </c>
      <c r="BX243" s="139">
        <v>0.1</v>
      </c>
      <c r="BY243" s="139">
        <v>0.1</v>
      </c>
      <c r="BZ243" s="139">
        <v>0.1</v>
      </c>
      <c r="CA243" s="139" t="s">
        <v>113</v>
      </c>
      <c r="CB243" s="139" t="s">
        <v>107</v>
      </c>
      <c r="CC243" s="139" t="s">
        <v>2077</v>
      </c>
      <c r="CE243" s="139" t="s">
        <v>2080</v>
      </c>
      <c r="CL243" s="139">
        <v>99.999999999999986</v>
      </c>
    </row>
    <row r="244" spans="1:90">
      <c r="A244" s="159">
        <v>43290</v>
      </c>
      <c r="B244" s="139" t="s">
        <v>1496</v>
      </c>
      <c r="D244" s="139" t="s">
        <v>1497</v>
      </c>
      <c r="E244" s="139">
        <v>40</v>
      </c>
      <c r="F244" s="139">
        <v>3</v>
      </c>
      <c r="G244" s="160" t="s">
        <v>579</v>
      </c>
      <c r="H244" s="139">
        <v>0</v>
      </c>
      <c r="I244" s="139">
        <v>79</v>
      </c>
      <c r="J244" s="161" t="s">
        <v>2507</v>
      </c>
      <c r="K244" s="162">
        <v>99.9</v>
      </c>
      <c r="L244" s="162">
        <v>100.69000000000001</v>
      </c>
      <c r="M244" s="163">
        <v>40</v>
      </c>
      <c r="N244" s="164">
        <v>27</v>
      </c>
      <c r="P244" s="139" t="s">
        <v>1489</v>
      </c>
      <c r="Q244" s="139" t="s">
        <v>1523</v>
      </c>
      <c r="R244" s="160" t="s">
        <v>2135</v>
      </c>
      <c r="S244" s="139" t="s">
        <v>2135</v>
      </c>
      <c r="V244" s="139" t="s">
        <v>1509</v>
      </c>
      <c r="W244" s="139">
        <v>4</v>
      </c>
      <c r="X244" s="165" t="s">
        <v>89</v>
      </c>
      <c r="Y244" s="139" t="s">
        <v>93</v>
      </c>
      <c r="Z244" s="139" t="s">
        <v>2079</v>
      </c>
      <c r="AA244" s="139" t="s">
        <v>148</v>
      </c>
      <c r="AB244" s="139" t="s">
        <v>133</v>
      </c>
      <c r="AC244" s="139" t="s">
        <v>138</v>
      </c>
      <c r="AD244" s="139" t="s">
        <v>144</v>
      </c>
      <c r="AE244" s="139">
        <v>1</v>
      </c>
      <c r="AG244" s="139" t="s">
        <v>1998</v>
      </c>
      <c r="AH244" s="160">
        <v>20</v>
      </c>
      <c r="AI244" s="166">
        <v>6</v>
      </c>
      <c r="AJ244" s="139">
        <v>2</v>
      </c>
      <c r="AK244" s="167" t="s">
        <v>110</v>
      </c>
      <c r="AL244" s="139" t="s">
        <v>107</v>
      </c>
      <c r="AN244" s="139">
        <v>49.8</v>
      </c>
      <c r="AO244" s="139">
        <v>11</v>
      </c>
      <c r="AP244" s="139">
        <v>2</v>
      </c>
      <c r="AQ244" s="139" t="s">
        <v>109</v>
      </c>
      <c r="AR244" s="167" t="s">
        <v>107</v>
      </c>
      <c r="AT244" s="139">
        <v>30</v>
      </c>
      <c r="AU244" s="139">
        <v>4</v>
      </c>
      <c r="AV244" s="139">
        <v>2</v>
      </c>
      <c r="AW244" s="139" t="s">
        <v>110</v>
      </c>
      <c r="AX244" s="139" t="s">
        <v>107</v>
      </c>
      <c r="AZ244" s="139">
        <v>0</v>
      </c>
      <c r="BF244" s="167">
        <v>0.1</v>
      </c>
      <c r="BG244" s="139">
        <v>0.5</v>
      </c>
      <c r="BH244" s="139">
        <v>0.5</v>
      </c>
      <c r="BI244" s="139" t="s">
        <v>113</v>
      </c>
      <c r="BJ244" s="139" t="s">
        <v>107</v>
      </c>
      <c r="BL244" s="139">
        <v>0</v>
      </c>
      <c r="BX244" s="139">
        <v>0.1</v>
      </c>
      <c r="BY244" s="139">
        <v>0.1</v>
      </c>
      <c r="BZ244" s="139">
        <v>0.1</v>
      </c>
      <c r="CA244" s="139" t="s">
        <v>113</v>
      </c>
      <c r="CB244" s="139" t="s">
        <v>107</v>
      </c>
      <c r="CC244" s="139" t="s">
        <v>2077</v>
      </c>
      <c r="CE244" s="139" t="s">
        <v>2080</v>
      </c>
      <c r="CL244" s="139">
        <v>99.999999999999986</v>
      </c>
    </row>
    <row r="245" spans="1:90">
      <c r="A245" s="159">
        <v>43290</v>
      </c>
      <c r="B245" s="139" t="s">
        <v>1496</v>
      </c>
      <c r="D245" s="139" t="s">
        <v>1497</v>
      </c>
      <c r="E245" s="139">
        <v>40</v>
      </c>
      <c r="F245" s="139">
        <v>4</v>
      </c>
      <c r="G245" s="160" t="s">
        <v>581</v>
      </c>
      <c r="H245" s="139">
        <v>0</v>
      </c>
      <c r="I245" s="139">
        <v>39.5</v>
      </c>
      <c r="J245" s="161" t="s">
        <v>2507</v>
      </c>
      <c r="K245" s="162">
        <v>100.69</v>
      </c>
      <c r="L245" s="162">
        <v>101.08499999999999</v>
      </c>
      <c r="M245" s="163">
        <v>40</v>
      </c>
      <c r="N245" s="164">
        <v>27</v>
      </c>
      <c r="P245" s="139" t="s">
        <v>1489</v>
      </c>
      <c r="Q245" s="139" t="s">
        <v>1523</v>
      </c>
      <c r="R245" s="160" t="s">
        <v>2135</v>
      </c>
      <c r="S245" s="139" t="s">
        <v>2135</v>
      </c>
      <c r="V245" s="139" t="s">
        <v>1509</v>
      </c>
      <c r="W245" s="139">
        <v>4</v>
      </c>
      <c r="X245" s="165" t="s">
        <v>89</v>
      </c>
      <c r="Y245" s="139" t="s">
        <v>93</v>
      </c>
      <c r="Z245" s="139" t="s">
        <v>2079</v>
      </c>
      <c r="AA245" s="139" t="s">
        <v>148</v>
      </c>
      <c r="AB245" s="139" t="s">
        <v>133</v>
      </c>
      <c r="AC245" s="139" t="s">
        <v>138</v>
      </c>
      <c r="AD245" s="139" t="s">
        <v>144</v>
      </c>
      <c r="AE245" s="139">
        <v>1</v>
      </c>
      <c r="AG245" s="139" t="s">
        <v>1998</v>
      </c>
      <c r="AH245" s="160">
        <v>20</v>
      </c>
      <c r="AI245" s="166">
        <v>6</v>
      </c>
      <c r="AJ245" s="139">
        <v>2</v>
      </c>
      <c r="AK245" s="167" t="s">
        <v>110</v>
      </c>
      <c r="AL245" s="139" t="s">
        <v>107</v>
      </c>
      <c r="AN245" s="139">
        <v>49.8</v>
      </c>
      <c r="AO245" s="139">
        <v>11</v>
      </c>
      <c r="AP245" s="139">
        <v>2</v>
      </c>
      <c r="AQ245" s="139" t="s">
        <v>109</v>
      </c>
      <c r="AR245" s="167" t="s">
        <v>107</v>
      </c>
      <c r="AT245" s="139">
        <v>30</v>
      </c>
      <c r="AU245" s="139">
        <v>4</v>
      </c>
      <c r="AV245" s="139">
        <v>2</v>
      </c>
      <c r="AW245" s="139" t="s">
        <v>110</v>
      </c>
      <c r="AX245" s="139" t="s">
        <v>107</v>
      </c>
      <c r="AZ245" s="139">
        <v>0</v>
      </c>
      <c r="BF245" s="167">
        <v>0.1</v>
      </c>
      <c r="BG245" s="139">
        <v>0.5</v>
      </c>
      <c r="BH245" s="139">
        <v>0.5</v>
      </c>
      <c r="BI245" s="139" t="s">
        <v>113</v>
      </c>
      <c r="BJ245" s="139" t="s">
        <v>107</v>
      </c>
      <c r="BL245" s="139">
        <v>0</v>
      </c>
      <c r="BX245" s="139">
        <v>0.1</v>
      </c>
      <c r="BY245" s="139">
        <v>0.1</v>
      </c>
      <c r="BZ245" s="139">
        <v>0.1</v>
      </c>
      <c r="CA245" s="139" t="s">
        <v>113</v>
      </c>
      <c r="CB245" s="139" t="s">
        <v>107</v>
      </c>
      <c r="CC245" s="139" t="s">
        <v>2077</v>
      </c>
      <c r="CE245" s="139" t="s">
        <v>2080</v>
      </c>
      <c r="CL245" s="139">
        <v>99.999999999999986</v>
      </c>
    </row>
    <row r="246" spans="1:90">
      <c r="A246" s="159">
        <v>43290</v>
      </c>
      <c r="B246" s="139" t="s">
        <v>1496</v>
      </c>
      <c r="D246" s="139" t="s">
        <v>1497</v>
      </c>
      <c r="E246" s="139">
        <v>41</v>
      </c>
      <c r="F246" s="139">
        <v>1</v>
      </c>
      <c r="G246" s="160" t="s">
        <v>583</v>
      </c>
      <c r="H246" s="139">
        <v>0</v>
      </c>
      <c r="I246" s="139">
        <v>90.5</v>
      </c>
      <c r="J246" s="161" t="s">
        <v>2507</v>
      </c>
      <c r="K246" s="162">
        <v>101.25</v>
      </c>
      <c r="L246" s="162">
        <v>102.155</v>
      </c>
      <c r="M246" s="163">
        <v>40</v>
      </c>
      <c r="N246" s="164">
        <v>27</v>
      </c>
      <c r="P246" s="139" t="s">
        <v>1489</v>
      </c>
      <c r="Q246" s="139" t="s">
        <v>1523</v>
      </c>
      <c r="R246" s="160" t="s">
        <v>2135</v>
      </c>
      <c r="S246" s="139" t="s">
        <v>2135</v>
      </c>
      <c r="V246" s="139" t="s">
        <v>1509</v>
      </c>
      <c r="W246" s="139">
        <v>4</v>
      </c>
      <c r="X246" s="165" t="s">
        <v>89</v>
      </c>
      <c r="Y246" s="139" t="s">
        <v>93</v>
      </c>
      <c r="Z246" s="139" t="s">
        <v>2079</v>
      </c>
      <c r="AA246" s="139" t="s">
        <v>148</v>
      </c>
      <c r="AB246" s="139" t="s">
        <v>133</v>
      </c>
      <c r="AC246" s="139" t="s">
        <v>138</v>
      </c>
      <c r="AD246" s="139" t="s">
        <v>144</v>
      </c>
      <c r="AE246" s="139">
        <v>1</v>
      </c>
      <c r="AG246" s="139" t="s">
        <v>1998</v>
      </c>
      <c r="AH246" s="160">
        <v>20</v>
      </c>
      <c r="AI246" s="166">
        <v>6</v>
      </c>
      <c r="AJ246" s="139">
        <v>2</v>
      </c>
      <c r="AK246" s="167" t="s">
        <v>110</v>
      </c>
      <c r="AL246" s="139" t="s">
        <v>107</v>
      </c>
      <c r="AN246" s="139">
        <v>49.8</v>
      </c>
      <c r="AO246" s="139">
        <v>11</v>
      </c>
      <c r="AP246" s="139">
        <v>2</v>
      </c>
      <c r="AQ246" s="139" t="s">
        <v>109</v>
      </c>
      <c r="AR246" s="167" t="s">
        <v>107</v>
      </c>
      <c r="AT246" s="139">
        <v>30</v>
      </c>
      <c r="AU246" s="139">
        <v>4</v>
      </c>
      <c r="AV246" s="139">
        <v>2</v>
      </c>
      <c r="AW246" s="139" t="s">
        <v>110</v>
      </c>
      <c r="AX246" s="139" t="s">
        <v>107</v>
      </c>
      <c r="AZ246" s="139">
        <v>0</v>
      </c>
      <c r="BF246" s="167">
        <v>0.1</v>
      </c>
      <c r="BG246" s="139">
        <v>0.5</v>
      </c>
      <c r="BH246" s="139">
        <v>0.5</v>
      </c>
      <c r="BI246" s="139" t="s">
        <v>113</v>
      </c>
      <c r="BJ246" s="139" t="s">
        <v>107</v>
      </c>
      <c r="BL246" s="139">
        <v>0</v>
      </c>
      <c r="BX246" s="139">
        <v>0.1</v>
      </c>
      <c r="BY246" s="139">
        <v>0.1</v>
      </c>
      <c r="BZ246" s="139">
        <v>0.1</v>
      </c>
      <c r="CA246" s="139" t="s">
        <v>113</v>
      </c>
      <c r="CB246" s="139" t="s">
        <v>107</v>
      </c>
      <c r="CC246" s="139" t="s">
        <v>2077</v>
      </c>
      <c r="CE246" s="139" t="s">
        <v>2080</v>
      </c>
      <c r="CL246" s="139">
        <v>99.999999999999986</v>
      </c>
    </row>
    <row r="247" spans="1:90">
      <c r="A247" s="159">
        <v>43290</v>
      </c>
      <c r="B247" s="139" t="s">
        <v>1496</v>
      </c>
      <c r="D247" s="139" t="s">
        <v>1497</v>
      </c>
      <c r="E247" s="139">
        <v>41</v>
      </c>
      <c r="F247" s="139">
        <v>2</v>
      </c>
      <c r="G247" s="160" t="s">
        <v>585</v>
      </c>
      <c r="H247" s="139">
        <v>0</v>
      </c>
      <c r="I247" s="139">
        <v>81</v>
      </c>
      <c r="J247" s="161" t="s">
        <v>2507</v>
      </c>
      <c r="K247" s="162">
        <v>102.155</v>
      </c>
      <c r="L247" s="162">
        <v>102.965</v>
      </c>
      <c r="M247" s="163">
        <v>40</v>
      </c>
      <c r="N247" s="164">
        <v>27</v>
      </c>
      <c r="P247" s="139" t="s">
        <v>1489</v>
      </c>
      <c r="Q247" s="139" t="s">
        <v>1523</v>
      </c>
      <c r="R247" s="160" t="s">
        <v>2135</v>
      </c>
      <c r="S247" s="139" t="s">
        <v>2135</v>
      </c>
      <c r="V247" s="139" t="s">
        <v>1509</v>
      </c>
      <c r="W247" s="139">
        <v>4</v>
      </c>
      <c r="X247" s="165" t="s">
        <v>89</v>
      </c>
      <c r="Y247" s="139" t="s">
        <v>93</v>
      </c>
      <c r="Z247" s="139" t="s">
        <v>2079</v>
      </c>
      <c r="AA247" s="139" t="s">
        <v>148</v>
      </c>
      <c r="AB247" s="139" t="s">
        <v>133</v>
      </c>
      <c r="AC247" s="139" t="s">
        <v>138</v>
      </c>
      <c r="AD247" s="139" t="s">
        <v>144</v>
      </c>
      <c r="AE247" s="139">
        <v>1</v>
      </c>
      <c r="AG247" s="139" t="s">
        <v>1998</v>
      </c>
      <c r="AH247" s="160">
        <v>20</v>
      </c>
      <c r="AI247" s="166">
        <v>6</v>
      </c>
      <c r="AJ247" s="139">
        <v>2</v>
      </c>
      <c r="AK247" s="167" t="s">
        <v>110</v>
      </c>
      <c r="AL247" s="139" t="s">
        <v>107</v>
      </c>
      <c r="AN247" s="139">
        <v>49.8</v>
      </c>
      <c r="AO247" s="139">
        <v>11</v>
      </c>
      <c r="AP247" s="139">
        <v>2</v>
      </c>
      <c r="AQ247" s="139" t="s">
        <v>109</v>
      </c>
      <c r="AR247" s="167" t="s">
        <v>107</v>
      </c>
      <c r="AT247" s="139">
        <v>30</v>
      </c>
      <c r="AU247" s="139">
        <v>4</v>
      </c>
      <c r="AV247" s="139">
        <v>2</v>
      </c>
      <c r="AW247" s="139" t="s">
        <v>110</v>
      </c>
      <c r="AX247" s="139" t="s">
        <v>107</v>
      </c>
      <c r="AZ247" s="139">
        <v>0</v>
      </c>
      <c r="BF247" s="167">
        <v>0.1</v>
      </c>
      <c r="BG247" s="139">
        <v>0.5</v>
      </c>
      <c r="BH247" s="139">
        <v>0.5</v>
      </c>
      <c r="BI247" s="139" t="s">
        <v>113</v>
      </c>
      <c r="BJ247" s="139" t="s">
        <v>107</v>
      </c>
      <c r="BL247" s="139">
        <v>0</v>
      </c>
      <c r="BX247" s="139">
        <v>0.1</v>
      </c>
      <c r="BY247" s="139">
        <v>0.1</v>
      </c>
      <c r="BZ247" s="139">
        <v>0.1</v>
      </c>
      <c r="CA247" s="139" t="s">
        <v>113</v>
      </c>
      <c r="CB247" s="139" t="s">
        <v>107</v>
      </c>
      <c r="CC247" s="139" t="s">
        <v>2077</v>
      </c>
      <c r="CE247" s="139" t="s">
        <v>2080</v>
      </c>
      <c r="CL247" s="139">
        <v>99.999999999999986</v>
      </c>
    </row>
    <row r="248" spans="1:90">
      <c r="A248" s="159">
        <v>43290</v>
      </c>
      <c r="B248" s="139" t="s">
        <v>1496</v>
      </c>
      <c r="D248" s="139" t="s">
        <v>1497</v>
      </c>
      <c r="E248" s="139">
        <v>41</v>
      </c>
      <c r="F248" s="139">
        <v>3</v>
      </c>
      <c r="G248" s="160" t="s">
        <v>587</v>
      </c>
      <c r="H248" s="139">
        <v>0</v>
      </c>
      <c r="I248" s="139">
        <v>66</v>
      </c>
      <c r="J248" s="161" t="s">
        <v>2507</v>
      </c>
      <c r="K248" s="162">
        <v>102.965</v>
      </c>
      <c r="L248" s="162">
        <v>103.625</v>
      </c>
      <c r="M248" s="163">
        <v>40</v>
      </c>
      <c r="N248" s="164">
        <v>27</v>
      </c>
      <c r="P248" s="139" t="s">
        <v>1489</v>
      </c>
      <c r="Q248" s="139" t="s">
        <v>1523</v>
      </c>
      <c r="R248" s="160" t="s">
        <v>2135</v>
      </c>
      <c r="S248" s="139" t="s">
        <v>2135</v>
      </c>
      <c r="V248" s="139" t="s">
        <v>1509</v>
      </c>
      <c r="W248" s="139">
        <v>4</v>
      </c>
      <c r="X248" s="165" t="s">
        <v>89</v>
      </c>
      <c r="Y248" s="139" t="s">
        <v>93</v>
      </c>
      <c r="Z248" s="139" t="s">
        <v>2079</v>
      </c>
      <c r="AA248" s="139" t="s">
        <v>148</v>
      </c>
      <c r="AB248" s="139" t="s">
        <v>133</v>
      </c>
      <c r="AC248" s="139" t="s">
        <v>138</v>
      </c>
      <c r="AD248" s="139" t="s">
        <v>144</v>
      </c>
      <c r="AE248" s="139">
        <v>1</v>
      </c>
      <c r="AG248" s="139" t="s">
        <v>1998</v>
      </c>
      <c r="AH248" s="160">
        <v>20</v>
      </c>
      <c r="AI248" s="166">
        <v>6</v>
      </c>
      <c r="AJ248" s="139">
        <v>2</v>
      </c>
      <c r="AK248" s="167" t="s">
        <v>110</v>
      </c>
      <c r="AL248" s="139" t="s">
        <v>107</v>
      </c>
      <c r="AN248" s="139">
        <v>49.8</v>
      </c>
      <c r="AO248" s="139">
        <v>11</v>
      </c>
      <c r="AP248" s="139">
        <v>2</v>
      </c>
      <c r="AQ248" s="139" t="s">
        <v>109</v>
      </c>
      <c r="AR248" s="167" t="s">
        <v>107</v>
      </c>
      <c r="AT248" s="139">
        <v>30</v>
      </c>
      <c r="AU248" s="139">
        <v>4</v>
      </c>
      <c r="AV248" s="139">
        <v>2</v>
      </c>
      <c r="AW248" s="139" t="s">
        <v>110</v>
      </c>
      <c r="AX248" s="139" t="s">
        <v>107</v>
      </c>
      <c r="AZ248" s="139">
        <v>0</v>
      </c>
      <c r="BF248" s="167">
        <v>0.1</v>
      </c>
      <c r="BG248" s="139">
        <v>0.5</v>
      </c>
      <c r="BH248" s="139">
        <v>0.5</v>
      </c>
      <c r="BI248" s="139" t="s">
        <v>113</v>
      </c>
      <c r="BJ248" s="139" t="s">
        <v>107</v>
      </c>
      <c r="BL248" s="139">
        <v>0</v>
      </c>
      <c r="BX248" s="139">
        <v>0.1</v>
      </c>
      <c r="BY248" s="139">
        <v>0.1</v>
      </c>
      <c r="BZ248" s="139">
        <v>0.1</v>
      </c>
      <c r="CA248" s="139" t="s">
        <v>113</v>
      </c>
      <c r="CB248" s="139" t="s">
        <v>107</v>
      </c>
      <c r="CC248" s="139" t="s">
        <v>2077</v>
      </c>
      <c r="CE248" s="139" t="s">
        <v>2080</v>
      </c>
      <c r="CL248" s="139">
        <v>99.999999999999986</v>
      </c>
    </row>
    <row r="249" spans="1:90">
      <c r="A249" s="159">
        <v>43290</v>
      </c>
      <c r="B249" s="139" t="s">
        <v>1496</v>
      </c>
      <c r="D249" s="139" t="s">
        <v>1497</v>
      </c>
      <c r="E249" s="139">
        <v>41</v>
      </c>
      <c r="F249" s="139">
        <v>4</v>
      </c>
      <c r="G249" s="160" t="s">
        <v>589</v>
      </c>
      <c r="H249" s="139">
        <v>0</v>
      </c>
      <c r="I249" s="139">
        <v>70.5</v>
      </c>
      <c r="J249" s="161" t="s">
        <v>2507</v>
      </c>
      <c r="K249" s="162">
        <v>103.625</v>
      </c>
      <c r="L249" s="162">
        <v>104.33</v>
      </c>
      <c r="M249" s="163">
        <v>40</v>
      </c>
      <c r="N249" s="164">
        <v>27</v>
      </c>
      <c r="P249" s="139" t="s">
        <v>1489</v>
      </c>
      <c r="Q249" s="139" t="s">
        <v>1523</v>
      </c>
      <c r="R249" s="160" t="s">
        <v>2135</v>
      </c>
      <c r="S249" s="139" t="s">
        <v>2135</v>
      </c>
      <c r="V249" s="139" t="s">
        <v>1509</v>
      </c>
      <c r="W249" s="139">
        <v>4</v>
      </c>
      <c r="X249" s="165" t="s">
        <v>89</v>
      </c>
      <c r="Y249" s="139" t="s">
        <v>93</v>
      </c>
      <c r="Z249" s="139" t="s">
        <v>2079</v>
      </c>
      <c r="AA249" s="139" t="s">
        <v>148</v>
      </c>
      <c r="AB249" s="139" t="s">
        <v>133</v>
      </c>
      <c r="AC249" s="139" t="s">
        <v>138</v>
      </c>
      <c r="AD249" s="139" t="s">
        <v>144</v>
      </c>
      <c r="AE249" s="139">
        <v>1</v>
      </c>
      <c r="AG249" s="139" t="s">
        <v>1998</v>
      </c>
      <c r="AH249" s="160">
        <v>20</v>
      </c>
      <c r="AI249" s="166">
        <v>6</v>
      </c>
      <c r="AJ249" s="139">
        <v>2</v>
      </c>
      <c r="AK249" s="167" t="s">
        <v>110</v>
      </c>
      <c r="AL249" s="139" t="s">
        <v>107</v>
      </c>
      <c r="AN249" s="139">
        <v>49.8</v>
      </c>
      <c r="AO249" s="139">
        <v>11</v>
      </c>
      <c r="AP249" s="139">
        <v>2</v>
      </c>
      <c r="AQ249" s="139" t="s">
        <v>109</v>
      </c>
      <c r="AR249" s="167" t="s">
        <v>107</v>
      </c>
      <c r="AT249" s="139">
        <v>30</v>
      </c>
      <c r="AU249" s="139">
        <v>4</v>
      </c>
      <c r="AV249" s="139">
        <v>2</v>
      </c>
      <c r="AW249" s="139" t="s">
        <v>110</v>
      </c>
      <c r="AX249" s="139" t="s">
        <v>107</v>
      </c>
      <c r="AZ249" s="139">
        <v>0</v>
      </c>
      <c r="BF249" s="167">
        <v>0.1</v>
      </c>
      <c r="BG249" s="139">
        <v>0.5</v>
      </c>
      <c r="BH249" s="139">
        <v>0.5</v>
      </c>
      <c r="BI249" s="139" t="s">
        <v>113</v>
      </c>
      <c r="BJ249" s="139" t="s">
        <v>107</v>
      </c>
      <c r="BL249" s="139">
        <v>0</v>
      </c>
      <c r="BX249" s="139">
        <v>0.1</v>
      </c>
      <c r="BY249" s="139">
        <v>0.1</v>
      </c>
      <c r="BZ249" s="139">
        <v>0.1</v>
      </c>
      <c r="CA249" s="139" t="s">
        <v>113</v>
      </c>
      <c r="CB249" s="139" t="s">
        <v>107</v>
      </c>
      <c r="CC249" s="139" t="s">
        <v>2077</v>
      </c>
      <c r="CE249" s="139" t="s">
        <v>2080</v>
      </c>
      <c r="CL249" s="139">
        <v>99.999999999999986</v>
      </c>
    </row>
    <row r="250" spans="1:90">
      <c r="A250" s="159">
        <v>43291</v>
      </c>
      <c r="B250" s="139" t="s">
        <v>1496</v>
      </c>
      <c r="D250" s="139" t="s">
        <v>1497</v>
      </c>
      <c r="E250" s="139">
        <v>42</v>
      </c>
      <c r="F250" s="139">
        <v>1</v>
      </c>
      <c r="G250" s="160" t="s">
        <v>591</v>
      </c>
      <c r="H250" s="139">
        <v>0</v>
      </c>
      <c r="I250" s="139">
        <v>89</v>
      </c>
      <c r="J250" s="161" t="s">
        <v>2507</v>
      </c>
      <c r="K250" s="162">
        <v>104.25</v>
      </c>
      <c r="L250" s="162">
        <v>105.14</v>
      </c>
      <c r="M250" s="163">
        <v>40</v>
      </c>
      <c r="N250" s="164">
        <v>27</v>
      </c>
      <c r="P250" s="139" t="s">
        <v>1489</v>
      </c>
      <c r="Q250" s="139" t="s">
        <v>1523</v>
      </c>
      <c r="R250" s="160" t="s">
        <v>2135</v>
      </c>
      <c r="S250" s="139" t="s">
        <v>2135</v>
      </c>
      <c r="V250" s="139" t="s">
        <v>1509</v>
      </c>
      <c r="W250" s="139">
        <v>4</v>
      </c>
      <c r="X250" s="165" t="s">
        <v>89</v>
      </c>
      <c r="Y250" s="139" t="s">
        <v>93</v>
      </c>
      <c r="Z250" s="139" t="s">
        <v>2079</v>
      </c>
      <c r="AA250" s="139" t="s">
        <v>148</v>
      </c>
      <c r="AB250" s="139" t="s">
        <v>133</v>
      </c>
      <c r="AC250" s="139" t="s">
        <v>138</v>
      </c>
      <c r="AD250" s="139" t="s">
        <v>144</v>
      </c>
      <c r="AE250" s="139">
        <v>1</v>
      </c>
      <c r="AG250" s="139" t="s">
        <v>1998</v>
      </c>
      <c r="AH250" s="160">
        <v>20</v>
      </c>
      <c r="AI250" s="166">
        <v>6</v>
      </c>
      <c r="AJ250" s="139">
        <v>2</v>
      </c>
      <c r="AK250" s="167" t="s">
        <v>110</v>
      </c>
      <c r="AL250" s="139" t="s">
        <v>107</v>
      </c>
      <c r="AN250" s="139">
        <v>49.8</v>
      </c>
      <c r="AO250" s="139">
        <v>11</v>
      </c>
      <c r="AP250" s="139">
        <v>2</v>
      </c>
      <c r="AQ250" s="139" t="s">
        <v>109</v>
      </c>
      <c r="AR250" s="167" t="s">
        <v>107</v>
      </c>
      <c r="AT250" s="139">
        <v>30</v>
      </c>
      <c r="AU250" s="139">
        <v>4</v>
      </c>
      <c r="AV250" s="139">
        <v>2</v>
      </c>
      <c r="AW250" s="139" t="s">
        <v>110</v>
      </c>
      <c r="AX250" s="139" t="s">
        <v>107</v>
      </c>
      <c r="AZ250" s="139">
        <v>0</v>
      </c>
      <c r="BF250" s="167">
        <v>0.1</v>
      </c>
      <c r="BG250" s="139">
        <v>0.5</v>
      </c>
      <c r="BH250" s="139">
        <v>0.5</v>
      </c>
      <c r="BI250" s="139" t="s">
        <v>113</v>
      </c>
      <c r="BJ250" s="139" t="s">
        <v>107</v>
      </c>
      <c r="BL250" s="139">
        <v>0</v>
      </c>
      <c r="BX250" s="139">
        <v>0.1</v>
      </c>
      <c r="BY250" s="139">
        <v>0.1</v>
      </c>
      <c r="BZ250" s="139">
        <v>0.1</v>
      </c>
      <c r="CA250" s="139" t="s">
        <v>113</v>
      </c>
      <c r="CB250" s="139" t="s">
        <v>107</v>
      </c>
      <c r="CC250" s="139" t="s">
        <v>2077</v>
      </c>
      <c r="CE250" s="139" t="s">
        <v>2080</v>
      </c>
      <c r="CL250" s="139">
        <v>99.999999999999986</v>
      </c>
    </row>
    <row r="251" spans="1:90">
      <c r="A251" s="159">
        <v>43291</v>
      </c>
      <c r="B251" s="139" t="s">
        <v>1496</v>
      </c>
      <c r="D251" s="139" t="s">
        <v>1497</v>
      </c>
      <c r="E251" s="139">
        <v>42</v>
      </c>
      <c r="F251" s="139">
        <v>2</v>
      </c>
      <c r="G251" s="160" t="s">
        <v>593</v>
      </c>
      <c r="H251" s="139">
        <v>0</v>
      </c>
      <c r="I251" s="139">
        <v>84</v>
      </c>
      <c r="J251" s="161" t="s">
        <v>2507</v>
      </c>
      <c r="K251" s="162">
        <v>105.14</v>
      </c>
      <c r="L251" s="162">
        <v>105.98</v>
      </c>
      <c r="M251" s="163">
        <v>40</v>
      </c>
      <c r="N251" s="164">
        <v>27</v>
      </c>
      <c r="P251" s="139" t="s">
        <v>1489</v>
      </c>
      <c r="Q251" s="139" t="s">
        <v>1523</v>
      </c>
      <c r="R251" s="160" t="s">
        <v>2135</v>
      </c>
      <c r="S251" s="139" t="s">
        <v>2135</v>
      </c>
      <c r="V251" s="139" t="s">
        <v>1509</v>
      </c>
      <c r="W251" s="139">
        <v>4</v>
      </c>
      <c r="X251" s="165" t="s">
        <v>89</v>
      </c>
      <c r="Y251" s="139" t="s">
        <v>93</v>
      </c>
      <c r="Z251" s="139" t="s">
        <v>2079</v>
      </c>
      <c r="AA251" s="139" t="s">
        <v>148</v>
      </c>
      <c r="AB251" s="139" t="s">
        <v>133</v>
      </c>
      <c r="AC251" s="139" t="s">
        <v>138</v>
      </c>
      <c r="AD251" s="139" t="s">
        <v>144</v>
      </c>
      <c r="AE251" s="139">
        <v>1</v>
      </c>
      <c r="AG251" s="139" t="s">
        <v>1998</v>
      </c>
      <c r="AH251" s="160">
        <v>20</v>
      </c>
      <c r="AI251" s="166">
        <v>6</v>
      </c>
      <c r="AJ251" s="139">
        <v>2</v>
      </c>
      <c r="AK251" s="167" t="s">
        <v>110</v>
      </c>
      <c r="AL251" s="139" t="s">
        <v>107</v>
      </c>
      <c r="AN251" s="139">
        <v>49.8</v>
      </c>
      <c r="AO251" s="139">
        <v>11</v>
      </c>
      <c r="AP251" s="139">
        <v>2</v>
      </c>
      <c r="AQ251" s="139" t="s">
        <v>109</v>
      </c>
      <c r="AR251" s="167" t="s">
        <v>107</v>
      </c>
      <c r="AT251" s="139">
        <v>30</v>
      </c>
      <c r="AU251" s="139">
        <v>4</v>
      </c>
      <c r="AV251" s="139">
        <v>2</v>
      </c>
      <c r="AW251" s="139" t="s">
        <v>110</v>
      </c>
      <c r="AX251" s="139" t="s">
        <v>107</v>
      </c>
      <c r="AZ251" s="139">
        <v>0</v>
      </c>
      <c r="BF251" s="167">
        <v>0.1</v>
      </c>
      <c r="BG251" s="139">
        <v>0.5</v>
      </c>
      <c r="BH251" s="139">
        <v>0.5</v>
      </c>
      <c r="BI251" s="139" t="s">
        <v>113</v>
      </c>
      <c r="BJ251" s="139" t="s">
        <v>107</v>
      </c>
      <c r="BL251" s="139">
        <v>0</v>
      </c>
      <c r="BX251" s="139">
        <v>0.1</v>
      </c>
      <c r="BY251" s="139">
        <v>0.1</v>
      </c>
      <c r="BZ251" s="139">
        <v>0.1</v>
      </c>
      <c r="CA251" s="139" t="s">
        <v>113</v>
      </c>
      <c r="CB251" s="139" t="s">
        <v>107</v>
      </c>
      <c r="CC251" s="139" t="s">
        <v>2077</v>
      </c>
      <c r="CE251" s="139" t="s">
        <v>2080</v>
      </c>
      <c r="CL251" s="139">
        <v>99.999999999999986</v>
      </c>
    </row>
    <row r="252" spans="1:90">
      <c r="A252" s="159">
        <v>43291</v>
      </c>
      <c r="B252" s="139" t="s">
        <v>1496</v>
      </c>
      <c r="D252" s="139" t="s">
        <v>1497</v>
      </c>
      <c r="E252" s="139">
        <v>42</v>
      </c>
      <c r="F252" s="139">
        <v>3</v>
      </c>
      <c r="G252" s="160" t="s">
        <v>595</v>
      </c>
      <c r="H252" s="139">
        <v>0</v>
      </c>
      <c r="I252" s="139">
        <v>56</v>
      </c>
      <c r="J252" s="161" t="s">
        <v>2507</v>
      </c>
      <c r="K252" s="162">
        <v>105.98</v>
      </c>
      <c r="L252" s="162">
        <v>106.54</v>
      </c>
      <c r="M252" s="163">
        <v>40</v>
      </c>
      <c r="N252" s="164">
        <v>27</v>
      </c>
      <c r="P252" s="139" t="s">
        <v>1489</v>
      </c>
      <c r="Q252" s="139" t="s">
        <v>1523</v>
      </c>
      <c r="R252" s="160" t="s">
        <v>2135</v>
      </c>
      <c r="S252" s="139" t="s">
        <v>22</v>
      </c>
      <c r="V252" s="139" t="s">
        <v>1509</v>
      </c>
      <c r="W252" s="139">
        <v>4</v>
      </c>
      <c r="X252" s="165" t="s">
        <v>89</v>
      </c>
      <c r="Y252" s="139" t="s">
        <v>93</v>
      </c>
      <c r="Z252" s="139" t="s">
        <v>2079</v>
      </c>
      <c r="AA252" s="139" t="s">
        <v>148</v>
      </c>
      <c r="AB252" s="139" t="s">
        <v>133</v>
      </c>
      <c r="AC252" s="139" t="s">
        <v>138</v>
      </c>
      <c r="AD252" s="139" t="s">
        <v>144</v>
      </c>
      <c r="AE252" s="139">
        <v>1</v>
      </c>
      <c r="AG252" s="139" t="s">
        <v>1998</v>
      </c>
      <c r="AH252" s="160">
        <v>20</v>
      </c>
      <c r="AI252" s="166">
        <v>6</v>
      </c>
      <c r="AJ252" s="139">
        <v>2</v>
      </c>
      <c r="AK252" s="167" t="s">
        <v>110</v>
      </c>
      <c r="AL252" s="139" t="s">
        <v>107</v>
      </c>
      <c r="AN252" s="139">
        <v>49.8</v>
      </c>
      <c r="AO252" s="139">
        <v>11</v>
      </c>
      <c r="AP252" s="139">
        <v>2</v>
      </c>
      <c r="AQ252" s="139" t="s">
        <v>109</v>
      </c>
      <c r="AR252" s="167" t="s">
        <v>107</v>
      </c>
      <c r="AT252" s="139">
        <v>30</v>
      </c>
      <c r="AU252" s="139">
        <v>4</v>
      </c>
      <c r="AV252" s="139">
        <v>2</v>
      </c>
      <c r="AW252" s="139" t="s">
        <v>110</v>
      </c>
      <c r="AX252" s="139" t="s">
        <v>107</v>
      </c>
      <c r="AZ252" s="139">
        <v>0</v>
      </c>
      <c r="BF252" s="167">
        <v>0.1</v>
      </c>
      <c r="BG252" s="139">
        <v>0.5</v>
      </c>
      <c r="BH252" s="139">
        <v>0.5</v>
      </c>
      <c r="BI252" s="139" t="s">
        <v>113</v>
      </c>
      <c r="BJ252" s="139" t="s">
        <v>107</v>
      </c>
      <c r="BL252" s="139">
        <v>0</v>
      </c>
      <c r="BX252" s="139">
        <v>0.1</v>
      </c>
      <c r="BY252" s="139">
        <v>0.1</v>
      </c>
      <c r="BZ252" s="139">
        <v>0.1</v>
      </c>
      <c r="CA252" s="139" t="s">
        <v>113</v>
      </c>
      <c r="CB252" s="139" t="s">
        <v>107</v>
      </c>
      <c r="CC252" s="139" t="s">
        <v>2077</v>
      </c>
      <c r="CE252" s="139" t="s">
        <v>2080</v>
      </c>
      <c r="CL252" s="139">
        <v>99.999999999999986</v>
      </c>
    </row>
    <row r="253" spans="1:90">
      <c r="A253" s="159">
        <v>43291</v>
      </c>
      <c r="B253" s="139" t="s">
        <v>1496</v>
      </c>
      <c r="D253" s="139" t="s">
        <v>1497</v>
      </c>
      <c r="E253" s="139">
        <v>42</v>
      </c>
      <c r="F253" s="139">
        <v>3</v>
      </c>
      <c r="G253" s="160" t="s">
        <v>595</v>
      </c>
      <c r="H253" s="139">
        <v>56</v>
      </c>
      <c r="I253" s="139">
        <v>72</v>
      </c>
      <c r="J253" s="161" t="s">
        <v>2507</v>
      </c>
      <c r="K253" s="162">
        <v>106.54</v>
      </c>
      <c r="L253" s="162">
        <v>106.7</v>
      </c>
      <c r="M253" s="163">
        <v>41</v>
      </c>
      <c r="N253" s="164" t="s">
        <v>1499</v>
      </c>
      <c r="P253" s="139" t="s">
        <v>1489</v>
      </c>
      <c r="Q253" s="139" t="s">
        <v>1523</v>
      </c>
      <c r="R253" s="160" t="s">
        <v>22</v>
      </c>
      <c r="S253" s="139" t="s">
        <v>2135</v>
      </c>
      <c r="T253" s="139" t="s">
        <v>160</v>
      </c>
      <c r="U253" s="139" t="s">
        <v>140</v>
      </c>
      <c r="V253" s="139" t="s">
        <v>1509</v>
      </c>
      <c r="W253" s="139">
        <v>4</v>
      </c>
      <c r="X253" s="165" t="s">
        <v>89</v>
      </c>
      <c r="Y253" s="139" t="s">
        <v>93</v>
      </c>
      <c r="Z253" s="139" t="s">
        <v>2079</v>
      </c>
      <c r="AA253" s="139" t="s">
        <v>148</v>
      </c>
      <c r="AB253" s="139" t="s">
        <v>133</v>
      </c>
      <c r="AC253" s="139" t="s">
        <v>138</v>
      </c>
      <c r="AD253" s="139" t="s">
        <v>144</v>
      </c>
      <c r="AE253" s="139">
        <v>1</v>
      </c>
      <c r="AG253" s="139" t="s">
        <v>1998</v>
      </c>
      <c r="AH253" s="160">
        <v>20</v>
      </c>
      <c r="AI253" s="166">
        <v>6</v>
      </c>
      <c r="AJ253" s="139">
        <v>2</v>
      </c>
      <c r="AK253" s="167" t="s">
        <v>110</v>
      </c>
      <c r="AL253" s="139" t="s">
        <v>107</v>
      </c>
      <c r="AN253" s="139">
        <v>49.8</v>
      </c>
      <c r="AO253" s="139">
        <v>11</v>
      </c>
      <c r="AP253" s="139">
        <v>2</v>
      </c>
      <c r="AQ253" s="139" t="s">
        <v>109</v>
      </c>
      <c r="AR253" s="167" t="s">
        <v>107</v>
      </c>
      <c r="AT253" s="139">
        <v>30</v>
      </c>
      <c r="AU253" s="139">
        <v>4</v>
      </c>
      <c r="AV253" s="139">
        <v>2</v>
      </c>
      <c r="AW253" s="139" t="s">
        <v>110</v>
      </c>
      <c r="AX253" s="139" t="s">
        <v>107</v>
      </c>
      <c r="AZ253" s="139">
        <v>0</v>
      </c>
      <c r="BF253" s="167">
        <v>0.1</v>
      </c>
      <c r="BG253" s="139">
        <v>0.5</v>
      </c>
      <c r="BH253" s="139">
        <v>0.5</v>
      </c>
      <c r="BI253" s="139" t="s">
        <v>113</v>
      </c>
      <c r="BJ253" s="139" t="s">
        <v>107</v>
      </c>
      <c r="BL253" s="139">
        <v>0</v>
      </c>
      <c r="BX253" s="139">
        <v>0.1</v>
      </c>
      <c r="BY253" s="139">
        <v>0.1</v>
      </c>
      <c r="BZ253" s="139">
        <v>0.1</v>
      </c>
      <c r="CA253" s="139" t="s">
        <v>113</v>
      </c>
      <c r="CB253" s="139" t="s">
        <v>107</v>
      </c>
      <c r="CC253" s="139" t="s">
        <v>2077</v>
      </c>
      <c r="CD253" s="139" t="s">
        <v>2136</v>
      </c>
      <c r="CE253" s="139" t="s">
        <v>2080</v>
      </c>
      <c r="CL253" s="139">
        <v>99.999999999999986</v>
      </c>
    </row>
    <row r="254" spans="1:90">
      <c r="A254" s="159">
        <v>43291</v>
      </c>
      <c r="B254" s="139" t="s">
        <v>1496</v>
      </c>
      <c r="D254" s="139" t="s">
        <v>1497</v>
      </c>
      <c r="E254" s="139">
        <v>42</v>
      </c>
      <c r="F254" s="139">
        <v>4</v>
      </c>
      <c r="G254" s="160" t="s">
        <v>597</v>
      </c>
      <c r="H254" s="139">
        <v>0</v>
      </c>
      <c r="I254" s="139">
        <v>80</v>
      </c>
      <c r="J254" s="161" t="s">
        <v>2507</v>
      </c>
      <c r="K254" s="162">
        <v>106.7</v>
      </c>
      <c r="L254" s="162">
        <v>107.5</v>
      </c>
      <c r="M254" s="163">
        <v>41</v>
      </c>
      <c r="N254" s="164" t="s">
        <v>1499</v>
      </c>
      <c r="P254" s="139" t="s">
        <v>1489</v>
      </c>
      <c r="Q254" s="139" t="s">
        <v>1523</v>
      </c>
      <c r="R254" s="160" t="s">
        <v>2135</v>
      </c>
      <c r="S254" s="139" t="s">
        <v>18</v>
      </c>
      <c r="V254" s="139" t="s">
        <v>1509</v>
      </c>
      <c r="W254" s="139">
        <v>4</v>
      </c>
      <c r="X254" s="165" t="s">
        <v>89</v>
      </c>
      <c r="Y254" s="139" t="s">
        <v>93</v>
      </c>
      <c r="Z254" s="139" t="s">
        <v>2079</v>
      </c>
      <c r="AA254" s="139" t="s">
        <v>148</v>
      </c>
      <c r="AB254" s="139" t="s">
        <v>133</v>
      </c>
      <c r="AC254" s="139" t="s">
        <v>138</v>
      </c>
      <c r="AD254" s="139" t="s">
        <v>144</v>
      </c>
      <c r="AE254" s="139">
        <v>1</v>
      </c>
      <c r="AG254" s="139" t="s">
        <v>1998</v>
      </c>
      <c r="AH254" s="160">
        <v>20</v>
      </c>
      <c r="AI254" s="166">
        <v>6</v>
      </c>
      <c r="AJ254" s="139">
        <v>2</v>
      </c>
      <c r="AK254" s="167" t="s">
        <v>110</v>
      </c>
      <c r="AL254" s="139" t="s">
        <v>107</v>
      </c>
      <c r="AN254" s="139">
        <v>49.8</v>
      </c>
      <c r="AO254" s="139">
        <v>11</v>
      </c>
      <c r="AP254" s="139">
        <v>2</v>
      </c>
      <c r="AQ254" s="139" t="s">
        <v>109</v>
      </c>
      <c r="AR254" s="167" t="s">
        <v>107</v>
      </c>
      <c r="AT254" s="139">
        <v>30</v>
      </c>
      <c r="AU254" s="139">
        <v>4</v>
      </c>
      <c r="AV254" s="139">
        <v>2</v>
      </c>
      <c r="AW254" s="139" t="s">
        <v>110</v>
      </c>
      <c r="AX254" s="139" t="s">
        <v>107</v>
      </c>
      <c r="AZ254" s="139">
        <v>0</v>
      </c>
      <c r="BF254" s="167">
        <v>0.1</v>
      </c>
      <c r="BG254" s="139">
        <v>0.5</v>
      </c>
      <c r="BH254" s="139">
        <v>0.5</v>
      </c>
      <c r="BI254" s="139" t="s">
        <v>113</v>
      </c>
      <c r="BJ254" s="139" t="s">
        <v>107</v>
      </c>
      <c r="BL254" s="139">
        <v>0</v>
      </c>
      <c r="BX254" s="139">
        <v>0.1</v>
      </c>
      <c r="BY254" s="139">
        <v>0.1</v>
      </c>
      <c r="BZ254" s="139">
        <v>0.1</v>
      </c>
      <c r="CA254" s="139" t="s">
        <v>113</v>
      </c>
      <c r="CB254" s="139" t="s">
        <v>107</v>
      </c>
      <c r="CC254" s="139" t="s">
        <v>2077</v>
      </c>
      <c r="CD254" s="139" t="s">
        <v>2136</v>
      </c>
      <c r="CE254" s="139" t="s">
        <v>2080</v>
      </c>
      <c r="CL254" s="139">
        <v>99.999999999999986</v>
      </c>
    </row>
    <row r="255" spans="1:90">
      <c r="A255" s="159">
        <v>43291</v>
      </c>
      <c r="B255" s="139" t="s">
        <v>1496</v>
      </c>
      <c r="D255" s="139" t="s">
        <v>1497</v>
      </c>
      <c r="E255" s="139">
        <v>43</v>
      </c>
      <c r="F255" s="139">
        <v>1</v>
      </c>
      <c r="G255" s="160" t="s">
        <v>599</v>
      </c>
      <c r="H255" s="139">
        <v>0</v>
      </c>
      <c r="I255" s="139">
        <v>47.5</v>
      </c>
      <c r="J255" s="161" t="s">
        <v>2507</v>
      </c>
      <c r="K255" s="162">
        <v>107.25</v>
      </c>
      <c r="L255" s="162">
        <v>107.72499999999999</v>
      </c>
      <c r="M255" s="163">
        <v>42</v>
      </c>
      <c r="N255" s="164">
        <v>16</v>
      </c>
      <c r="P255" s="139" t="s">
        <v>1489</v>
      </c>
      <c r="Q255" s="139" t="s">
        <v>1523</v>
      </c>
      <c r="R255" s="160" t="s">
        <v>18</v>
      </c>
      <c r="S255" s="139" t="s">
        <v>18</v>
      </c>
      <c r="V255" s="139" t="s">
        <v>1509</v>
      </c>
      <c r="W255" s="139">
        <v>4</v>
      </c>
      <c r="X255" s="165" t="s">
        <v>89</v>
      </c>
      <c r="Y255" s="139" t="s">
        <v>93</v>
      </c>
      <c r="Z255" s="139" t="s">
        <v>2137</v>
      </c>
      <c r="AA255" s="139" t="s">
        <v>148</v>
      </c>
      <c r="AB255" s="139" t="s">
        <v>133</v>
      </c>
      <c r="AC255" s="139" t="s">
        <v>139</v>
      </c>
      <c r="AD255" s="139" t="s">
        <v>125</v>
      </c>
      <c r="AE255" s="139">
        <v>2</v>
      </c>
      <c r="AG255" s="139" t="s">
        <v>1963</v>
      </c>
      <c r="AH255" s="160">
        <v>15</v>
      </c>
      <c r="AI255" s="166">
        <v>5</v>
      </c>
      <c r="AJ255" s="139">
        <v>3</v>
      </c>
      <c r="AK255" s="167" t="s">
        <v>112</v>
      </c>
      <c r="AL255" s="139" t="s">
        <v>106</v>
      </c>
      <c r="AN255" s="139">
        <v>34.799999999999997</v>
      </c>
      <c r="AO255" s="139">
        <v>12</v>
      </c>
      <c r="AP255" s="139">
        <v>3</v>
      </c>
      <c r="AQ255" s="139" t="s">
        <v>112</v>
      </c>
      <c r="AR255" s="167" t="s">
        <v>107</v>
      </c>
      <c r="AS255" s="167"/>
      <c r="AT255" s="167">
        <v>50</v>
      </c>
      <c r="AU255" s="167">
        <v>8</v>
      </c>
      <c r="AV255" s="167">
        <v>3</v>
      </c>
      <c r="AW255" s="167" t="s">
        <v>112</v>
      </c>
      <c r="AX255" s="167" t="s">
        <v>106</v>
      </c>
      <c r="AZ255" s="167">
        <v>0</v>
      </c>
      <c r="BA255" s="167"/>
      <c r="BB255" s="167"/>
      <c r="BC255" s="167"/>
      <c r="BD255" s="167"/>
      <c r="BE255" s="167"/>
      <c r="BF255" s="167">
        <v>0</v>
      </c>
      <c r="BG255" s="167"/>
      <c r="BH255" s="167"/>
      <c r="BI255" s="167"/>
      <c r="BJ255" s="167"/>
      <c r="BK255" s="167"/>
      <c r="BL255" s="167">
        <v>0.1</v>
      </c>
      <c r="BM255" s="167">
        <v>0.5</v>
      </c>
      <c r="BN255" s="167">
        <v>0.5</v>
      </c>
      <c r="BO255" s="167" t="s">
        <v>109</v>
      </c>
      <c r="BP255" s="167" t="s">
        <v>105</v>
      </c>
      <c r="BQ255" s="167"/>
      <c r="BR255" s="167"/>
      <c r="BS255" s="167"/>
      <c r="BU255" s="167"/>
      <c r="BV255" s="167"/>
      <c r="BW255" s="167"/>
      <c r="BX255" s="167">
        <v>0.1</v>
      </c>
      <c r="BY255" s="167">
        <v>0.2</v>
      </c>
      <c r="BZ255" s="167">
        <v>0.1</v>
      </c>
      <c r="CA255" s="167" t="s">
        <v>113</v>
      </c>
      <c r="CB255" s="167" t="s">
        <v>107</v>
      </c>
      <c r="CC255" s="167"/>
      <c r="CD255" s="167"/>
      <c r="CE255" s="167" t="s">
        <v>1963</v>
      </c>
      <c r="CF255" s="167"/>
      <c r="CG255" s="167"/>
      <c r="CL255" s="139">
        <v>99.999999999999986</v>
      </c>
    </row>
    <row r="256" spans="1:90">
      <c r="A256" s="159">
        <v>43291</v>
      </c>
      <c r="B256" s="139" t="s">
        <v>1496</v>
      </c>
      <c r="D256" s="139" t="s">
        <v>1497</v>
      </c>
      <c r="E256" s="139">
        <v>43</v>
      </c>
      <c r="F256" s="139">
        <v>1</v>
      </c>
      <c r="G256" s="160" t="s">
        <v>599</v>
      </c>
      <c r="H256" s="139">
        <v>47.5</v>
      </c>
      <c r="I256" s="139">
        <v>80.5</v>
      </c>
      <c r="J256" s="161" t="s">
        <v>2507</v>
      </c>
      <c r="K256" s="162">
        <v>107.72499999999999</v>
      </c>
      <c r="L256" s="162">
        <v>108.05500000000001</v>
      </c>
      <c r="M256" s="163">
        <v>43</v>
      </c>
      <c r="N256" s="164" t="s">
        <v>1499</v>
      </c>
      <c r="P256" s="139" t="s">
        <v>224</v>
      </c>
      <c r="Q256" s="139" t="s">
        <v>1500</v>
      </c>
      <c r="R256" s="160" t="s">
        <v>18</v>
      </c>
      <c r="S256" s="139" t="s">
        <v>18</v>
      </c>
      <c r="W256" s="139" t="e">
        <v>#N/A</v>
      </c>
      <c r="AD256" s="139" t="s">
        <v>146</v>
      </c>
      <c r="AE256" s="139">
        <v>0</v>
      </c>
      <c r="AH256" s="160">
        <v>0</v>
      </c>
      <c r="AN256" s="139">
        <v>0</v>
      </c>
      <c r="AT256" s="139">
        <v>0</v>
      </c>
      <c r="AZ256" s="139">
        <v>0</v>
      </c>
      <c r="BF256" s="167">
        <v>0</v>
      </c>
      <c r="BL256" s="139">
        <v>0</v>
      </c>
      <c r="BX256" s="139">
        <v>0</v>
      </c>
      <c r="CD256" s="139" t="s">
        <v>2138</v>
      </c>
      <c r="CE256" s="139" t="s">
        <v>224</v>
      </c>
      <c r="CL256" s="139">
        <v>0</v>
      </c>
    </row>
    <row r="257" spans="1:90">
      <c r="A257" s="159">
        <v>43291</v>
      </c>
      <c r="B257" s="139" t="s">
        <v>1496</v>
      </c>
      <c r="D257" s="139" t="s">
        <v>1497</v>
      </c>
      <c r="E257" s="139">
        <v>43</v>
      </c>
      <c r="F257" s="139">
        <v>2</v>
      </c>
      <c r="G257" s="160" t="s">
        <v>601</v>
      </c>
      <c r="H257" s="139">
        <v>0</v>
      </c>
      <c r="I257" s="139">
        <v>87.5</v>
      </c>
      <c r="J257" s="161" t="s">
        <v>2507</v>
      </c>
      <c r="K257" s="162">
        <v>108.05500000000001</v>
      </c>
      <c r="L257" s="162">
        <v>108.93</v>
      </c>
      <c r="M257" s="163">
        <v>44</v>
      </c>
      <c r="N257" s="164">
        <v>11</v>
      </c>
      <c r="P257" s="139" t="s">
        <v>1489</v>
      </c>
      <c r="Q257" s="139" t="s">
        <v>1523</v>
      </c>
      <c r="R257" s="160" t="s">
        <v>18</v>
      </c>
      <c r="S257" s="139" t="s">
        <v>2135</v>
      </c>
      <c r="V257" s="139" t="s">
        <v>1509</v>
      </c>
      <c r="W257" s="139">
        <v>4</v>
      </c>
      <c r="X257" s="165" t="s">
        <v>89</v>
      </c>
      <c r="Y257" s="139" t="s">
        <v>93</v>
      </c>
      <c r="Z257" s="139" t="s">
        <v>2139</v>
      </c>
      <c r="AA257" s="139" t="s">
        <v>148</v>
      </c>
      <c r="AB257" s="139" t="s">
        <v>160</v>
      </c>
      <c r="AC257" s="139" t="s">
        <v>138</v>
      </c>
      <c r="AD257" s="139" t="s">
        <v>144</v>
      </c>
      <c r="AE257" s="139">
        <v>1</v>
      </c>
      <c r="AG257" s="139" t="s">
        <v>1998</v>
      </c>
      <c r="AH257" s="160">
        <v>10</v>
      </c>
      <c r="AI257" s="166">
        <v>5</v>
      </c>
      <c r="AJ257" s="139">
        <v>3</v>
      </c>
      <c r="AK257" s="167" t="s">
        <v>112</v>
      </c>
      <c r="AL257" s="139" t="s">
        <v>106</v>
      </c>
      <c r="AN257" s="139">
        <v>50</v>
      </c>
      <c r="AO257" s="139">
        <v>12</v>
      </c>
      <c r="AP257" s="139">
        <v>3</v>
      </c>
      <c r="AQ257" s="139" t="s">
        <v>111</v>
      </c>
      <c r="AR257" s="167" t="s">
        <v>106</v>
      </c>
      <c r="AT257" s="139">
        <v>40</v>
      </c>
      <c r="AU257" s="139">
        <v>8</v>
      </c>
      <c r="AV257" s="139">
        <v>3</v>
      </c>
      <c r="AW257" s="139" t="s">
        <v>112</v>
      </c>
      <c r="AX257" s="139" t="s">
        <v>106</v>
      </c>
      <c r="AZ257" s="139">
        <v>0</v>
      </c>
      <c r="BF257" s="167">
        <v>0</v>
      </c>
      <c r="BL257" s="139">
        <v>0</v>
      </c>
      <c r="BX257" s="139">
        <v>0</v>
      </c>
      <c r="CD257" s="139" t="s">
        <v>2003</v>
      </c>
      <c r="CE257" s="139" t="s">
        <v>2140</v>
      </c>
      <c r="CL257" s="139">
        <v>100</v>
      </c>
    </row>
    <row r="258" spans="1:90">
      <c r="A258" s="159">
        <v>43291</v>
      </c>
      <c r="B258" s="139" t="s">
        <v>1496</v>
      </c>
      <c r="D258" s="139" t="s">
        <v>1497</v>
      </c>
      <c r="E258" s="139">
        <v>43</v>
      </c>
      <c r="F258" s="139">
        <v>3</v>
      </c>
      <c r="G258" s="160" t="s">
        <v>603</v>
      </c>
      <c r="H258" s="139">
        <v>0</v>
      </c>
      <c r="I258" s="139">
        <v>22</v>
      </c>
      <c r="J258" s="161" t="s">
        <v>2507</v>
      </c>
      <c r="K258" s="162">
        <v>108.93</v>
      </c>
      <c r="L258" s="162">
        <v>109.15</v>
      </c>
      <c r="M258" s="163">
        <v>44</v>
      </c>
      <c r="N258" s="164">
        <v>11</v>
      </c>
      <c r="P258" s="139" t="s">
        <v>1489</v>
      </c>
      <c r="Q258" s="139" t="s">
        <v>1523</v>
      </c>
      <c r="R258" s="160" t="s">
        <v>2135</v>
      </c>
      <c r="S258" s="139" t="s">
        <v>18</v>
      </c>
      <c r="V258" s="139" t="s">
        <v>1509</v>
      </c>
      <c r="W258" s="139">
        <v>4</v>
      </c>
      <c r="X258" s="165" t="s">
        <v>89</v>
      </c>
      <c r="Y258" s="139" t="s">
        <v>93</v>
      </c>
      <c r="Z258" s="139" t="s">
        <v>2139</v>
      </c>
      <c r="AA258" s="139" t="s">
        <v>148</v>
      </c>
      <c r="AB258" s="139" t="s">
        <v>160</v>
      </c>
      <c r="AC258" s="139" t="s">
        <v>138</v>
      </c>
      <c r="AD258" s="139" t="s">
        <v>144</v>
      </c>
      <c r="AE258" s="139">
        <v>1</v>
      </c>
      <c r="AG258" s="139" t="s">
        <v>1998</v>
      </c>
      <c r="AH258" s="160">
        <v>10</v>
      </c>
      <c r="AI258" s="166">
        <v>5</v>
      </c>
      <c r="AJ258" s="139">
        <v>3</v>
      </c>
      <c r="AK258" s="167" t="s">
        <v>112</v>
      </c>
      <c r="AL258" s="139" t="s">
        <v>106</v>
      </c>
      <c r="AN258" s="139">
        <v>50</v>
      </c>
      <c r="AO258" s="139">
        <v>12</v>
      </c>
      <c r="AP258" s="139">
        <v>3</v>
      </c>
      <c r="AQ258" s="139" t="s">
        <v>111</v>
      </c>
      <c r="AR258" s="167" t="s">
        <v>106</v>
      </c>
      <c r="AT258" s="139">
        <v>40</v>
      </c>
      <c r="AU258" s="139">
        <v>8</v>
      </c>
      <c r="AV258" s="139">
        <v>3</v>
      </c>
      <c r="AW258" s="139" t="s">
        <v>112</v>
      </c>
      <c r="AX258" s="139" t="s">
        <v>106</v>
      </c>
      <c r="AZ258" s="139">
        <v>0</v>
      </c>
      <c r="BF258" s="167">
        <v>0</v>
      </c>
      <c r="BL258" s="139">
        <v>0</v>
      </c>
      <c r="BX258" s="139">
        <v>0</v>
      </c>
      <c r="CD258" s="139" t="s">
        <v>2003</v>
      </c>
      <c r="CE258" s="139" t="s">
        <v>2140</v>
      </c>
      <c r="CL258" s="139">
        <v>100</v>
      </c>
    </row>
    <row r="259" spans="1:90">
      <c r="A259" s="159">
        <v>43291</v>
      </c>
      <c r="B259" s="139" t="s">
        <v>1496</v>
      </c>
      <c r="D259" s="139" t="s">
        <v>1497</v>
      </c>
      <c r="E259" s="139">
        <v>43</v>
      </c>
      <c r="F259" s="139">
        <v>3</v>
      </c>
      <c r="G259" s="160" t="s">
        <v>603</v>
      </c>
      <c r="H259" s="139">
        <v>22</v>
      </c>
      <c r="I259" s="139">
        <v>80</v>
      </c>
      <c r="J259" s="161" t="s">
        <v>2507</v>
      </c>
      <c r="K259" s="162">
        <v>109.15</v>
      </c>
      <c r="L259" s="162">
        <v>109.73</v>
      </c>
      <c r="M259" s="163">
        <v>45</v>
      </c>
      <c r="N259" s="164" t="s">
        <v>1499</v>
      </c>
      <c r="P259" s="139" t="s">
        <v>1489</v>
      </c>
      <c r="Q259" s="139" t="s">
        <v>1523</v>
      </c>
      <c r="R259" s="160" t="s">
        <v>18</v>
      </c>
      <c r="S259" s="139" t="s">
        <v>18</v>
      </c>
      <c r="V259" s="139" t="s">
        <v>1509</v>
      </c>
      <c r="W259" s="139">
        <v>4</v>
      </c>
      <c r="X259" s="165" t="s">
        <v>89</v>
      </c>
      <c r="Y259" s="139" t="s">
        <v>93</v>
      </c>
      <c r="AD259" s="139" t="s">
        <v>146</v>
      </c>
      <c r="AE259" s="139">
        <v>0</v>
      </c>
      <c r="AG259" s="139" t="s">
        <v>18</v>
      </c>
      <c r="AH259" s="160">
        <v>10</v>
      </c>
      <c r="AI259" s="166">
        <v>5</v>
      </c>
      <c r="AJ259" s="139">
        <v>3</v>
      </c>
      <c r="AK259" s="167" t="s">
        <v>112</v>
      </c>
      <c r="AL259" s="139" t="s">
        <v>106</v>
      </c>
      <c r="AN259" s="139">
        <v>50</v>
      </c>
      <c r="AO259" s="139">
        <v>12</v>
      </c>
      <c r="AP259" s="139">
        <v>3</v>
      </c>
      <c r="AQ259" s="139" t="s">
        <v>111</v>
      </c>
      <c r="AR259" s="167" t="s">
        <v>106</v>
      </c>
      <c r="AT259" s="139">
        <v>40</v>
      </c>
      <c r="AU259" s="139">
        <v>8</v>
      </c>
      <c r="AV259" s="139">
        <v>3</v>
      </c>
      <c r="AW259" s="139" t="s">
        <v>112</v>
      </c>
      <c r="AX259" s="139" t="s">
        <v>106</v>
      </c>
      <c r="AZ259" s="139">
        <v>0</v>
      </c>
      <c r="BF259" s="167">
        <v>0</v>
      </c>
      <c r="BL259" s="139">
        <v>0</v>
      </c>
      <c r="BX259" s="139">
        <v>0</v>
      </c>
      <c r="CD259" s="139" t="s">
        <v>2141</v>
      </c>
      <c r="CE259" s="139" t="s">
        <v>2142</v>
      </c>
      <c r="CL259" s="139">
        <v>100</v>
      </c>
    </row>
    <row r="260" spans="1:90">
      <c r="A260" s="159">
        <v>43291</v>
      </c>
      <c r="B260" s="139" t="s">
        <v>1496</v>
      </c>
      <c r="D260" s="139" t="s">
        <v>1497</v>
      </c>
      <c r="E260" s="139">
        <v>43</v>
      </c>
      <c r="F260" s="139">
        <v>4</v>
      </c>
      <c r="G260" s="160" t="s">
        <v>605</v>
      </c>
      <c r="H260" s="139">
        <v>0</v>
      </c>
      <c r="I260" s="139">
        <v>3</v>
      </c>
      <c r="J260" s="161" t="s">
        <v>2507</v>
      </c>
      <c r="K260" s="162">
        <v>109.73</v>
      </c>
      <c r="L260" s="162">
        <v>109.76</v>
      </c>
      <c r="M260" s="163">
        <v>45</v>
      </c>
      <c r="N260" s="164" t="s">
        <v>1499</v>
      </c>
      <c r="P260" s="139" t="s">
        <v>1489</v>
      </c>
      <c r="Q260" s="139" t="s">
        <v>1523</v>
      </c>
      <c r="R260" s="160" t="s">
        <v>18</v>
      </c>
      <c r="S260" s="139" t="s">
        <v>22</v>
      </c>
      <c r="V260" s="139" t="s">
        <v>1509</v>
      </c>
      <c r="W260" s="139">
        <v>4</v>
      </c>
      <c r="X260" s="165" t="s">
        <v>89</v>
      </c>
      <c r="Y260" s="139" t="s">
        <v>93</v>
      </c>
      <c r="Z260" s="139" t="s">
        <v>2137</v>
      </c>
      <c r="AA260" s="139" t="s">
        <v>148</v>
      </c>
      <c r="AB260" s="139" t="s">
        <v>133</v>
      </c>
      <c r="AC260" s="139" t="s">
        <v>139</v>
      </c>
      <c r="AD260" s="139" t="s">
        <v>125</v>
      </c>
      <c r="AE260" s="139">
        <v>2</v>
      </c>
      <c r="AG260" s="139" t="s">
        <v>1963</v>
      </c>
      <c r="AH260" s="160">
        <v>10</v>
      </c>
      <c r="AI260" s="166">
        <v>5</v>
      </c>
      <c r="AJ260" s="139">
        <v>3</v>
      </c>
      <c r="AK260" s="167" t="s">
        <v>112</v>
      </c>
      <c r="AL260" s="139" t="s">
        <v>106</v>
      </c>
      <c r="AN260" s="139">
        <v>50</v>
      </c>
      <c r="AO260" s="139">
        <v>12</v>
      </c>
      <c r="AP260" s="139">
        <v>3</v>
      </c>
      <c r="AQ260" s="139" t="s">
        <v>111</v>
      </c>
      <c r="AR260" s="167" t="s">
        <v>106</v>
      </c>
      <c r="AT260" s="139">
        <v>40</v>
      </c>
      <c r="AU260" s="139">
        <v>8</v>
      </c>
      <c r="AV260" s="139">
        <v>3</v>
      </c>
      <c r="AW260" s="139" t="s">
        <v>112</v>
      </c>
      <c r="AX260" s="139" t="s">
        <v>106</v>
      </c>
      <c r="AZ260" s="139">
        <v>0</v>
      </c>
      <c r="BF260" s="167">
        <v>0</v>
      </c>
      <c r="BL260" s="139">
        <v>0</v>
      </c>
      <c r="BX260" s="139">
        <v>0</v>
      </c>
      <c r="CD260" s="139" t="s">
        <v>2141</v>
      </c>
      <c r="CE260" s="139" t="s">
        <v>2142</v>
      </c>
      <c r="CL260" s="139">
        <v>100</v>
      </c>
    </row>
    <row r="261" spans="1:90">
      <c r="A261" s="159">
        <v>43291</v>
      </c>
      <c r="B261" s="139" t="s">
        <v>1496</v>
      </c>
      <c r="D261" s="139" t="s">
        <v>1497</v>
      </c>
      <c r="E261" s="139">
        <v>43</v>
      </c>
      <c r="F261" s="139">
        <v>4</v>
      </c>
      <c r="G261" s="160" t="s">
        <v>605</v>
      </c>
      <c r="H261" s="139">
        <v>3</v>
      </c>
      <c r="I261" s="139">
        <v>45</v>
      </c>
      <c r="J261" s="161" t="s">
        <v>2507</v>
      </c>
      <c r="K261" s="162">
        <v>109.76</v>
      </c>
      <c r="L261" s="162">
        <v>110.18</v>
      </c>
      <c r="M261" s="163" t="s">
        <v>2143</v>
      </c>
      <c r="N261" s="164">
        <v>22</v>
      </c>
      <c r="P261" s="139" t="s">
        <v>1489</v>
      </c>
      <c r="Q261" s="139" t="s">
        <v>1523</v>
      </c>
      <c r="R261" s="160" t="s">
        <v>22</v>
      </c>
      <c r="S261" s="139" t="s">
        <v>2135</v>
      </c>
      <c r="T261" s="139" t="s">
        <v>160</v>
      </c>
      <c r="U261" s="139" t="s">
        <v>140</v>
      </c>
      <c r="V261" s="139" t="s">
        <v>1509</v>
      </c>
      <c r="W261" s="139">
        <v>4</v>
      </c>
      <c r="X261" s="165" t="s">
        <v>89</v>
      </c>
      <c r="Y261" s="139" t="s">
        <v>93</v>
      </c>
      <c r="Z261" s="139" t="s">
        <v>2144</v>
      </c>
      <c r="AA261" s="139" t="s">
        <v>148</v>
      </c>
      <c r="AB261" s="139" t="s">
        <v>160</v>
      </c>
      <c r="AC261" s="139" t="s">
        <v>138</v>
      </c>
      <c r="AD261" s="139" t="s">
        <v>144</v>
      </c>
      <c r="AE261" s="139">
        <v>1</v>
      </c>
      <c r="AG261" s="139" t="s">
        <v>2145</v>
      </c>
      <c r="AH261" s="160">
        <v>15</v>
      </c>
      <c r="AI261" s="166">
        <v>3</v>
      </c>
      <c r="AJ261" s="139">
        <v>2</v>
      </c>
      <c r="AK261" s="167" t="s">
        <v>110</v>
      </c>
      <c r="AL261" s="139" t="s">
        <v>107</v>
      </c>
      <c r="AN261" s="139">
        <v>44.8</v>
      </c>
      <c r="AO261" s="139">
        <v>6</v>
      </c>
      <c r="AP261" s="139">
        <v>2</v>
      </c>
      <c r="AQ261" s="139" t="s">
        <v>110</v>
      </c>
      <c r="AR261" s="167" t="s">
        <v>107</v>
      </c>
      <c r="AT261" s="139">
        <v>40</v>
      </c>
      <c r="AU261" s="139">
        <v>4</v>
      </c>
      <c r="AV261" s="139">
        <v>2</v>
      </c>
      <c r="AW261" s="139" t="s">
        <v>110</v>
      </c>
      <c r="AX261" s="139" t="s">
        <v>107</v>
      </c>
      <c r="AZ261" s="139">
        <v>0</v>
      </c>
      <c r="BF261" s="167">
        <v>0</v>
      </c>
      <c r="BL261" s="139">
        <v>0.1</v>
      </c>
      <c r="BM261" s="167">
        <v>0.2</v>
      </c>
      <c r="BN261" s="139">
        <v>0.2</v>
      </c>
      <c r="BO261" s="139" t="s">
        <v>109</v>
      </c>
      <c r="BP261" s="139" t="s">
        <v>105</v>
      </c>
      <c r="BQ261" s="139" t="s">
        <v>2146</v>
      </c>
      <c r="BX261" s="139">
        <v>0.1</v>
      </c>
      <c r="BY261" s="139">
        <v>0.1</v>
      </c>
      <c r="BZ261" s="139">
        <v>0.1</v>
      </c>
      <c r="CA261" s="139" t="s">
        <v>113</v>
      </c>
      <c r="CB261" s="139" t="s">
        <v>107</v>
      </c>
      <c r="CD261" s="139" t="s">
        <v>2147</v>
      </c>
      <c r="CE261" s="139" t="s">
        <v>2148</v>
      </c>
      <c r="CL261" s="139">
        <v>99.999999999999986</v>
      </c>
    </row>
    <row r="262" spans="1:90">
      <c r="A262" s="159">
        <v>43291</v>
      </c>
      <c r="B262" s="139" t="s">
        <v>1496</v>
      </c>
      <c r="D262" s="139" t="s">
        <v>1497</v>
      </c>
      <c r="E262" s="139">
        <v>44</v>
      </c>
      <c r="F262" s="139">
        <v>1</v>
      </c>
      <c r="G262" s="160" t="s">
        <v>607</v>
      </c>
      <c r="H262" s="139">
        <v>0</v>
      </c>
      <c r="I262" s="139">
        <v>44.5</v>
      </c>
      <c r="J262" s="161" t="s">
        <v>2507</v>
      </c>
      <c r="K262" s="162">
        <v>109.75</v>
      </c>
      <c r="L262" s="162">
        <v>110.19499999999999</v>
      </c>
      <c r="M262" s="163" t="s">
        <v>2143</v>
      </c>
      <c r="N262" s="164">
        <v>22</v>
      </c>
      <c r="P262" s="139" t="s">
        <v>1489</v>
      </c>
      <c r="Q262" s="139" t="s">
        <v>1523</v>
      </c>
      <c r="R262" s="160" t="s">
        <v>2135</v>
      </c>
      <c r="S262" s="139" t="s">
        <v>2135</v>
      </c>
      <c r="V262" s="139" t="s">
        <v>1509</v>
      </c>
      <c r="W262" s="139">
        <v>4</v>
      </c>
      <c r="X262" s="165" t="s">
        <v>89</v>
      </c>
      <c r="Y262" s="139" t="s">
        <v>93</v>
      </c>
      <c r="Z262" s="139" t="s">
        <v>2144</v>
      </c>
      <c r="AA262" s="139" t="s">
        <v>148</v>
      </c>
      <c r="AB262" s="139" t="s">
        <v>160</v>
      </c>
      <c r="AC262" s="139" t="s">
        <v>138</v>
      </c>
      <c r="AD262" s="139" t="s">
        <v>144</v>
      </c>
      <c r="AE262" s="139">
        <v>1</v>
      </c>
      <c r="AG262" s="139" t="s">
        <v>2145</v>
      </c>
      <c r="AH262" s="160">
        <v>15</v>
      </c>
      <c r="AI262" s="166">
        <v>3</v>
      </c>
      <c r="AJ262" s="139">
        <v>2</v>
      </c>
      <c r="AK262" s="167" t="s">
        <v>110</v>
      </c>
      <c r="AL262" s="139" t="s">
        <v>107</v>
      </c>
      <c r="AN262" s="139">
        <v>44.8</v>
      </c>
      <c r="AO262" s="139">
        <v>6</v>
      </c>
      <c r="AP262" s="139">
        <v>2</v>
      </c>
      <c r="AQ262" s="139" t="s">
        <v>110</v>
      </c>
      <c r="AR262" s="167" t="s">
        <v>107</v>
      </c>
      <c r="AT262" s="139">
        <v>40</v>
      </c>
      <c r="AU262" s="139">
        <v>4</v>
      </c>
      <c r="AV262" s="139">
        <v>2</v>
      </c>
      <c r="AW262" s="139" t="s">
        <v>110</v>
      </c>
      <c r="AX262" s="139" t="s">
        <v>107</v>
      </c>
      <c r="AZ262" s="139">
        <v>0</v>
      </c>
      <c r="BF262" s="167">
        <v>0</v>
      </c>
      <c r="BL262" s="139">
        <v>0.1</v>
      </c>
      <c r="BM262" s="167">
        <v>0.2</v>
      </c>
      <c r="BN262" s="139">
        <v>0.2</v>
      </c>
      <c r="BO262" s="139" t="s">
        <v>109</v>
      </c>
      <c r="BP262" s="139" t="s">
        <v>105</v>
      </c>
      <c r="BQ262" s="139" t="s">
        <v>2146</v>
      </c>
      <c r="BX262" s="139">
        <v>0.1</v>
      </c>
      <c r="BY262" s="139">
        <v>0.1</v>
      </c>
      <c r="BZ262" s="139">
        <v>0.1</v>
      </c>
      <c r="CA262" s="139" t="s">
        <v>113</v>
      </c>
      <c r="CB262" s="139" t="s">
        <v>107</v>
      </c>
      <c r="CD262" s="139" t="s">
        <v>2147</v>
      </c>
      <c r="CE262" s="139" t="s">
        <v>2148</v>
      </c>
      <c r="CL262" s="139">
        <v>99.999999999999986</v>
      </c>
    </row>
    <row r="263" spans="1:90">
      <c r="A263" s="159">
        <v>43291</v>
      </c>
      <c r="B263" s="139" t="s">
        <v>1496</v>
      </c>
      <c r="D263" s="139" t="s">
        <v>1497</v>
      </c>
      <c r="E263" s="139">
        <v>45</v>
      </c>
      <c r="F263" s="139">
        <v>1</v>
      </c>
      <c r="G263" s="160" t="s">
        <v>609</v>
      </c>
      <c r="H263" s="139">
        <v>0</v>
      </c>
      <c r="I263" s="139">
        <v>95</v>
      </c>
      <c r="J263" s="161" t="s">
        <v>2507</v>
      </c>
      <c r="K263" s="162">
        <v>110.25</v>
      </c>
      <c r="L263" s="162">
        <v>111.2</v>
      </c>
      <c r="M263" s="163" t="s">
        <v>2143</v>
      </c>
      <c r="N263" s="164">
        <v>22</v>
      </c>
      <c r="P263" s="139" t="s">
        <v>1489</v>
      </c>
      <c r="Q263" s="139" t="s">
        <v>1523</v>
      </c>
      <c r="R263" s="160" t="s">
        <v>2135</v>
      </c>
      <c r="S263" s="139" t="s">
        <v>2135</v>
      </c>
      <c r="V263" s="139" t="s">
        <v>1509</v>
      </c>
      <c r="W263" s="139">
        <v>4</v>
      </c>
      <c r="X263" s="165" t="s">
        <v>89</v>
      </c>
      <c r="Y263" s="139" t="s">
        <v>93</v>
      </c>
      <c r="Z263" s="139" t="s">
        <v>2144</v>
      </c>
      <c r="AA263" s="139" t="s">
        <v>148</v>
      </c>
      <c r="AB263" s="139" t="s">
        <v>160</v>
      </c>
      <c r="AC263" s="139" t="s">
        <v>138</v>
      </c>
      <c r="AD263" s="139" t="s">
        <v>144</v>
      </c>
      <c r="AE263" s="139">
        <v>1</v>
      </c>
      <c r="AG263" s="139" t="s">
        <v>2145</v>
      </c>
      <c r="AH263" s="160">
        <v>15</v>
      </c>
      <c r="AI263" s="166">
        <v>3</v>
      </c>
      <c r="AJ263" s="139">
        <v>2</v>
      </c>
      <c r="AK263" s="167" t="s">
        <v>110</v>
      </c>
      <c r="AL263" s="139" t="s">
        <v>107</v>
      </c>
      <c r="AN263" s="139">
        <v>44.8</v>
      </c>
      <c r="AO263" s="139">
        <v>6</v>
      </c>
      <c r="AP263" s="139">
        <v>2</v>
      </c>
      <c r="AQ263" s="139" t="s">
        <v>110</v>
      </c>
      <c r="AR263" s="167" t="s">
        <v>107</v>
      </c>
      <c r="AT263" s="139">
        <v>40</v>
      </c>
      <c r="AU263" s="139">
        <v>4</v>
      </c>
      <c r="AV263" s="139">
        <v>2</v>
      </c>
      <c r="AW263" s="139" t="s">
        <v>110</v>
      </c>
      <c r="AX263" s="139" t="s">
        <v>107</v>
      </c>
      <c r="AZ263" s="139">
        <v>0</v>
      </c>
      <c r="BF263" s="167">
        <v>0</v>
      </c>
      <c r="BL263" s="139">
        <v>0.1</v>
      </c>
      <c r="BM263" s="167">
        <v>0.2</v>
      </c>
      <c r="BN263" s="139">
        <v>0.2</v>
      </c>
      <c r="BO263" s="139" t="s">
        <v>109</v>
      </c>
      <c r="BP263" s="139" t="s">
        <v>105</v>
      </c>
      <c r="BQ263" s="139" t="s">
        <v>2146</v>
      </c>
      <c r="BX263" s="139">
        <v>0.1</v>
      </c>
      <c r="BY263" s="139">
        <v>0.1</v>
      </c>
      <c r="BZ263" s="139">
        <v>0.1</v>
      </c>
      <c r="CA263" s="139" t="s">
        <v>113</v>
      </c>
      <c r="CB263" s="139" t="s">
        <v>107</v>
      </c>
      <c r="CD263" s="139" t="s">
        <v>2147</v>
      </c>
      <c r="CE263" s="139" t="s">
        <v>2148</v>
      </c>
      <c r="CL263" s="139">
        <v>99.999999999999986</v>
      </c>
    </row>
    <row r="264" spans="1:90">
      <c r="A264" s="159">
        <v>43291</v>
      </c>
      <c r="B264" s="139" t="s">
        <v>1496</v>
      </c>
      <c r="D264" s="139" t="s">
        <v>1497</v>
      </c>
      <c r="E264" s="139">
        <v>45</v>
      </c>
      <c r="F264" s="139">
        <v>2</v>
      </c>
      <c r="G264" s="160" t="s">
        <v>611</v>
      </c>
      <c r="H264" s="139">
        <v>0</v>
      </c>
      <c r="I264" s="139">
        <v>74</v>
      </c>
      <c r="J264" s="161" t="s">
        <v>2507</v>
      </c>
      <c r="K264" s="162">
        <v>111.2</v>
      </c>
      <c r="L264" s="162">
        <v>111.94</v>
      </c>
      <c r="M264" s="163" t="s">
        <v>2143</v>
      </c>
      <c r="N264" s="164">
        <v>22</v>
      </c>
      <c r="P264" s="139" t="s">
        <v>1489</v>
      </c>
      <c r="Q264" s="139" t="s">
        <v>1523</v>
      </c>
      <c r="R264" s="160" t="s">
        <v>2135</v>
      </c>
      <c r="S264" s="139" t="s">
        <v>2135</v>
      </c>
      <c r="V264" s="139" t="s">
        <v>1509</v>
      </c>
      <c r="W264" s="139">
        <v>4</v>
      </c>
      <c r="X264" s="165" t="s">
        <v>89</v>
      </c>
      <c r="Y264" s="139" t="s">
        <v>93</v>
      </c>
      <c r="Z264" s="139" t="s">
        <v>2144</v>
      </c>
      <c r="AA264" s="139" t="s">
        <v>148</v>
      </c>
      <c r="AB264" s="139" t="s">
        <v>160</v>
      </c>
      <c r="AC264" s="139" t="s">
        <v>138</v>
      </c>
      <c r="AD264" s="139" t="s">
        <v>144</v>
      </c>
      <c r="AE264" s="139">
        <v>1</v>
      </c>
      <c r="AG264" s="139" t="s">
        <v>2145</v>
      </c>
      <c r="AH264" s="160">
        <v>15</v>
      </c>
      <c r="AI264" s="166">
        <v>3</v>
      </c>
      <c r="AJ264" s="139">
        <v>2</v>
      </c>
      <c r="AK264" s="167" t="s">
        <v>110</v>
      </c>
      <c r="AL264" s="139" t="s">
        <v>107</v>
      </c>
      <c r="AN264" s="139">
        <v>44.8</v>
      </c>
      <c r="AO264" s="139">
        <v>6</v>
      </c>
      <c r="AP264" s="139">
        <v>2</v>
      </c>
      <c r="AQ264" s="139" t="s">
        <v>110</v>
      </c>
      <c r="AR264" s="167" t="s">
        <v>107</v>
      </c>
      <c r="AT264" s="139">
        <v>40</v>
      </c>
      <c r="AU264" s="139">
        <v>4</v>
      </c>
      <c r="AV264" s="139">
        <v>2</v>
      </c>
      <c r="AW264" s="139" t="s">
        <v>110</v>
      </c>
      <c r="AX264" s="139" t="s">
        <v>107</v>
      </c>
      <c r="AZ264" s="139">
        <v>0</v>
      </c>
      <c r="BF264" s="167">
        <v>0</v>
      </c>
      <c r="BL264" s="139">
        <v>0.1</v>
      </c>
      <c r="BM264" s="167">
        <v>0.2</v>
      </c>
      <c r="BN264" s="139">
        <v>0.2</v>
      </c>
      <c r="BO264" s="139" t="s">
        <v>109</v>
      </c>
      <c r="BP264" s="139" t="s">
        <v>105</v>
      </c>
      <c r="BQ264" s="139" t="s">
        <v>2146</v>
      </c>
      <c r="BX264" s="139">
        <v>0.1</v>
      </c>
      <c r="BY264" s="139">
        <v>0.1</v>
      </c>
      <c r="BZ264" s="139">
        <v>0.1</v>
      </c>
      <c r="CA264" s="139" t="s">
        <v>113</v>
      </c>
      <c r="CB264" s="139" t="s">
        <v>107</v>
      </c>
      <c r="CD264" s="139" t="s">
        <v>2147</v>
      </c>
      <c r="CE264" s="139" t="s">
        <v>2148</v>
      </c>
      <c r="CL264" s="139">
        <v>99.999999999999986</v>
      </c>
    </row>
    <row r="265" spans="1:90">
      <c r="A265" s="159">
        <v>43291</v>
      </c>
      <c r="B265" s="139" t="s">
        <v>1496</v>
      </c>
      <c r="D265" s="139" t="s">
        <v>1497</v>
      </c>
      <c r="E265" s="139">
        <v>45</v>
      </c>
      <c r="F265" s="139">
        <v>3</v>
      </c>
      <c r="G265" s="160" t="s">
        <v>613</v>
      </c>
      <c r="H265" s="139">
        <v>0</v>
      </c>
      <c r="I265" s="139">
        <v>64</v>
      </c>
      <c r="J265" s="161" t="s">
        <v>2507</v>
      </c>
      <c r="K265" s="162">
        <v>111.94</v>
      </c>
      <c r="L265" s="162">
        <v>112.58</v>
      </c>
      <c r="M265" s="163" t="s">
        <v>2143</v>
      </c>
      <c r="N265" s="164">
        <v>22</v>
      </c>
      <c r="P265" s="139" t="s">
        <v>1489</v>
      </c>
      <c r="Q265" s="139" t="s">
        <v>1523</v>
      </c>
      <c r="R265" s="160" t="s">
        <v>2135</v>
      </c>
      <c r="S265" s="139" t="s">
        <v>2135</v>
      </c>
      <c r="V265" s="139" t="s">
        <v>1509</v>
      </c>
      <c r="W265" s="139">
        <v>4</v>
      </c>
      <c r="X265" s="165" t="s">
        <v>89</v>
      </c>
      <c r="Y265" s="139" t="s">
        <v>93</v>
      </c>
      <c r="Z265" s="139" t="s">
        <v>2144</v>
      </c>
      <c r="AA265" s="139" t="s">
        <v>148</v>
      </c>
      <c r="AB265" s="139" t="s">
        <v>160</v>
      </c>
      <c r="AC265" s="139" t="s">
        <v>138</v>
      </c>
      <c r="AD265" s="139" t="s">
        <v>144</v>
      </c>
      <c r="AE265" s="139">
        <v>1</v>
      </c>
      <c r="AG265" s="139" t="s">
        <v>2145</v>
      </c>
      <c r="AH265" s="160">
        <v>15</v>
      </c>
      <c r="AI265" s="166">
        <v>3</v>
      </c>
      <c r="AJ265" s="139">
        <v>2</v>
      </c>
      <c r="AK265" s="167" t="s">
        <v>110</v>
      </c>
      <c r="AL265" s="139" t="s">
        <v>107</v>
      </c>
      <c r="AN265" s="139">
        <v>44.8</v>
      </c>
      <c r="AO265" s="139">
        <v>6</v>
      </c>
      <c r="AP265" s="139">
        <v>2</v>
      </c>
      <c r="AQ265" s="139" t="s">
        <v>110</v>
      </c>
      <c r="AR265" s="167" t="s">
        <v>107</v>
      </c>
      <c r="AT265" s="139">
        <v>40</v>
      </c>
      <c r="AU265" s="139">
        <v>4</v>
      </c>
      <c r="AV265" s="139">
        <v>2</v>
      </c>
      <c r="AW265" s="139" t="s">
        <v>110</v>
      </c>
      <c r="AX265" s="139" t="s">
        <v>107</v>
      </c>
      <c r="AZ265" s="139">
        <v>0</v>
      </c>
      <c r="BF265" s="167">
        <v>0</v>
      </c>
      <c r="BL265" s="139">
        <v>0.1</v>
      </c>
      <c r="BM265" s="167">
        <v>0.2</v>
      </c>
      <c r="BN265" s="139">
        <v>0.2</v>
      </c>
      <c r="BO265" s="139" t="s">
        <v>109</v>
      </c>
      <c r="BP265" s="139" t="s">
        <v>105</v>
      </c>
      <c r="BQ265" s="139" t="s">
        <v>2146</v>
      </c>
      <c r="BX265" s="139">
        <v>0.1</v>
      </c>
      <c r="BY265" s="139">
        <v>0.1</v>
      </c>
      <c r="BZ265" s="139">
        <v>0.1</v>
      </c>
      <c r="CA265" s="139" t="s">
        <v>113</v>
      </c>
      <c r="CB265" s="139" t="s">
        <v>107</v>
      </c>
      <c r="CD265" s="139" t="s">
        <v>2147</v>
      </c>
      <c r="CE265" s="139" t="s">
        <v>2148</v>
      </c>
      <c r="CL265" s="139">
        <v>99.999999999999986</v>
      </c>
    </row>
    <row r="266" spans="1:90">
      <c r="A266" s="159">
        <v>43291</v>
      </c>
      <c r="B266" s="139" t="s">
        <v>1496</v>
      </c>
      <c r="D266" s="139" t="s">
        <v>1497</v>
      </c>
      <c r="E266" s="139">
        <v>45</v>
      </c>
      <c r="F266" s="139">
        <v>4</v>
      </c>
      <c r="G266" s="160" t="s">
        <v>615</v>
      </c>
      <c r="H266" s="139">
        <v>0</v>
      </c>
      <c r="I266" s="139">
        <v>71.5</v>
      </c>
      <c r="J266" s="161" t="s">
        <v>2507</v>
      </c>
      <c r="K266" s="162">
        <v>112.58</v>
      </c>
      <c r="L266" s="162">
        <v>113.295</v>
      </c>
      <c r="M266" s="163" t="s">
        <v>2143</v>
      </c>
      <c r="N266" s="164">
        <v>22</v>
      </c>
      <c r="P266" s="139" t="s">
        <v>1489</v>
      </c>
      <c r="Q266" s="139" t="s">
        <v>1523</v>
      </c>
      <c r="R266" s="160" t="s">
        <v>2135</v>
      </c>
      <c r="S266" s="139" t="s">
        <v>2135</v>
      </c>
      <c r="V266" s="139" t="s">
        <v>1509</v>
      </c>
      <c r="W266" s="139">
        <v>4</v>
      </c>
      <c r="X266" s="165" t="s">
        <v>89</v>
      </c>
      <c r="Y266" s="139" t="s">
        <v>93</v>
      </c>
      <c r="Z266" s="139" t="s">
        <v>2144</v>
      </c>
      <c r="AA266" s="139" t="s">
        <v>148</v>
      </c>
      <c r="AB266" s="139" t="s">
        <v>160</v>
      </c>
      <c r="AC266" s="139" t="s">
        <v>138</v>
      </c>
      <c r="AD266" s="139" t="s">
        <v>144</v>
      </c>
      <c r="AE266" s="139">
        <v>1</v>
      </c>
      <c r="AG266" s="139" t="s">
        <v>2145</v>
      </c>
      <c r="AH266" s="160">
        <v>15</v>
      </c>
      <c r="AI266" s="166">
        <v>3</v>
      </c>
      <c r="AJ266" s="139">
        <v>2</v>
      </c>
      <c r="AK266" s="167" t="s">
        <v>110</v>
      </c>
      <c r="AL266" s="139" t="s">
        <v>107</v>
      </c>
      <c r="AN266" s="139">
        <v>44.8</v>
      </c>
      <c r="AO266" s="139">
        <v>6</v>
      </c>
      <c r="AP266" s="139">
        <v>2</v>
      </c>
      <c r="AQ266" s="139" t="s">
        <v>110</v>
      </c>
      <c r="AR266" s="167" t="s">
        <v>107</v>
      </c>
      <c r="AT266" s="139">
        <v>40</v>
      </c>
      <c r="AU266" s="139">
        <v>4</v>
      </c>
      <c r="AV266" s="139">
        <v>2</v>
      </c>
      <c r="AW266" s="139" t="s">
        <v>110</v>
      </c>
      <c r="AX266" s="139" t="s">
        <v>107</v>
      </c>
      <c r="AZ266" s="139">
        <v>0</v>
      </c>
      <c r="BF266" s="167">
        <v>0</v>
      </c>
      <c r="BL266" s="139">
        <v>0.1</v>
      </c>
      <c r="BM266" s="167">
        <v>0.2</v>
      </c>
      <c r="BN266" s="139">
        <v>0.2</v>
      </c>
      <c r="BO266" s="139" t="s">
        <v>109</v>
      </c>
      <c r="BP266" s="139" t="s">
        <v>105</v>
      </c>
      <c r="BQ266" s="139" t="s">
        <v>2146</v>
      </c>
      <c r="BX266" s="139">
        <v>0.1</v>
      </c>
      <c r="BY266" s="139">
        <v>0.1</v>
      </c>
      <c r="BZ266" s="139">
        <v>0.1</v>
      </c>
      <c r="CA266" s="139" t="s">
        <v>113</v>
      </c>
      <c r="CB266" s="139" t="s">
        <v>107</v>
      </c>
      <c r="CD266" s="139" t="s">
        <v>2147</v>
      </c>
      <c r="CE266" s="139" t="s">
        <v>2148</v>
      </c>
      <c r="CL266" s="139">
        <v>99.999999999999986</v>
      </c>
    </row>
    <row r="267" spans="1:90">
      <c r="A267" s="159">
        <v>43291</v>
      </c>
      <c r="B267" s="139" t="s">
        <v>1496</v>
      </c>
      <c r="D267" s="139" t="s">
        <v>1497</v>
      </c>
      <c r="E267" s="139">
        <v>46</v>
      </c>
      <c r="F267" s="139">
        <v>1</v>
      </c>
      <c r="G267" s="160" t="s">
        <v>617</v>
      </c>
      <c r="H267" s="139">
        <v>0</v>
      </c>
      <c r="I267" s="139">
        <v>68</v>
      </c>
      <c r="J267" s="161" t="s">
        <v>2507</v>
      </c>
      <c r="K267" s="162">
        <v>113.25</v>
      </c>
      <c r="L267" s="162">
        <v>113.93</v>
      </c>
      <c r="M267" s="163" t="s">
        <v>2143</v>
      </c>
      <c r="N267" s="164">
        <v>22</v>
      </c>
      <c r="P267" s="139" t="s">
        <v>1489</v>
      </c>
      <c r="Q267" s="139" t="s">
        <v>1523</v>
      </c>
      <c r="R267" s="160" t="s">
        <v>2135</v>
      </c>
      <c r="S267" s="139" t="s">
        <v>2135</v>
      </c>
      <c r="V267" s="139" t="s">
        <v>1509</v>
      </c>
      <c r="W267" s="139">
        <v>4</v>
      </c>
      <c r="X267" s="165" t="s">
        <v>89</v>
      </c>
      <c r="Y267" s="139" t="s">
        <v>93</v>
      </c>
      <c r="Z267" s="139" t="s">
        <v>2144</v>
      </c>
      <c r="AA267" s="139" t="s">
        <v>148</v>
      </c>
      <c r="AB267" s="139" t="s">
        <v>160</v>
      </c>
      <c r="AC267" s="139" t="s">
        <v>138</v>
      </c>
      <c r="AD267" s="139" t="s">
        <v>144</v>
      </c>
      <c r="AE267" s="139">
        <v>1</v>
      </c>
      <c r="AG267" s="139" t="s">
        <v>2145</v>
      </c>
      <c r="AH267" s="160">
        <v>15</v>
      </c>
      <c r="AI267" s="166">
        <v>3</v>
      </c>
      <c r="AJ267" s="139">
        <v>2</v>
      </c>
      <c r="AK267" s="167" t="s">
        <v>110</v>
      </c>
      <c r="AL267" s="139" t="s">
        <v>107</v>
      </c>
      <c r="AN267" s="139">
        <v>44.8</v>
      </c>
      <c r="AO267" s="139">
        <v>6</v>
      </c>
      <c r="AP267" s="139">
        <v>2</v>
      </c>
      <c r="AQ267" s="139" t="s">
        <v>110</v>
      </c>
      <c r="AR267" s="167" t="s">
        <v>107</v>
      </c>
      <c r="AT267" s="139">
        <v>40</v>
      </c>
      <c r="AU267" s="139">
        <v>4</v>
      </c>
      <c r="AV267" s="139">
        <v>2</v>
      </c>
      <c r="AW267" s="139" t="s">
        <v>110</v>
      </c>
      <c r="AX267" s="139" t="s">
        <v>107</v>
      </c>
      <c r="AZ267" s="139">
        <v>0</v>
      </c>
      <c r="BF267" s="167">
        <v>0</v>
      </c>
      <c r="BL267" s="139">
        <v>0.1</v>
      </c>
      <c r="BM267" s="167">
        <v>0.2</v>
      </c>
      <c r="BN267" s="139">
        <v>0.2</v>
      </c>
      <c r="BO267" s="139" t="s">
        <v>109</v>
      </c>
      <c r="BP267" s="139" t="s">
        <v>105</v>
      </c>
      <c r="BQ267" s="139" t="s">
        <v>2146</v>
      </c>
      <c r="BX267" s="139">
        <v>0.1</v>
      </c>
      <c r="BY267" s="139">
        <v>0.1</v>
      </c>
      <c r="BZ267" s="139">
        <v>0.1</v>
      </c>
      <c r="CA267" s="139" t="s">
        <v>113</v>
      </c>
      <c r="CB267" s="139" t="s">
        <v>107</v>
      </c>
      <c r="CD267" s="139" t="s">
        <v>2147</v>
      </c>
      <c r="CE267" s="139" t="s">
        <v>2148</v>
      </c>
      <c r="CL267" s="139">
        <v>99.999999999999986</v>
      </c>
    </row>
    <row r="268" spans="1:90">
      <c r="A268" s="159">
        <v>43291</v>
      </c>
      <c r="B268" s="139" t="s">
        <v>1496</v>
      </c>
      <c r="D268" s="139" t="s">
        <v>1497</v>
      </c>
      <c r="E268" s="139">
        <v>46</v>
      </c>
      <c r="F268" s="139">
        <v>2</v>
      </c>
      <c r="G268" s="160" t="s">
        <v>619</v>
      </c>
      <c r="H268" s="139">
        <v>0</v>
      </c>
      <c r="I268" s="139">
        <v>76</v>
      </c>
      <c r="J268" s="161" t="s">
        <v>2507</v>
      </c>
      <c r="K268" s="162">
        <v>113.93</v>
      </c>
      <c r="L268" s="162">
        <v>114.69000000000001</v>
      </c>
      <c r="M268" s="163" t="s">
        <v>2143</v>
      </c>
      <c r="N268" s="164">
        <v>22</v>
      </c>
      <c r="P268" s="139" t="s">
        <v>1489</v>
      </c>
      <c r="Q268" s="139" t="s">
        <v>1523</v>
      </c>
      <c r="R268" s="160" t="s">
        <v>2135</v>
      </c>
      <c r="S268" s="139" t="s">
        <v>2135</v>
      </c>
      <c r="V268" s="139" t="s">
        <v>1509</v>
      </c>
      <c r="W268" s="139">
        <v>4</v>
      </c>
      <c r="X268" s="165" t="s">
        <v>89</v>
      </c>
      <c r="Y268" s="139" t="s">
        <v>93</v>
      </c>
      <c r="Z268" s="139" t="s">
        <v>2144</v>
      </c>
      <c r="AA268" s="139" t="s">
        <v>148</v>
      </c>
      <c r="AB268" s="139" t="s">
        <v>160</v>
      </c>
      <c r="AC268" s="139" t="s">
        <v>138</v>
      </c>
      <c r="AD268" s="139" t="s">
        <v>144</v>
      </c>
      <c r="AE268" s="139">
        <v>1</v>
      </c>
      <c r="AG268" s="139" t="s">
        <v>2145</v>
      </c>
      <c r="AH268" s="160">
        <v>15</v>
      </c>
      <c r="AI268" s="166">
        <v>3</v>
      </c>
      <c r="AJ268" s="139">
        <v>2</v>
      </c>
      <c r="AK268" s="167" t="s">
        <v>110</v>
      </c>
      <c r="AL268" s="139" t="s">
        <v>107</v>
      </c>
      <c r="AN268" s="139">
        <v>44.8</v>
      </c>
      <c r="AO268" s="139">
        <v>6</v>
      </c>
      <c r="AP268" s="139">
        <v>2</v>
      </c>
      <c r="AQ268" s="139" t="s">
        <v>110</v>
      </c>
      <c r="AR268" s="167" t="s">
        <v>107</v>
      </c>
      <c r="AT268" s="139">
        <v>40</v>
      </c>
      <c r="AU268" s="139">
        <v>4</v>
      </c>
      <c r="AV268" s="139">
        <v>2</v>
      </c>
      <c r="AW268" s="139" t="s">
        <v>110</v>
      </c>
      <c r="AX268" s="139" t="s">
        <v>107</v>
      </c>
      <c r="AZ268" s="139">
        <v>0</v>
      </c>
      <c r="BF268" s="167">
        <v>0</v>
      </c>
      <c r="BL268" s="139">
        <v>0.1</v>
      </c>
      <c r="BM268" s="167">
        <v>0.2</v>
      </c>
      <c r="BN268" s="139">
        <v>0.2</v>
      </c>
      <c r="BO268" s="139" t="s">
        <v>109</v>
      </c>
      <c r="BP268" s="139" t="s">
        <v>105</v>
      </c>
      <c r="BQ268" s="139" t="s">
        <v>2146</v>
      </c>
      <c r="BX268" s="139">
        <v>0.1</v>
      </c>
      <c r="BY268" s="139">
        <v>0.1</v>
      </c>
      <c r="BZ268" s="139">
        <v>0.1</v>
      </c>
      <c r="CA268" s="139" t="s">
        <v>113</v>
      </c>
      <c r="CB268" s="139" t="s">
        <v>107</v>
      </c>
      <c r="CD268" s="139" t="s">
        <v>2147</v>
      </c>
      <c r="CE268" s="139" t="s">
        <v>2148</v>
      </c>
      <c r="CL268" s="139">
        <v>99.999999999999986</v>
      </c>
    </row>
    <row r="269" spans="1:90">
      <c r="A269" s="159">
        <v>43291</v>
      </c>
      <c r="B269" s="139" t="s">
        <v>1496</v>
      </c>
      <c r="D269" s="139" t="s">
        <v>1497</v>
      </c>
      <c r="E269" s="139">
        <v>46</v>
      </c>
      <c r="F269" s="139">
        <v>3</v>
      </c>
      <c r="G269" s="160" t="s">
        <v>621</v>
      </c>
      <c r="H269" s="139">
        <v>0</v>
      </c>
      <c r="I269" s="139">
        <v>77</v>
      </c>
      <c r="J269" s="161" t="s">
        <v>2507</v>
      </c>
      <c r="K269" s="162">
        <v>114.69</v>
      </c>
      <c r="L269" s="162">
        <v>115.46</v>
      </c>
      <c r="M269" s="163" t="s">
        <v>2143</v>
      </c>
      <c r="N269" s="164">
        <v>22</v>
      </c>
      <c r="P269" s="139" t="s">
        <v>1489</v>
      </c>
      <c r="Q269" s="139" t="s">
        <v>1523</v>
      </c>
      <c r="R269" s="160" t="s">
        <v>2135</v>
      </c>
      <c r="S269" s="139" t="s">
        <v>2135</v>
      </c>
      <c r="V269" s="139" t="s">
        <v>1509</v>
      </c>
      <c r="W269" s="139">
        <v>4</v>
      </c>
      <c r="X269" s="165" t="s">
        <v>89</v>
      </c>
      <c r="Y269" s="139" t="s">
        <v>93</v>
      </c>
      <c r="Z269" s="139" t="s">
        <v>2144</v>
      </c>
      <c r="AA269" s="139" t="s">
        <v>148</v>
      </c>
      <c r="AB269" s="139" t="s">
        <v>160</v>
      </c>
      <c r="AC269" s="139" t="s">
        <v>138</v>
      </c>
      <c r="AD269" s="139" t="s">
        <v>144</v>
      </c>
      <c r="AE269" s="139">
        <v>1</v>
      </c>
      <c r="AG269" s="139" t="s">
        <v>2145</v>
      </c>
      <c r="AH269" s="160">
        <v>15</v>
      </c>
      <c r="AI269" s="166">
        <v>3</v>
      </c>
      <c r="AJ269" s="139">
        <v>2</v>
      </c>
      <c r="AK269" s="167" t="s">
        <v>110</v>
      </c>
      <c r="AL269" s="139" t="s">
        <v>107</v>
      </c>
      <c r="AN269" s="139">
        <v>44.8</v>
      </c>
      <c r="AO269" s="139">
        <v>6</v>
      </c>
      <c r="AP269" s="139">
        <v>2</v>
      </c>
      <c r="AQ269" s="139" t="s">
        <v>110</v>
      </c>
      <c r="AR269" s="167" t="s">
        <v>107</v>
      </c>
      <c r="AT269" s="139">
        <v>40</v>
      </c>
      <c r="AU269" s="139">
        <v>4</v>
      </c>
      <c r="AV269" s="139">
        <v>2</v>
      </c>
      <c r="AW269" s="139" t="s">
        <v>110</v>
      </c>
      <c r="AX269" s="139" t="s">
        <v>107</v>
      </c>
      <c r="AZ269" s="139">
        <v>0</v>
      </c>
      <c r="BF269" s="167">
        <v>0</v>
      </c>
      <c r="BL269" s="139">
        <v>0.1</v>
      </c>
      <c r="BM269" s="167">
        <v>0.2</v>
      </c>
      <c r="BN269" s="139">
        <v>0.2</v>
      </c>
      <c r="BO269" s="139" t="s">
        <v>109</v>
      </c>
      <c r="BP269" s="139" t="s">
        <v>105</v>
      </c>
      <c r="BQ269" s="139" t="s">
        <v>2146</v>
      </c>
      <c r="BX269" s="139">
        <v>0.1</v>
      </c>
      <c r="BY269" s="139">
        <v>0.1</v>
      </c>
      <c r="BZ269" s="139">
        <v>0.1</v>
      </c>
      <c r="CA269" s="139" t="s">
        <v>113</v>
      </c>
      <c r="CB269" s="139" t="s">
        <v>107</v>
      </c>
      <c r="CD269" s="139" t="s">
        <v>2147</v>
      </c>
      <c r="CE269" s="139" t="s">
        <v>2148</v>
      </c>
      <c r="CL269" s="139">
        <v>99.999999999999986</v>
      </c>
    </row>
    <row r="270" spans="1:90">
      <c r="A270" s="159">
        <v>43291</v>
      </c>
      <c r="B270" s="139" t="s">
        <v>1496</v>
      </c>
      <c r="D270" s="139" t="s">
        <v>1497</v>
      </c>
      <c r="E270" s="139">
        <v>46</v>
      </c>
      <c r="F270" s="139">
        <v>4</v>
      </c>
      <c r="G270" s="160" t="s">
        <v>623</v>
      </c>
      <c r="H270" s="139">
        <v>0</v>
      </c>
      <c r="I270" s="139">
        <v>94</v>
      </c>
      <c r="J270" s="161" t="s">
        <v>2507</v>
      </c>
      <c r="K270" s="162">
        <v>115.46</v>
      </c>
      <c r="L270" s="162">
        <v>116.39999999999999</v>
      </c>
      <c r="M270" s="163" t="s">
        <v>2143</v>
      </c>
      <c r="N270" s="164">
        <v>22</v>
      </c>
      <c r="P270" s="139" t="s">
        <v>1489</v>
      </c>
      <c r="Q270" s="139" t="s">
        <v>1523</v>
      </c>
      <c r="R270" s="160" t="s">
        <v>2135</v>
      </c>
      <c r="S270" s="139" t="s">
        <v>2135</v>
      </c>
      <c r="V270" s="139" t="s">
        <v>1509</v>
      </c>
      <c r="W270" s="139">
        <v>4</v>
      </c>
      <c r="X270" s="165" t="s">
        <v>89</v>
      </c>
      <c r="Y270" s="139" t="s">
        <v>93</v>
      </c>
      <c r="Z270" s="139" t="s">
        <v>2144</v>
      </c>
      <c r="AA270" s="139" t="s">
        <v>148</v>
      </c>
      <c r="AB270" s="139" t="s">
        <v>160</v>
      </c>
      <c r="AC270" s="139" t="s">
        <v>138</v>
      </c>
      <c r="AD270" s="139" t="s">
        <v>144</v>
      </c>
      <c r="AE270" s="139">
        <v>1</v>
      </c>
      <c r="AG270" s="139" t="s">
        <v>2145</v>
      </c>
      <c r="AH270" s="160">
        <v>15</v>
      </c>
      <c r="AI270" s="166">
        <v>3</v>
      </c>
      <c r="AJ270" s="139">
        <v>2</v>
      </c>
      <c r="AK270" s="167" t="s">
        <v>110</v>
      </c>
      <c r="AL270" s="139" t="s">
        <v>107</v>
      </c>
      <c r="AN270" s="139">
        <v>44.8</v>
      </c>
      <c r="AO270" s="139">
        <v>6</v>
      </c>
      <c r="AP270" s="139">
        <v>2</v>
      </c>
      <c r="AQ270" s="139" t="s">
        <v>110</v>
      </c>
      <c r="AR270" s="167" t="s">
        <v>107</v>
      </c>
      <c r="AT270" s="139">
        <v>40</v>
      </c>
      <c r="AU270" s="139">
        <v>4</v>
      </c>
      <c r="AV270" s="139">
        <v>2</v>
      </c>
      <c r="AW270" s="139" t="s">
        <v>110</v>
      </c>
      <c r="AX270" s="139" t="s">
        <v>107</v>
      </c>
      <c r="AZ270" s="139">
        <v>0</v>
      </c>
      <c r="BF270" s="167">
        <v>0</v>
      </c>
      <c r="BL270" s="139">
        <v>0.1</v>
      </c>
      <c r="BM270" s="167">
        <v>0.2</v>
      </c>
      <c r="BN270" s="139">
        <v>0.2</v>
      </c>
      <c r="BO270" s="139" t="s">
        <v>109</v>
      </c>
      <c r="BP270" s="139" t="s">
        <v>105</v>
      </c>
      <c r="BQ270" s="139" t="s">
        <v>2146</v>
      </c>
      <c r="BX270" s="139">
        <v>0.1</v>
      </c>
      <c r="BY270" s="139">
        <v>0.1</v>
      </c>
      <c r="BZ270" s="139">
        <v>0.1</v>
      </c>
      <c r="CA270" s="139" t="s">
        <v>113</v>
      </c>
      <c r="CB270" s="139" t="s">
        <v>107</v>
      </c>
      <c r="CD270" s="139" t="s">
        <v>2147</v>
      </c>
      <c r="CE270" s="139" t="s">
        <v>2148</v>
      </c>
      <c r="CL270" s="139">
        <v>99.999999999999986</v>
      </c>
    </row>
    <row r="271" spans="1:90">
      <c r="A271" s="159">
        <v>43291</v>
      </c>
      <c r="B271" s="139" t="s">
        <v>1496</v>
      </c>
      <c r="D271" s="139" t="s">
        <v>1497</v>
      </c>
      <c r="E271" s="139">
        <v>47</v>
      </c>
      <c r="F271" s="139">
        <v>1</v>
      </c>
      <c r="G271" s="160" t="s">
        <v>625</v>
      </c>
      <c r="H271" s="139">
        <v>0</v>
      </c>
      <c r="I271" s="139">
        <v>88</v>
      </c>
      <c r="J271" s="161" t="s">
        <v>2507</v>
      </c>
      <c r="K271" s="162">
        <v>116.25</v>
      </c>
      <c r="L271" s="162">
        <v>117.13</v>
      </c>
      <c r="M271" s="163" t="s">
        <v>2143</v>
      </c>
      <c r="N271" s="164">
        <v>22</v>
      </c>
      <c r="P271" s="139" t="s">
        <v>1489</v>
      </c>
      <c r="Q271" s="139" t="s">
        <v>1523</v>
      </c>
      <c r="R271" s="160" t="s">
        <v>2135</v>
      </c>
      <c r="S271" s="139" t="s">
        <v>2135</v>
      </c>
      <c r="V271" s="139" t="s">
        <v>1509</v>
      </c>
      <c r="W271" s="139">
        <v>4</v>
      </c>
      <c r="X271" s="165" t="s">
        <v>89</v>
      </c>
      <c r="Y271" s="139" t="s">
        <v>93</v>
      </c>
      <c r="Z271" s="139" t="s">
        <v>2144</v>
      </c>
      <c r="AA271" s="139" t="s">
        <v>148</v>
      </c>
      <c r="AB271" s="139" t="s">
        <v>160</v>
      </c>
      <c r="AC271" s="139" t="s">
        <v>138</v>
      </c>
      <c r="AD271" s="139" t="s">
        <v>144</v>
      </c>
      <c r="AE271" s="139">
        <v>1</v>
      </c>
      <c r="AG271" s="139" t="s">
        <v>2145</v>
      </c>
      <c r="AH271" s="160">
        <v>15</v>
      </c>
      <c r="AI271" s="166">
        <v>3</v>
      </c>
      <c r="AJ271" s="139">
        <v>2</v>
      </c>
      <c r="AK271" s="167" t="s">
        <v>110</v>
      </c>
      <c r="AL271" s="139" t="s">
        <v>107</v>
      </c>
      <c r="AN271" s="139">
        <v>44.8</v>
      </c>
      <c r="AO271" s="139">
        <v>6</v>
      </c>
      <c r="AP271" s="139">
        <v>2</v>
      </c>
      <c r="AQ271" s="139" t="s">
        <v>110</v>
      </c>
      <c r="AR271" s="167" t="s">
        <v>107</v>
      </c>
      <c r="AT271" s="139">
        <v>40</v>
      </c>
      <c r="AU271" s="139">
        <v>4</v>
      </c>
      <c r="AV271" s="139">
        <v>2</v>
      </c>
      <c r="AW271" s="139" t="s">
        <v>110</v>
      </c>
      <c r="AX271" s="139" t="s">
        <v>107</v>
      </c>
      <c r="AZ271" s="139">
        <v>0</v>
      </c>
      <c r="BF271" s="167">
        <v>0</v>
      </c>
      <c r="BL271" s="139">
        <v>0.1</v>
      </c>
      <c r="BM271" s="167">
        <v>0.2</v>
      </c>
      <c r="BN271" s="139">
        <v>0.2</v>
      </c>
      <c r="BO271" s="139" t="s">
        <v>109</v>
      </c>
      <c r="BP271" s="139" t="s">
        <v>105</v>
      </c>
      <c r="BQ271" s="139" t="s">
        <v>2146</v>
      </c>
      <c r="BX271" s="139">
        <v>0.1</v>
      </c>
      <c r="BY271" s="139">
        <v>0.1</v>
      </c>
      <c r="BZ271" s="139">
        <v>0.1</v>
      </c>
      <c r="CA271" s="139" t="s">
        <v>113</v>
      </c>
      <c r="CB271" s="139" t="s">
        <v>107</v>
      </c>
      <c r="CD271" s="139" t="s">
        <v>2147</v>
      </c>
      <c r="CE271" s="139" t="s">
        <v>2148</v>
      </c>
      <c r="CL271" s="139">
        <v>99.999999999999986</v>
      </c>
    </row>
    <row r="272" spans="1:90">
      <c r="A272" s="159">
        <v>43291</v>
      </c>
      <c r="B272" s="139" t="s">
        <v>1496</v>
      </c>
      <c r="D272" s="139" t="s">
        <v>1497</v>
      </c>
      <c r="E272" s="139">
        <v>47</v>
      </c>
      <c r="F272" s="139">
        <v>2</v>
      </c>
      <c r="G272" s="160" t="s">
        <v>627</v>
      </c>
      <c r="H272" s="139">
        <v>0</v>
      </c>
      <c r="I272" s="139">
        <v>76</v>
      </c>
      <c r="J272" s="161" t="s">
        <v>2507</v>
      </c>
      <c r="K272" s="162">
        <v>117.13</v>
      </c>
      <c r="L272" s="162">
        <v>117.89</v>
      </c>
      <c r="M272" s="163" t="s">
        <v>2143</v>
      </c>
      <c r="N272" s="164">
        <v>22</v>
      </c>
      <c r="P272" s="139" t="s">
        <v>1489</v>
      </c>
      <c r="Q272" s="139" t="s">
        <v>1523</v>
      </c>
      <c r="R272" s="160" t="s">
        <v>2135</v>
      </c>
      <c r="S272" s="139" t="s">
        <v>21</v>
      </c>
      <c r="V272" s="139" t="s">
        <v>1509</v>
      </c>
      <c r="W272" s="139">
        <v>4</v>
      </c>
      <c r="X272" s="165" t="s">
        <v>89</v>
      </c>
      <c r="Y272" s="139" t="s">
        <v>93</v>
      </c>
      <c r="Z272" s="139" t="s">
        <v>2144</v>
      </c>
      <c r="AA272" s="139" t="s">
        <v>148</v>
      </c>
      <c r="AB272" s="139" t="s">
        <v>160</v>
      </c>
      <c r="AC272" s="139" t="s">
        <v>138</v>
      </c>
      <c r="AD272" s="139" t="s">
        <v>144</v>
      </c>
      <c r="AE272" s="139">
        <v>1</v>
      </c>
      <c r="AG272" s="139" t="s">
        <v>2145</v>
      </c>
      <c r="AH272" s="160">
        <v>15</v>
      </c>
      <c r="AI272" s="166">
        <v>3</v>
      </c>
      <c r="AJ272" s="139">
        <v>2</v>
      </c>
      <c r="AK272" s="167" t="s">
        <v>110</v>
      </c>
      <c r="AL272" s="139" t="s">
        <v>107</v>
      </c>
      <c r="AN272" s="139">
        <v>44.8</v>
      </c>
      <c r="AO272" s="139">
        <v>6</v>
      </c>
      <c r="AP272" s="139">
        <v>2</v>
      </c>
      <c r="AQ272" s="139" t="s">
        <v>110</v>
      </c>
      <c r="AR272" s="167" t="s">
        <v>107</v>
      </c>
      <c r="AT272" s="139">
        <v>40</v>
      </c>
      <c r="AU272" s="139">
        <v>4</v>
      </c>
      <c r="AV272" s="139">
        <v>2</v>
      </c>
      <c r="AW272" s="139" t="s">
        <v>110</v>
      </c>
      <c r="AX272" s="139" t="s">
        <v>107</v>
      </c>
      <c r="AZ272" s="139">
        <v>0</v>
      </c>
      <c r="BF272" s="167">
        <v>0</v>
      </c>
      <c r="BL272" s="139">
        <v>0.1</v>
      </c>
      <c r="BM272" s="167">
        <v>0.2</v>
      </c>
      <c r="BN272" s="139">
        <v>0.2</v>
      </c>
      <c r="BO272" s="139" t="s">
        <v>109</v>
      </c>
      <c r="BP272" s="139" t="s">
        <v>105</v>
      </c>
      <c r="BQ272" s="139" t="s">
        <v>2146</v>
      </c>
      <c r="BX272" s="139">
        <v>0.1</v>
      </c>
      <c r="BY272" s="139">
        <v>0.1</v>
      </c>
      <c r="BZ272" s="139">
        <v>0.1</v>
      </c>
      <c r="CA272" s="139" t="s">
        <v>113</v>
      </c>
      <c r="CB272" s="139" t="s">
        <v>107</v>
      </c>
      <c r="CD272" s="139" t="s">
        <v>2147</v>
      </c>
      <c r="CE272" s="139" t="s">
        <v>2148</v>
      </c>
      <c r="CL272" s="139">
        <v>99.999999999999986</v>
      </c>
    </row>
    <row r="273" spans="1:90">
      <c r="A273" s="159">
        <v>43291</v>
      </c>
      <c r="B273" s="139" t="s">
        <v>1496</v>
      </c>
      <c r="D273" s="139" t="s">
        <v>1497</v>
      </c>
      <c r="E273" s="139">
        <v>47</v>
      </c>
      <c r="F273" s="139">
        <v>2</v>
      </c>
      <c r="G273" s="160" t="s">
        <v>627</v>
      </c>
      <c r="H273" s="139">
        <v>76</v>
      </c>
      <c r="I273" s="139">
        <v>85</v>
      </c>
      <c r="J273" s="161" t="s">
        <v>2507</v>
      </c>
      <c r="K273" s="162">
        <v>117.89</v>
      </c>
      <c r="L273" s="162">
        <v>117.97999999999999</v>
      </c>
      <c r="M273" s="163" t="s">
        <v>2149</v>
      </c>
      <c r="N273" s="164">
        <v>2</v>
      </c>
      <c r="O273" s="139" t="s">
        <v>1494</v>
      </c>
      <c r="P273" s="139" t="s">
        <v>12</v>
      </c>
      <c r="Q273" s="139" t="s">
        <v>1615</v>
      </c>
      <c r="R273" s="160" t="s">
        <v>21</v>
      </c>
      <c r="S273" s="139" t="s">
        <v>2135</v>
      </c>
      <c r="T273" s="139" t="s">
        <v>133</v>
      </c>
      <c r="U273" s="139" t="s">
        <v>140</v>
      </c>
      <c r="V273" s="139" t="s">
        <v>1569</v>
      </c>
      <c r="W273" s="139">
        <v>5</v>
      </c>
      <c r="X273" s="165" t="s">
        <v>90</v>
      </c>
      <c r="Y273" s="139" t="s">
        <v>92</v>
      </c>
      <c r="Z273" s="139" t="s">
        <v>2150</v>
      </c>
      <c r="AA273" s="139" t="s">
        <v>148</v>
      </c>
      <c r="AB273" s="139" t="s">
        <v>133</v>
      </c>
      <c r="AC273" s="139" t="s">
        <v>139</v>
      </c>
      <c r="AD273" s="139" t="s">
        <v>125</v>
      </c>
      <c r="AE273" s="139">
        <v>2</v>
      </c>
      <c r="AG273" s="139" t="s">
        <v>2151</v>
      </c>
      <c r="AH273" s="160">
        <v>94.7</v>
      </c>
      <c r="AI273" s="166">
        <v>7</v>
      </c>
      <c r="AJ273" s="139">
        <v>4</v>
      </c>
      <c r="AK273" s="167" t="s">
        <v>109</v>
      </c>
      <c r="AL273" s="139" t="s">
        <v>105</v>
      </c>
      <c r="AN273" s="139">
        <v>0.1</v>
      </c>
      <c r="AO273" s="139">
        <v>0.5</v>
      </c>
      <c r="AP273" s="139">
        <v>0.5</v>
      </c>
      <c r="AQ273" s="139" t="s">
        <v>113</v>
      </c>
      <c r="AR273" s="167" t="s">
        <v>107</v>
      </c>
      <c r="AS273" s="139" t="s">
        <v>2152</v>
      </c>
      <c r="AT273" s="139">
        <v>5</v>
      </c>
      <c r="AU273" s="139">
        <v>10</v>
      </c>
      <c r="AV273" s="139">
        <v>5</v>
      </c>
      <c r="AW273" s="139" t="s">
        <v>113</v>
      </c>
      <c r="AX273" s="139" t="s">
        <v>107</v>
      </c>
      <c r="AZ273" s="139">
        <v>0</v>
      </c>
      <c r="BF273" s="167">
        <v>0</v>
      </c>
      <c r="BL273" s="139">
        <v>0.1</v>
      </c>
      <c r="BM273" s="167">
        <v>0.5</v>
      </c>
      <c r="BN273" s="139">
        <v>0.5</v>
      </c>
      <c r="BO273" s="139" t="s">
        <v>109</v>
      </c>
      <c r="BP273" s="139" t="s">
        <v>105</v>
      </c>
      <c r="BX273" s="139">
        <v>0.1</v>
      </c>
      <c r="BY273" s="139">
        <v>0.1</v>
      </c>
      <c r="BZ273" s="139">
        <v>0.1</v>
      </c>
      <c r="CA273" s="139" t="s">
        <v>113</v>
      </c>
      <c r="CB273" s="139" t="s">
        <v>107</v>
      </c>
      <c r="CE273" s="139" t="s">
        <v>2153</v>
      </c>
      <c r="CL273" s="139">
        <v>99.999999999999986</v>
      </c>
    </row>
    <row r="274" spans="1:90">
      <c r="A274" s="159">
        <v>43291</v>
      </c>
      <c r="B274" s="139" t="s">
        <v>1496</v>
      </c>
      <c r="D274" s="139" t="s">
        <v>1497</v>
      </c>
      <c r="E274" s="139">
        <v>47</v>
      </c>
      <c r="F274" s="139">
        <v>3</v>
      </c>
      <c r="G274" s="160" t="s">
        <v>629</v>
      </c>
      <c r="H274" s="139">
        <v>0</v>
      </c>
      <c r="I274" s="139">
        <v>2</v>
      </c>
      <c r="J274" s="161" t="s">
        <v>2507</v>
      </c>
      <c r="K274" s="162">
        <v>117.98</v>
      </c>
      <c r="L274" s="162">
        <v>118</v>
      </c>
      <c r="M274" s="163" t="s">
        <v>2149</v>
      </c>
      <c r="N274" s="164">
        <v>2</v>
      </c>
      <c r="O274" s="139" t="s">
        <v>1494</v>
      </c>
      <c r="P274" s="139" t="s">
        <v>12</v>
      </c>
      <c r="Q274" s="139" t="s">
        <v>1615</v>
      </c>
      <c r="R274" s="160" t="s">
        <v>2135</v>
      </c>
      <c r="S274" s="139" t="s">
        <v>21</v>
      </c>
      <c r="V274" s="139" t="s">
        <v>1569</v>
      </c>
      <c r="W274" s="139">
        <v>5</v>
      </c>
      <c r="X274" s="165" t="s">
        <v>90</v>
      </c>
      <c r="Y274" s="139" t="s">
        <v>92</v>
      </c>
      <c r="Z274" s="139" t="s">
        <v>2150</v>
      </c>
      <c r="AA274" s="139" t="s">
        <v>148</v>
      </c>
      <c r="AB274" s="139" t="s">
        <v>133</v>
      </c>
      <c r="AC274" s="139" t="s">
        <v>139</v>
      </c>
      <c r="AD274" s="139" t="s">
        <v>125</v>
      </c>
      <c r="AE274" s="139">
        <v>2</v>
      </c>
      <c r="AG274" s="139" t="s">
        <v>2151</v>
      </c>
      <c r="AH274" s="160">
        <v>94.7</v>
      </c>
      <c r="AI274" s="166">
        <v>7</v>
      </c>
      <c r="AJ274" s="139">
        <v>4</v>
      </c>
      <c r="AK274" s="167" t="s">
        <v>109</v>
      </c>
      <c r="AL274" s="139" t="s">
        <v>105</v>
      </c>
      <c r="AN274" s="139">
        <v>0.1</v>
      </c>
      <c r="AO274" s="139">
        <v>0.5</v>
      </c>
      <c r="AP274" s="139">
        <v>0.5</v>
      </c>
      <c r="AQ274" s="139" t="s">
        <v>113</v>
      </c>
      <c r="AR274" s="167" t="s">
        <v>107</v>
      </c>
      <c r="AS274" s="139" t="s">
        <v>2152</v>
      </c>
      <c r="AT274" s="139">
        <v>5</v>
      </c>
      <c r="AU274" s="139">
        <v>10</v>
      </c>
      <c r="AV274" s="139">
        <v>5</v>
      </c>
      <c r="AW274" s="139" t="s">
        <v>113</v>
      </c>
      <c r="AX274" s="139" t="s">
        <v>107</v>
      </c>
      <c r="AZ274" s="139">
        <v>0</v>
      </c>
      <c r="BF274" s="167">
        <v>0</v>
      </c>
      <c r="BL274" s="139">
        <v>0.1</v>
      </c>
      <c r="BM274" s="167">
        <v>0.5</v>
      </c>
      <c r="BN274" s="139">
        <v>0.5</v>
      </c>
      <c r="BO274" s="139" t="s">
        <v>109</v>
      </c>
      <c r="BP274" s="139" t="s">
        <v>105</v>
      </c>
      <c r="BX274" s="139">
        <v>0.1</v>
      </c>
      <c r="BY274" s="139">
        <v>0.1</v>
      </c>
      <c r="BZ274" s="139">
        <v>0.1</v>
      </c>
      <c r="CA274" s="139" t="s">
        <v>113</v>
      </c>
      <c r="CB274" s="139" t="s">
        <v>107</v>
      </c>
      <c r="CE274" s="139" t="s">
        <v>2153</v>
      </c>
      <c r="CL274" s="139">
        <v>99.999999999999986</v>
      </c>
    </row>
    <row r="275" spans="1:90">
      <c r="A275" s="159">
        <v>43291</v>
      </c>
      <c r="B275" s="139" t="s">
        <v>1496</v>
      </c>
      <c r="D275" s="139" t="s">
        <v>1497</v>
      </c>
      <c r="E275" s="139">
        <v>47</v>
      </c>
      <c r="F275" s="139">
        <v>3</v>
      </c>
      <c r="G275" s="160" t="s">
        <v>629</v>
      </c>
      <c r="H275" s="139">
        <v>2</v>
      </c>
      <c r="I275" s="139">
        <v>78</v>
      </c>
      <c r="J275" s="161" t="s">
        <v>2507</v>
      </c>
      <c r="K275" s="162">
        <v>118</v>
      </c>
      <c r="L275" s="162">
        <v>118.76</v>
      </c>
      <c r="M275" s="163" t="s">
        <v>2154</v>
      </c>
      <c r="N275" s="164">
        <v>17</v>
      </c>
      <c r="P275" s="139" t="s">
        <v>1489</v>
      </c>
      <c r="Q275" s="139" t="s">
        <v>1523</v>
      </c>
      <c r="R275" s="160" t="s">
        <v>21</v>
      </c>
      <c r="S275" s="139" t="s">
        <v>2135</v>
      </c>
      <c r="T275" s="139" t="s">
        <v>133</v>
      </c>
      <c r="U275" s="139" t="s">
        <v>138</v>
      </c>
      <c r="V275" s="139" t="s">
        <v>1509</v>
      </c>
      <c r="W275" s="139">
        <v>4</v>
      </c>
      <c r="X275" s="165" t="s">
        <v>89</v>
      </c>
      <c r="Y275" s="139" t="s">
        <v>93</v>
      </c>
      <c r="Z275" s="139" t="s">
        <v>2155</v>
      </c>
      <c r="AA275" s="139" t="s">
        <v>148</v>
      </c>
      <c r="AB275" s="139" t="s">
        <v>133</v>
      </c>
      <c r="AC275" s="139" t="s">
        <v>138</v>
      </c>
      <c r="AD275" s="139" t="s">
        <v>144</v>
      </c>
      <c r="AE275" s="139">
        <v>1</v>
      </c>
      <c r="AG275" s="139" t="s">
        <v>2156</v>
      </c>
      <c r="AH275" s="160">
        <v>10</v>
      </c>
      <c r="AI275" s="166">
        <v>4</v>
      </c>
      <c r="AJ275" s="139">
        <v>2</v>
      </c>
      <c r="AK275" s="167" t="s">
        <v>109</v>
      </c>
      <c r="AL275" s="139" t="s">
        <v>107</v>
      </c>
      <c r="AN275" s="139">
        <v>49.9</v>
      </c>
      <c r="AO275" s="139">
        <v>7</v>
      </c>
      <c r="AP275" s="139">
        <v>3</v>
      </c>
      <c r="AQ275" s="139" t="s">
        <v>109</v>
      </c>
      <c r="AR275" s="167" t="s">
        <v>107</v>
      </c>
      <c r="AT275" s="139">
        <v>40</v>
      </c>
      <c r="AU275" s="139">
        <v>3</v>
      </c>
      <c r="AV275" s="139">
        <v>1.5</v>
      </c>
      <c r="AW275" s="139" t="s">
        <v>109</v>
      </c>
      <c r="AX275" s="139" t="s">
        <v>107</v>
      </c>
      <c r="AZ275" s="139">
        <v>0</v>
      </c>
      <c r="BF275" s="167">
        <v>0</v>
      </c>
      <c r="BL275" s="139">
        <v>0</v>
      </c>
      <c r="BX275" s="139">
        <v>0.1</v>
      </c>
      <c r="BY275" s="139">
        <v>0.1</v>
      </c>
      <c r="BZ275" s="139">
        <v>0.1</v>
      </c>
      <c r="CA275" s="139" t="s">
        <v>113</v>
      </c>
      <c r="CB275" s="139" t="s">
        <v>107</v>
      </c>
      <c r="CD275" s="139" t="s">
        <v>2064</v>
      </c>
      <c r="CE275" s="139" t="s">
        <v>2157</v>
      </c>
      <c r="CL275" s="139">
        <v>100</v>
      </c>
    </row>
    <row r="276" spans="1:90">
      <c r="A276" s="159">
        <v>43291</v>
      </c>
      <c r="B276" s="139" t="s">
        <v>1496</v>
      </c>
      <c r="D276" s="139" t="s">
        <v>1497</v>
      </c>
      <c r="E276" s="139">
        <v>47</v>
      </c>
      <c r="F276" s="139">
        <v>4</v>
      </c>
      <c r="G276" s="160" t="s">
        <v>631</v>
      </c>
      <c r="H276" s="139">
        <v>0</v>
      </c>
      <c r="I276" s="139">
        <v>58.5</v>
      </c>
      <c r="J276" s="161" t="s">
        <v>2507</v>
      </c>
      <c r="K276" s="162">
        <v>118.76</v>
      </c>
      <c r="L276" s="162">
        <v>119.345</v>
      </c>
      <c r="M276" s="163" t="s">
        <v>2154</v>
      </c>
      <c r="N276" s="164">
        <v>17</v>
      </c>
      <c r="P276" s="139" t="s">
        <v>1489</v>
      </c>
      <c r="Q276" s="139" t="s">
        <v>1523</v>
      </c>
      <c r="R276" s="160" t="s">
        <v>2135</v>
      </c>
      <c r="S276" s="139" t="s">
        <v>2135</v>
      </c>
      <c r="V276" s="139" t="s">
        <v>1509</v>
      </c>
      <c r="W276" s="139">
        <v>4</v>
      </c>
      <c r="X276" s="165" t="s">
        <v>89</v>
      </c>
      <c r="Y276" s="139" t="s">
        <v>93</v>
      </c>
      <c r="Z276" s="139" t="s">
        <v>2155</v>
      </c>
      <c r="AA276" s="139" t="s">
        <v>148</v>
      </c>
      <c r="AB276" s="139" t="s">
        <v>133</v>
      </c>
      <c r="AC276" s="139" t="s">
        <v>138</v>
      </c>
      <c r="AD276" s="139" t="s">
        <v>144</v>
      </c>
      <c r="AE276" s="139">
        <v>1</v>
      </c>
      <c r="AG276" s="139" t="s">
        <v>2156</v>
      </c>
      <c r="AH276" s="160">
        <v>10</v>
      </c>
      <c r="AI276" s="166">
        <v>4</v>
      </c>
      <c r="AJ276" s="139">
        <v>2</v>
      </c>
      <c r="AK276" s="167" t="s">
        <v>109</v>
      </c>
      <c r="AL276" s="139" t="s">
        <v>107</v>
      </c>
      <c r="AN276" s="139">
        <v>49.9</v>
      </c>
      <c r="AO276" s="139">
        <v>7</v>
      </c>
      <c r="AP276" s="139">
        <v>3</v>
      </c>
      <c r="AQ276" s="139" t="s">
        <v>109</v>
      </c>
      <c r="AR276" s="167" t="s">
        <v>107</v>
      </c>
      <c r="AT276" s="139">
        <v>40</v>
      </c>
      <c r="AU276" s="139">
        <v>3</v>
      </c>
      <c r="AV276" s="139">
        <v>1.5</v>
      </c>
      <c r="AW276" s="139" t="s">
        <v>109</v>
      </c>
      <c r="AX276" s="139" t="s">
        <v>107</v>
      </c>
      <c r="AZ276" s="139">
        <v>0</v>
      </c>
      <c r="BF276" s="167">
        <v>0</v>
      </c>
      <c r="BL276" s="139">
        <v>0</v>
      </c>
      <c r="BX276" s="139">
        <v>0.1</v>
      </c>
      <c r="BY276" s="139">
        <v>0.1</v>
      </c>
      <c r="BZ276" s="139">
        <v>0.1</v>
      </c>
      <c r="CA276" s="139" t="s">
        <v>113</v>
      </c>
      <c r="CB276" s="139" t="s">
        <v>107</v>
      </c>
      <c r="CD276" s="139" t="s">
        <v>2064</v>
      </c>
      <c r="CE276" s="139" t="s">
        <v>2157</v>
      </c>
      <c r="CL276" s="139">
        <v>100</v>
      </c>
    </row>
    <row r="277" spans="1:90">
      <c r="A277" s="159">
        <v>43291</v>
      </c>
      <c r="B277" s="139" t="s">
        <v>1496</v>
      </c>
      <c r="D277" s="139" t="s">
        <v>1497</v>
      </c>
      <c r="E277" s="139">
        <v>48</v>
      </c>
      <c r="F277" s="139">
        <v>1</v>
      </c>
      <c r="G277" s="160" t="s">
        <v>633</v>
      </c>
      <c r="H277" s="139">
        <v>0</v>
      </c>
      <c r="I277" s="139">
        <v>59</v>
      </c>
      <c r="J277" s="161" t="s">
        <v>2507</v>
      </c>
      <c r="K277" s="162">
        <v>119.25</v>
      </c>
      <c r="L277" s="162">
        <v>119.84</v>
      </c>
      <c r="M277" s="163" t="s">
        <v>2154</v>
      </c>
      <c r="N277" s="164">
        <v>17</v>
      </c>
      <c r="P277" s="139" t="s">
        <v>1489</v>
      </c>
      <c r="Q277" s="139" t="s">
        <v>1523</v>
      </c>
      <c r="R277" s="160" t="s">
        <v>2135</v>
      </c>
      <c r="S277" s="139" t="s">
        <v>2135</v>
      </c>
      <c r="V277" s="139" t="s">
        <v>1509</v>
      </c>
      <c r="W277" s="139">
        <v>4</v>
      </c>
      <c r="X277" s="165" t="s">
        <v>89</v>
      </c>
      <c r="Y277" s="139" t="s">
        <v>93</v>
      </c>
      <c r="Z277" s="139" t="s">
        <v>2155</v>
      </c>
      <c r="AA277" s="139" t="s">
        <v>148</v>
      </c>
      <c r="AB277" s="139" t="s">
        <v>133</v>
      </c>
      <c r="AC277" s="139" t="s">
        <v>138</v>
      </c>
      <c r="AD277" s="139" t="s">
        <v>144</v>
      </c>
      <c r="AE277" s="139">
        <v>1</v>
      </c>
      <c r="AG277" s="139" t="s">
        <v>2156</v>
      </c>
      <c r="AH277" s="160">
        <v>10</v>
      </c>
      <c r="AI277" s="166">
        <v>4</v>
      </c>
      <c r="AJ277" s="139">
        <v>2</v>
      </c>
      <c r="AK277" s="167" t="s">
        <v>109</v>
      </c>
      <c r="AL277" s="139" t="s">
        <v>107</v>
      </c>
      <c r="AN277" s="139">
        <v>49.9</v>
      </c>
      <c r="AO277" s="139">
        <v>7</v>
      </c>
      <c r="AP277" s="139">
        <v>3</v>
      </c>
      <c r="AQ277" s="139" t="s">
        <v>109</v>
      </c>
      <c r="AR277" s="167" t="s">
        <v>107</v>
      </c>
      <c r="AT277" s="139">
        <v>40</v>
      </c>
      <c r="AU277" s="139">
        <v>3</v>
      </c>
      <c r="AV277" s="139">
        <v>1.5</v>
      </c>
      <c r="AW277" s="139" t="s">
        <v>109</v>
      </c>
      <c r="AX277" s="139" t="s">
        <v>107</v>
      </c>
      <c r="AZ277" s="139">
        <v>0</v>
      </c>
      <c r="BF277" s="167">
        <v>0</v>
      </c>
      <c r="BL277" s="139">
        <v>0</v>
      </c>
      <c r="BX277" s="139">
        <v>0.1</v>
      </c>
      <c r="BY277" s="139">
        <v>0.1</v>
      </c>
      <c r="BZ277" s="139">
        <v>0.1</v>
      </c>
      <c r="CA277" s="139" t="s">
        <v>113</v>
      </c>
      <c r="CB277" s="139" t="s">
        <v>107</v>
      </c>
      <c r="CD277" s="139" t="s">
        <v>2064</v>
      </c>
      <c r="CE277" s="139" t="s">
        <v>2157</v>
      </c>
      <c r="CL277" s="139">
        <v>100</v>
      </c>
    </row>
    <row r="278" spans="1:90">
      <c r="A278" s="159">
        <v>43291</v>
      </c>
      <c r="B278" s="139" t="s">
        <v>1496</v>
      </c>
      <c r="D278" s="139" t="s">
        <v>1497</v>
      </c>
      <c r="E278" s="139">
        <v>48</v>
      </c>
      <c r="F278" s="139">
        <v>2</v>
      </c>
      <c r="G278" s="160" t="s">
        <v>635</v>
      </c>
      <c r="H278" s="139">
        <v>0</v>
      </c>
      <c r="I278" s="139">
        <v>57</v>
      </c>
      <c r="J278" s="161" t="s">
        <v>2507</v>
      </c>
      <c r="K278" s="162">
        <v>119.84</v>
      </c>
      <c r="L278" s="162">
        <v>120.41</v>
      </c>
      <c r="M278" s="163" t="s">
        <v>2154</v>
      </c>
      <c r="N278" s="164">
        <v>17</v>
      </c>
      <c r="P278" s="139" t="s">
        <v>1489</v>
      </c>
      <c r="Q278" s="139" t="s">
        <v>1523</v>
      </c>
      <c r="R278" s="160" t="s">
        <v>2135</v>
      </c>
      <c r="S278" s="139" t="s">
        <v>2135</v>
      </c>
      <c r="V278" s="139" t="s">
        <v>1509</v>
      </c>
      <c r="W278" s="139">
        <v>4</v>
      </c>
      <c r="X278" s="165" t="s">
        <v>89</v>
      </c>
      <c r="Y278" s="139" t="s">
        <v>93</v>
      </c>
      <c r="Z278" s="139" t="s">
        <v>2155</v>
      </c>
      <c r="AA278" s="139" t="s">
        <v>148</v>
      </c>
      <c r="AB278" s="139" t="s">
        <v>133</v>
      </c>
      <c r="AC278" s="139" t="s">
        <v>138</v>
      </c>
      <c r="AD278" s="139" t="s">
        <v>144</v>
      </c>
      <c r="AE278" s="139">
        <v>1</v>
      </c>
      <c r="AG278" s="139" t="s">
        <v>2156</v>
      </c>
      <c r="AH278" s="160">
        <v>10</v>
      </c>
      <c r="AI278" s="166">
        <v>4</v>
      </c>
      <c r="AJ278" s="139">
        <v>2</v>
      </c>
      <c r="AK278" s="167" t="s">
        <v>109</v>
      </c>
      <c r="AL278" s="139" t="s">
        <v>107</v>
      </c>
      <c r="AN278" s="139">
        <v>49.9</v>
      </c>
      <c r="AO278" s="139">
        <v>7</v>
      </c>
      <c r="AP278" s="139">
        <v>3</v>
      </c>
      <c r="AQ278" s="139" t="s">
        <v>109</v>
      </c>
      <c r="AR278" s="167" t="s">
        <v>107</v>
      </c>
      <c r="AT278" s="139">
        <v>40</v>
      </c>
      <c r="AU278" s="139">
        <v>3</v>
      </c>
      <c r="AV278" s="139">
        <v>1.5</v>
      </c>
      <c r="AW278" s="139" t="s">
        <v>109</v>
      </c>
      <c r="AX278" s="139" t="s">
        <v>107</v>
      </c>
      <c r="AZ278" s="139">
        <v>0</v>
      </c>
      <c r="BF278" s="167">
        <v>0</v>
      </c>
      <c r="BL278" s="139">
        <v>0</v>
      </c>
      <c r="BX278" s="139">
        <v>0.1</v>
      </c>
      <c r="BY278" s="139">
        <v>0.1</v>
      </c>
      <c r="BZ278" s="139">
        <v>0.1</v>
      </c>
      <c r="CA278" s="139" t="s">
        <v>113</v>
      </c>
      <c r="CB278" s="139" t="s">
        <v>107</v>
      </c>
      <c r="CD278" s="139" t="s">
        <v>2064</v>
      </c>
      <c r="CE278" s="139" t="s">
        <v>2157</v>
      </c>
      <c r="CL278" s="139">
        <v>100</v>
      </c>
    </row>
    <row r="279" spans="1:90">
      <c r="A279" s="159">
        <v>43291</v>
      </c>
      <c r="B279" s="139" t="s">
        <v>1496</v>
      </c>
      <c r="D279" s="139" t="s">
        <v>1497</v>
      </c>
      <c r="E279" s="139">
        <v>48</v>
      </c>
      <c r="F279" s="139">
        <v>3</v>
      </c>
      <c r="G279" s="160" t="s">
        <v>637</v>
      </c>
      <c r="H279" s="139">
        <v>0</v>
      </c>
      <c r="I279" s="139">
        <v>7</v>
      </c>
      <c r="J279" s="161" t="s">
        <v>2507</v>
      </c>
      <c r="K279" s="162">
        <v>120.41</v>
      </c>
      <c r="L279" s="162">
        <v>120.47999999999999</v>
      </c>
      <c r="M279" s="163" t="s">
        <v>2154</v>
      </c>
      <c r="N279" s="164">
        <v>17</v>
      </c>
      <c r="P279" s="139" t="s">
        <v>1489</v>
      </c>
      <c r="Q279" s="139" t="s">
        <v>1523</v>
      </c>
      <c r="R279" s="160" t="s">
        <v>2135</v>
      </c>
      <c r="S279" s="139" t="s">
        <v>21</v>
      </c>
      <c r="V279" s="139" t="s">
        <v>1509</v>
      </c>
      <c r="W279" s="139">
        <v>4</v>
      </c>
      <c r="X279" s="165" t="s">
        <v>89</v>
      </c>
      <c r="Y279" s="139" t="s">
        <v>93</v>
      </c>
      <c r="Z279" s="139" t="s">
        <v>2155</v>
      </c>
      <c r="AA279" s="139" t="s">
        <v>148</v>
      </c>
      <c r="AB279" s="139" t="s">
        <v>133</v>
      </c>
      <c r="AC279" s="139" t="s">
        <v>138</v>
      </c>
      <c r="AD279" s="139" t="s">
        <v>144</v>
      </c>
      <c r="AE279" s="139">
        <v>1</v>
      </c>
      <c r="AG279" s="139" t="s">
        <v>2156</v>
      </c>
      <c r="AH279" s="160">
        <v>10</v>
      </c>
      <c r="AI279" s="166">
        <v>4</v>
      </c>
      <c r="AJ279" s="139">
        <v>2</v>
      </c>
      <c r="AK279" s="167" t="s">
        <v>109</v>
      </c>
      <c r="AL279" s="139" t="s">
        <v>107</v>
      </c>
      <c r="AN279" s="139">
        <v>49.9</v>
      </c>
      <c r="AO279" s="139">
        <v>7</v>
      </c>
      <c r="AP279" s="139">
        <v>3</v>
      </c>
      <c r="AQ279" s="139" t="s">
        <v>109</v>
      </c>
      <c r="AR279" s="167" t="s">
        <v>107</v>
      </c>
      <c r="AT279" s="139">
        <v>40</v>
      </c>
      <c r="AU279" s="139">
        <v>3</v>
      </c>
      <c r="AV279" s="139">
        <v>1.5</v>
      </c>
      <c r="AW279" s="139" t="s">
        <v>109</v>
      </c>
      <c r="AX279" s="139" t="s">
        <v>107</v>
      </c>
      <c r="AZ279" s="139">
        <v>0</v>
      </c>
      <c r="BF279" s="167">
        <v>0</v>
      </c>
      <c r="BL279" s="139">
        <v>0</v>
      </c>
      <c r="BX279" s="139">
        <v>0.1</v>
      </c>
      <c r="BY279" s="139">
        <v>0.1</v>
      </c>
      <c r="BZ279" s="139">
        <v>0.1</v>
      </c>
      <c r="CA279" s="139" t="s">
        <v>113</v>
      </c>
      <c r="CB279" s="139" t="s">
        <v>107</v>
      </c>
      <c r="CD279" s="139" t="s">
        <v>2064</v>
      </c>
      <c r="CE279" s="139" t="s">
        <v>2157</v>
      </c>
      <c r="CL279" s="139">
        <v>100</v>
      </c>
    </row>
    <row r="280" spans="1:90">
      <c r="A280" s="159">
        <v>43291</v>
      </c>
      <c r="B280" s="139" t="s">
        <v>1496</v>
      </c>
      <c r="D280" s="139" t="s">
        <v>1497</v>
      </c>
      <c r="E280" s="139">
        <v>48</v>
      </c>
      <c r="F280" s="139">
        <v>3</v>
      </c>
      <c r="G280" s="160" t="s">
        <v>637</v>
      </c>
      <c r="H280" s="139">
        <v>7</v>
      </c>
      <c r="I280" s="139">
        <v>72</v>
      </c>
      <c r="J280" s="161" t="s">
        <v>2507</v>
      </c>
      <c r="K280" s="162">
        <v>120.47999999999999</v>
      </c>
      <c r="L280" s="162">
        <v>121.13</v>
      </c>
      <c r="M280" s="163">
        <v>47</v>
      </c>
      <c r="N280" s="164">
        <v>10</v>
      </c>
      <c r="P280" s="139" t="s">
        <v>1489</v>
      </c>
      <c r="Q280" s="139" t="s">
        <v>1523</v>
      </c>
      <c r="R280" s="160" t="s">
        <v>21</v>
      </c>
      <c r="S280" s="139" t="s">
        <v>2135</v>
      </c>
      <c r="T280" s="139" t="s">
        <v>133</v>
      </c>
      <c r="U280" s="139" t="s">
        <v>138</v>
      </c>
      <c r="V280" s="139" t="s">
        <v>1509</v>
      </c>
      <c r="W280" s="139">
        <v>4</v>
      </c>
      <c r="X280" s="165" t="s">
        <v>89</v>
      </c>
      <c r="Y280" s="139" t="s">
        <v>93</v>
      </c>
      <c r="Z280" s="139" t="s">
        <v>2158</v>
      </c>
      <c r="AA280" s="139" t="s">
        <v>148</v>
      </c>
      <c r="AB280" s="139" t="s">
        <v>133</v>
      </c>
      <c r="AC280" s="139" t="s">
        <v>138</v>
      </c>
      <c r="AD280" s="139" t="s">
        <v>144</v>
      </c>
      <c r="AE280" s="139">
        <v>1</v>
      </c>
      <c r="AG280" s="139" t="s">
        <v>2159</v>
      </c>
      <c r="AH280" s="160">
        <v>15</v>
      </c>
      <c r="AI280" s="166">
        <v>12</v>
      </c>
      <c r="AJ280" s="139">
        <v>2</v>
      </c>
      <c r="AK280" s="167" t="s">
        <v>112</v>
      </c>
      <c r="AL280" s="139" t="s">
        <v>107</v>
      </c>
      <c r="AN280" s="139">
        <v>45</v>
      </c>
      <c r="AO280" s="139">
        <v>10</v>
      </c>
      <c r="AP280" s="139">
        <v>3</v>
      </c>
      <c r="AQ280" s="139" t="s">
        <v>112</v>
      </c>
      <c r="AR280" s="167" t="s">
        <v>107</v>
      </c>
      <c r="AT280" s="139">
        <v>40</v>
      </c>
      <c r="AU280" s="139">
        <v>4</v>
      </c>
      <c r="AV280" s="139">
        <v>2</v>
      </c>
      <c r="AW280" s="139" t="s">
        <v>112</v>
      </c>
      <c r="AX280" s="139" t="s">
        <v>107</v>
      </c>
      <c r="AZ280" s="139">
        <v>0</v>
      </c>
      <c r="BF280" s="167">
        <v>0</v>
      </c>
      <c r="BL280" s="139">
        <v>0</v>
      </c>
      <c r="BX280" s="139">
        <v>0</v>
      </c>
      <c r="CD280" s="139" t="s">
        <v>2064</v>
      </c>
      <c r="CE280" s="139" t="s">
        <v>2157</v>
      </c>
      <c r="CL280" s="139">
        <v>100</v>
      </c>
    </row>
    <row r="281" spans="1:90">
      <c r="A281" s="159">
        <v>43291</v>
      </c>
      <c r="B281" s="139" t="s">
        <v>1496</v>
      </c>
      <c r="D281" s="139" t="s">
        <v>1497</v>
      </c>
      <c r="E281" s="139">
        <v>49</v>
      </c>
      <c r="F281" s="139">
        <v>1</v>
      </c>
      <c r="G281" s="160" t="s">
        <v>639</v>
      </c>
      <c r="H281" s="139">
        <v>0</v>
      </c>
      <c r="I281" s="139">
        <v>89.5</v>
      </c>
      <c r="J281" s="161" t="s">
        <v>2507</v>
      </c>
      <c r="K281" s="162">
        <v>121</v>
      </c>
      <c r="L281" s="162">
        <v>121.895</v>
      </c>
      <c r="M281" s="163">
        <v>47</v>
      </c>
      <c r="N281" s="164">
        <v>10</v>
      </c>
      <c r="P281" s="139" t="s">
        <v>1489</v>
      </c>
      <c r="Q281" s="139" t="s">
        <v>1523</v>
      </c>
      <c r="R281" s="160" t="s">
        <v>2135</v>
      </c>
      <c r="S281" s="139" t="s">
        <v>2135</v>
      </c>
      <c r="V281" s="139" t="s">
        <v>1509</v>
      </c>
      <c r="W281" s="139">
        <v>4</v>
      </c>
      <c r="X281" s="165" t="s">
        <v>89</v>
      </c>
      <c r="Y281" s="139" t="s">
        <v>93</v>
      </c>
      <c r="Z281" s="139" t="s">
        <v>2158</v>
      </c>
      <c r="AA281" s="139" t="s">
        <v>148</v>
      </c>
      <c r="AB281" s="139" t="s">
        <v>133</v>
      </c>
      <c r="AC281" s="139" t="s">
        <v>138</v>
      </c>
      <c r="AD281" s="139" t="s">
        <v>144</v>
      </c>
      <c r="AE281" s="139">
        <v>1</v>
      </c>
      <c r="AG281" s="139" t="s">
        <v>2159</v>
      </c>
      <c r="AH281" s="160">
        <v>15</v>
      </c>
      <c r="AI281" s="166">
        <v>12</v>
      </c>
      <c r="AJ281" s="139">
        <v>2</v>
      </c>
      <c r="AK281" s="167" t="s">
        <v>112</v>
      </c>
      <c r="AL281" s="139" t="s">
        <v>107</v>
      </c>
      <c r="AN281" s="139">
        <v>45</v>
      </c>
      <c r="AO281" s="139">
        <v>10</v>
      </c>
      <c r="AP281" s="139">
        <v>3</v>
      </c>
      <c r="AQ281" s="139" t="s">
        <v>112</v>
      </c>
      <c r="AR281" s="167" t="s">
        <v>107</v>
      </c>
      <c r="AT281" s="139">
        <v>40</v>
      </c>
      <c r="AU281" s="139">
        <v>4</v>
      </c>
      <c r="AV281" s="139">
        <v>2</v>
      </c>
      <c r="AW281" s="139" t="s">
        <v>112</v>
      </c>
      <c r="AX281" s="139" t="s">
        <v>107</v>
      </c>
      <c r="AZ281" s="139">
        <v>0</v>
      </c>
      <c r="BF281" s="167">
        <v>0</v>
      </c>
      <c r="BL281" s="139">
        <v>0</v>
      </c>
      <c r="BX281" s="139">
        <v>0</v>
      </c>
      <c r="CD281" s="139" t="s">
        <v>2064</v>
      </c>
      <c r="CE281" s="139" t="s">
        <v>2157</v>
      </c>
      <c r="CL281" s="139">
        <v>100</v>
      </c>
    </row>
    <row r="282" spans="1:90">
      <c r="A282" s="159">
        <v>43291</v>
      </c>
      <c r="B282" s="139" t="s">
        <v>1496</v>
      </c>
      <c r="D282" s="139" t="s">
        <v>1497</v>
      </c>
      <c r="E282" s="139">
        <v>49</v>
      </c>
      <c r="F282" s="139">
        <v>2</v>
      </c>
      <c r="G282" s="160" t="s">
        <v>641</v>
      </c>
      <c r="H282" s="139">
        <v>0</v>
      </c>
      <c r="I282" s="139">
        <v>39</v>
      </c>
      <c r="J282" s="161" t="s">
        <v>2507</v>
      </c>
      <c r="K282" s="162">
        <v>121.895</v>
      </c>
      <c r="L282" s="162">
        <v>122.285</v>
      </c>
      <c r="M282" s="163">
        <v>47</v>
      </c>
      <c r="N282" s="164">
        <v>10</v>
      </c>
      <c r="P282" s="139" t="s">
        <v>1489</v>
      </c>
      <c r="Q282" s="139" t="s">
        <v>1523</v>
      </c>
      <c r="R282" s="160" t="s">
        <v>2135</v>
      </c>
      <c r="S282" s="139" t="s">
        <v>2135</v>
      </c>
      <c r="V282" s="139" t="s">
        <v>1509</v>
      </c>
      <c r="W282" s="139">
        <v>4</v>
      </c>
      <c r="X282" s="165" t="s">
        <v>89</v>
      </c>
      <c r="Y282" s="139" t="s">
        <v>93</v>
      </c>
      <c r="Z282" s="139" t="s">
        <v>2158</v>
      </c>
      <c r="AA282" s="139" t="s">
        <v>148</v>
      </c>
      <c r="AB282" s="139" t="s">
        <v>133</v>
      </c>
      <c r="AC282" s="139" t="s">
        <v>138</v>
      </c>
      <c r="AD282" s="139" t="s">
        <v>144</v>
      </c>
      <c r="AE282" s="139">
        <v>1</v>
      </c>
      <c r="AG282" s="139" t="s">
        <v>2159</v>
      </c>
      <c r="AH282" s="160">
        <v>15</v>
      </c>
      <c r="AI282" s="166">
        <v>12</v>
      </c>
      <c r="AJ282" s="139">
        <v>2</v>
      </c>
      <c r="AK282" s="167" t="s">
        <v>112</v>
      </c>
      <c r="AL282" s="139" t="s">
        <v>107</v>
      </c>
      <c r="AN282" s="139">
        <v>45</v>
      </c>
      <c r="AO282" s="139">
        <v>10</v>
      </c>
      <c r="AP282" s="139">
        <v>3</v>
      </c>
      <c r="AQ282" s="139" t="s">
        <v>112</v>
      </c>
      <c r="AR282" s="167" t="s">
        <v>107</v>
      </c>
      <c r="AT282" s="139">
        <v>40</v>
      </c>
      <c r="AU282" s="139">
        <v>4</v>
      </c>
      <c r="AV282" s="139">
        <v>2</v>
      </c>
      <c r="AW282" s="139" t="s">
        <v>112</v>
      </c>
      <c r="AX282" s="139" t="s">
        <v>107</v>
      </c>
      <c r="AZ282" s="139">
        <v>0</v>
      </c>
      <c r="BF282" s="167">
        <v>0</v>
      </c>
      <c r="BL282" s="139">
        <v>0</v>
      </c>
      <c r="BX282" s="139">
        <v>0</v>
      </c>
      <c r="CD282" s="139" t="s">
        <v>2064</v>
      </c>
      <c r="CE282" s="139" t="s">
        <v>2157</v>
      </c>
      <c r="CL282" s="139">
        <v>100</v>
      </c>
    </row>
    <row r="283" spans="1:90">
      <c r="A283" s="159">
        <v>43291</v>
      </c>
      <c r="B283" s="139" t="s">
        <v>1496</v>
      </c>
      <c r="D283" s="139" t="s">
        <v>1497</v>
      </c>
      <c r="E283" s="139">
        <v>50</v>
      </c>
      <c r="F283" s="139">
        <v>1</v>
      </c>
      <c r="G283" s="160" t="s">
        <v>643</v>
      </c>
      <c r="H283" s="139">
        <v>0</v>
      </c>
      <c r="I283" s="139">
        <v>4</v>
      </c>
      <c r="J283" s="161" t="s">
        <v>2507</v>
      </c>
      <c r="K283" s="162">
        <v>122.25</v>
      </c>
      <c r="L283" s="162">
        <v>122.29</v>
      </c>
      <c r="M283" s="163">
        <v>47</v>
      </c>
      <c r="N283" s="164">
        <v>10</v>
      </c>
      <c r="P283" s="139" t="s">
        <v>1489</v>
      </c>
      <c r="Q283" s="139" t="s">
        <v>1523</v>
      </c>
      <c r="R283" s="160" t="s">
        <v>2135</v>
      </c>
      <c r="S283" s="139" t="s">
        <v>20</v>
      </c>
      <c r="V283" s="139" t="s">
        <v>1509</v>
      </c>
      <c r="W283" s="139">
        <v>4</v>
      </c>
      <c r="X283" s="165" t="s">
        <v>89</v>
      </c>
      <c r="Y283" s="139" t="s">
        <v>93</v>
      </c>
      <c r="Z283" s="139" t="s">
        <v>2158</v>
      </c>
      <c r="AA283" s="139" t="s">
        <v>148</v>
      </c>
      <c r="AB283" s="139" t="s">
        <v>133</v>
      </c>
      <c r="AC283" s="139" t="s">
        <v>138</v>
      </c>
      <c r="AD283" s="139" t="s">
        <v>144</v>
      </c>
      <c r="AE283" s="139">
        <v>1</v>
      </c>
      <c r="AG283" s="139" t="s">
        <v>2159</v>
      </c>
      <c r="AH283" s="160">
        <v>15</v>
      </c>
      <c r="AI283" s="166">
        <v>12</v>
      </c>
      <c r="AJ283" s="139">
        <v>2</v>
      </c>
      <c r="AK283" s="167" t="s">
        <v>112</v>
      </c>
      <c r="AL283" s="139" t="s">
        <v>107</v>
      </c>
      <c r="AN283" s="139">
        <v>45</v>
      </c>
      <c r="AO283" s="139">
        <v>10</v>
      </c>
      <c r="AP283" s="139">
        <v>3</v>
      </c>
      <c r="AQ283" s="139" t="s">
        <v>112</v>
      </c>
      <c r="AR283" s="167" t="s">
        <v>107</v>
      </c>
      <c r="AT283" s="139">
        <v>40</v>
      </c>
      <c r="AU283" s="139">
        <v>4</v>
      </c>
      <c r="AV283" s="139">
        <v>2</v>
      </c>
      <c r="AW283" s="139" t="s">
        <v>112</v>
      </c>
      <c r="AX283" s="139" t="s">
        <v>107</v>
      </c>
      <c r="AZ283" s="139">
        <v>0</v>
      </c>
      <c r="BF283" s="167">
        <v>0</v>
      </c>
      <c r="BL283" s="139">
        <v>0</v>
      </c>
      <c r="BX283" s="139">
        <v>0</v>
      </c>
      <c r="CD283" s="139" t="s">
        <v>2064</v>
      </c>
      <c r="CE283" s="139" t="s">
        <v>2157</v>
      </c>
      <c r="CL283" s="139">
        <v>100</v>
      </c>
    </row>
    <row r="284" spans="1:90">
      <c r="A284" s="159">
        <v>43291</v>
      </c>
      <c r="B284" s="139" t="s">
        <v>1496</v>
      </c>
      <c r="D284" s="139" t="s">
        <v>1497</v>
      </c>
      <c r="E284" s="139">
        <v>50</v>
      </c>
      <c r="F284" s="139">
        <v>1</v>
      </c>
      <c r="G284" s="160" t="s">
        <v>643</v>
      </c>
      <c r="H284" s="139">
        <v>4</v>
      </c>
      <c r="I284" s="139">
        <v>49</v>
      </c>
      <c r="J284" s="161" t="s">
        <v>2507</v>
      </c>
      <c r="K284" s="162">
        <v>122.29</v>
      </c>
      <c r="L284" s="162">
        <v>122.74</v>
      </c>
      <c r="M284" s="163">
        <v>48</v>
      </c>
      <c r="N284" s="164">
        <v>2</v>
      </c>
      <c r="O284" s="139" t="s">
        <v>1715</v>
      </c>
      <c r="P284" s="139" t="s">
        <v>1489</v>
      </c>
      <c r="Q284" s="139" t="s">
        <v>2520</v>
      </c>
      <c r="R284" s="160" t="s">
        <v>20</v>
      </c>
      <c r="S284" s="139" t="s">
        <v>2135</v>
      </c>
      <c r="T284" s="139" t="s">
        <v>133</v>
      </c>
      <c r="U284" s="139" t="s">
        <v>138</v>
      </c>
      <c r="V284" s="139" t="s">
        <v>1715</v>
      </c>
      <c r="W284" s="139">
        <v>6</v>
      </c>
      <c r="X284" s="165" t="s">
        <v>90</v>
      </c>
      <c r="Y284" s="139" t="s">
        <v>93</v>
      </c>
      <c r="Z284" s="139" t="s">
        <v>1946</v>
      </c>
      <c r="AA284" s="139" t="s">
        <v>148</v>
      </c>
      <c r="AB284" s="139" t="s">
        <v>133</v>
      </c>
      <c r="AC284" s="139" t="s">
        <v>138</v>
      </c>
      <c r="AD284" s="139" t="s">
        <v>125</v>
      </c>
      <c r="AE284" s="139">
        <v>2</v>
      </c>
      <c r="AG284" s="139" t="s">
        <v>2160</v>
      </c>
      <c r="AH284" s="160">
        <v>10.9</v>
      </c>
      <c r="AI284" s="166">
        <v>10</v>
      </c>
      <c r="AJ284" s="139">
        <v>5</v>
      </c>
      <c r="AK284" s="167" t="s">
        <v>110</v>
      </c>
      <c r="AL284" s="139" t="s">
        <v>107</v>
      </c>
      <c r="AN284" s="139">
        <v>49</v>
      </c>
      <c r="AO284" s="139">
        <v>14</v>
      </c>
      <c r="AP284" s="139">
        <v>5</v>
      </c>
      <c r="AQ284" s="139" t="s">
        <v>110</v>
      </c>
      <c r="AR284" s="167" t="s">
        <v>107</v>
      </c>
      <c r="AT284" s="139">
        <v>40</v>
      </c>
      <c r="AU284" s="139">
        <v>8</v>
      </c>
      <c r="AV284" s="139">
        <v>5</v>
      </c>
      <c r="AW284" s="139" t="s">
        <v>110</v>
      </c>
      <c r="AX284" s="139" t="s">
        <v>106</v>
      </c>
      <c r="AZ284" s="139">
        <v>0</v>
      </c>
      <c r="BF284" s="167">
        <v>0</v>
      </c>
      <c r="BL284" s="139">
        <v>0.1</v>
      </c>
      <c r="BM284" s="167">
        <v>0.5</v>
      </c>
      <c r="BN284" s="139">
        <v>0.5</v>
      </c>
      <c r="BO284" s="139" t="s">
        <v>109</v>
      </c>
      <c r="BP284" s="139" t="s">
        <v>105</v>
      </c>
      <c r="BQ284" s="139" t="s">
        <v>2161</v>
      </c>
      <c r="BX284" s="139">
        <v>0</v>
      </c>
      <c r="CE284" s="139" t="s">
        <v>2162</v>
      </c>
      <c r="CL284" s="139">
        <v>100</v>
      </c>
    </row>
    <row r="285" spans="1:90">
      <c r="A285" s="159">
        <v>43291</v>
      </c>
      <c r="B285" s="139" t="s">
        <v>1496</v>
      </c>
      <c r="D285" s="139" t="s">
        <v>1497</v>
      </c>
      <c r="E285" s="139">
        <v>50</v>
      </c>
      <c r="F285" s="139">
        <v>2</v>
      </c>
      <c r="G285" s="160" t="s">
        <v>645</v>
      </c>
      <c r="H285" s="139">
        <v>0</v>
      </c>
      <c r="I285" s="139">
        <v>13</v>
      </c>
      <c r="J285" s="161" t="s">
        <v>2507</v>
      </c>
      <c r="K285" s="162">
        <v>122.74</v>
      </c>
      <c r="L285" s="162">
        <v>122.86999999999999</v>
      </c>
      <c r="M285" s="163">
        <v>48</v>
      </c>
      <c r="N285" s="164">
        <v>2</v>
      </c>
      <c r="O285" s="139" t="s">
        <v>1715</v>
      </c>
      <c r="P285" s="139" t="s">
        <v>1489</v>
      </c>
      <c r="Q285" s="139" t="s">
        <v>2520</v>
      </c>
      <c r="R285" s="160" t="s">
        <v>2135</v>
      </c>
      <c r="S285" s="139" t="s">
        <v>20</v>
      </c>
      <c r="V285" s="139" t="s">
        <v>1715</v>
      </c>
      <c r="W285" s="139">
        <v>6</v>
      </c>
      <c r="X285" s="165" t="s">
        <v>90</v>
      </c>
      <c r="Y285" s="139" t="s">
        <v>93</v>
      </c>
      <c r="Z285" s="139" t="s">
        <v>1946</v>
      </c>
      <c r="AA285" s="139" t="s">
        <v>148</v>
      </c>
      <c r="AB285" s="139" t="s">
        <v>133</v>
      </c>
      <c r="AC285" s="139" t="s">
        <v>138</v>
      </c>
      <c r="AD285" s="139" t="s">
        <v>125</v>
      </c>
      <c r="AE285" s="139">
        <v>2</v>
      </c>
      <c r="AG285" s="139" t="s">
        <v>2160</v>
      </c>
      <c r="AH285" s="160">
        <v>10.9</v>
      </c>
      <c r="AI285" s="166">
        <v>10</v>
      </c>
      <c r="AJ285" s="139">
        <v>5</v>
      </c>
      <c r="AK285" s="167" t="s">
        <v>110</v>
      </c>
      <c r="AL285" s="139" t="s">
        <v>107</v>
      </c>
      <c r="AN285" s="139">
        <v>49</v>
      </c>
      <c r="AO285" s="139">
        <v>14</v>
      </c>
      <c r="AP285" s="139">
        <v>5</v>
      </c>
      <c r="AQ285" s="139" t="s">
        <v>110</v>
      </c>
      <c r="AR285" s="167" t="s">
        <v>107</v>
      </c>
      <c r="AT285" s="139">
        <v>40</v>
      </c>
      <c r="AU285" s="139">
        <v>8</v>
      </c>
      <c r="AV285" s="139">
        <v>5</v>
      </c>
      <c r="AW285" s="139" t="s">
        <v>110</v>
      </c>
      <c r="AX285" s="139" t="s">
        <v>106</v>
      </c>
      <c r="AZ285" s="139">
        <v>0</v>
      </c>
      <c r="BF285" s="167">
        <v>0</v>
      </c>
      <c r="BL285" s="139">
        <v>0.1</v>
      </c>
      <c r="BM285" s="167">
        <v>0.5</v>
      </c>
      <c r="BN285" s="139">
        <v>0.5</v>
      </c>
      <c r="BO285" s="139" t="s">
        <v>109</v>
      </c>
      <c r="BP285" s="139" t="s">
        <v>105</v>
      </c>
      <c r="BQ285" s="139" t="s">
        <v>2161</v>
      </c>
      <c r="BX285" s="139">
        <v>0</v>
      </c>
      <c r="CE285" s="139" t="s">
        <v>2162</v>
      </c>
      <c r="CL285" s="139">
        <v>100</v>
      </c>
    </row>
    <row r="286" spans="1:90">
      <c r="A286" s="159">
        <v>43291</v>
      </c>
      <c r="B286" s="139" t="s">
        <v>1496</v>
      </c>
      <c r="D286" s="139" t="s">
        <v>1497</v>
      </c>
      <c r="E286" s="139">
        <v>50</v>
      </c>
      <c r="F286" s="139">
        <v>2</v>
      </c>
      <c r="G286" s="160" t="s">
        <v>645</v>
      </c>
      <c r="H286" s="139">
        <v>13</v>
      </c>
      <c r="I286" s="139">
        <v>80</v>
      </c>
      <c r="J286" s="161" t="s">
        <v>2507</v>
      </c>
      <c r="K286" s="162">
        <v>122.86999999999999</v>
      </c>
      <c r="L286" s="162">
        <v>123.53999999999999</v>
      </c>
      <c r="M286" s="163">
        <v>49</v>
      </c>
      <c r="N286" s="164">
        <v>2</v>
      </c>
      <c r="P286" s="139" t="s">
        <v>1489</v>
      </c>
      <c r="Q286" s="139" t="s">
        <v>1523</v>
      </c>
      <c r="R286" s="160" t="s">
        <v>20</v>
      </c>
      <c r="S286" s="139" t="s">
        <v>2135</v>
      </c>
      <c r="T286" s="139" t="s">
        <v>160</v>
      </c>
      <c r="U286" s="139" t="s">
        <v>139</v>
      </c>
      <c r="V286" s="139" t="s">
        <v>1509</v>
      </c>
      <c r="W286" s="139">
        <v>4</v>
      </c>
      <c r="X286" s="165" t="s">
        <v>89</v>
      </c>
      <c r="Y286" s="139" t="s">
        <v>93</v>
      </c>
      <c r="Z286" s="139" t="s">
        <v>2163</v>
      </c>
      <c r="AA286" s="139" t="s">
        <v>148</v>
      </c>
      <c r="AB286" s="139" t="s">
        <v>133</v>
      </c>
      <c r="AC286" s="139" t="s">
        <v>138</v>
      </c>
      <c r="AD286" s="139" t="s">
        <v>144</v>
      </c>
      <c r="AE286" s="139">
        <v>1</v>
      </c>
      <c r="AG286" s="139" t="s">
        <v>2164</v>
      </c>
      <c r="AH286" s="160">
        <v>7</v>
      </c>
      <c r="AI286" s="166">
        <v>4</v>
      </c>
      <c r="AJ286" s="139">
        <v>2</v>
      </c>
      <c r="AK286" s="167" t="s">
        <v>112</v>
      </c>
      <c r="AL286" s="139" t="s">
        <v>107</v>
      </c>
      <c r="AN286" s="139">
        <v>53</v>
      </c>
      <c r="AO286" s="139">
        <v>5</v>
      </c>
      <c r="AP286" s="139">
        <v>3</v>
      </c>
      <c r="AQ286" s="139" t="s">
        <v>112</v>
      </c>
      <c r="AR286" s="167" t="s">
        <v>107</v>
      </c>
      <c r="AT286" s="139">
        <v>40</v>
      </c>
      <c r="AU286" s="139">
        <v>4</v>
      </c>
      <c r="AV286" s="139">
        <v>1.5</v>
      </c>
      <c r="AW286" s="139" t="s">
        <v>109</v>
      </c>
      <c r="AX286" s="139" t="s">
        <v>107</v>
      </c>
      <c r="AZ286" s="139">
        <v>0</v>
      </c>
      <c r="BF286" s="167">
        <v>0</v>
      </c>
      <c r="BL286" s="139">
        <v>0</v>
      </c>
      <c r="BX286" s="139">
        <v>0</v>
      </c>
      <c r="CD286" s="139" t="s">
        <v>2003</v>
      </c>
      <c r="CE286" s="139" t="s">
        <v>2165</v>
      </c>
      <c r="CL286" s="139">
        <v>100</v>
      </c>
    </row>
    <row r="287" spans="1:90">
      <c r="A287" s="159">
        <v>43291</v>
      </c>
      <c r="B287" s="139" t="s">
        <v>1496</v>
      </c>
      <c r="D287" s="139" t="s">
        <v>1497</v>
      </c>
      <c r="E287" s="139">
        <v>50</v>
      </c>
      <c r="F287" s="139">
        <v>3</v>
      </c>
      <c r="G287" s="160" t="s">
        <v>647</v>
      </c>
      <c r="H287" s="139">
        <v>0</v>
      </c>
      <c r="I287" s="139">
        <v>4.5</v>
      </c>
      <c r="J287" s="161" t="s">
        <v>2507</v>
      </c>
      <c r="K287" s="162">
        <v>123.54</v>
      </c>
      <c r="L287" s="162">
        <v>123.58500000000001</v>
      </c>
      <c r="M287" s="163">
        <v>49</v>
      </c>
      <c r="N287" s="164">
        <v>2</v>
      </c>
      <c r="P287" s="139" t="s">
        <v>1489</v>
      </c>
      <c r="Q287" s="139" t="s">
        <v>1523</v>
      </c>
      <c r="R287" s="160" t="s">
        <v>2135</v>
      </c>
      <c r="S287" s="139" t="s">
        <v>1939</v>
      </c>
      <c r="V287" s="139" t="s">
        <v>1509</v>
      </c>
      <c r="W287" s="139">
        <v>4</v>
      </c>
      <c r="X287" s="165" t="s">
        <v>89</v>
      </c>
      <c r="Y287" s="139" t="s">
        <v>93</v>
      </c>
      <c r="Z287" s="139" t="s">
        <v>2163</v>
      </c>
      <c r="AA287" s="139" t="s">
        <v>148</v>
      </c>
      <c r="AB287" s="139" t="s">
        <v>133</v>
      </c>
      <c r="AC287" s="139" t="s">
        <v>138</v>
      </c>
      <c r="AD287" s="139" t="s">
        <v>144</v>
      </c>
      <c r="AE287" s="139">
        <v>1</v>
      </c>
      <c r="AG287" s="139" t="s">
        <v>2164</v>
      </c>
      <c r="AH287" s="160">
        <v>7</v>
      </c>
      <c r="AI287" s="166">
        <v>4</v>
      </c>
      <c r="AJ287" s="139">
        <v>2</v>
      </c>
      <c r="AK287" s="167" t="s">
        <v>112</v>
      </c>
      <c r="AL287" s="139" t="s">
        <v>107</v>
      </c>
      <c r="AN287" s="139">
        <v>53</v>
      </c>
      <c r="AO287" s="139">
        <v>5</v>
      </c>
      <c r="AP287" s="139">
        <v>3</v>
      </c>
      <c r="AQ287" s="139" t="s">
        <v>112</v>
      </c>
      <c r="AR287" s="167" t="s">
        <v>107</v>
      </c>
      <c r="AT287" s="139">
        <v>40</v>
      </c>
      <c r="AU287" s="139">
        <v>4</v>
      </c>
      <c r="AV287" s="139">
        <v>1.5</v>
      </c>
      <c r="AW287" s="139" t="s">
        <v>109</v>
      </c>
      <c r="AX287" s="139" t="s">
        <v>107</v>
      </c>
      <c r="AZ287" s="139">
        <v>0</v>
      </c>
      <c r="BF287" s="167">
        <v>0</v>
      </c>
      <c r="BL287" s="139">
        <v>0</v>
      </c>
      <c r="BX287" s="139">
        <v>0</v>
      </c>
      <c r="CD287" s="139" t="s">
        <v>2003</v>
      </c>
      <c r="CE287" s="139" t="s">
        <v>2165</v>
      </c>
      <c r="CL287" s="139">
        <v>100</v>
      </c>
    </row>
    <row r="288" spans="1:90">
      <c r="A288" s="159">
        <v>43291</v>
      </c>
      <c r="B288" s="139" t="s">
        <v>1496</v>
      </c>
      <c r="D288" s="139" t="s">
        <v>1497</v>
      </c>
      <c r="E288" s="139">
        <v>50</v>
      </c>
      <c r="F288" s="139">
        <v>3</v>
      </c>
      <c r="G288" s="160" t="s">
        <v>647</v>
      </c>
      <c r="H288" s="139">
        <v>4.5</v>
      </c>
      <c r="I288" s="139">
        <v>14</v>
      </c>
      <c r="J288" s="161" t="s">
        <v>2507</v>
      </c>
      <c r="K288" s="162">
        <v>123.58500000000001</v>
      </c>
      <c r="L288" s="162">
        <v>123.68</v>
      </c>
      <c r="M288" s="163" t="s">
        <v>2166</v>
      </c>
      <c r="N288" s="164">
        <v>2</v>
      </c>
      <c r="O288" s="139" t="s">
        <v>1494</v>
      </c>
      <c r="P288" s="139" t="s">
        <v>12</v>
      </c>
      <c r="Q288" s="139" t="s">
        <v>1615</v>
      </c>
      <c r="R288" s="160" t="s">
        <v>1939</v>
      </c>
      <c r="S288" s="139" t="s">
        <v>1939</v>
      </c>
      <c r="T288" s="139" t="s">
        <v>133</v>
      </c>
      <c r="U288" s="139" t="s">
        <v>140</v>
      </c>
      <c r="V288" s="139" t="s">
        <v>1509</v>
      </c>
      <c r="W288" s="139">
        <v>4</v>
      </c>
      <c r="X288" s="165" t="s">
        <v>90</v>
      </c>
      <c r="Y288" s="139" t="s">
        <v>92</v>
      </c>
      <c r="Z288" s="139" t="s">
        <v>1946</v>
      </c>
      <c r="AA288" s="139" t="s">
        <v>148</v>
      </c>
      <c r="AB288" s="139" t="s">
        <v>160</v>
      </c>
      <c r="AC288" s="139" t="s">
        <v>138</v>
      </c>
      <c r="AD288" s="139" t="s">
        <v>125</v>
      </c>
      <c r="AE288" s="139">
        <v>2</v>
      </c>
      <c r="AG288" s="139" t="s">
        <v>2167</v>
      </c>
      <c r="AH288" s="160">
        <v>92.8</v>
      </c>
      <c r="AI288" s="166">
        <v>9</v>
      </c>
      <c r="AJ288" s="139">
        <v>3</v>
      </c>
      <c r="AK288" s="167" t="s">
        <v>110</v>
      </c>
      <c r="AL288" s="139" t="s">
        <v>107</v>
      </c>
      <c r="AM288" s="139" t="s">
        <v>1973</v>
      </c>
      <c r="AN288" s="139">
        <v>0.1</v>
      </c>
      <c r="AO288" s="139">
        <v>1</v>
      </c>
      <c r="AP288" s="139">
        <v>1</v>
      </c>
      <c r="AQ288" s="139" t="s">
        <v>113</v>
      </c>
      <c r="AR288" s="167" t="s">
        <v>107</v>
      </c>
      <c r="AT288" s="139">
        <v>7</v>
      </c>
      <c r="AU288" s="139">
        <v>6</v>
      </c>
      <c r="AV288" s="139">
        <v>3</v>
      </c>
      <c r="AW288" s="139" t="s">
        <v>113</v>
      </c>
      <c r="AX288" s="139" t="s">
        <v>107</v>
      </c>
      <c r="AZ288" s="139">
        <v>0</v>
      </c>
      <c r="BF288" s="167">
        <v>0</v>
      </c>
      <c r="BL288" s="139">
        <v>0.1</v>
      </c>
      <c r="BM288" s="167">
        <v>0.5</v>
      </c>
      <c r="BN288" s="139">
        <v>0.5</v>
      </c>
      <c r="BO288" s="139" t="s">
        <v>109</v>
      </c>
      <c r="BP288" s="139" t="s">
        <v>105</v>
      </c>
      <c r="BX288" s="139">
        <v>0</v>
      </c>
      <c r="CD288" s="139" t="s">
        <v>2023</v>
      </c>
      <c r="CE288" s="139" t="s">
        <v>2168</v>
      </c>
      <c r="CL288" s="139">
        <v>99.999999999999986</v>
      </c>
    </row>
    <row r="289" spans="1:90">
      <c r="A289" s="159">
        <v>43291</v>
      </c>
      <c r="B289" s="139" t="s">
        <v>1496</v>
      </c>
      <c r="D289" s="139" t="s">
        <v>1497</v>
      </c>
      <c r="E289" s="139">
        <v>50</v>
      </c>
      <c r="F289" s="139">
        <v>3</v>
      </c>
      <c r="G289" s="160" t="s">
        <v>647</v>
      </c>
      <c r="H289" s="139">
        <v>14</v>
      </c>
      <c r="I289" s="139">
        <v>74</v>
      </c>
      <c r="J289" s="161" t="s">
        <v>2507</v>
      </c>
      <c r="K289" s="162">
        <v>123.68</v>
      </c>
      <c r="L289" s="162">
        <v>124.28</v>
      </c>
      <c r="M289" s="163" t="s">
        <v>2169</v>
      </c>
      <c r="N289" s="164">
        <v>3</v>
      </c>
      <c r="P289" s="139" t="s">
        <v>1489</v>
      </c>
      <c r="Q289" s="139" t="s">
        <v>1523</v>
      </c>
      <c r="R289" s="160" t="s">
        <v>1939</v>
      </c>
      <c r="S289" s="139" t="s">
        <v>2135</v>
      </c>
      <c r="T289" s="139" t="s">
        <v>133</v>
      </c>
      <c r="U289" s="139" t="s">
        <v>138</v>
      </c>
      <c r="V289" s="139" t="s">
        <v>1509</v>
      </c>
      <c r="W289" s="139">
        <v>4</v>
      </c>
      <c r="X289" s="165" t="s">
        <v>89</v>
      </c>
      <c r="Y289" s="139" t="s">
        <v>93</v>
      </c>
      <c r="Z289" s="139" t="s">
        <v>2170</v>
      </c>
      <c r="AA289" s="139" t="s">
        <v>148</v>
      </c>
      <c r="AB289" s="139" t="s">
        <v>133</v>
      </c>
      <c r="AC289" s="139" t="s">
        <v>138</v>
      </c>
      <c r="AD289" s="139" t="s">
        <v>144</v>
      </c>
      <c r="AE289" s="139">
        <v>1</v>
      </c>
      <c r="AG289" s="139" t="s">
        <v>2171</v>
      </c>
      <c r="AH289" s="160">
        <v>7</v>
      </c>
      <c r="AI289" s="166">
        <v>8</v>
      </c>
      <c r="AJ289" s="139">
        <v>3</v>
      </c>
      <c r="AK289" s="167" t="s">
        <v>112</v>
      </c>
      <c r="AL289" s="139" t="s">
        <v>107</v>
      </c>
      <c r="AN289" s="139">
        <v>53</v>
      </c>
      <c r="AO289" s="139">
        <v>14</v>
      </c>
      <c r="AP289" s="139">
        <v>2</v>
      </c>
      <c r="AQ289" s="139" t="s">
        <v>109</v>
      </c>
      <c r="AR289" s="167" t="s">
        <v>107</v>
      </c>
      <c r="AT289" s="139">
        <v>40</v>
      </c>
      <c r="AU289" s="139">
        <v>3</v>
      </c>
      <c r="AV289" s="139">
        <v>1</v>
      </c>
      <c r="AW289" s="139" t="s">
        <v>109</v>
      </c>
      <c r="AX289" s="139" t="s">
        <v>107</v>
      </c>
      <c r="AZ289" s="139">
        <v>0</v>
      </c>
      <c r="BF289" s="167">
        <v>0</v>
      </c>
      <c r="BL289" s="139">
        <v>0</v>
      </c>
      <c r="BX289" s="139">
        <v>0</v>
      </c>
      <c r="CD289" s="139" t="s">
        <v>2172</v>
      </c>
      <c r="CE289" s="139" t="s">
        <v>2173</v>
      </c>
      <c r="CL289" s="139">
        <v>100</v>
      </c>
    </row>
    <row r="290" spans="1:90">
      <c r="A290" s="159">
        <v>43291</v>
      </c>
      <c r="B290" s="139" t="s">
        <v>1496</v>
      </c>
      <c r="D290" s="139" t="s">
        <v>1497</v>
      </c>
      <c r="E290" s="139">
        <v>50</v>
      </c>
      <c r="F290" s="139">
        <v>4</v>
      </c>
      <c r="G290" s="160" t="s">
        <v>649</v>
      </c>
      <c r="H290" s="139">
        <v>0</v>
      </c>
      <c r="I290" s="139">
        <v>10</v>
      </c>
      <c r="J290" s="161" t="s">
        <v>2507</v>
      </c>
      <c r="K290" s="162">
        <v>124.28</v>
      </c>
      <c r="L290" s="162">
        <v>124.38</v>
      </c>
      <c r="M290" s="163" t="s">
        <v>2169</v>
      </c>
      <c r="N290" s="164">
        <v>3</v>
      </c>
      <c r="P290" s="139" t="s">
        <v>1489</v>
      </c>
      <c r="Q290" s="139" t="s">
        <v>1523</v>
      </c>
      <c r="R290" s="160" t="s">
        <v>2135</v>
      </c>
      <c r="S290" s="139" t="s">
        <v>1939</v>
      </c>
      <c r="V290" s="139" t="s">
        <v>1509</v>
      </c>
      <c r="W290" s="139">
        <v>4</v>
      </c>
      <c r="X290" s="165" t="s">
        <v>89</v>
      </c>
      <c r="Y290" s="139" t="s">
        <v>93</v>
      </c>
      <c r="Z290" s="139" t="s">
        <v>2170</v>
      </c>
      <c r="AA290" s="139" t="s">
        <v>148</v>
      </c>
      <c r="AB290" s="139" t="s">
        <v>133</v>
      </c>
      <c r="AC290" s="139" t="s">
        <v>138</v>
      </c>
      <c r="AD290" s="139" t="s">
        <v>144</v>
      </c>
      <c r="AE290" s="139">
        <v>1</v>
      </c>
      <c r="AG290" s="139" t="s">
        <v>2171</v>
      </c>
      <c r="AH290" s="160">
        <v>7</v>
      </c>
      <c r="AI290" s="166">
        <v>8</v>
      </c>
      <c r="AJ290" s="139">
        <v>3</v>
      </c>
      <c r="AK290" s="167" t="s">
        <v>112</v>
      </c>
      <c r="AL290" s="139" t="s">
        <v>107</v>
      </c>
      <c r="AN290" s="139">
        <v>53</v>
      </c>
      <c r="AO290" s="139">
        <v>14</v>
      </c>
      <c r="AP290" s="139">
        <v>2</v>
      </c>
      <c r="AQ290" s="139" t="s">
        <v>109</v>
      </c>
      <c r="AR290" s="167" t="s">
        <v>107</v>
      </c>
      <c r="AT290" s="139">
        <v>40</v>
      </c>
      <c r="AU290" s="139">
        <v>3</v>
      </c>
      <c r="AV290" s="139">
        <v>1</v>
      </c>
      <c r="AW290" s="139" t="s">
        <v>109</v>
      </c>
      <c r="AX290" s="139" t="s">
        <v>107</v>
      </c>
      <c r="AZ290" s="139">
        <v>0</v>
      </c>
      <c r="BF290" s="167">
        <v>0</v>
      </c>
      <c r="BL290" s="139">
        <v>0</v>
      </c>
      <c r="BX290" s="139">
        <v>0</v>
      </c>
      <c r="CD290" s="139" t="s">
        <v>2172</v>
      </c>
      <c r="CE290" s="139" t="s">
        <v>2173</v>
      </c>
      <c r="CL290" s="139">
        <v>100</v>
      </c>
    </row>
    <row r="291" spans="1:90">
      <c r="A291" s="159">
        <v>43291</v>
      </c>
      <c r="B291" s="139" t="s">
        <v>1496</v>
      </c>
      <c r="D291" s="139" t="s">
        <v>1497</v>
      </c>
      <c r="E291" s="139">
        <v>50</v>
      </c>
      <c r="F291" s="139">
        <v>4</v>
      </c>
      <c r="G291" s="160" t="s">
        <v>649</v>
      </c>
      <c r="H291" s="139">
        <v>10</v>
      </c>
      <c r="I291" s="139">
        <v>16</v>
      </c>
      <c r="J291" s="161" t="s">
        <v>2507</v>
      </c>
      <c r="K291" s="162">
        <v>124.38</v>
      </c>
      <c r="L291" s="162">
        <v>124.44</v>
      </c>
      <c r="M291" s="163" t="s">
        <v>2174</v>
      </c>
      <c r="N291" s="164">
        <v>1</v>
      </c>
      <c r="P291" s="139" t="s">
        <v>12</v>
      </c>
      <c r="Q291" s="139" t="s">
        <v>1588</v>
      </c>
      <c r="R291" s="160" t="s">
        <v>1939</v>
      </c>
      <c r="S291" s="139" t="s">
        <v>21</v>
      </c>
      <c r="T291" s="139" t="s">
        <v>133</v>
      </c>
      <c r="U291" s="139" t="s">
        <v>140</v>
      </c>
      <c r="V291" s="139" t="s">
        <v>1509</v>
      </c>
      <c r="W291" s="139">
        <v>4</v>
      </c>
      <c r="X291" s="165" t="s">
        <v>89</v>
      </c>
      <c r="Y291" s="139" t="s">
        <v>92</v>
      </c>
      <c r="Z291" s="139" t="s">
        <v>1946</v>
      </c>
      <c r="AD291" s="139" t="s">
        <v>146</v>
      </c>
      <c r="AE291" s="139">
        <v>0</v>
      </c>
      <c r="AG291" s="139" t="s">
        <v>1541</v>
      </c>
      <c r="AH291" s="160">
        <v>98.9</v>
      </c>
      <c r="AI291" s="166">
        <v>10</v>
      </c>
      <c r="AJ291" s="139">
        <v>3</v>
      </c>
      <c r="AK291" s="167" t="s">
        <v>109</v>
      </c>
      <c r="AL291" s="139" t="s">
        <v>107</v>
      </c>
      <c r="AN291" s="139">
        <v>1</v>
      </c>
      <c r="AO291" s="139">
        <v>3</v>
      </c>
      <c r="AP291" s="139">
        <v>1</v>
      </c>
      <c r="AQ291" s="139" t="s">
        <v>113</v>
      </c>
      <c r="AR291" s="167" t="s">
        <v>107</v>
      </c>
      <c r="AT291" s="139">
        <v>0</v>
      </c>
      <c r="AZ291" s="139">
        <v>0</v>
      </c>
      <c r="BF291" s="167">
        <v>0</v>
      </c>
      <c r="BL291" s="139">
        <v>0.1</v>
      </c>
      <c r="BM291" s="167">
        <v>0.5</v>
      </c>
      <c r="BN291" s="139">
        <v>0.5</v>
      </c>
      <c r="BO291" s="139" t="s">
        <v>109</v>
      </c>
      <c r="BP291" s="139" t="s">
        <v>105</v>
      </c>
      <c r="BX291" s="139">
        <v>0</v>
      </c>
      <c r="CD291" s="139" t="s">
        <v>2023</v>
      </c>
      <c r="CE291" s="139" t="s">
        <v>2175</v>
      </c>
      <c r="CL291" s="139">
        <v>100</v>
      </c>
    </row>
    <row r="292" spans="1:90">
      <c r="A292" s="159">
        <v>43291</v>
      </c>
      <c r="B292" s="139" t="s">
        <v>1496</v>
      </c>
      <c r="D292" s="139" t="s">
        <v>1497</v>
      </c>
      <c r="E292" s="139">
        <v>50</v>
      </c>
      <c r="F292" s="139">
        <v>4</v>
      </c>
      <c r="G292" s="160" t="s">
        <v>649</v>
      </c>
      <c r="H292" s="139">
        <v>16</v>
      </c>
      <c r="I292" s="139">
        <v>93</v>
      </c>
      <c r="J292" s="161" t="s">
        <v>2507</v>
      </c>
      <c r="K292" s="162">
        <v>124.44</v>
      </c>
      <c r="L292" s="162">
        <v>125.21000000000001</v>
      </c>
      <c r="M292" s="163" t="s">
        <v>2176</v>
      </c>
      <c r="N292" s="164" t="s">
        <v>1499</v>
      </c>
      <c r="O292" s="139" t="s">
        <v>1491</v>
      </c>
      <c r="P292" s="139" t="s">
        <v>11</v>
      </c>
      <c r="Q292" s="139" t="s">
        <v>1564</v>
      </c>
      <c r="R292" s="160" t="s">
        <v>21</v>
      </c>
      <c r="S292" s="139" t="s">
        <v>2135</v>
      </c>
      <c r="T292" s="139" t="s">
        <v>160</v>
      </c>
      <c r="U292" s="139" t="s">
        <v>138</v>
      </c>
      <c r="V292" s="139" t="s">
        <v>1509</v>
      </c>
      <c r="W292" s="139">
        <v>4</v>
      </c>
      <c r="X292" s="165" t="s">
        <v>89</v>
      </c>
      <c r="Y292" s="139" t="s">
        <v>93</v>
      </c>
      <c r="Z292" s="139" t="s">
        <v>2177</v>
      </c>
      <c r="AA292" s="139" t="s">
        <v>148</v>
      </c>
      <c r="AB292" s="139" t="s">
        <v>133</v>
      </c>
      <c r="AC292" s="139" t="s">
        <v>138</v>
      </c>
      <c r="AD292" s="139" t="s">
        <v>125</v>
      </c>
      <c r="AE292" s="139">
        <v>2</v>
      </c>
      <c r="AG292" s="139" t="s">
        <v>2178</v>
      </c>
      <c r="AH292" s="160">
        <v>75</v>
      </c>
      <c r="AI292" s="166">
        <v>6</v>
      </c>
      <c r="AJ292" s="139">
        <v>3</v>
      </c>
      <c r="AK292" s="167" t="s">
        <v>112</v>
      </c>
      <c r="AL292" s="139" t="s">
        <v>107</v>
      </c>
      <c r="AN292" s="139">
        <v>15</v>
      </c>
      <c r="AO292" s="139">
        <v>4</v>
      </c>
      <c r="AP292" s="139">
        <v>2</v>
      </c>
      <c r="AQ292" s="139" t="s">
        <v>92</v>
      </c>
      <c r="AR292" s="167" t="s">
        <v>107</v>
      </c>
      <c r="AS292" s="139" t="s">
        <v>2521</v>
      </c>
      <c r="AT292" s="139">
        <v>10</v>
      </c>
      <c r="AU292" s="139">
        <v>8</v>
      </c>
      <c r="AV292" s="139">
        <v>3</v>
      </c>
      <c r="AW292" s="139" t="s">
        <v>92</v>
      </c>
      <c r="AX292" s="139" t="s">
        <v>107</v>
      </c>
      <c r="AZ292" s="139">
        <v>0</v>
      </c>
      <c r="BF292" s="167">
        <v>0</v>
      </c>
      <c r="BL292" s="139">
        <v>0</v>
      </c>
      <c r="BX292" s="139">
        <v>0</v>
      </c>
      <c r="CD292" s="139" t="s">
        <v>2023</v>
      </c>
      <c r="CE292" s="139" t="s">
        <v>2179</v>
      </c>
      <c r="CL292" s="139">
        <v>100</v>
      </c>
    </row>
    <row r="293" spans="1:90">
      <c r="A293" s="159">
        <v>43291</v>
      </c>
      <c r="B293" s="139" t="s">
        <v>1496</v>
      </c>
      <c r="D293" s="139" t="s">
        <v>1497</v>
      </c>
      <c r="E293" s="139">
        <v>51</v>
      </c>
      <c r="F293" s="139">
        <v>1</v>
      </c>
      <c r="G293" s="160" t="s">
        <v>651</v>
      </c>
      <c r="H293" s="139">
        <v>0</v>
      </c>
      <c r="I293" s="139">
        <v>52</v>
      </c>
      <c r="J293" s="161" t="s">
        <v>2507</v>
      </c>
      <c r="K293" s="162">
        <v>125.25</v>
      </c>
      <c r="L293" s="162">
        <v>125.77</v>
      </c>
      <c r="M293" s="163" t="s">
        <v>2176</v>
      </c>
      <c r="N293" s="164" t="s">
        <v>1499</v>
      </c>
      <c r="O293" s="139" t="s">
        <v>1491</v>
      </c>
      <c r="P293" s="139" t="s">
        <v>11</v>
      </c>
      <c r="Q293" s="139" t="s">
        <v>1564</v>
      </c>
      <c r="R293" s="160" t="s">
        <v>2135</v>
      </c>
      <c r="S293" s="139" t="s">
        <v>1939</v>
      </c>
      <c r="V293" s="139" t="s">
        <v>1509</v>
      </c>
      <c r="W293" s="139">
        <v>4</v>
      </c>
      <c r="X293" s="165" t="s">
        <v>89</v>
      </c>
      <c r="Y293" s="139" t="s">
        <v>93</v>
      </c>
      <c r="Z293" s="139" t="s">
        <v>2177</v>
      </c>
      <c r="AA293" s="139" t="s">
        <v>148</v>
      </c>
      <c r="AB293" s="139" t="s">
        <v>133</v>
      </c>
      <c r="AC293" s="139" t="s">
        <v>138</v>
      </c>
      <c r="AD293" s="139" t="s">
        <v>125</v>
      </c>
      <c r="AE293" s="139">
        <v>2</v>
      </c>
      <c r="AG293" s="139" t="s">
        <v>2178</v>
      </c>
      <c r="AH293" s="160">
        <v>75</v>
      </c>
      <c r="AI293" s="166">
        <v>6</v>
      </c>
      <c r="AJ293" s="139">
        <v>3</v>
      </c>
      <c r="AK293" s="167" t="s">
        <v>112</v>
      </c>
      <c r="AL293" s="139" t="s">
        <v>107</v>
      </c>
      <c r="AN293" s="139">
        <v>15</v>
      </c>
      <c r="AO293" s="139">
        <v>4</v>
      </c>
      <c r="AP293" s="139">
        <v>2</v>
      </c>
      <c r="AQ293" s="139" t="s">
        <v>92</v>
      </c>
      <c r="AR293" s="167" t="s">
        <v>107</v>
      </c>
      <c r="AS293" s="139" t="s">
        <v>2521</v>
      </c>
      <c r="AT293" s="139">
        <v>10</v>
      </c>
      <c r="AU293" s="139">
        <v>8</v>
      </c>
      <c r="AV293" s="139">
        <v>3</v>
      </c>
      <c r="AW293" s="139" t="s">
        <v>92</v>
      </c>
      <c r="AX293" s="139" t="s">
        <v>107</v>
      </c>
      <c r="AZ293" s="139">
        <v>0</v>
      </c>
      <c r="BF293" s="167">
        <v>0</v>
      </c>
      <c r="BL293" s="139">
        <v>0</v>
      </c>
      <c r="BX293" s="139">
        <v>0</v>
      </c>
      <c r="CD293" s="139" t="s">
        <v>2023</v>
      </c>
      <c r="CE293" s="139" t="s">
        <v>2179</v>
      </c>
      <c r="CL293" s="139">
        <v>100</v>
      </c>
    </row>
    <row r="294" spans="1:90">
      <c r="A294" s="159">
        <v>43291</v>
      </c>
      <c r="B294" s="139" t="s">
        <v>1496</v>
      </c>
      <c r="D294" s="139" t="s">
        <v>1497</v>
      </c>
      <c r="E294" s="139">
        <v>51</v>
      </c>
      <c r="F294" s="139">
        <v>1</v>
      </c>
      <c r="G294" s="160" t="s">
        <v>651</v>
      </c>
      <c r="H294" s="139">
        <v>52</v>
      </c>
      <c r="I294" s="139">
        <v>68</v>
      </c>
      <c r="J294" s="161" t="s">
        <v>2507</v>
      </c>
      <c r="K294" s="162">
        <v>125.77</v>
      </c>
      <c r="L294" s="162">
        <v>125.93</v>
      </c>
      <c r="M294" s="163" t="s">
        <v>2180</v>
      </c>
      <c r="N294" s="164">
        <v>1</v>
      </c>
      <c r="P294" s="139" t="s">
        <v>1489</v>
      </c>
      <c r="Q294" s="139" t="s">
        <v>1523</v>
      </c>
      <c r="R294" s="160" t="s">
        <v>1939</v>
      </c>
      <c r="S294" s="139" t="s">
        <v>1939</v>
      </c>
      <c r="T294" s="139" t="s">
        <v>133</v>
      </c>
      <c r="U294" s="139" t="s">
        <v>138</v>
      </c>
      <c r="V294" s="139" t="s">
        <v>1509</v>
      </c>
      <c r="W294" s="139">
        <v>4</v>
      </c>
      <c r="X294" s="165" t="s">
        <v>89</v>
      </c>
      <c r="Y294" s="139" t="s">
        <v>93</v>
      </c>
      <c r="Z294" s="139" t="s">
        <v>2181</v>
      </c>
      <c r="AA294" s="139" t="s">
        <v>148</v>
      </c>
      <c r="AB294" s="139" t="s">
        <v>133</v>
      </c>
      <c r="AC294" s="139" t="s">
        <v>138</v>
      </c>
      <c r="AD294" s="139" t="s">
        <v>125</v>
      </c>
      <c r="AE294" s="139">
        <v>2</v>
      </c>
      <c r="AG294" s="139" t="s">
        <v>2182</v>
      </c>
      <c r="AH294" s="160">
        <v>10</v>
      </c>
      <c r="AI294" s="166">
        <v>5</v>
      </c>
      <c r="AJ294" s="139">
        <v>3</v>
      </c>
      <c r="AK294" s="167" t="s">
        <v>112</v>
      </c>
      <c r="AL294" s="139" t="s">
        <v>107</v>
      </c>
      <c r="AN294" s="139">
        <v>49.9</v>
      </c>
      <c r="AO294" s="139">
        <v>6</v>
      </c>
      <c r="AP294" s="139">
        <v>3</v>
      </c>
      <c r="AQ294" s="139" t="s">
        <v>109</v>
      </c>
      <c r="AR294" s="167" t="s">
        <v>106</v>
      </c>
      <c r="AT294" s="139">
        <v>40</v>
      </c>
      <c r="AU294" s="139">
        <v>4</v>
      </c>
      <c r="AV294" s="139">
        <v>1</v>
      </c>
      <c r="AW294" s="139" t="s">
        <v>109</v>
      </c>
      <c r="AX294" s="139" t="s">
        <v>107</v>
      </c>
      <c r="AZ294" s="139">
        <v>0</v>
      </c>
      <c r="BF294" s="167">
        <v>0</v>
      </c>
      <c r="BL294" s="139">
        <v>0</v>
      </c>
      <c r="BX294" s="139">
        <v>0.1</v>
      </c>
      <c r="BY294" s="139">
        <v>0.1</v>
      </c>
      <c r="BZ294" s="139">
        <v>0.1</v>
      </c>
      <c r="CA294" s="139" t="s">
        <v>113</v>
      </c>
      <c r="CB294" s="139" t="s">
        <v>107</v>
      </c>
      <c r="CE294" s="139" t="s">
        <v>2183</v>
      </c>
      <c r="CL294" s="139">
        <v>100</v>
      </c>
    </row>
    <row r="295" spans="1:90">
      <c r="A295" s="159">
        <v>43291</v>
      </c>
      <c r="B295" s="139" t="s">
        <v>1496</v>
      </c>
      <c r="D295" s="139" t="s">
        <v>1497</v>
      </c>
      <c r="E295" s="139">
        <v>51</v>
      </c>
      <c r="F295" s="139">
        <v>1</v>
      </c>
      <c r="G295" s="160" t="s">
        <v>651</v>
      </c>
      <c r="H295" s="139">
        <v>68</v>
      </c>
      <c r="I295" s="139">
        <v>72</v>
      </c>
      <c r="J295" s="161" t="s">
        <v>2507</v>
      </c>
      <c r="K295" s="162">
        <v>125.93</v>
      </c>
      <c r="L295" s="162">
        <v>125.97</v>
      </c>
      <c r="M295" s="163" t="s">
        <v>2184</v>
      </c>
      <c r="N295" s="164">
        <v>5</v>
      </c>
      <c r="O295" s="139" t="s">
        <v>1491</v>
      </c>
      <c r="P295" s="139" t="s">
        <v>11</v>
      </c>
      <c r="Q295" s="139" t="s">
        <v>1564</v>
      </c>
      <c r="R295" s="160" t="s">
        <v>1939</v>
      </c>
      <c r="S295" s="139" t="s">
        <v>2135</v>
      </c>
      <c r="T295" s="139" t="s">
        <v>133</v>
      </c>
      <c r="U295" s="139" t="s">
        <v>138</v>
      </c>
      <c r="V295" s="139" t="s">
        <v>1509</v>
      </c>
      <c r="W295" s="139">
        <v>4</v>
      </c>
      <c r="X295" s="165" t="s">
        <v>89</v>
      </c>
      <c r="Y295" s="139" t="s">
        <v>92</v>
      </c>
      <c r="Z295" s="139" t="s">
        <v>1946</v>
      </c>
      <c r="AA295" s="139" t="s">
        <v>148</v>
      </c>
      <c r="AB295" s="139" t="s">
        <v>160</v>
      </c>
      <c r="AC295" s="139" t="s">
        <v>140</v>
      </c>
      <c r="AD295" s="139" t="s">
        <v>125</v>
      </c>
      <c r="AE295" s="139">
        <v>2</v>
      </c>
      <c r="AG295" s="139" t="s">
        <v>2522</v>
      </c>
      <c r="AH295" s="160">
        <v>74.8</v>
      </c>
      <c r="AI295" s="166">
        <v>5</v>
      </c>
      <c r="AJ295" s="139">
        <v>2</v>
      </c>
      <c r="AK295" s="167" t="s">
        <v>109</v>
      </c>
      <c r="AL295" s="139" t="s">
        <v>106</v>
      </c>
      <c r="AN295" s="139">
        <v>10</v>
      </c>
      <c r="AO295" s="139">
        <v>7</v>
      </c>
      <c r="AP295" s="139">
        <v>3</v>
      </c>
      <c r="AQ295" s="139" t="s">
        <v>92</v>
      </c>
      <c r="AR295" s="167" t="s">
        <v>107</v>
      </c>
      <c r="AT295" s="139">
        <v>15</v>
      </c>
      <c r="AU295" s="139">
        <v>5</v>
      </c>
      <c r="AV295" s="139">
        <v>3</v>
      </c>
      <c r="AW295" s="139" t="s">
        <v>92</v>
      </c>
      <c r="AX295" s="139" t="s">
        <v>107</v>
      </c>
      <c r="AZ295" s="139">
        <v>0</v>
      </c>
      <c r="BF295" s="167">
        <v>0</v>
      </c>
      <c r="BL295" s="139">
        <v>0.1</v>
      </c>
      <c r="BM295" s="167">
        <v>1</v>
      </c>
      <c r="BN295" s="139">
        <v>1</v>
      </c>
      <c r="BO295" s="139" t="s">
        <v>109</v>
      </c>
      <c r="BP295" s="139" t="s">
        <v>105</v>
      </c>
      <c r="BX295" s="139">
        <v>0.1</v>
      </c>
      <c r="BY295" s="139">
        <v>0.1</v>
      </c>
      <c r="BZ295" s="139">
        <v>0.1</v>
      </c>
      <c r="CA295" s="139" t="s">
        <v>113</v>
      </c>
      <c r="CB295" s="139" t="s">
        <v>107</v>
      </c>
      <c r="CC295" s="139" t="s">
        <v>2187</v>
      </c>
      <c r="CE295" s="139" t="s">
        <v>2523</v>
      </c>
      <c r="CL295" s="139">
        <v>99.999999999999986</v>
      </c>
    </row>
    <row r="296" spans="1:90">
      <c r="A296" s="159">
        <v>43291</v>
      </c>
      <c r="B296" s="139" t="s">
        <v>1496</v>
      </c>
      <c r="D296" s="139" t="s">
        <v>1497</v>
      </c>
      <c r="E296" s="139">
        <v>51</v>
      </c>
      <c r="F296" s="139">
        <v>2</v>
      </c>
      <c r="G296" s="160" t="s">
        <v>653</v>
      </c>
      <c r="H296" s="139">
        <v>0</v>
      </c>
      <c r="I296" s="139">
        <v>8</v>
      </c>
      <c r="J296" s="161" t="s">
        <v>2507</v>
      </c>
      <c r="K296" s="162">
        <v>125.97</v>
      </c>
      <c r="L296" s="162">
        <v>126.05</v>
      </c>
      <c r="M296" s="163" t="s">
        <v>2184</v>
      </c>
      <c r="N296" s="164">
        <v>5</v>
      </c>
      <c r="O296" s="139" t="s">
        <v>1491</v>
      </c>
      <c r="P296" s="139" t="s">
        <v>11</v>
      </c>
      <c r="Q296" s="139" t="s">
        <v>1564</v>
      </c>
      <c r="R296" s="160" t="s">
        <v>2135</v>
      </c>
      <c r="S296" s="139" t="s">
        <v>1939</v>
      </c>
      <c r="V296" s="139" t="s">
        <v>1509</v>
      </c>
      <c r="W296" s="139">
        <v>4</v>
      </c>
      <c r="X296" s="165" t="s">
        <v>89</v>
      </c>
      <c r="Y296" s="139" t="s">
        <v>92</v>
      </c>
      <c r="Z296" s="139" t="s">
        <v>1946</v>
      </c>
      <c r="AA296" s="139" t="s">
        <v>148</v>
      </c>
      <c r="AB296" s="139" t="s">
        <v>160</v>
      </c>
      <c r="AC296" s="139" t="s">
        <v>140</v>
      </c>
      <c r="AD296" s="139" t="s">
        <v>125</v>
      </c>
      <c r="AE296" s="139">
        <v>2</v>
      </c>
      <c r="AG296" s="139" t="s">
        <v>2522</v>
      </c>
      <c r="AH296" s="160">
        <v>74.8</v>
      </c>
      <c r="AI296" s="166">
        <v>5</v>
      </c>
      <c r="AJ296" s="139">
        <v>2</v>
      </c>
      <c r="AK296" s="167" t="s">
        <v>109</v>
      </c>
      <c r="AL296" s="139" t="s">
        <v>106</v>
      </c>
      <c r="AN296" s="139">
        <v>10</v>
      </c>
      <c r="AO296" s="139">
        <v>7</v>
      </c>
      <c r="AP296" s="139">
        <v>3</v>
      </c>
      <c r="AQ296" s="139" t="s">
        <v>92</v>
      </c>
      <c r="AR296" s="167" t="s">
        <v>107</v>
      </c>
      <c r="AT296" s="139">
        <v>15</v>
      </c>
      <c r="AU296" s="139">
        <v>5</v>
      </c>
      <c r="AV296" s="139">
        <v>3</v>
      </c>
      <c r="AW296" s="139" t="s">
        <v>92</v>
      </c>
      <c r="AX296" s="139" t="s">
        <v>107</v>
      </c>
      <c r="AZ296" s="139">
        <v>0</v>
      </c>
      <c r="BF296" s="167">
        <v>0</v>
      </c>
      <c r="BL296" s="139">
        <v>0.1</v>
      </c>
      <c r="BM296" s="167">
        <v>1</v>
      </c>
      <c r="BN296" s="139">
        <v>1</v>
      </c>
      <c r="BO296" s="139" t="s">
        <v>109</v>
      </c>
      <c r="BP296" s="139" t="s">
        <v>105</v>
      </c>
      <c r="BX296" s="139">
        <v>0.1</v>
      </c>
      <c r="BY296" s="139">
        <v>0.1</v>
      </c>
      <c r="BZ296" s="139">
        <v>0.1</v>
      </c>
      <c r="CA296" s="139" t="s">
        <v>113</v>
      </c>
      <c r="CB296" s="139" t="s">
        <v>107</v>
      </c>
      <c r="CC296" s="139" t="s">
        <v>2187</v>
      </c>
      <c r="CE296" s="139" t="s">
        <v>2523</v>
      </c>
      <c r="CL296" s="139">
        <v>99.999999999999986</v>
      </c>
    </row>
    <row r="297" spans="1:90">
      <c r="A297" s="159">
        <v>43291</v>
      </c>
      <c r="B297" s="139" t="s">
        <v>1496</v>
      </c>
      <c r="D297" s="139" t="s">
        <v>1497</v>
      </c>
      <c r="E297" s="139">
        <v>51</v>
      </c>
      <c r="F297" s="139">
        <v>2</v>
      </c>
      <c r="G297" s="160" t="s">
        <v>653</v>
      </c>
      <c r="H297" s="139">
        <v>0</v>
      </c>
      <c r="I297" s="139">
        <v>30</v>
      </c>
      <c r="J297" s="161" t="s">
        <v>2507</v>
      </c>
      <c r="K297" s="162">
        <v>125.97</v>
      </c>
      <c r="L297" s="162">
        <v>126.27</v>
      </c>
      <c r="M297" s="163" t="s">
        <v>2189</v>
      </c>
      <c r="N297" s="164">
        <v>5</v>
      </c>
      <c r="P297" s="139" t="s">
        <v>1489</v>
      </c>
      <c r="Q297" s="139" t="s">
        <v>1523</v>
      </c>
      <c r="R297" s="160" t="s">
        <v>1939</v>
      </c>
      <c r="S297" s="139" t="s">
        <v>1939</v>
      </c>
      <c r="T297" s="139" t="s">
        <v>133</v>
      </c>
      <c r="U297" s="139" t="s">
        <v>139</v>
      </c>
      <c r="V297" s="139" t="s">
        <v>1509</v>
      </c>
      <c r="W297" s="139">
        <v>4</v>
      </c>
      <c r="X297" s="165" t="s">
        <v>89</v>
      </c>
      <c r="Y297" s="139" t="s">
        <v>93</v>
      </c>
      <c r="Z297" s="139" t="s">
        <v>2181</v>
      </c>
      <c r="AA297" s="139" t="s">
        <v>148</v>
      </c>
      <c r="AB297" s="139" t="s">
        <v>133</v>
      </c>
      <c r="AC297" s="139" t="s">
        <v>138</v>
      </c>
      <c r="AD297" s="139" t="s">
        <v>125</v>
      </c>
      <c r="AE297" s="139">
        <v>2</v>
      </c>
      <c r="AG297" s="139" t="s">
        <v>2182</v>
      </c>
      <c r="AH297" s="160">
        <v>10</v>
      </c>
      <c r="AI297" s="166">
        <v>5</v>
      </c>
      <c r="AJ297" s="139">
        <v>3</v>
      </c>
      <c r="AK297" s="167" t="s">
        <v>112</v>
      </c>
      <c r="AL297" s="139" t="s">
        <v>107</v>
      </c>
      <c r="AN297" s="139">
        <v>49.9</v>
      </c>
      <c r="AO297" s="139">
        <v>6</v>
      </c>
      <c r="AP297" s="139">
        <v>3</v>
      </c>
      <c r="AQ297" s="139" t="s">
        <v>109</v>
      </c>
      <c r="AR297" s="167" t="s">
        <v>106</v>
      </c>
      <c r="AT297" s="139">
        <v>40</v>
      </c>
      <c r="AU297" s="139">
        <v>4</v>
      </c>
      <c r="AV297" s="139">
        <v>1</v>
      </c>
      <c r="AW297" s="139" t="s">
        <v>109</v>
      </c>
      <c r="AX297" s="139" t="s">
        <v>106</v>
      </c>
      <c r="AZ297" s="139">
        <v>0</v>
      </c>
      <c r="BF297" s="167">
        <v>0</v>
      </c>
      <c r="BL297" s="139">
        <v>0</v>
      </c>
      <c r="BX297" s="139">
        <v>0.1</v>
      </c>
      <c r="BY297" s="139">
        <v>0.1</v>
      </c>
      <c r="BZ297" s="139">
        <v>0.1</v>
      </c>
      <c r="CA297" s="139" t="s">
        <v>113</v>
      </c>
      <c r="CB297" s="139" t="s">
        <v>107</v>
      </c>
      <c r="CE297" s="139" t="s">
        <v>2524</v>
      </c>
      <c r="CL297" s="139">
        <v>100</v>
      </c>
    </row>
    <row r="298" spans="1:90" ht="13.5" customHeight="1">
      <c r="A298" s="159">
        <v>43291</v>
      </c>
      <c r="B298" s="139" t="s">
        <v>1496</v>
      </c>
      <c r="D298" s="139" t="s">
        <v>1497</v>
      </c>
      <c r="E298" s="139">
        <v>51</v>
      </c>
      <c r="F298" s="139">
        <v>2</v>
      </c>
      <c r="G298" s="160" t="s">
        <v>653</v>
      </c>
      <c r="H298" s="139">
        <v>30</v>
      </c>
      <c r="I298" s="139">
        <v>88.5</v>
      </c>
      <c r="J298" s="161" t="s">
        <v>2507</v>
      </c>
      <c r="K298" s="162">
        <v>126.27</v>
      </c>
      <c r="L298" s="162">
        <v>126.855</v>
      </c>
      <c r="M298" s="163" t="s">
        <v>2193</v>
      </c>
      <c r="N298" s="164">
        <v>5</v>
      </c>
      <c r="O298" s="139" t="s">
        <v>1491</v>
      </c>
      <c r="P298" s="139" t="s">
        <v>11</v>
      </c>
      <c r="Q298" s="139" t="s">
        <v>1564</v>
      </c>
      <c r="R298" s="160" t="s">
        <v>1939</v>
      </c>
      <c r="S298" s="139" t="s">
        <v>2135</v>
      </c>
      <c r="T298" s="139" t="s">
        <v>133</v>
      </c>
      <c r="U298" s="139" t="s">
        <v>139</v>
      </c>
      <c r="V298" s="139" t="s">
        <v>1509</v>
      </c>
      <c r="W298" s="139">
        <v>4</v>
      </c>
      <c r="X298" s="165" t="s">
        <v>89</v>
      </c>
      <c r="Y298" s="139" t="s">
        <v>93</v>
      </c>
      <c r="Z298" s="139" t="s">
        <v>1946</v>
      </c>
      <c r="AA298" s="139" t="s">
        <v>148</v>
      </c>
      <c r="AB298" s="139" t="s">
        <v>160</v>
      </c>
      <c r="AC298" s="139" t="s">
        <v>140</v>
      </c>
      <c r="AD298" s="139" t="s">
        <v>125</v>
      </c>
      <c r="AE298" s="139">
        <v>2</v>
      </c>
      <c r="AG298" s="139" t="s">
        <v>2185</v>
      </c>
      <c r="AH298" s="160">
        <v>79.8</v>
      </c>
      <c r="AI298" s="166">
        <v>5</v>
      </c>
      <c r="AJ298" s="139">
        <v>2</v>
      </c>
      <c r="AK298" s="167" t="s">
        <v>109</v>
      </c>
      <c r="AL298" s="139" t="s">
        <v>106</v>
      </c>
      <c r="AN298" s="139">
        <v>12</v>
      </c>
      <c r="AO298" s="139">
        <v>7</v>
      </c>
      <c r="AP298" s="139">
        <v>3</v>
      </c>
      <c r="AQ298" s="139" t="s">
        <v>92</v>
      </c>
      <c r="AR298" s="167" t="s">
        <v>107</v>
      </c>
      <c r="AT298" s="139">
        <v>8</v>
      </c>
      <c r="AU298" s="139">
        <v>5</v>
      </c>
      <c r="AV298" s="139">
        <v>3</v>
      </c>
      <c r="AW298" s="139" t="s">
        <v>92</v>
      </c>
      <c r="AX298" s="139" t="s">
        <v>107</v>
      </c>
      <c r="AY298" s="167" t="s">
        <v>2186</v>
      </c>
      <c r="AZ298" s="139">
        <v>0</v>
      </c>
      <c r="BF298" s="167">
        <v>0</v>
      </c>
      <c r="BL298" s="139">
        <v>0.1</v>
      </c>
      <c r="BM298" s="167">
        <v>1</v>
      </c>
      <c r="BN298" s="139">
        <v>1</v>
      </c>
      <c r="BO298" s="139" t="s">
        <v>109</v>
      </c>
      <c r="BP298" s="139" t="s">
        <v>105</v>
      </c>
      <c r="BX298" s="139">
        <v>0.1</v>
      </c>
      <c r="BY298" s="139">
        <v>0.1</v>
      </c>
      <c r="BZ298" s="139">
        <v>0.1</v>
      </c>
      <c r="CA298" s="139" t="s">
        <v>113</v>
      </c>
      <c r="CB298" s="139" t="s">
        <v>107</v>
      </c>
      <c r="CC298" s="139" t="s">
        <v>2187</v>
      </c>
      <c r="CE298" s="139" t="s">
        <v>2188</v>
      </c>
      <c r="CL298" s="139">
        <v>99.999999999999986</v>
      </c>
    </row>
    <row r="299" spans="1:90">
      <c r="A299" s="159">
        <v>43291</v>
      </c>
      <c r="B299" s="139" t="s">
        <v>1496</v>
      </c>
      <c r="D299" s="139" t="s">
        <v>1497</v>
      </c>
      <c r="E299" s="139">
        <v>51</v>
      </c>
      <c r="F299" s="139">
        <v>3</v>
      </c>
      <c r="G299" s="160" t="s">
        <v>655</v>
      </c>
      <c r="H299" s="139">
        <v>0</v>
      </c>
      <c r="I299" s="139">
        <v>6</v>
      </c>
      <c r="J299" s="161" t="s">
        <v>2507</v>
      </c>
      <c r="K299" s="162">
        <v>126.855</v>
      </c>
      <c r="L299" s="162">
        <v>126.91500000000001</v>
      </c>
      <c r="M299" s="163" t="s">
        <v>2193</v>
      </c>
      <c r="N299" s="164">
        <v>5</v>
      </c>
      <c r="O299" s="139" t="s">
        <v>1491</v>
      </c>
      <c r="P299" s="139" t="s">
        <v>11</v>
      </c>
      <c r="Q299" s="139" t="s">
        <v>1564</v>
      </c>
      <c r="R299" s="160" t="s">
        <v>2135</v>
      </c>
      <c r="S299" s="139" t="s">
        <v>1939</v>
      </c>
      <c r="V299" s="139" t="s">
        <v>1509</v>
      </c>
      <c r="W299" s="139">
        <v>4</v>
      </c>
      <c r="X299" s="165" t="s">
        <v>89</v>
      </c>
      <c r="Y299" s="139" t="s">
        <v>93</v>
      </c>
      <c r="Z299" s="139" t="s">
        <v>1946</v>
      </c>
      <c r="AA299" s="139" t="s">
        <v>148</v>
      </c>
      <c r="AB299" s="139" t="s">
        <v>160</v>
      </c>
      <c r="AC299" s="139" t="s">
        <v>140</v>
      </c>
      <c r="AD299" s="139" t="s">
        <v>125</v>
      </c>
      <c r="AE299" s="139">
        <v>2</v>
      </c>
      <c r="AG299" s="139" t="s">
        <v>2185</v>
      </c>
      <c r="AH299" s="160">
        <v>79.8</v>
      </c>
      <c r="AI299" s="166">
        <v>5</v>
      </c>
      <c r="AJ299" s="139">
        <v>2</v>
      </c>
      <c r="AK299" s="167" t="s">
        <v>109</v>
      </c>
      <c r="AL299" s="139" t="s">
        <v>106</v>
      </c>
      <c r="AN299" s="139">
        <v>12</v>
      </c>
      <c r="AO299" s="139">
        <v>7</v>
      </c>
      <c r="AP299" s="139">
        <v>3</v>
      </c>
      <c r="AQ299" s="139" t="s">
        <v>92</v>
      </c>
      <c r="AR299" s="167" t="s">
        <v>107</v>
      </c>
      <c r="AT299" s="139">
        <v>8</v>
      </c>
      <c r="AU299" s="139">
        <v>5</v>
      </c>
      <c r="AV299" s="139">
        <v>3</v>
      </c>
      <c r="AW299" s="139" t="s">
        <v>92</v>
      </c>
      <c r="AX299" s="139" t="s">
        <v>107</v>
      </c>
      <c r="AY299" s="167" t="s">
        <v>2186</v>
      </c>
      <c r="AZ299" s="139">
        <v>0</v>
      </c>
      <c r="BF299" s="167">
        <v>0</v>
      </c>
      <c r="BL299" s="139">
        <v>0.1</v>
      </c>
      <c r="BM299" s="167">
        <v>1</v>
      </c>
      <c r="BN299" s="139">
        <v>1</v>
      </c>
      <c r="BO299" s="139" t="s">
        <v>109</v>
      </c>
      <c r="BP299" s="139" t="s">
        <v>105</v>
      </c>
      <c r="BX299" s="139">
        <v>0.1</v>
      </c>
      <c r="BY299" s="139">
        <v>0.1</v>
      </c>
      <c r="BZ299" s="139">
        <v>0.1</v>
      </c>
      <c r="CA299" s="139" t="s">
        <v>113</v>
      </c>
      <c r="CB299" s="139" t="s">
        <v>107</v>
      </c>
      <c r="CC299" s="139" t="s">
        <v>2187</v>
      </c>
      <c r="CE299" s="139" t="s">
        <v>2188</v>
      </c>
      <c r="CL299" s="139">
        <v>99.999999999999986</v>
      </c>
    </row>
    <row r="300" spans="1:90">
      <c r="A300" s="159">
        <v>43291</v>
      </c>
      <c r="B300" s="139" t="s">
        <v>1496</v>
      </c>
      <c r="D300" s="139" t="s">
        <v>1497</v>
      </c>
      <c r="E300" s="139">
        <v>51</v>
      </c>
      <c r="F300" s="139">
        <v>3</v>
      </c>
      <c r="G300" s="160" t="s">
        <v>655</v>
      </c>
      <c r="H300" s="139">
        <v>6</v>
      </c>
      <c r="I300" s="139">
        <v>36</v>
      </c>
      <c r="J300" s="161" t="s">
        <v>2507</v>
      </c>
      <c r="K300" s="162">
        <v>126.91500000000001</v>
      </c>
      <c r="L300" s="162">
        <v>127.215</v>
      </c>
      <c r="M300" s="163" t="s">
        <v>2195</v>
      </c>
      <c r="N300" s="164">
        <v>1</v>
      </c>
      <c r="P300" s="139" t="s">
        <v>1489</v>
      </c>
      <c r="Q300" s="139" t="s">
        <v>1523</v>
      </c>
      <c r="R300" s="160" t="s">
        <v>1939</v>
      </c>
      <c r="S300" s="139" t="s">
        <v>1939</v>
      </c>
      <c r="T300" s="139" t="s">
        <v>133</v>
      </c>
      <c r="U300" s="139" t="s">
        <v>138</v>
      </c>
      <c r="V300" s="139" t="s">
        <v>1509</v>
      </c>
      <c r="W300" s="139">
        <v>4</v>
      </c>
      <c r="X300" s="165" t="s">
        <v>89</v>
      </c>
      <c r="Y300" s="139" t="s">
        <v>93</v>
      </c>
      <c r="Z300" s="139" t="s">
        <v>2190</v>
      </c>
      <c r="AA300" s="139" t="s">
        <v>148</v>
      </c>
      <c r="AB300" s="139" t="s">
        <v>133</v>
      </c>
      <c r="AC300" s="139" t="s">
        <v>138</v>
      </c>
      <c r="AD300" s="139" t="s">
        <v>145</v>
      </c>
      <c r="AE300" s="139">
        <v>3</v>
      </c>
      <c r="AG300" s="139" t="s">
        <v>2191</v>
      </c>
      <c r="AH300" s="160">
        <v>20</v>
      </c>
      <c r="AI300" s="166">
        <v>5</v>
      </c>
      <c r="AJ300" s="139">
        <v>2</v>
      </c>
      <c r="AK300" s="167" t="s">
        <v>112</v>
      </c>
      <c r="AL300" s="139" t="s">
        <v>107</v>
      </c>
      <c r="AN300" s="139">
        <v>49.9</v>
      </c>
      <c r="AO300" s="139">
        <v>4</v>
      </c>
      <c r="AP300" s="139">
        <v>2</v>
      </c>
      <c r="AQ300" s="139" t="s">
        <v>109</v>
      </c>
      <c r="AR300" s="167" t="s">
        <v>106</v>
      </c>
      <c r="AT300" s="139">
        <v>30</v>
      </c>
      <c r="AU300" s="139">
        <v>7</v>
      </c>
      <c r="AV300" s="139">
        <v>1</v>
      </c>
      <c r="AW300" s="139" t="s">
        <v>110</v>
      </c>
      <c r="AX300" s="139" t="s">
        <v>107</v>
      </c>
      <c r="AZ300" s="139">
        <v>0</v>
      </c>
      <c r="BF300" s="167">
        <v>0</v>
      </c>
      <c r="BL300" s="139">
        <v>0</v>
      </c>
      <c r="BX300" s="139">
        <v>0.1</v>
      </c>
      <c r="BY300" s="139">
        <v>0.1</v>
      </c>
      <c r="BZ300" s="139">
        <v>0.1</v>
      </c>
      <c r="CA300" s="139" t="s">
        <v>113</v>
      </c>
      <c r="CB300" s="139" t="s">
        <v>107</v>
      </c>
      <c r="CC300" s="139" t="s">
        <v>2187</v>
      </c>
      <c r="CE300" s="139" t="s">
        <v>2192</v>
      </c>
      <c r="CL300" s="139">
        <v>100</v>
      </c>
    </row>
    <row r="301" spans="1:90">
      <c r="A301" s="159">
        <v>43291</v>
      </c>
      <c r="B301" s="139" t="s">
        <v>1496</v>
      </c>
      <c r="D301" s="139" t="s">
        <v>1497</v>
      </c>
      <c r="E301" s="139">
        <v>51</v>
      </c>
      <c r="F301" s="139">
        <v>3</v>
      </c>
      <c r="G301" s="160" t="s">
        <v>655</v>
      </c>
      <c r="H301" s="139">
        <v>36</v>
      </c>
      <c r="I301" s="139">
        <v>41</v>
      </c>
      <c r="J301" s="169" t="s">
        <v>2507</v>
      </c>
      <c r="K301" s="162">
        <v>127.215</v>
      </c>
      <c r="L301" s="162">
        <v>127.265</v>
      </c>
      <c r="M301" s="163" t="s">
        <v>2199</v>
      </c>
      <c r="N301" s="164">
        <v>2</v>
      </c>
      <c r="P301" s="139" t="s">
        <v>12</v>
      </c>
      <c r="Q301" s="139" t="s">
        <v>1588</v>
      </c>
      <c r="R301" s="160" t="s">
        <v>1939</v>
      </c>
      <c r="S301" s="139" t="s">
        <v>1939</v>
      </c>
      <c r="T301" s="139" t="s">
        <v>133</v>
      </c>
      <c r="U301" s="139" t="s">
        <v>138</v>
      </c>
      <c r="V301" s="139" t="s">
        <v>1509</v>
      </c>
      <c r="W301" s="139">
        <v>4</v>
      </c>
      <c r="X301" s="165" t="s">
        <v>89</v>
      </c>
      <c r="Y301" s="139" t="s">
        <v>93</v>
      </c>
      <c r="Z301" s="139" t="s">
        <v>1946</v>
      </c>
      <c r="AD301" s="139" t="s">
        <v>146</v>
      </c>
      <c r="AE301" s="139">
        <v>0</v>
      </c>
      <c r="AH301" s="160">
        <v>99.5</v>
      </c>
      <c r="AI301" s="166">
        <v>5</v>
      </c>
      <c r="AJ301" s="139">
        <v>2</v>
      </c>
      <c r="AK301" s="167" t="s">
        <v>109</v>
      </c>
      <c r="AL301" s="139" t="s">
        <v>107</v>
      </c>
      <c r="AN301" s="139">
        <v>0</v>
      </c>
      <c r="AT301" s="139">
        <v>0</v>
      </c>
      <c r="AZ301" s="139">
        <v>0</v>
      </c>
      <c r="BF301" s="167">
        <v>0</v>
      </c>
      <c r="BL301" s="139">
        <v>0.5</v>
      </c>
      <c r="BM301" s="167">
        <v>0.5</v>
      </c>
      <c r="BN301" s="139">
        <v>0.5</v>
      </c>
      <c r="BO301" s="139" t="s">
        <v>109</v>
      </c>
      <c r="BP301" s="139" t="s">
        <v>105</v>
      </c>
      <c r="BX301" s="139">
        <v>0</v>
      </c>
      <c r="CE301" s="139" t="s">
        <v>2525</v>
      </c>
      <c r="CL301" s="139">
        <v>100</v>
      </c>
    </row>
    <row r="302" spans="1:90">
      <c r="A302" s="159">
        <v>43291</v>
      </c>
      <c r="B302" s="139" t="s">
        <v>1496</v>
      </c>
      <c r="D302" s="139" t="s">
        <v>1497</v>
      </c>
      <c r="E302" s="139">
        <v>51</v>
      </c>
      <c r="F302" s="139">
        <v>3</v>
      </c>
      <c r="G302" s="160" t="s">
        <v>655</v>
      </c>
      <c r="H302" s="139">
        <v>41</v>
      </c>
      <c r="I302" s="139">
        <v>48</v>
      </c>
      <c r="J302" s="169" t="s">
        <v>2507</v>
      </c>
      <c r="K302" s="162">
        <v>127.265</v>
      </c>
      <c r="L302" s="162">
        <v>127.33500000000001</v>
      </c>
      <c r="M302" s="163" t="s">
        <v>2201</v>
      </c>
      <c r="N302" s="164">
        <v>1</v>
      </c>
      <c r="P302" s="139" t="s">
        <v>1489</v>
      </c>
      <c r="Q302" s="139" t="s">
        <v>1523</v>
      </c>
      <c r="R302" s="160" t="s">
        <v>1939</v>
      </c>
      <c r="S302" s="139" t="s">
        <v>1939</v>
      </c>
      <c r="T302" s="139" t="s">
        <v>160</v>
      </c>
      <c r="U302" s="139" t="s">
        <v>140</v>
      </c>
      <c r="V302" s="139" t="s">
        <v>1509</v>
      </c>
      <c r="W302" s="139">
        <v>4</v>
      </c>
      <c r="X302" s="165" t="s">
        <v>89</v>
      </c>
      <c r="Y302" s="139" t="s">
        <v>93</v>
      </c>
      <c r="Z302" s="139" t="s">
        <v>2190</v>
      </c>
      <c r="AA302" s="139" t="s">
        <v>148</v>
      </c>
      <c r="AB302" s="139" t="s">
        <v>133</v>
      </c>
      <c r="AC302" s="139" t="s">
        <v>140</v>
      </c>
      <c r="AD302" s="139" t="s">
        <v>125</v>
      </c>
      <c r="AE302" s="139">
        <v>2</v>
      </c>
      <c r="AG302" s="139" t="s">
        <v>2194</v>
      </c>
      <c r="AH302" s="160">
        <v>20</v>
      </c>
      <c r="AI302" s="166">
        <v>5</v>
      </c>
      <c r="AJ302" s="139">
        <v>2</v>
      </c>
      <c r="AK302" s="167" t="s">
        <v>112</v>
      </c>
      <c r="AL302" s="139" t="s">
        <v>107</v>
      </c>
      <c r="AN302" s="139">
        <v>49.9</v>
      </c>
      <c r="AO302" s="139">
        <v>4</v>
      </c>
      <c r="AP302" s="139">
        <v>2</v>
      </c>
      <c r="AQ302" s="139" t="s">
        <v>110</v>
      </c>
      <c r="AR302" s="167" t="s">
        <v>106</v>
      </c>
      <c r="AT302" s="139">
        <v>30</v>
      </c>
      <c r="AU302" s="139">
        <v>7</v>
      </c>
      <c r="AV302" s="139">
        <v>1</v>
      </c>
      <c r="AW302" s="139" t="s">
        <v>110</v>
      </c>
      <c r="AX302" s="139" t="s">
        <v>107</v>
      </c>
      <c r="AZ302" s="139">
        <v>0</v>
      </c>
      <c r="BF302" s="167">
        <v>0</v>
      </c>
      <c r="BL302" s="139">
        <v>0</v>
      </c>
      <c r="BX302" s="139">
        <v>0.1</v>
      </c>
      <c r="BY302" s="139">
        <v>0.1</v>
      </c>
      <c r="BZ302" s="139">
        <v>0.1</v>
      </c>
      <c r="CA302" s="139" t="s">
        <v>113</v>
      </c>
      <c r="CB302" s="139" t="s">
        <v>107</v>
      </c>
      <c r="CC302" s="139" t="s">
        <v>2187</v>
      </c>
      <c r="CE302" s="139" t="s">
        <v>2192</v>
      </c>
      <c r="CL302" s="139">
        <v>100</v>
      </c>
    </row>
    <row r="303" spans="1:90">
      <c r="A303" s="159">
        <v>43291</v>
      </c>
      <c r="B303" s="139" t="s">
        <v>1496</v>
      </c>
      <c r="D303" s="139" t="s">
        <v>1497</v>
      </c>
      <c r="E303" s="139">
        <v>51</v>
      </c>
      <c r="F303" s="139">
        <v>3</v>
      </c>
      <c r="G303" s="160" t="s">
        <v>655</v>
      </c>
      <c r="H303" s="139">
        <v>48</v>
      </c>
      <c r="I303" s="139">
        <v>67</v>
      </c>
      <c r="J303" s="169" t="s">
        <v>2507</v>
      </c>
      <c r="K303" s="162">
        <v>127.33500000000001</v>
      </c>
      <c r="L303" s="162">
        <v>127.52500000000001</v>
      </c>
      <c r="M303" s="163" t="s">
        <v>2204</v>
      </c>
      <c r="N303" s="164">
        <v>1</v>
      </c>
      <c r="P303" s="139" t="s">
        <v>12</v>
      </c>
      <c r="Q303" s="139" t="s">
        <v>1588</v>
      </c>
      <c r="R303" s="160" t="s">
        <v>1939</v>
      </c>
      <c r="S303" s="139" t="s">
        <v>1939</v>
      </c>
      <c r="T303" s="139" t="s">
        <v>160</v>
      </c>
      <c r="U303" s="139" t="s">
        <v>140</v>
      </c>
      <c r="V303" s="139" t="s">
        <v>1509</v>
      </c>
      <c r="W303" s="139">
        <v>4</v>
      </c>
      <c r="X303" s="165" t="s">
        <v>89</v>
      </c>
      <c r="Y303" s="139" t="s">
        <v>93</v>
      </c>
      <c r="Z303" s="139" t="s">
        <v>1946</v>
      </c>
      <c r="AD303" s="139" t="s">
        <v>146</v>
      </c>
      <c r="AE303" s="139">
        <v>0</v>
      </c>
      <c r="AH303" s="160">
        <v>99.5</v>
      </c>
      <c r="AI303" s="166">
        <v>5</v>
      </c>
      <c r="AJ303" s="139">
        <v>2</v>
      </c>
      <c r="AK303" s="167" t="s">
        <v>109</v>
      </c>
      <c r="AL303" s="139" t="s">
        <v>107</v>
      </c>
      <c r="AN303" s="139">
        <v>0</v>
      </c>
      <c r="AT303" s="139">
        <v>0</v>
      </c>
      <c r="AZ303" s="139">
        <v>0</v>
      </c>
      <c r="BF303" s="167">
        <v>0</v>
      </c>
      <c r="BL303" s="139">
        <v>0.5</v>
      </c>
      <c r="BM303" s="167">
        <v>0.5</v>
      </c>
      <c r="BN303" s="139">
        <v>0.5</v>
      </c>
      <c r="BO303" s="139" t="s">
        <v>109</v>
      </c>
      <c r="BP303" s="139" t="s">
        <v>105</v>
      </c>
      <c r="BX303" s="139">
        <v>0</v>
      </c>
      <c r="CE303" s="139" t="s">
        <v>2525</v>
      </c>
      <c r="CL303" s="139">
        <v>100</v>
      </c>
    </row>
    <row r="304" spans="1:90">
      <c r="A304" s="159">
        <v>43291</v>
      </c>
      <c r="B304" s="139" t="s">
        <v>1496</v>
      </c>
      <c r="D304" s="139" t="s">
        <v>1497</v>
      </c>
      <c r="E304" s="139">
        <v>51</v>
      </c>
      <c r="F304" s="139">
        <v>3</v>
      </c>
      <c r="G304" s="160" t="s">
        <v>655</v>
      </c>
      <c r="H304" s="139">
        <v>67</v>
      </c>
      <c r="I304" s="139">
        <v>91.5</v>
      </c>
      <c r="J304" s="169" t="s">
        <v>2507</v>
      </c>
      <c r="K304" s="162">
        <v>127.52500000000001</v>
      </c>
      <c r="L304" s="162">
        <v>127.77000000000001</v>
      </c>
      <c r="M304" s="163" t="s">
        <v>2205</v>
      </c>
      <c r="N304" s="164">
        <v>2</v>
      </c>
      <c r="P304" s="139" t="s">
        <v>1489</v>
      </c>
      <c r="Q304" s="139" t="s">
        <v>1523</v>
      </c>
      <c r="R304" s="160" t="s">
        <v>1939</v>
      </c>
      <c r="S304" s="139" t="s">
        <v>2135</v>
      </c>
      <c r="T304" s="139" t="s">
        <v>133</v>
      </c>
      <c r="U304" s="139" t="s">
        <v>140</v>
      </c>
      <c r="V304" s="139" t="s">
        <v>1509</v>
      </c>
      <c r="W304" s="139">
        <v>4</v>
      </c>
      <c r="X304" s="165" t="s">
        <v>89</v>
      </c>
      <c r="Y304" s="139" t="s">
        <v>93</v>
      </c>
      <c r="Z304" s="139" t="s">
        <v>2196</v>
      </c>
      <c r="AA304" s="139" t="s">
        <v>148</v>
      </c>
      <c r="AB304" s="139" t="s">
        <v>133</v>
      </c>
      <c r="AC304" s="139" t="s">
        <v>138</v>
      </c>
      <c r="AD304" s="139" t="s">
        <v>145</v>
      </c>
      <c r="AE304" s="139">
        <v>3</v>
      </c>
      <c r="AG304" s="139" t="s">
        <v>2197</v>
      </c>
      <c r="AH304" s="160">
        <v>5</v>
      </c>
      <c r="AI304" s="166">
        <v>2</v>
      </c>
      <c r="AJ304" s="139">
        <v>1</v>
      </c>
      <c r="AK304" s="167" t="s">
        <v>110</v>
      </c>
      <c r="AL304" s="139" t="s">
        <v>107</v>
      </c>
      <c r="AN304" s="139">
        <v>25</v>
      </c>
      <c r="AO304" s="139">
        <v>7</v>
      </c>
      <c r="AP304" s="139">
        <v>3</v>
      </c>
      <c r="AQ304" s="139" t="s">
        <v>110</v>
      </c>
      <c r="AR304" s="167" t="s">
        <v>107</v>
      </c>
      <c r="AT304" s="139">
        <v>70</v>
      </c>
      <c r="AU304" s="139">
        <v>5</v>
      </c>
      <c r="AV304" s="139">
        <v>2</v>
      </c>
      <c r="AW304" s="139" t="s">
        <v>110</v>
      </c>
      <c r="AX304" s="139" t="s">
        <v>107</v>
      </c>
      <c r="AZ304" s="139">
        <v>0</v>
      </c>
      <c r="BF304" s="167">
        <v>0</v>
      </c>
      <c r="BL304" s="139">
        <v>0</v>
      </c>
      <c r="BX304" s="139">
        <v>0</v>
      </c>
      <c r="CE304" s="139" t="s">
        <v>2192</v>
      </c>
      <c r="CL304" s="139">
        <v>100</v>
      </c>
    </row>
    <row r="305" spans="1:90">
      <c r="A305" s="159">
        <v>43291</v>
      </c>
      <c r="B305" s="139" t="s">
        <v>1496</v>
      </c>
      <c r="D305" s="139" t="s">
        <v>1497</v>
      </c>
      <c r="E305" s="139">
        <v>51</v>
      </c>
      <c r="F305" s="139">
        <v>4</v>
      </c>
      <c r="G305" s="160" t="s">
        <v>657</v>
      </c>
      <c r="H305" s="139">
        <v>0</v>
      </c>
      <c r="I305" s="139">
        <v>41</v>
      </c>
      <c r="J305" s="169" t="s">
        <v>2507</v>
      </c>
      <c r="K305" s="162">
        <v>127.77</v>
      </c>
      <c r="L305" s="162">
        <v>128.18</v>
      </c>
      <c r="M305" s="163" t="s">
        <v>2205</v>
      </c>
      <c r="N305" s="164">
        <v>2</v>
      </c>
      <c r="P305" s="139" t="s">
        <v>1489</v>
      </c>
      <c r="Q305" s="139" t="s">
        <v>1523</v>
      </c>
      <c r="R305" s="160" t="s">
        <v>2135</v>
      </c>
      <c r="S305" s="139" t="s">
        <v>1939</v>
      </c>
      <c r="V305" s="139" t="s">
        <v>1509</v>
      </c>
      <c r="W305" s="139">
        <v>4</v>
      </c>
      <c r="X305" s="165" t="s">
        <v>89</v>
      </c>
      <c r="Y305" s="139" t="s">
        <v>93</v>
      </c>
      <c r="Z305" s="139" t="s">
        <v>2196</v>
      </c>
      <c r="AA305" s="139" t="s">
        <v>148</v>
      </c>
      <c r="AB305" s="139" t="s">
        <v>133</v>
      </c>
      <c r="AC305" s="139" t="s">
        <v>138</v>
      </c>
      <c r="AD305" s="139" t="s">
        <v>145</v>
      </c>
      <c r="AE305" s="139">
        <v>3</v>
      </c>
      <c r="AG305" s="139" t="s">
        <v>2197</v>
      </c>
      <c r="AH305" s="160">
        <v>5</v>
      </c>
      <c r="AI305" s="166">
        <v>2</v>
      </c>
      <c r="AJ305" s="139">
        <v>1</v>
      </c>
      <c r="AK305" s="167" t="s">
        <v>110</v>
      </c>
      <c r="AL305" s="139" t="s">
        <v>107</v>
      </c>
      <c r="AN305" s="139">
        <v>25</v>
      </c>
      <c r="AO305" s="139">
        <v>7</v>
      </c>
      <c r="AP305" s="139">
        <v>3</v>
      </c>
      <c r="AQ305" s="139" t="s">
        <v>110</v>
      </c>
      <c r="AR305" s="167" t="s">
        <v>107</v>
      </c>
      <c r="AT305" s="139">
        <v>70</v>
      </c>
      <c r="AU305" s="139">
        <v>5</v>
      </c>
      <c r="AV305" s="139">
        <v>2</v>
      </c>
      <c r="AW305" s="139" t="s">
        <v>110</v>
      </c>
      <c r="AX305" s="139" t="s">
        <v>107</v>
      </c>
      <c r="AZ305" s="139">
        <v>0</v>
      </c>
      <c r="BF305" s="167">
        <v>0</v>
      </c>
      <c r="BL305" s="139">
        <v>0</v>
      </c>
      <c r="BX305" s="139">
        <v>0</v>
      </c>
      <c r="CE305" s="139" t="s">
        <v>2198</v>
      </c>
      <c r="CL305" s="139">
        <v>100</v>
      </c>
    </row>
    <row r="306" spans="1:90">
      <c r="A306" s="159">
        <v>43291</v>
      </c>
      <c r="B306" s="139" t="s">
        <v>1496</v>
      </c>
      <c r="D306" s="139" t="s">
        <v>1497</v>
      </c>
      <c r="E306" s="139">
        <v>51</v>
      </c>
      <c r="F306" s="139">
        <v>4</v>
      </c>
      <c r="G306" s="160" t="s">
        <v>657</v>
      </c>
      <c r="H306" s="139">
        <v>41</v>
      </c>
      <c r="I306" s="139">
        <v>46.5</v>
      </c>
      <c r="J306" s="169" t="s">
        <v>2507</v>
      </c>
      <c r="K306" s="162">
        <v>128.18</v>
      </c>
      <c r="L306" s="162">
        <v>128.23499999999999</v>
      </c>
      <c r="M306" s="163" t="s">
        <v>2526</v>
      </c>
      <c r="N306" s="164">
        <v>1</v>
      </c>
      <c r="O306" s="139" t="s">
        <v>1493</v>
      </c>
      <c r="P306" s="139" t="s">
        <v>12</v>
      </c>
      <c r="Q306" s="139" t="s">
        <v>1579</v>
      </c>
      <c r="R306" s="160" t="s">
        <v>1939</v>
      </c>
      <c r="S306" s="139" t="s">
        <v>1939</v>
      </c>
      <c r="T306" s="139" t="s">
        <v>133</v>
      </c>
      <c r="U306" s="139" t="s">
        <v>138</v>
      </c>
      <c r="V306" s="139" t="s">
        <v>1509</v>
      </c>
      <c r="W306" s="139">
        <v>4</v>
      </c>
      <c r="X306" s="165" t="s">
        <v>89</v>
      </c>
      <c r="Y306" s="139" t="s">
        <v>93</v>
      </c>
      <c r="Z306" s="139" t="s">
        <v>1946</v>
      </c>
      <c r="AD306" s="139" t="s">
        <v>146</v>
      </c>
      <c r="AE306" s="139">
        <v>0</v>
      </c>
      <c r="AG306" s="139" t="s">
        <v>1541</v>
      </c>
      <c r="AH306" s="160">
        <v>90</v>
      </c>
      <c r="AI306" s="166">
        <v>0.5</v>
      </c>
      <c r="AJ306" s="139">
        <v>0.5</v>
      </c>
      <c r="AK306" s="167" t="s">
        <v>109</v>
      </c>
      <c r="AL306" s="139" t="s">
        <v>107</v>
      </c>
      <c r="AN306" s="139">
        <v>4</v>
      </c>
      <c r="AO306" s="139">
        <v>1</v>
      </c>
      <c r="AP306" s="139">
        <v>0.5</v>
      </c>
      <c r="AQ306" s="139" t="s">
        <v>113</v>
      </c>
      <c r="AR306" s="167" t="s">
        <v>107</v>
      </c>
      <c r="AS306" s="139" t="s">
        <v>2200</v>
      </c>
      <c r="AT306" s="139">
        <v>6</v>
      </c>
      <c r="AU306" s="139">
        <v>2</v>
      </c>
      <c r="AV306" s="139">
        <v>0.5</v>
      </c>
      <c r="AW306" s="139" t="s">
        <v>113</v>
      </c>
      <c r="AX306" s="139" t="s">
        <v>107</v>
      </c>
      <c r="AY306" s="167" t="s">
        <v>2200</v>
      </c>
      <c r="AZ306" s="139">
        <v>0</v>
      </c>
      <c r="BF306" s="167">
        <v>0</v>
      </c>
      <c r="BL306" s="139">
        <v>0</v>
      </c>
      <c r="BX306" s="139">
        <v>0</v>
      </c>
      <c r="CE306" s="139" t="s">
        <v>2527</v>
      </c>
      <c r="CL306" s="139">
        <v>100</v>
      </c>
    </row>
    <row r="307" spans="1:90">
      <c r="A307" s="159">
        <v>43291</v>
      </c>
      <c r="B307" s="139" t="s">
        <v>1496</v>
      </c>
      <c r="D307" s="139" t="s">
        <v>1497</v>
      </c>
      <c r="E307" s="139">
        <v>51</v>
      </c>
      <c r="F307" s="139">
        <v>4</v>
      </c>
      <c r="G307" s="160" t="s">
        <v>657</v>
      </c>
      <c r="H307" s="139">
        <v>46.5</v>
      </c>
      <c r="I307" s="139">
        <v>80</v>
      </c>
      <c r="J307" s="169" t="s">
        <v>2507</v>
      </c>
      <c r="K307" s="162">
        <v>128.23499999999999</v>
      </c>
      <c r="L307" s="162">
        <v>128.57</v>
      </c>
      <c r="M307" s="163" t="s">
        <v>2528</v>
      </c>
      <c r="N307" s="164">
        <v>2</v>
      </c>
      <c r="P307" s="139" t="s">
        <v>4</v>
      </c>
      <c r="Q307" s="139" t="s">
        <v>1505</v>
      </c>
      <c r="R307" s="160" t="s">
        <v>1939</v>
      </c>
      <c r="S307" s="139" t="s">
        <v>2135</v>
      </c>
      <c r="T307" s="139" t="s">
        <v>133</v>
      </c>
      <c r="U307" s="139" t="s">
        <v>138</v>
      </c>
      <c r="V307" s="139" t="s">
        <v>1509</v>
      </c>
      <c r="W307" s="139">
        <v>4</v>
      </c>
      <c r="X307" s="165" t="s">
        <v>89</v>
      </c>
      <c r="Y307" s="139" t="s">
        <v>93</v>
      </c>
      <c r="Z307" s="139" t="s">
        <v>2202</v>
      </c>
      <c r="AA307" s="139" t="s">
        <v>148</v>
      </c>
      <c r="AB307" s="139" t="s">
        <v>160</v>
      </c>
      <c r="AC307" s="139" t="s">
        <v>138</v>
      </c>
      <c r="AD307" s="139" t="s">
        <v>144</v>
      </c>
      <c r="AE307" s="139">
        <v>1</v>
      </c>
      <c r="AH307" s="160">
        <v>3</v>
      </c>
      <c r="AI307" s="166">
        <v>5</v>
      </c>
      <c r="AJ307" s="139">
        <v>2</v>
      </c>
      <c r="AK307" s="167" t="s">
        <v>112</v>
      </c>
      <c r="AL307" s="139" t="s">
        <v>107</v>
      </c>
      <c r="AN307" s="139">
        <v>57</v>
      </c>
      <c r="AO307" s="139">
        <v>5</v>
      </c>
      <c r="AP307" s="139">
        <v>1</v>
      </c>
      <c r="AQ307" s="139" t="s">
        <v>110</v>
      </c>
      <c r="AR307" s="167" t="s">
        <v>107</v>
      </c>
      <c r="AT307" s="139">
        <v>40</v>
      </c>
      <c r="AU307" s="139">
        <v>4</v>
      </c>
      <c r="AV307" s="139">
        <v>2</v>
      </c>
      <c r="AW307" s="139" t="s">
        <v>110</v>
      </c>
      <c r="AX307" s="139" t="s">
        <v>107</v>
      </c>
      <c r="AZ307" s="139">
        <v>0</v>
      </c>
      <c r="BF307" s="167">
        <v>0</v>
      </c>
      <c r="BL307" s="139">
        <v>0</v>
      </c>
      <c r="BX307" s="139">
        <v>0</v>
      </c>
      <c r="CE307" s="139" t="s">
        <v>2203</v>
      </c>
      <c r="CL307" s="139">
        <v>100</v>
      </c>
    </row>
    <row r="308" spans="1:90">
      <c r="A308" s="159">
        <v>43291</v>
      </c>
      <c r="B308" s="139" t="s">
        <v>1496</v>
      </c>
      <c r="D308" s="139" t="s">
        <v>1497</v>
      </c>
      <c r="E308" s="139">
        <v>52</v>
      </c>
      <c r="F308" s="139">
        <v>1</v>
      </c>
      <c r="G308" s="160" t="s">
        <v>659</v>
      </c>
      <c r="H308" s="139">
        <v>0</v>
      </c>
      <c r="I308" s="139">
        <v>40.5</v>
      </c>
      <c r="J308" s="169" t="s">
        <v>2507</v>
      </c>
      <c r="K308" s="162">
        <v>128.25</v>
      </c>
      <c r="L308" s="162">
        <v>128.655</v>
      </c>
      <c r="M308" s="163" t="s">
        <v>2528</v>
      </c>
      <c r="N308" s="164">
        <v>2</v>
      </c>
      <c r="P308" s="139" t="s">
        <v>4</v>
      </c>
      <c r="Q308" s="139" t="s">
        <v>1505</v>
      </c>
      <c r="R308" s="160" t="s">
        <v>2135</v>
      </c>
      <c r="S308" s="139" t="s">
        <v>1939</v>
      </c>
      <c r="V308" s="139" t="s">
        <v>1509</v>
      </c>
      <c r="W308" s="139">
        <v>4</v>
      </c>
      <c r="X308" s="165" t="s">
        <v>89</v>
      </c>
      <c r="Y308" s="139" t="s">
        <v>93</v>
      </c>
      <c r="Z308" s="139" t="s">
        <v>2202</v>
      </c>
      <c r="AA308" s="139" t="s">
        <v>148</v>
      </c>
      <c r="AB308" s="139" t="s">
        <v>160</v>
      </c>
      <c r="AC308" s="139" t="s">
        <v>138</v>
      </c>
      <c r="AD308" s="139" t="s">
        <v>144</v>
      </c>
      <c r="AE308" s="139">
        <v>1</v>
      </c>
      <c r="AH308" s="160">
        <v>3</v>
      </c>
      <c r="AI308" s="166">
        <v>5</v>
      </c>
      <c r="AJ308" s="139">
        <v>2</v>
      </c>
      <c r="AK308" s="167" t="s">
        <v>112</v>
      </c>
      <c r="AL308" s="139" t="s">
        <v>107</v>
      </c>
      <c r="AN308" s="139">
        <v>57</v>
      </c>
      <c r="AO308" s="139">
        <v>5</v>
      </c>
      <c r="AP308" s="139">
        <v>1</v>
      </c>
      <c r="AQ308" s="139" t="s">
        <v>110</v>
      </c>
      <c r="AR308" s="167" t="s">
        <v>107</v>
      </c>
      <c r="AT308" s="139">
        <v>40</v>
      </c>
      <c r="AU308" s="139">
        <v>4</v>
      </c>
      <c r="AV308" s="139">
        <v>2</v>
      </c>
      <c r="AW308" s="139" t="s">
        <v>110</v>
      </c>
      <c r="AX308" s="139" t="s">
        <v>107</v>
      </c>
      <c r="AZ308" s="139">
        <v>0</v>
      </c>
      <c r="BF308" s="167">
        <v>0</v>
      </c>
      <c r="BL308" s="139">
        <v>0</v>
      </c>
      <c r="BX308" s="139">
        <v>0</v>
      </c>
      <c r="CE308" s="139" t="s">
        <v>2203</v>
      </c>
      <c r="CL308" s="139">
        <v>100</v>
      </c>
    </row>
    <row r="309" spans="1:90">
      <c r="A309" s="159">
        <v>43291</v>
      </c>
      <c r="B309" s="139" t="s">
        <v>1496</v>
      </c>
      <c r="D309" s="139" t="s">
        <v>1497</v>
      </c>
      <c r="E309" s="139">
        <v>52</v>
      </c>
      <c r="F309" s="139">
        <v>1</v>
      </c>
      <c r="G309" s="160" t="s">
        <v>659</v>
      </c>
      <c r="H309" s="139">
        <v>40.5</v>
      </c>
      <c r="I309" s="139">
        <v>77</v>
      </c>
      <c r="J309" s="169" t="s">
        <v>2507</v>
      </c>
      <c r="K309" s="162">
        <v>128.655</v>
      </c>
      <c r="L309" s="162">
        <v>129.02000000000001</v>
      </c>
      <c r="M309" s="163" t="s">
        <v>2529</v>
      </c>
      <c r="N309" s="164">
        <v>3</v>
      </c>
      <c r="O309" s="139" t="s">
        <v>1493</v>
      </c>
      <c r="P309" s="139" t="s">
        <v>12</v>
      </c>
      <c r="Q309" s="139" t="s">
        <v>1579</v>
      </c>
      <c r="R309" s="160" t="s">
        <v>1939</v>
      </c>
      <c r="S309" s="139" t="s">
        <v>1939</v>
      </c>
      <c r="T309" s="139" t="s">
        <v>133</v>
      </c>
      <c r="U309" s="139" t="s">
        <v>138</v>
      </c>
      <c r="V309" s="139" t="s">
        <v>1509</v>
      </c>
      <c r="W309" s="139">
        <v>4</v>
      </c>
      <c r="X309" s="165" t="s">
        <v>89</v>
      </c>
      <c r="Y309" s="139" t="s">
        <v>93</v>
      </c>
      <c r="Z309" s="139" t="s">
        <v>1946</v>
      </c>
      <c r="AD309" s="139" t="s">
        <v>146</v>
      </c>
      <c r="AE309" s="139">
        <v>0</v>
      </c>
      <c r="AG309" s="139" t="s">
        <v>2530</v>
      </c>
      <c r="AH309" s="160">
        <v>87.5</v>
      </c>
      <c r="AI309" s="166">
        <v>5</v>
      </c>
      <c r="AJ309" s="139">
        <v>2</v>
      </c>
      <c r="AK309" s="167" t="s">
        <v>109</v>
      </c>
      <c r="AL309" s="139" t="s">
        <v>107</v>
      </c>
      <c r="AN309" s="139">
        <v>4</v>
      </c>
      <c r="AO309" s="139">
        <v>3</v>
      </c>
      <c r="AP309" s="139">
        <v>1</v>
      </c>
      <c r="AQ309" s="139" t="s">
        <v>110</v>
      </c>
      <c r="AR309" s="167" t="s">
        <v>106</v>
      </c>
      <c r="AS309" s="139" t="s">
        <v>2531</v>
      </c>
      <c r="AT309" s="139">
        <v>8</v>
      </c>
      <c r="AU309" s="139">
        <v>3</v>
      </c>
      <c r="AV309" s="139">
        <v>1</v>
      </c>
      <c r="AW309" s="139" t="s">
        <v>92</v>
      </c>
      <c r="AX309" s="139" t="s">
        <v>107</v>
      </c>
      <c r="AY309" s="167" t="s">
        <v>2531</v>
      </c>
      <c r="AZ309" s="139">
        <v>0</v>
      </c>
      <c r="BF309" s="167">
        <v>0</v>
      </c>
      <c r="BL309" s="139">
        <v>0.5</v>
      </c>
      <c r="BM309" s="167">
        <v>0.5</v>
      </c>
      <c r="BN309" s="139">
        <v>0.5</v>
      </c>
      <c r="BO309" s="139" t="s">
        <v>109</v>
      </c>
      <c r="BP309" s="139" t="s">
        <v>105</v>
      </c>
      <c r="BX309" s="139">
        <v>0</v>
      </c>
      <c r="CE309" s="139" t="s">
        <v>2532</v>
      </c>
      <c r="CL309" s="139">
        <v>100</v>
      </c>
    </row>
    <row r="310" spans="1:90">
      <c r="A310" s="159">
        <v>43291</v>
      </c>
      <c r="B310" s="139" t="s">
        <v>1496</v>
      </c>
      <c r="D310" s="139" t="s">
        <v>1497</v>
      </c>
      <c r="E310" s="139">
        <v>52</v>
      </c>
      <c r="F310" s="139">
        <v>1</v>
      </c>
      <c r="G310" s="160" t="s">
        <v>659</v>
      </c>
      <c r="H310" s="139">
        <v>77</v>
      </c>
      <c r="I310" s="139">
        <v>88</v>
      </c>
      <c r="J310" s="169" t="s">
        <v>2507</v>
      </c>
      <c r="K310" s="162">
        <v>129.02000000000001</v>
      </c>
      <c r="L310" s="162">
        <v>129.13</v>
      </c>
      <c r="M310" s="163" t="s">
        <v>2533</v>
      </c>
      <c r="N310" s="164">
        <v>1</v>
      </c>
      <c r="P310" s="139" t="s">
        <v>1489</v>
      </c>
      <c r="Q310" s="139" t="s">
        <v>1523</v>
      </c>
      <c r="R310" s="160" t="s">
        <v>1939</v>
      </c>
      <c r="S310" s="139" t="s">
        <v>21</v>
      </c>
      <c r="T310" s="139" t="s">
        <v>160</v>
      </c>
      <c r="U310" s="139" t="s">
        <v>140</v>
      </c>
      <c r="V310" s="139" t="s">
        <v>1509</v>
      </c>
      <c r="W310" s="139">
        <v>4</v>
      </c>
      <c r="X310" s="165" t="s">
        <v>89</v>
      </c>
      <c r="Y310" s="139" t="s">
        <v>93</v>
      </c>
      <c r="Z310" s="139" t="s">
        <v>2206</v>
      </c>
      <c r="AA310" s="139" t="s">
        <v>148</v>
      </c>
      <c r="AB310" s="139" t="s">
        <v>133</v>
      </c>
      <c r="AC310" s="139" t="s">
        <v>138</v>
      </c>
      <c r="AD310" s="139" t="s">
        <v>145</v>
      </c>
      <c r="AE310" s="139">
        <v>3</v>
      </c>
      <c r="AG310" s="139" t="s">
        <v>2207</v>
      </c>
      <c r="AH310" s="160">
        <v>15</v>
      </c>
      <c r="AI310" s="166">
        <v>7</v>
      </c>
      <c r="AJ310" s="139">
        <v>2</v>
      </c>
      <c r="AK310" s="167" t="s">
        <v>112</v>
      </c>
      <c r="AL310" s="139" t="s">
        <v>107</v>
      </c>
      <c r="AN310" s="139">
        <v>40</v>
      </c>
      <c r="AO310" s="139">
        <v>4</v>
      </c>
      <c r="AP310" s="139">
        <v>2</v>
      </c>
      <c r="AQ310" s="139" t="s">
        <v>109</v>
      </c>
      <c r="AR310" s="167" t="s">
        <v>107</v>
      </c>
      <c r="AT310" s="139">
        <v>45</v>
      </c>
      <c r="AU310" s="139">
        <v>5</v>
      </c>
      <c r="AV310" s="139">
        <v>1</v>
      </c>
      <c r="AW310" s="139" t="s">
        <v>109</v>
      </c>
      <c r="AX310" s="139" t="s">
        <v>107</v>
      </c>
      <c r="AZ310" s="139">
        <v>0</v>
      </c>
      <c r="BF310" s="167">
        <v>0</v>
      </c>
      <c r="BL310" s="139">
        <v>0</v>
      </c>
      <c r="BX310" s="139">
        <v>0</v>
      </c>
      <c r="CE310" s="139" t="s">
        <v>2198</v>
      </c>
      <c r="CL310" s="139">
        <v>100</v>
      </c>
    </row>
    <row r="311" spans="1:90">
      <c r="A311" s="159">
        <v>43291</v>
      </c>
      <c r="B311" s="139" t="s">
        <v>1496</v>
      </c>
      <c r="D311" s="139" t="s">
        <v>1497</v>
      </c>
      <c r="E311" s="139">
        <v>52</v>
      </c>
      <c r="F311" s="139">
        <v>1</v>
      </c>
      <c r="G311" s="160" t="s">
        <v>659</v>
      </c>
      <c r="H311" s="139">
        <v>88</v>
      </c>
      <c r="I311" s="139">
        <v>89</v>
      </c>
      <c r="J311" s="169" t="s">
        <v>2507</v>
      </c>
      <c r="K311" s="162">
        <v>129.13</v>
      </c>
      <c r="L311" s="162">
        <v>129.13999999999999</v>
      </c>
      <c r="M311" s="163">
        <v>51</v>
      </c>
      <c r="N311" s="164">
        <v>7</v>
      </c>
      <c r="P311" s="139" t="s">
        <v>1489</v>
      </c>
      <c r="Q311" s="139" t="s">
        <v>1523</v>
      </c>
      <c r="R311" s="160" t="s">
        <v>21</v>
      </c>
      <c r="S311" s="139" t="s">
        <v>2135</v>
      </c>
      <c r="T311" s="139" t="s">
        <v>133</v>
      </c>
      <c r="U311" s="139" t="s">
        <v>138</v>
      </c>
      <c r="V311" s="139" t="s">
        <v>1509</v>
      </c>
      <c r="W311" s="139">
        <v>4</v>
      </c>
      <c r="X311" s="165" t="s">
        <v>89</v>
      </c>
      <c r="Y311" s="139" t="s">
        <v>93</v>
      </c>
      <c r="Z311" s="139" t="s">
        <v>2208</v>
      </c>
      <c r="AA311" s="139" t="s">
        <v>148</v>
      </c>
      <c r="AB311" s="139" t="s">
        <v>133</v>
      </c>
      <c r="AC311" s="139" t="s">
        <v>138</v>
      </c>
      <c r="AD311" s="139" t="s">
        <v>125</v>
      </c>
      <c r="AE311" s="139">
        <v>2</v>
      </c>
      <c r="AG311" s="139" t="s">
        <v>2209</v>
      </c>
      <c r="AH311" s="160">
        <v>5</v>
      </c>
      <c r="AI311" s="166">
        <v>5</v>
      </c>
      <c r="AJ311" s="139">
        <v>1</v>
      </c>
      <c r="AK311" s="167" t="s">
        <v>112</v>
      </c>
      <c r="AL311" s="139" t="s">
        <v>107</v>
      </c>
      <c r="AN311" s="139">
        <v>55</v>
      </c>
      <c r="AO311" s="139">
        <v>5</v>
      </c>
      <c r="AP311" s="139">
        <v>2</v>
      </c>
      <c r="AQ311" s="139" t="s">
        <v>110</v>
      </c>
      <c r="AR311" s="167" t="s">
        <v>107</v>
      </c>
      <c r="AT311" s="139">
        <v>40</v>
      </c>
      <c r="AU311" s="139">
        <v>6</v>
      </c>
      <c r="AV311" s="139">
        <v>1</v>
      </c>
      <c r="AW311" s="139" t="s">
        <v>110</v>
      </c>
      <c r="AX311" s="139" t="s">
        <v>107</v>
      </c>
      <c r="AZ311" s="139">
        <v>0</v>
      </c>
      <c r="BF311" s="167">
        <v>0</v>
      </c>
      <c r="BL311" s="139">
        <v>0</v>
      </c>
      <c r="BX311" s="139">
        <v>0</v>
      </c>
      <c r="CD311" s="139" t="s">
        <v>2003</v>
      </c>
      <c r="CE311" s="139" t="s">
        <v>2198</v>
      </c>
      <c r="CL311" s="139">
        <v>100</v>
      </c>
    </row>
    <row r="312" spans="1:90">
      <c r="A312" s="159">
        <v>43291</v>
      </c>
      <c r="B312" s="139" t="s">
        <v>1496</v>
      </c>
      <c r="D312" s="139" t="s">
        <v>1497</v>
      </c>
      <c r="E312" s="139">
        <v>52</v>
      </c>
      <c r="F312" s="139">
        <v>2</v>
      </c>
      <c r="G312" s="160" t="s">
        <v>661</v>
      </c>
      <c r="H312" s="139">
        <v>0</v>
      </c>
      <c r="I312" s="139">
        <v>85.5</v>
      </c>
      <c r="J312" s="169" t="s">
        <v>2507</v>
      </c>
      <c r="K312" s="162">
        <v>129.13999999999999</v>
      </c>
      <c r="L312" s="162">
        <v>129.99499999999998</v>
      </c>
      <c r="M312" s="163">
        <v>51</v>
      </c>
      <c r="N312" s="164">
        <v>7</v>
      </c>
      <c r="P312" s="139" t="s">
        <v>1489</v>
      </c>
      <c r="Q312" s="139" t="s">
        <v>1523</v>
      </c>
      <c r="R312" s="160" t="s">
        <v>2135</v>
      </c>
      <c r="S312" s="139" t="s">
        <v>2135</v>
      </c>
      <c r="V312" s="139" t="s">
        <v>1509</v>
      </c>
      <c r="W312" s="139">
        <v>4</v>
      </c>
      <c r="X312" s="165" t="s">
        <v>89</v>
      </c>
      <c r="Y312" s="139" t="s">
        <v>93</v>
      </c>
      <c r="Z312" s="139" t="s">
        <v>2208</v>
      </c>
      <c r="AA312" s="139" t="s">
        <v>148</v>
      </c>
      <c r="AB312" s="139" t="s">
        <v>133</v>
      </c>
      <c r="AC312" s="139" t="s">
        <v>138</v>
      </c>
      <c r="AD312" s="139" t="s">
        <v>125</v>
      </c>
      <c r="AE312" s="139">
        <v>2</v>
      </c>
      <c r="AG312" s="139" t="s">
        <v>2209</v>
      </c>
      <c r="AH312" s="160">
        <v>5</v>
      </c>
      <c r="AI312" s="166">
        <v>5</v>
      </c>
      <c r="AJ312" s="139">
        <v>1</v>
      </c>
      <c r="AK312" s="167" t="s">
        <v>112</v>
      </c>
      <c r="AL312" s="139" t="s">
        <v>107</v>
      </c>
      <c r="AN312" s="139">
        <v>55</v>
      </c>
      <c r="AO312" s="139">
        <v>5</v>
      </c>
      <c r="AP312" s="139">
        <v>2</v>
      </c>
      <c r="AQ312" s="139" t="s">
        <v>110</v>
      </c>
      <c r="AR312" s="167" t="s">
        <v>107</v>
      </c>
      <c r="AT312" s="139">
        <v>40</v>
      </c>
      <c r="AU312" s="139">
        <v>6</v>
      </c>
      <c r="AV312" s="139">
        <v>1</v>
      </c>
      <c r="AW312" s="139" t="s">
        <v>110</v>
      </c>
      <c r="AX312" s="139" t="s">
        <v>107</v>
      </c>
      <c r="AZ312" s="139">
        <v>0</v>
      </c>
      <c r="BF312" s="167">
        <v>0</v>
      </c>
      <c r="BL312" s="139">
        <v>0</v>
      </c>
      <c r="BX312" s="139">
        <v>0</v>
      </c>
      <c r="CD312" s="139" t="s">
        <v>2003</v>
      </c>
      <c r="CE312" s="139" t="s">
        <v>2198</v>
      </c>
      <c r="CL312" s="139">
        <v>100</v>
      </c>
    </row>
    <row r="313" spans="1:90">
      <c r="A313" s="159">
        <v>43291</v>
      </c>
      <c r="B313" s="139" t="s">
        <v>1496</v>
      </c>
      <c r="D313" s="139" t="s">
        <v>1497</v>
      </c>
      <c r="E313" s="139">
        <v>52</v>
      </c>
      <c r="F313" s="139">
        <v>3</v>
      </c>
      <c r="G313" s="160" t="s">
        <v>663</v>
      </c>
      <c r="H313" s="139">
        <v>0</v>
      </c>
      <c r="I313" s="139">
        <v>77</v>
      </c>
      <c r="J313" s="169" t="s">
        <v>2507</v>
      </c>
      <c r="K313" s="162">
        <v>129.995</v>
      </c>
      <c r="L313" s="162">
        <v>130.76500000000001</v>
      </c>
      <c r="M313" s="163">
        <v>51</v>
      </c>
      <c r="N313" s="164">
        <v>7</v>
      </c>
      <c r="P313" s="139" t="s">
        <v>1489</v>
      </c>
      <c r="Q313" s="139" t="s">
        <v>1523</v>
      </c>
      <c r="R313" s="160" t="s">
        <v>2135</v>
      </c>
      <c r="S313" s="139" t="s">
        <v>2135</v>
      </c>
      <c r="V313" s="139" t="s">
        <v>1509</v>
      </c>
      <c r="W313" s="139">
        <v>4</v>
      </c>
      <c r="X313" s="165" t="s">
        <v>89</v>
      </c>
      <c r="Y313" s="139" t="s">
        <v>93</v>
      </c>
      <c r="Z313" s="139" t="s">
        <v>2208</v>
      </c>
      <c r="AA313" s="139" t="s">
        <v>148</v>
      </c>
      <c r="AB313" s="139" t="s">
        <v>133</v>
      </c>
      <c r="AC313" s="139" t="s">
        <v>138</v>
      </c>
      <c r="AD313" s="139" t="s">
        <v>125</v>
      </c>
      <c r="AE313" s="139">
        <v>2</v>
      </c>
      <c r="AG313" s="139" t="s">
        <v>2209</v>
      </c>
      <c r="AH313" s="160">
        <v>5</v>
      </c>
      <c r="AI313" s="166">
        <v>5</v>
      </c>
      <c r="AJ313" s="139">
        <v>1</v>
      </c>
      <c r="AK313" s="167" t="s">
        <v>112</v>
      </c>
      <c r="AL313" s="139" t="s">
        <v>107</v>
      </c>
      <c r="AN313" s="139">
        <v>55</v>
      </c>
      <c r="AO313" s="139">
        <v>5</v>
      </c>
      <c r="AP313" s="139">
        <v>2</v>
      </c>
      <c r="AQ313" s="139" t="s">
        <v>110</v>
      </c>
      <c r="AR313" s="167" t="s">
        <v>107</v>
      </c>
      <c r="AT313" s="139">
        <v>40</v>
      </c>
      <c r="AU313" s="139">
        <v>6</v>
      </c>
      <c r="AV313" s="139">
        <v>1</v>
      </c>
      <c r="AW313" s="139" t="s">
        <v>110</v>
      </c>
      <c r="AX313" s="139" t="s">
        <v>107</v>
      </c>
      <c r="AZ313" s="139">
        <v>0</v>
      </c>
      <c r="BF313" s="167">
        <v>0</v>
      </c>
      <c r="BL313" s="139">
        <v>0</v>
      </c>
      <c r="BX313" s="139">
        <v>0</v>
      </c>
      <c r="CD313" s="139" t="s">
        <v>2003</v>
      </c>
      <c r="CE313" s="139" t="s">
        <v>2198</v>
      </c>
      <c r="CL313" s="139">
        <v>100</v>
      </c>
    </row>
    <row r="314" spans="1:90">
      <c r="A314" s="159">
        <v>43291</v>
      </c>
      <c r="B314" s="139" t="s">
        <v>1496</v>
      </c>
      <c r="D314" s="139" t="s">
        <v>1497</v>
      </c>
      <c r="E314" s="139">
        <v>52</v>
      </c>
      <c r="F314" s="139">
        <v>4</v>
      </c>
      <c r="G314" s="160" t="s">
        <v>665</v>
      </c>
      <c r="H314" s="139">
        <v>0</v>
      </c>
      <c r="I314" s="139">
        <v>59.5</v>
      </c>
      <c r="J314" s="169" t="s">
        <v>2507</v>
      </c>
      <c r="K314" s="162">
        <v>130.76499999999999</v>
      </c>
      <c r="L314" s="162">
        <v>131.35999999999999</v>
      </c>
      <c r="M314" s="163">
        <v>51</v>
      </c>
      <c r="N314" s="164">
        <v>7</v>
      </c>
      <c r="P314" s="139" t="s">
        <v>1489</v>
      </c>
      <c r="Q314" s="139" t="s">
        <v>1523</v>
      </c>
      <c r="R314" s="160" t="s">
        <v>2135</v>
      </c>
      <c r="S314" s="139" t="s">
        <v>20</v>
      </c>
      <c r="V314" s="139" t="s">
        <v>1509</v>
      </c>
      <c r="W314" s="139">
        <v>4</v>
      </c>
      <c r="X314" s="165" t="s">
        <v>89</v>
      </c>
      <c r="Y314" s="139" t="s">
        <v>93</v>
      </c>
      <c r="Z314" s="139" t="s">
        <v>2208</v>
      </c>
      <c r="AA314" s="139" t="s">
        <v>148</v>
      </c>
      <c r="AB314" s="139" t="s">
        <v>133</v>
      </c>
      <c r="AC314" s="139" t="s">
        <v>138</v>
      </c>
      <c r="AD314" s="139" t="s">
        <v>125</v>
      </c>
      <c r="AE314" s="139">
        <v>2</v>
      </c>
      <c r="AG314" s="139" t="s">
        <v>2209</v>
      </c>
      <c r="AH314" s="160">
        <v>5</v>
      </c>
      <c r="AI314" s="166">
        <v>5</v>
      </c>
      <c r="AJ314" s="139">
        <v>1</v>
      </c>
      <c r="AK314" s="167" t="s">
        <v>112</v>
      </c>
      <c r="AL314" s="139" t="s">
        <v>107</v>
      </c>
      <c r="AN314" s="139">
        <v>55</v>
      </c>
      <c r="AO314" s="139">
        <v>5</v>
      </c>
      <c r="AP314" s="139">
        <v>2</v>
      </c>
      <c r="AQ314" s="139" t="s">
        <v>110</v>
      </c>
      <c r="AR314" s="167" t="s">
        <v>107</v>
      </c>
      <c r="AT314" s="139">
        <v>40</v>
      </c>
      <c r="AU314" s="139">
        <v>6</v>
      </c>
      <c r="AV314" s="139">
        <v>1</v>
      </c>
      <c r="AW314" s="139" t="s">
        <v>110</v>
      </c>
      <c r="AX314" s="139" t="s">
        <v>107</v>
      </c>
      <c r="AZ314" s="139">
        <v>0</v>
      </c>
      <c r="BF314" s="167">
        <v>0</v>
      </c>
      <c r="BL314" s="139">
        <v>0</v>
      </c>
      <c r="BX314" s="139">
        <v>0</v>
      </c>
      <c r="CD314" s="139" t="s">
        <v>2003</v>
      </c>
      <c r="CE314" s="139" t="s">
        <v>2198</v>
      </c>
      <c r="CL314" s="139">
        <v>100</v>
      </c>
    </row>
    <row r="315" spans="1:90">
      <c r="A315" s="159">
        <v>43291</v>
      </c>
      <c r="B315" s="139" t="s">
        <v>1496</v>
      </c>
      <c r="D315" s="139" t="s">
        <v>1497</v>
      </c>
      <c r="E315" s="139">
        <v>53</v>
      </c>
      <c r="F315" s="139">
        <v>1</v>
      </c>
      <c r="G315" s="160" t="s">
        <v>667</v>
      </c>
      <c r="H315" s="139">
        <v>0</v>
      </c>
      <c r="I315" s="139">
        <v>91.5</v>
      </c>
      <c r="J315" s="169" t="s">
        <v>2507</v>
      </c>
      <c r="K315" s="162">
        <v>131.25</v>
      </c>
      <c r="L315" s="162">
        <v>132.16499999999999</v>
      </c>
      <c r="M315" s="163">
        <v>52</v>
      </c>
      <c r="N315" s="164">
        <v>14</v>
      </c>
      <c r="P315" s="139" t="s">
        <v>4</v>
      </c>
      <c r="Q315" s="139" t="s">
        <v>1505</v>
      </c>
      <c r="R315" s="160" t="s">
        <v>20</v>
      </c>
      <c r="S315" s="139" t="s">
        <v>2135</v>
      </c>
      <c r="T315" s="139" t="s">
        <v>133</v>
      </c>
      <c r="U315" s="139" t="s">
        <v>139</v>
      </c>
      <c r="V315" s="139" t="s">
        <v>1501</v>
      </c>
      <c r="W315" s="139">
        <v>3</v>
      </c>
      <c r="X315" s="165" t="s">
        <v>89</v>
      </c>
      <c r="Y315" s="139" t="s">
        <v>93</v>
      </c>
      <c r="Z315" s="139" t="s">
        <v>2210</v>
      </c>
      <c r="AA315" s="139" t="s">
        <v>148</v>
      </c>
      <c r="AB315" s="139" t="s">
        <v>133</v>
      </c>
      <c r="AC315" s="139" t="s">
        <v>138</v>
      </c>
      <c r="AD315" s="139" t="s">
        <v>145</v>
      </c>
      <c r="AE315" s="139">
        <v>3</v>
      </c>
      <c r="AG315" s="139" t="s">
        <v>2211</v>
      </c>
      <c r="AH315" s="160">
        <v>1</v>
      </c>
      <c r="AI315" s="166">
        <v>1.5</v>
      </c>
      <c r="AJ315" s="139">
        <v>1</v>
      </c>
      <c r="AK315" s="167" t="s">
        <v>112</v>
      </c>
      <c r="AL315" s="139" t="s">
        <v>107</v>
      </c>
      <c r="AN315" s="139">
        <v>49</v>
      </c>
      <c r="AO315" s="139">
        <v>5</v>
      </c>
      <c r="AP315" s="139">
        <v>1</v>
      </c>
      <c r="AQ315" s="139" t="s">
        <v>110</v>
      </c>
      <c r="AR315" s="167" t="s">
        <v>107</v>
      </c>
      <c r="AT315" s="139">
        <v>50</v>
      </c>
      <c r="AU315" s="139">
        <v>5</v>
      </c>
      <c r="AV315" s="139">
        <v>1</v>
      </c>
      <c r="AW315" s="139" t="s">
        <v>110</v>
      </c>
      <c r="AX315" s="139" t="s">
        <v>107</v>
      </c>
      <c r="AZ315" s="139">
        <v>0</v>
      </c>
      <c r="BF315" s="167">
        <v>0</v>
      </c>
      <c r="BL315" s="139">
        <v>0</v>
      </c>
      <c r="BX315" s="139">
        <v>0</v>
      </c>
      <c r="CD315" s="139" t="s">
        <v>2023</v>
      </c>
      <c r="CE315" s="139" t="s">
        <v>2212</v>
      </c>
      <c r="CL315" s="139">
        <v>100</v>
      </c>
    </row>
    <row r="316" spans="1:90">
      <c r="A316" s="159">
        <v>43291</v>
      </c>
      <c r="B316" s="139" t="s">
        <v>1496</v>
      </c>
      <c r="D316" s="139" t="s">
        <v>1497</v>
      </c>
      <c r="E316" s="139">
        <v>53</v>
      </c>
      <c r="F316" s="139">
        <v>2</v>
      </c>
      <c r="G316" s="160" t="s">
        <v>669</v>
      </c>
      <c r="H316" s="139">
        <v>0</v>
      </c>
      <c r="I316" s="139">
        <v>96</v>
      </c>
      <c r="J316" s="169" t="s">
        <v>2507</v>
      </c>
      <c r="K316" s="162">
        <v>132.16499999999999</v>
      </c>
      <c r="L316" s="162">
        <v>133.125</v>
      </c>
      <c r="M316" s="163">
        <v>52</v>
      </c>
      <c r="N316" s="164">
        <v>14</v>
      </c>
      <c r="P316" s="139" t="s">
        <v>4</v>
      </c>
      <c r="Q316" s="139" t="s">
        <v>1505</v>
      </c>
      <c r="R316" s="160" t="s">
        <v>2135</v>
      </c>
      <c r="S316" s="139" t="s">
        <v>2135</v>
      </c>
      <c r="V316" s="139" t="s">
        <v>1501</v>
      </c>
      <c r="W316" s="139">
        <v>3</v>
      </c>
      <c r="X316" s="165" t="s">
        <v>89</v>
      </c>
      <c r="Y316" s="139" t="s">
        <v>93</v>
      </c>
      <c r="Z316" s="139" t="s">
        <v>2210</v>
      </c>
      <c r="AA316" s="139" t="s">
        <v>148</v>
      </c>
      <c r="AB316" s="139" t="s">
        <v>133</v>
      </c>
      <c r="AC316" s="139" t="s">
        <v>138</v>
      </c>
      <c r="AD316" s="139" t="s">
        <v>145</v>
      </c>
      <c r="AE316" s="139">
        <v>3</v>
      </c>
      <c r="AG316" s="139" t="s">
        <v>2211</v>
      </c>
      <c r="AH316" s="160">
        <v>1</v>
      </c>
      <c r="AI316" s="166">
        <v>1.5</v>
      </c>
      <c r="AJ316" s="139">
        <v>1</v>
      </c>
      <c r="AK316" s="167" t="s">
        <v>112</v>
      </c>
      <c r="AL316" s="139" t="s">
        <v>107</v>
      </c>
      <c r="AN316" s="139">
        <v>49</v>
      </c>
      <c r="AO316" s="139">
        <v>5</v>
      </c>
      <c r="AP316" s="139">
        <v>1</v>
      </c>
      <c r="AQ316" s="139" t="s">
        <v>110</v>
      </c>
      <c r="AR316" s="167" t="s">
        <v>107</v>
      </c>
      <c r="AT316" s="139">
        <v>50</v>
      </c>
      <c r="AU316" s="139">
        <v>5</v>
      </c>
      <c r="AV316" s="139">
        <v>1</v>
      </c>
      <c r="AW316" s="139" t="s">
        <v>110</v>
      </c>
      <c r="AX316" s="139" t="s">
        <v>107</v>
      </c>
      <c r="AZ316" s="139">
        <v>0</v>
      </c>
      <c r="BF316" s="167">
        <v>0</v>
      </c>
      <c r="BL316" s="139">
        <v>0</v>
      </c>
      <c r="BX316" s="139">
        <v>0</v>
      </c>
      <c r="CD316" s="139" t="s">
        <v>2023</v>
      </c>
      <c r="CE316" s="139" t="s">
        <v>2212</v>
      </c>
      <c r="CL316" s="139">
        <v>100</v>
      </c>
    </row>
    <row r="317" spans="1:90">
      <c r="A317" s="159">
        <v>43291</v>
      </c>
      <c r="B317" s="139" t="s">
        <v>1496</v>
      </c>
      <c r="D317" s="139" t="s">
        <v>1497</v>
      </c>
      <c r="E317" s="139">
        <v>53</v>
      </c>
      <c r="F317" s="139">
        <v>3</v>
      </c>
      <c r="G317" s="160" t="s">
        <v>671</v>
      </c>
      <c r="H317" s="139">
        <v>0</v>
      </c>
      <c r="I317" s="139">
        <v>66</v>
      </c>
      <c r="J317" s="169" t="s">
        <v>2507</v>
      </c>
      <c r="K317" s="162">
        <v>133.125</v>
      </c>
      <c r="L317" s="162">
        <v>133.785</v>
      </c>
      <c r="M317" s="163">
        <v>52</v>
      </c>
      <c r="N317" s="164">
        <v>14</v>
      </c>
      <c r="P317" s="139" t="s">
        <v>4</v>
      </c>
      <c r="Q317" s="139" t="s">
        <v>1505</v>
      </c>
      <c r="R317" s="160" t="s">
        <v>2135</v>
      </c>
      <c r="S317" s="139" t="s">
        <v>2135</v>
      </c>
      <c r="V317" s="139" t="s">
        <v>1501</v>
      </c>
      <c r="W317" s="139">
        <v>3</v>
      </c>
      <c r="X317" s="165" t="s">
        <v>89</v>
      </c>
      <c r="Y317" s="139" t="s">
        <v>93</v>
      </c>
      <c r="Z317" s="139" t="s">
        <v>2210</v>
      </c>
      <c r="AA317" s="139" t="s">
        <v>148</v>
      </c>
      <c r="AB317" s="139" t="s">
        <v>133</v>
      </c>
      <c r="AC317" s="139" t="s">
        <v>138</v>
      </c>
      <c r="AD317" s="139" t="s">
        <v>145</v>
      </c>
      <c r="AE317" s="139">
        <v>3</v>
      </c>
      <c r="AG317" s="139" t="s">
        <v>2211</v>
      </c>
      <c r="AH317" s="160">
        <v>1</v>
      </c>
      <c r="AI317" s="166">
        <v>1.5</v>
      </c>
      <c r="AJ317" s="139">
        <v>1</v>
      </c>
      <c r="AK317" s="167" t="s">
        <v>112</v>
      </c>
      <c r="AL317" s="139" t="s">
        <v>107</v>
      </c>
      <c r="AN317" s="139">
        <v>49</v>
      </c>
      <c r="AO317" s="139">
        <v>5</v>
      </c>
      <c r="AP317" s="139">
        <v>1</v>
      </c>
      <c r="AQ317" s="139" t="s">
        <v>110</v>
      </c>
      <c r="AR317" s="167" t="s">
        <v>107</v>
      </c>
      <c r="AT317" s="139">
        <v>50</v>
      </c>
      <c r="AU317" s="139">
        <v>5</v>
      </c>
      <c r="AV317" s="139">
        <v>1</v>
      </c>
      <c r="AW317" s="139" t="s">
        <v>110</v>
      </c>
      <c r="AX317" s="139" t="s">
        <v>107</v>
      </c>
      <c r="AZ317" s="139">
        <v>0</v>
      </c>
      <c r="BF317" s="167">
        <v>0</v>
      </c>
      <c r="BL317" s="139">
        <v>0</v>
      </c>
      <c r="BX317" s="139">
        <v>0</v>
      </c>
      <c r="CD317" s="139" t="s">
        <v>2023</v>
      </c>
      <c r="CE317" s="139" t="s">
        <v>2212</v>
      </c>
      <c r="CL317" s="139">
        <v>100</v>
      </c>
    </row>
    <row r="318" spans="1:90">
      <c r="A318" s="159">
        <v>43291</v>
      </c>
      <c r="B318" s="139" t="s">
        <v>1496</v>
      </c>
      <c r="D318" s="139" t="s">
        <v>1497</v>
      </c>
      <c r="E318" s="139">
        <v>53</v>
      </c>
      <c r="F318" s="139">
        <v>4</v>
      </c>
      <c r="G318" s="160" t="s">
        <v>673</v>
      </c>
      <c r="H318" s="139">
        <v>0</v>
      </c>
      <c r="I318" s="139">
        <v>60.5</v>
      </c>
      <c r="J318" s="169" t="s">
        <v>2507</v>
      </c>
      <c r="K318" s="162">
        <v>133.785</v>
      </c>
      <c r="L318" s="162">
        <v>134.38999999999999</v>
      </c>
      <c r="M318" s="163">
        <v>52</v>
      </c>
      <c r="N318" s="164">
        <v>14</v>
      </c>
      <c r="P318" s="139" t="s">
        <v>4</v>
      </c>
      <c r="Q318" s="139" t="s">
        <v>1505</v>
      </c>
      <c r="R318" s="160" t="s">
        <v>2135</v>
      </c>
      <c r="S318" s="139" t="s">
        <v>2135</v>
      </c>
      <c r="V318" s="139" t="s">
        <v>1501</v>
      </c>
      <c r="W318" s="139">
        <v>3</v>
      </c>
      <c r="X318" s="165" t="s">
        <v>89</v>
      </c>
      <c r="Y318" s="139" t="s">
        <v>93</v>
      </c>
      <c r="Z318" s="139" t="s">
        <v>2210</v>
      </c>
      <c r="AA318" s="139" t="s">
        <v>148</v>
      </c>
      <c r="AB318" s="139" t="s">
        <v>133</v>
      </c>
      <c r="AC318" s="139" t="s">
        <v>138</v>
      </c>
      <c r="AD318" s="139" t="s">
        <v>145</v>
      </c>
      <c r="AE318" s="139">
        <v>3</v>
      </c>
      <c r="AG318" s="139" t="s">
        <v>2211</v>
      </c>
      <c r="AH318" s="160">
        <v>1</v>
      </c>
      <c r="AI318" s="166">
        <v>1.5</v>
      </c>
      <c r="AJ318" s="139">
        <v>1</v>
      </c>
      <c r="AK318" s="167" t="s">
        <v>112</v>
      </c>
      <c r="AL318" s="139" t="s">
        <v>107</v>
      </c>
      <c r="AN318" s="139">
        <v>49</v>
      </c>
      <c r="AO318" s="139">
        <v>5</v>
      </c>
      <c r="AP318" s="139">
        <v>1</v>
      </c>
      <c r="AQ318" s="139" t="s">
        <v>110</v>
      </c>
      <c r="AR318" s="167" t="s">
        <v>107</v>
      </c>
      <c r="AT318" s="139">
        <v>50</v>
      </c>
      <c r="AU318" s="139">
        <v>5</v>
      </c>
      <c r="AV318" s="139">
        <v>1</v>
      </c>
      <c r="AW318" s="139" t="s">
        <v>110</v>
      </c>
      <c r="AX318" s="139" t="s">
        <v>107</v>
      </c>
      <c r="AZ318" s="139">
        <v>0</v>
      </c>
      <c r="BF318" s="167">
        <v>0</v>
      </c>
      <c r="BL318" s="139">
        <v>0</v>
      </c>
      <c r="BX318" s="139">
        <v>0</v>
      </c>
      <c r="CD318" s="139" t="s">
        <v>2023</v>
      </c>
      <c r="CE318" s="139" t="s">
        <v>2212</v>
      </c>
      <c r="CL318" s="139">
        <v>100</v>
      </c>
    </row>
    <row r="319" spans="1:90">
      <c r="A319" s="159">
        <v>43291</v>
      </c>
      <c r="B319" s="139" t="s">
        <v>1496</v>
      </c>
      <c r="D319" s="139" t="s">
        <v>1497</v>
      </c>
      <c r="E319" s="139">
        <v>54</v>
      </c>
      <c r="F319" s="139">
        <v>1</v>
      </c>
      <c r="G319" s="160" t="s">
        <v>675</v>
      </c>
      <c r="H319" s="139">
        <v>0</v>
      </c>
      <c r="I319" s="139">
        <v>65</v>
      </c>
      <c r="J319" s="169" t="s">
        <v>2507</v>
      </c>
      <c r="K319" s="162">
        <v>134.25</v>
      </c>
      <c r="L319" s="162">
        <v>134.9</v>
      </c>
      <c r="M319" s="163">
        <v>52</v>
      </c>
      <c r="N319" s="164">
        <v>14</v>
      </c>
      <c r="P319" s="139" t="s">
        <v>4</v>
      </c>
      <c r="Q319" s="139" t="s">
        <v>1505</v>
      </c>
      <c r="R319" s="160" t="s">
        <v>2135</v>
      </c>
      <c r="S319" s="139" t="s">
        <v>2135</v>
      </c>
      <c r="V319" s="139" t="s">
        <v>1501</v>
      </c>
      <c r="W319" s="139">
        <v>3</v>
      </c>
      <c r="X319" s="165" t="s">
        <v>89</v>
      </c>
      <c r="Y319" s="139" t="s">
        <v>93</v>
      </c>
      <c r="Z319" s="139" t="s">
        <v>2210</v>
      </c>
      <c r="AA319" s="139" t="s">
        <v>148</v>
      </c>
      <c r="AB319" s="139" t="s">
        <v>133</v>
      </c>
      <c r="AC319" s="139" t="s">
        <v>138</v>
      </c>
      <c r="AD319" s="139" t="s">
        <v>145</v>
      </c>
      <c r="AE319" s="139">
        <v>3</v>
      </c>
      <c r="AG319" s="139" t="s">
        <v>2211</v>
      </c>
      <c r="AH319" s="160">
        <v>1</v>
      </c>
      <c r="AI319" s="166">
        <v>1.5</v>
      </c>
      <c r="AJ319" s="139">
        <v>1</v>
      </c>
      <c r="AK319" s="167" t="s">
        <v>112</v>
      </c>
      <c r="AL319" s="139" t="s">
        <v>107</v>
      </c>
      <c r="AN319" s="139">
        <v>49</v>
      </c>
      <c r="AO319" s="139">
        <v>5</v>
      </c>
      <c r="AP319" s="139">
        <v>1</v>
      </c>
      <c r="AQ319" s="139" t="s">
        <v>110</v>
      </c>
      <c r="AR319" s="167" t="s">
        <v>107</v>
      </c>
      <c r="AT319" s="139">
        <v>50</v>
      </c>
      <c r="AU319" s="139">
        <v>5</v>
      </c>
      <c r="AV319" s="139">
        <v>1</v>
      </c>
      <c r="AW319" s="139" t="s">
        <v>110</v>
      </c>
      <c r="AX319" s="139" t="s">
        <v>107</v>
      </c>
      <c r="AZ319" s="139">
        <v>0</v>
      </c>
      <c r="BF319" s="167">
        <v>0</v>
      </c>
      <c r="BL319" s="139">
        <v>0</v>
      </c>
      <c r="BX319" s="139">
        <v>0</v>
      </c>
      <c r="CD319" s="139" t="s">
        <v>2023</v>
      </c>
      <c r="CE319" s="139" t="s">
        <v>2212</v>
      </c>
      <c r="CL319" s="139">
        <v>100</v>
      </c>
    </row>
    <row r="320" spans="1:90">
      <c r="A320" s="159">
        <v>43291</v>
      </c>
      <c r="B320" s="139" t="s">
        <v>1496</v>
      </c>
      <c r="D320" s="139" t="s">
        <v>1497</v>
      </c>
      <c r="E320" s="139">
        <v>54</v>
      </c>
      <c r="F320" s="139">
        <v>2</v>
      </c>
      <c r="G320" s="160" t="s">
        <v>677</v>
      </c>
      <c r="H320" s="139">
        <v>0</v>
      </c>
      <c r="I320" s="139">
        <v>60</v>
      </c>
      <c r="J320" s="169" t="s">
        <v>2507</v>
      </c>
      <c r="K320" s="162">
        <v>134.9</v>
      </c>
      <c r="L320" s="162">
        <v>135.5</v>
      </c>
      <c r="M320" s="163">
        <v>52</v>
      </c>
      <c r="N320" s="164">
        <v>14</v>
      </c>
      <c r="P320" s="139" t="s">
        <v>4</v>
      </c>
      <c r="Q320" s="139" t="s">
        <v>1505</v>
      </c>
      <c r="R320" s="160" t="s">
        <v>2135</v>
      </c>
      <c r="S320" s="139" t="s">
        <v>20</v>
      </c>
      <c r="V320" s="139" t="s">
        <v>1501</v>
      </c>
      <c r="W320" s="139">
        <v>3</v>
      </c>
      <c r="X320" s="165" t="s">
        <v>89</v>
      </c>
      <c r="Y320" s="139" t="s">
        <v>93</v>
      </c>
      <c r="Z320" s="139" t="s">
        <v>2210</v>
      </c>
      <c r="AA320" s="139" t="s">
        <v>148</v>
      </c>
      <c r="AB320" s="139" t="s">
        <v>133</v>
      </c>
      <c r="AC320" s="139" t="s">
        <v>138</v>
      </c>
      <c r="AD320" s="139" t="s">
        <v>145</v>
      </c>
      <c r="AE320" s="139">
        <v>3</v>
      </c>
      <c r="AG320" s="139" t="s">
        <v>2211</v>
      </c>
      <c r="AH320" s="160">
        <v>1</v>
      </c>
      <c r="AI320" s="166">
        <v>1.5</v>
      </c>
      <c r="AJ320" s="139">
        <v>1</v>
      </c>
      <c r="AK320" s="167" t="s">
        <v>112</v>
      </c>
      <c r="AL320" s="139" t="s">
        <v>107</v>
      </c>
      <c r="AN320" s="139">
        <v>49</v>
      </c>
      <c r="AO320" s="139">
        <v>5</v>
      </c>
      <c r="AP320" s="139">
        <v>1</v>
      </c>
      <c r="AQ320" s="139" t="s">
        <v>110</v>
      </c>
      <c r="AR320" s="167" t="s">
        <v>107</v>
      </c>
      <c r="AT320" s="139">
        <v>50</v>
      </c>
      <c r="AU320" s="139">
        <v>5</v>
      </c>
      <c r="AV320" s="139">
        <v>1</v>
      </c>
      <c r="AW320" s="139" t="s">
        <v>110</v>
      </c>
      <c r="AX320" s="139" t="s">
        <v>107</v>
      </c>
      <c r="AZ320" s="139">
        <v>0</v>
      </c>
      <c r="BF320" s="167">
        <v>0</v>
      </c>
      <c r="BL320" s="139">
        <v>0</v>
      </c>
      <c r="BX320" s="139">
        <v>0</v>
      </c>
      <c r="CD320" s="139" t="s">
        <v>2023</v>
      </c>
      <c r="CE320" s="139" t="s">
        <v>2212</v>
      </c>
      <c r="CL320" s="139">
        <v>100</v>
      </c>
    </row>
    <row r="321" spans="1:90">
      <c r="A321" s="159">
        <v>43291</v>
      </c>
      <c r="B321" s="139" t="s">
        <v>1496</v>
      </c>
      <c r="D321" s="139" t="s">
        <v>1497</v>
      </c>
      <c r="E321" s="139">
        <v>54</v>
      </c>
      <c r="F321" s="139">
        <v>2</v>
      </c>
      <c r="G321" s="160" t="s">
        <v>677</v>
      </c>
      <c r="H321" s="139">
        <v>60</v>
      </c>
      <c r="I321" s="139">
        <v>69.5</v>
      </c>
      <c r="J321" s="169" t="s">
        <v>2507</v>
      </c>
      <c r="K321" s="162">
        <v>135.5</v>
      </c>
      <c r="L321" s="162">
        <v>135.595</v>
      </c>
      <c r="M321" s="163" t="s">
        <v>2213</v>
      </c>
      <c r="N321" s="164">
        <v>8</v>
      </c>
      <c r="O321" s="139" t="s">
        <v>1491</v>
      </c>
      <c r="P321" s="139" t="s">
        <v>11</v>
      </c>
      <c r="Q321" s="139" t="s">
        <v>1564</v>
      </c>
      <c r="R321" s="160" t="s">
        <v>20</v>
      </c>
      <c r="S321" s="139" t="s">
        <v>2135</v>
      </c>
      <c r="T321" s="139" t="s">
        <v>133</v>
      </c>
      <c r="U321" s="139" t="s">
        <v>138</v>
      </c>
      <c r="V321" s="139" t="s">
        <v>1509</v>
      </c>
      <c r="W321" s="139">
        <v>4</v>
      </c>
      <c r="X321" s="165" t="s">
        <v>89</v>
      </c>
      <c r="Y321" s="139" t="s">
        <v>93</v>
      </c>
      <c r="Z321" s="139" t="s">
        <v>1997</v>
      </c>
      <c r="AA321" s="139" t="s">
        <v>148</v>
      </c>
      <c r="AB321" s="139" t="s">
        <v>133</v>
      </c>
      <c r="AC321" s="139" t="s">
        <v>138</v>
      </c>
      <c r="AD321" s="139" t="s">
        <v>144</v>
      </c>
      <c r="AE321" s="139">
        <v>1</v>
      </c>
      <c r="AG321" s="139" t="s">
        <v>2214</v>
      </c>
      <c r="AH321" s="160">
        <v>30</v>
      </c>
      <c r="AI321" s="166">
        <v>5</v>
      </c>
      <c r="AJ321" s="139">
        <v>2</v>
      </c>
      <c r="AK321" s="167" t="s">
        <v>112</v>
      </c>
      <c r="AL321" s="139" t="s">
        <v>107</v>
      </c>
      <c r="AN321" s="139">
        <v>5</v>
      </c>
      <c r="AO321" s="139">
        <v>5</v>
      </c>
      <c r="AP321" s="139">
        <v>1</v>
      </c>
      <c r="AQ321" s="139" t="s">
        <v>92</v>
      </c>
      <c r="AR321" s="167" t="s">
        <v>107</v>
      </c>
      <c r="AT321" s="139">
        <v>64</v>
      </c>
      <c r="AU321" s="139">
        <v>10</v>
      </c>
      <c r="AV321" s="139">
        <v>4</v>
      </c>
      <c r="AW321" s="139" t="s">
        <v>109</v>
      </c>
      <c r="AX321" s="139" t="s">
        <v>106</v>
      </c>
      <c r="AZ321" s="139">
        <v>1</v>
      </c>
      <c r="BA321" s="139">
        <v>2</v>
      </c>
      <c r="BB321" s="139">
        <v>1</v>
      </c>
      <c r="BC321" s="139" t="s">
        <v>113</v>
      </c>
      <c r="BD321" s="139" t="s">
        <v>107</v>
      </c>
      <c r="BF321" s="167">
        <v>0</v>
      </c>
      <c r="BL321" s="139">
        <v>0</v>
      </c>
      <c r="BX321" s="139">
        <v>0</v>
      </c>
      <c r="CE321" s="139" t="s">
        <v>2215</v>
      </c>
      <c r="CL321" s="139">
        <v>100</v>
      </c>
    </row>
    <row r="322" spans="1:90">
      <c r="A322" s="159">
        <v>43291</v>
      </c>
      <c r="B322" s="139" t="s">
        <v>1496</v>
      </c>
      <c r="D322" s="139" t="s">
        <v>1497</v>
      </c>
      <c r="E322" s="139">
        <v>54</v>
      </c>
      <c r="F322" s="139">
        <v>3</v>
      </c>
      <c r="G322" s="160" t="s">
        <v>679</v>
      </c>
      <c r="H322" s="139">
        <v>0</v>
      </c>
      <c r="I322" s="139">
        <v>89.5</v>
      </c>
      <c r="J322" s="169" t="s">
        <v>2507</v>
      </c>
      <c r="K322" s="162">
        <v>135.595</v>
      </c>
      <c r="L322" s="162">
        <v>136.49</v>
      </c>
      <c r="M322" s="163" t="s">
        <v>2213</v>
      </c>
      <c r="N322" s="164">
        <v>8</v>
      </c>
      <c r="O322" s="139" t="s">
        <v>1491</v>
      </c>
      <c r="P322" s="139" t="s">
        <v>11</v>
      </c>
      <c r="Q322" s="139" t="s">
        <v>1564</v>
      </c>
      <c r="R322" s="160" t="s">
        <v>2135</v>
      </c>
      <c r="S322" s="139" t="s">
        <v>2135</v>
      </c>
      <c r="V322" s="139" t="s">
        <v>1509</v>
      </c>
      <c r="W322" s="139">
        <v>4</v>
      </c>
      <c r="X322" s="165" t="s">
        <v>89</v>
      </c>
      <c r="Y322" s="139" t="s">
        <v>93</v>
      </c>
      <c r="Z322" s="139" t="s">
        <v>1997</v>
      </c>
      <c r="AA322" s="139" t="s">
        <v>148</v>
      </c>
      <c r="AB322" s="139" t="s">
        <v>133</v>
      </c>
      <c r="AC322" s="139" t="s">
        <v>138</v>
      </c>
      <c r="AD322" s="139" t="s">
        <v>144</v>
      </c>
      <c r="AE322" s="139">
        <v>1</v>
      </c>
      <c r="AG322" s="139" t="s">
        <v>2214</v>
      </c>
      <c r="AH322" s="160">
        <v>30</v>
      </c>
      <c r="AI322" s="166">
        <v>5</v>
      </c>
      <c r="AJ322" s="139">
        <v>2</v>
      </c>
      <c r="AK322" s="167" t="s">
        <v>112</v>
      </c>
      <c r="AL322" s="139" t="s">
        <v>107</v>
      </c>
      <c r="AN322" s="139">
        <v>5</v>
      </c>
      <c r="AO322" s="139">
        <v>5</v>
      </c>
      <c r="AP322" s="139">
        <v>1</v>
      </c>
      <c r="AQ322" s="139" t="s">
        <v>92</v>
      </c>
      <c r="AR322" s="167" t="s">
        <v>107</v>
      </c>
      <c r="AT322" s="139">
        <v>64</v>
      </c>
      <c r="AU322" s="139">
        <v>10</v>
      </c>
      <c r="AV322" s="139">
        <v>4</v>
      </c>
      <c r="AW322" s="139" t="s">
        <v>109</v>
      </c>
      <c r="AX322" s="139" t="s">
        <v>106</v>
      </c>
      <c r="AZ322" s="139">
        <v>1</v>
      </c>
      <c r="BA322" s="139">
        <v>2</v>
      </c>
      <c r="BB322" s="139">
        <v>1</v>
      </c>
      <c r="BC322" s="139" t="s">
        <v>113</v>
      </c>
      <c r="BD322" s="139" t="s">
        <v>107</v>
      </c>
      <c r="BF322" s="167">
        <v>0</v>
      </c>
      <c r="BL322" s="139">
        <v>0</v>
      </c>
      <c r="BX322" s="139">
        <v>0</v>
      </c>
      <c r="CE322" s="139" t="s">
        <v>2215</v>
      </c>
      <c r="CL322" s="139">
        <v>100</v>
      </c>
    </row>
    <row r="323" spans="1:90">
      <c r="A323" s="159">
        <v>43291</v>
      </c>
      <c r="B323" s="139" t="s">
        <v>1496</v>
      </c>
      <c r="D323" s="139" t="s">
        <v>1497</v>
      </c>
      <c r="E323" s="139">
        <v>54</v>
      </c>
      <c r="F323" s="139">
        <v>4</v>
      </c>
      <c r="G323" s="160" t="s">
        <v>681</v>
      </c>
      <c r="H323" s="139">
        <v>0</v>
      </c>
      <c r="I323" s="139">
        <v>93</v>
      </c>
      <c r="J323" s="169" t="s">
        <v>2507</v>
      </c>
      <c r="K323" s="162">
        <v>136.49</v>
      </c>
      <c r="L323" s="162">
        <v>137.42000000000002</v>
      </c>
      <c r="M323" s="163" t="s">
        <v>2213</v>
      </c>
      <c r="N323" s="164">
        <v>8</v>
      </c>
      <c r="O323" s="139" t="s">
        <v>1491</v>
      </c>
      <c r="P323" s="139" t="s">
        <v>11</v>
      </c>
      <c r="Q323" s="139" t="s">
        <v>1564</v>
      </c>
      <c r="R323" s="160" t="s">
        <v>2135</v>
      </c>
      <c r="S323" s="139" t="s">
        <v>2135</v>
      </c>
      <c r="V323" s="139" t="s">
        <v>1509</v>
      </c>
      <c r="W323" s="139">
        <v>4</v>
      </c>
      <c r="X323" s="165" t="s">
        <v>89</v>
      </c>
      <c r="Y323" s="139" t="s">
        <v>93</v>
      </c>
      <c r="Z323" s="139" t="s">
        <v>1997</v>
      </c>
      <c r="AA323" s="139" t="s">
        <v>148</v>
      </c>
      <c r="AB323" s="139" t="s">
        <v>133</v>
      </c>
      <c r="AC323" s="139" t="s">
        <v>138</v>
      </c>
      <c r="AD323" s="139" t="s">
        <v>144</v>
      </c>
      <c r="AE323" s="139">
        <v>1</v>
      </c>
      <c r="AG323" s="139" t="s">
        <v>2214</v>
      </c>
      <c r="AH323" s="160">
        <v>30</v>
      </c>
      <c r="AI323" s="166">
        <v>5</v>
      </c>
      <c r="AJ323" s="139">
        <v>2</v>
      </c>
      <c r="AK323" s="167" t="s">
        <v>112</v>
      </c>
      <c r="AL323" s="139" t="s">
        <v>107</v>
      </c>
      <c r="AN323" s="139">
        <v>5</v>
      </c>
      <c r="AO323" s="139">
        <v>5</v>
      </c>
      <c r="AP323" s="139">
        <v>1</v>
      </c>
      <c r="AQ323" s="139" t="s">
        <v>92</v>
      </c>
      <c r="AR323" s="167" t="s">
        <v>107</v>
      </c>
      <c r="AT323" s="139">
        <v>64</v>
      </c>
      <c r="AU323" s="139">
        <v>10</v>
      </c>
      <c r="AV323" s="139">
        <v>4</v>
      </c>
      <c r="AW323" s="139" t="s">
        <v>109</v>
      </c>
      <c r="AX323" s="139" t="s">
        <v>106</v>
      </c>
      <c r="AZ323" s="139">
        <v>1</v>
      </c>
      <c r="BA323" s="139">
        <v>2</v>
      </c>
      <c r="BB323" s="139">
        <v>1</v>
      </c>
      <c r="BC323" s="139" t="s">
        <v>113</v>
      </c>
      <c r="BD323" s="139" t="s">
        <v>107</v>
      </c>
      <c r="BF323" s="167">
        <v>0</v>
      </c>
      <c r="BL323" s="139">
        <v>0</v>
      </c>
      <c r="BX323" s="139">
        <v>0</v>
      </c>
      <c r="CE323" s="139" t="s">
        <v>2215</v>
      </c>
      <c r="CL323" s="139">
        <v>100</v>
      </c>
    </row>
    <row r="324" spans="1:90">
      <c r="A324" s="159">
        <v>43291</v>
      </c>
      <c r="B324" s="139" t="s">
        <v>1496</v>
      </c>
      <c r="D324" s="139" t="s">
        <v>1497</v>
      </c>
      <c r="E324" s="139">
        <v>55</v>
      </c>
      <c r="F324" s="139">
        <v>1</v>
      </c>
      <c r="G324" s="160" t="s">
        <v>683</v>
      </c>
      <c r="H324" s="139">
        <v>0</v>
      </c>
      <c r="I324" s="139">
        <v>21</v>
      </c>
      <c r="J324" s="169" t="s">
        <v>2507</v>
      </c>
      <c r="K324" s="162">
        <v>137.25</v>
      </c>
      <c r="L324" s="162">
        <v>137.46</v>
      </c>
      <c r="M324" s="163" t="s">
        <v>2213</v>
      </c>
      <c r="N324" s="164">
        <v>8</v>
      </c>
      <c r="O324" s="139" t="s">
        <v>1491</v>
      </c>
      <c r="P324" s="139" t="s">
        <v>11</v>
      </c>
      <c r="Q324" s="139" t="s">
        <v>1564</v>
      </c>
      <c r="R324" s="160" t="s">
        <v>2135</v>
      </c>
      <c r="S324" s="139" t="s">
        <v>21</v>
      </c>
      <c r="V324" s="139" t="s">
        <v>1509</v>
      </c>
      <c r="W324" s="139">
        <v>4</v>
      </c>
      <c r="X324" s="165" t="s">
        <v>89</v>
      </c>
      <c r="Y324" s="139" t="s">
        <v>93</v>
      </c>
      <c r="Z324" s="139" t="s">
        <v>1997</v>
      </c>
      <c r="AA324" s="139" t="s">
        <v>148</v>
      </c>
      <c r="AB324" s="139" t="s">
        <v>133</v>
      </c>
      <c r="AC324" s="139" t="s">
        <v>138</v>
      </c>
      <c r="AD324" s="139" t="s">
        <v>144</v>
      </c>
      <c r="AE324" s="139">
        <v>1</v>
      </c>
      <c r="AG324" s="139" t="s">
        <v>2214</v>
      </c>
      <c r="AH324" s="160">
        <v>30</v>
      </c>
      <c r="AI324" s="166">
        <v>5</v>
      </c>
      <c r="AJ324" s="139">
        <v>2</v>
      </c>
      <c r="AK324" s="167" t="s">
        <v>112</v>
      </c>
      <c r="AL324" s="139" t="s">
        <v>107</v>
      </c>
      <c r="AN324" s="139">
        <v>5</v>
      </c>
      <c r="AO324" s="139">
        <v>5</v>
      </c>
      <c r="AP324" s="139">
        <v>1</v>
      </c>
      <c r="AQ324" s="139" t="s">
        <v>92</v>
      </c>
      <c r="AR324" s="167" t="s">
        <v>107</v>
      </c>
      <c r="AT324" s="139">
        <v>64</v>
      </c>
      <c r="AU324" s="139">
        <v>10</v>
      </c>
      <c r="AV324" s="139">
        <v>4</v>
      </c>
      <c r="AW324" s="139" t="s">
        <v>109</v>
      </c>
      <c r="AX324" s="139" t="s">
        <v>106</v>
      </c>
      <c r="AZ324" s="139">
        <v>1</v>
      </c>
      <c r="BA324" s="139">
        <v>2</v>
      </c>
      <c r="BB324" s="139">
        <v>1</v>
      </c>
      <c r="BC324" s="139" t="s">
        <v>113</v>
      </c>
      <c r="BD324" s="139" t="s">
        <v>107</v>
      </c>
      <c r="BF324" s="167">
        <v>0</v>
      </c>
      <c r="BL324" s="139">
        <v>0</v>
      </c>
      <c r="BX324" s="139">
        <v>0</v>
      </c>
      <c r="CE324" s="139" t="s">
        <v>2215</v>
      </c>
      <c r="CL324" s="139">
        <v>100</v>
      </c>
    </row>
    <row r="325" spans="1:90">
      <c r="A325" s="159">
        <v>43291</v>
      </c>
      <c r="B325" s="139" t="s">
        <v>1496</v>
      </c>
      <c r="D325" s="139" t="s">
        <v>1497</v>
      </c>
      <c r="E325" s="139">
        <v>55</v>
      </c>
      <c r="F325" s="139">
        <v>1</v>
      </c>
      <c r="G325" s="160" t="s">
        <v>683</v>
      </c>
      <c r="H325" s="139">
        <v>21</v>
      </c>
      <c r="I325" s="139">
        <v>24</v>
      </c>
      <c r="J325" s="169" t="s">
        <v>2507</v>
      </c>
      <c r="K325" s="162">
        <v>137.46</v>
      </c>
      <c r="L325" s="162">
        <v>137.49</v>
      </c>
      <c r="M325" s="163" t="s">
        <v>2216</v>
      </c>
      <c r="N325" s="164">
        <v>1</v>
      </c>
      <c r="O325" s="139" t="s">
        <v>1491</v>
      </c>
      <c r="P325" s="139" t="s">
        <v>2217</v>
      </c>
      <c r="Q325" s="139" t="s">
        <v>2534</v>
      </c>
      <c r="R325" s="160" t="s">
        <v>21</v>
      </c>
      <c r="S325" s="139" t="s">
        <v>21</v>
      </c>
      <c r="T325" s="139" t="s">
        <v>133</v>
      </c>
      <c r="U325" s="139" t="s">
        <v>138</v>
      </c>
      <c r="V325" s="139" t="s">
        <v>1509</v>
      </c>
      <c r="W325" s="139">
        <v>4</v>
      </c>
      <c r="X325" s="165" t="s">
        <v>89</v>
      </c>
      <c r="Y325" s="139" t="s">
        <v>93</v>
      </c>
      <c r="Z325" s="139" t="s">
        <v>1946</v>
      </c>
      <c r="AD325" s="139" t="s">
        <v>146</v>
      </c>
      <c r="AE325" s="139">
        <v>0</v>
      </c>
      <c r="AG325" s="139" t="s">
        <v>1541</v>
      </c>
      <c r="AH325" s="160">
        <v>0</v>
      </c>
      <c r="AN325" s="139">
        <v>15</v>
      </c>
      <c r="AO325" s="139">
        <v>6</v>
      </c>
      <c r="AP325" s="139">
        <v>3</v>
      </c>
      <c r="AQ325" s="139" t="s">
        <v>92</v>
      </c>
      <c r="AR325" s="167" t="s">
        <v>107</v>
      </c>
      <c r="AT325" s="139">
        <v>78</v>
      </c>
      <c r="AU325" s="139">
        <v>6</v>
      </c>
      <c r="AV325" s="139">
        <v>3</v>
      </c>
      <c r="AW325" s="139" t="s">
        <v>110</v>
      </c>
      <c r="AX325" s="139" t="s">
        <v>107</v>
      </c>
      <c r="AZ325" s="139">
        <v>5</v>
      </c>
      <c r="BA325" s="139">
        <v>1</v>
      </c>
      <c r="BB325" s="139">
        <v>1</v>
      </c>
      <c r="BC325" s="139" t="s">
        <v>113</v>
      </c>
      <c r="BD325" s="139" t="s">
        <v>107</v>
      </c>
      <c r="BF325" s="167">
        <v>0</v>
      </c>
      <c r="BL325" s="139">
        <v>0</v>
      </c>
      <c r="BX325" s="139">
        <v>2</v>
      </c>
      <c r="BY325" s="139">
        <v>2</v>
      </c>
      <c r="BZ325" s="139">
        <v>0.5</v>
      </c>
      <c r="CE325" s="139" t="s">
        <v>2218</v>
      </c>
      <c r="CL325" s="139">
        <v>100</v>
      </c>
    </row>
    <row r="326" spans="1:90">
      <c r="A326" s="159">
        <v>43291</v>
      </c>
      <c r="B326" s="139" t="s">
        <v>1496</v>
      </c>
      <c r="D326" s="139" t="s">
        <v>1497</v>
      </c>
      <c r="E326" s="139">
        <v>55</v>
      </c>
      <c r="F326" s="139">
        <v>1</v>
      </c>
      <c r="G326" s="160" t="s">
        <v>683</v>
      </c>
      <c r="H326" s="139">
        <v>24</v>
      </c>
      <c r="I326" s="139">
        <v>91</v>
      </c>
      <c r="J326" s="169" t="s">
        <v>2507</v>
      </c>
      <c r="K326" s="162">
        <v>137.49</v>
      </c>
      <c r="L326" s="162">
        <v>138.16</v>
      </c>
      <c r="M326" s="163" t="s">
        <v>2219</v>
      </c>
      <c r="N326" s="164">
        <v>39</v>
      </c>
      <c r="O326" s="139" t="s">
        <v>1491</v>
      </c>
      <c r="P326" s="139" t="s">
        <v>11</v>
      </c>
      <c r="Q326" s="139" t="s">
        <v>1564</v>
      </c>
      <c r="R326" s="160" t="s">
        <v>21</v>
      </c>
      <c r="S326" s="139" t="s">
        <v>2135</v>
      </c>
      <c r="T326" s="139" t="s">
        <v>133</v>
      </c>
      <c r="U326" s="139" t="s">
        <v>138</v>
      </c>
      <c r="V326" s="139" t="s">
        <v>1509</v>
      </c>
      <c r="W326" s="139">
        <v>4</v>
      </c>
      <c r="X326" s="165" t="s">
        <v>89</v>
      </c>
      <c r="Y326" s="139" t="s">
        <v>93</v>
      </c>
      <c r="Z326" s="139" t="s">
        <v>1997</v>
      </c>
      <c r="AA326" s="139" t="s">
        <v>136</v>
      </c>
      <c r="AB326" s="139" t="s">
        <v>133</v>
      </c>
      <c r="AC326" s="139" t="s">
        <v>138</v>
      </c>
      <c r="AD326" s="139" t="s">
        <v>144</v>
      </c>
      <c r="AE326" s="139">
        <v>1</v>
      </c>
      <c r="AG326" s="139" t="s">
        <v>2220</v>
      </c>
      <c r="AH326" s="160">
        <v>35</v>
      </c>
      <c r="AI326" s="166">
        <v>5</v>
      </c>
      <c r="AJ326" s="139">
        <v>2</v>
      </c>
      <c r="AK326" s="167" t="s">
        <v>112</v>
      </c>
      <c r="AL326" s="139" t="s">
        <v>107</v>
      </c>
      <c r="AN326" s="139">
        <v>7</v>
      </c>
      <c r="AO326" s="139">
        <v>5</v>
      </c>
      <c r="AP326" s="139">
        <v>1</v>
      </c>
      <c r="AQ326" s="139" t="s">
        <v>92</v>
      </c>
      <c r="AR326" s="167" t="s">
        <v>107</v>
      </c>
      <c r="AT326" s="139">
        <v>56.9</v>
      </c>
      <c r="AU326" s="139">
        <v>10</v>
      </c>
      <c r="AV326" s="139">
        <v>4</v>
      </c>
      <c r="AW326" s="139" t="s">
        <v>109</v>
      </c>
      <c r="AX326" s="139" t="s">
        <v>106</v>
      </c>
      <c r="AZ326" s="139">
        <v>1</v>
      </c>
      <c r="BA326" s="139">
        <v>2</v>
      </c>
      <c r="BB326" s="139">
        <v>1</v>
      </c>
      <c r="BC326" s="139" t="s">
        <v>113</v>
      </c>
      <c r="BD326" s="139" t="s">
        <v>107</v>
      </c>
      <c r="BE326" s="139" t="s">
        <v>2221</v>
      </c>
      <c r="BF326" s="167">
        <v>0</v>
      </c>
      <c r="BL326" s="139">
        <v>0</v>
      </c>
      <c r="BX326" s="139">
        <v>0.1</v>
      </c>
      <c r="BY326" s="139">
        <v>0.1</v>
      </c>
      <c r="BZ326" s="139">
        <v>0.1</v>
      </c>
      <c r="CA326" s="139" t="s">
        <v>113</v>
      </c>
      <c r="CB326" s="139" t="s">
        <v>107</v>
      </c>
      <c r="CC326" s="139" t="s">
        <v>2222</v>
      </c>
      <c r="CE326" s="139" t="s">
        <v>2223</v>
      </c>
      <c r="CL326" s="139">
        <v>100</v>
      </c>
    </row>
    <row r="327" spans="1:90">
      <c r="A327" s="159">
        <v>43291</v>
      </c>
      <c r="B327" s="139" t="s">
        <v>1496</v>
      </c>
      <c r="D327" s="139" t="s">
        <v>1497</v>
      </c>
      <c r="E327" s="139">
        <v>55</v>
      </c>
      <c r="F327" s="139">
        <v>2</v>
      </c>
      <c r="G327" s="160" t="s">
        <v>685</v>
      </c>
      <c r="H327" s="139">
        <v>0</v>
      </c>
      <c r="I327" s="139">
        <v>97</v>
      </c>
      <c r="J327" s="169" t="s">
        <v>2507</v>
      </c>
      <c r="K327" s="162">
        <v>138.16</v>
      </c>
      <c r="L327" s="162">
        <v>139.13</v>
      </c>
      <c r="M327" s="163" t="s">
        <v>2219</v>
      </c>
      <c r="N327" s="164">
        <v>39</v>
      </c>
      <c r="O327" s="139" t="s">
        <v>1491</v>
      </c>
      <c r="P327" s="139" t="s">
        <v>11</v>
      </c>
      <c r="Q327" s="139" t="s">
        <v>1564</v>
      </c>
      <c r="R327" s="160" t="s">
        <v>2135</v>
      </c>
      <c r="S327" s="139" t="s">
        <v>2135</v>
      </c>
      <c r="V327" s="139" t="s">
        <v>1509</v>
      </c>
      <c r="W327" s="139">
        <v>4</v>
      </c>
      <c r="X327" s="165" t="s">
        <v>89</v>
      </c>
      <c r="Y327" s="139" t="s">
        <v>93</v>
      </c>
      <c r="Z327" s="139" t="s">
        <v>1997</v>
      </c>
      <c r="AA327" s="139" t="s">
        <v>136</v>
      </c>
      <c r="AB327" s="139" t="s">
        <v>133</v>
      </c>
      <c r="AC327" s="139" t="s">
        <v>138</v>
      </c>
      <c r="AD327" s="139" t="s">
        <v>144</v>
      </c>
      <c r="AE327" s="139">
        <v>1</v>
      </c>
      <c r="AG327" s="139" t="s">
        <v>2220</v>
      </c>
      <c r="AH327" s="160">
        <v>35</v>
      </c>
      <c r="AI327" s="166">
        <v>5</v>
      </c>
      <c r="AJ327" s="139">
        <v>2</v>
      </c>
      <c r="AK327" s="167" t="s">
        <v>112</v>
      </c>
      <c r="AL327" s="139" t="s">
        <v>107</v>
      </c>
      <c r="AN327" s="139">
        <v>7</v>
      </c>
      <c r="AO327" s="139">
        <v>5</v>
      </c>
      <c r="AP327" s="139">
        <v>1</v>
      </c>
      <c r="AQ327" s="139" t="s">
        <v>92</v>
      </c>
      <c r="AR327" s="167" t="s">
        <v>107</v>
      </c>
      <c r="AT327" s="139">
        <v>56.9</v>
      </c>
      <c r="AU327" s="139">
        <v>10</v>
      </c>
      <c r="AV327" s="139">
        <v>4</v>
      </c>
      <c r="AW327" s="139" t="s">
        <v>109</v>
      </c>
      <c r="AX327" s="139" t="s">
        <v>106</v>
      </c>
      <c r="AZ327" s="139">
        <v>1</v>
      </c>
      <c r="BA327" s="139">
        <v>2</v>
      </c>
      <c r="BB327" s="139">
        <v>1</v>
      </c>
      <c r="BC327" s="139" t="s">
        <v>113</v>
      </c>
      <c r="BD327" s="139" t="s">
        <v>107</v>
      </c>
      <c r="BE327" s="139" t="s">
        <v>2221</v>
      </c>
      <c r="BF327" s="167">
        <v>0</v>
      </c>
      <c r="BL327" s="139">
        <v>0</v>
      </c>
      <c r="BX327" s="139">
        <v>0.1</v>
      </c>
      <c r="BY327" s="139">
        <v>0.1</v>
      </c>
      <c r="BZ327" s="139">
        <v>0.1</v>
      </c>
      <c r="CA327" s="139" t="s">
        <v>113</v>
      </c>
      <c r="CB327" s="139" t="s">
        <v>107</v>
      </c>
      <c r="CC327" s="139" t="s">
        <v>2222</v>
      </c>
      <c r="CE327" s="139" t="s">
        <v>2223</v>
      </c>
      <c r="CL327" s="139">
        <v>100</v>
      </c>
    </row>
    <row r="328" spans="1:90">
      <c r="A328" s="159">
        <v>43292</v>
      </c>
      <c r="B328" s="139" t="s">
        <v>1496</v>
      </c>
      <c r="D328" s="139" t="s">
        <v>1497</v>
      </c>
      <c r="E328" s="139">
        <v>55</v>
      </c>
      <c r="F328" s="139">
        <v>3</v>
      </c>
      <c r="G328" s="160" t="s">
        <v>687</v>
      </c>
      <c r="H328" s="139">
        <v>0</v>
      </c>
      <c r="I328" s="139">
        <v>71.5</v>
      </c>
      <c r="J328" s="169" t="s">
        <v>2507</v>
      </c>
      <c r="K328" s="162">
        <v>139.13</v>
      </c>
      <c r="L328" s="162">
        <v>139.845</v>
      </c>
      <c r="M328" s="163" t="s">
        <v>2219</v>
      </c>
      <c r="N328" s="164">
        <v>39</v>
      </c>
      <c r="O328" s="139" t="s">
        <v>1491</v>
      </c>
      <c r="P328" s="139" t="s">
        <v>11</v>
      </c>
      <c r="Q328" s="139" t="s">
        <v>1564</v>
      </c>
      <c r="R328" s="160" t="s">
        <v>2135</v>
      </c>
      <c r="S328" s="139" t="s">
        <v>2135</v>
      </c>
      <c r="V328" s="139" t="s">
        <v>1509</v>
      </c>
      <c r="W328" s="139">
        <v>4</v>
      </c>
      <c r="X328" s="165" t="s">
        <v>89</v>
      </c>
      <c r="Y328" s="139" t="s">
        <v>93</v>
      </c>
      <c r="Z328" s="139" t="s">
        <v>1997</v>
      </c>
      <c r="AA328" s="139" t="s">
        <v>136</v>
      </c>
      <c r="AB328" s="139" t="s">
        <v>133</v>
      </c>
      <c r="AC328" s="139" t="s">
        <v>138</v>
      </c>
      <c r="AD328" s="139" t="s">
        <v>144</v>
      </c>
      <c r="AE328" s="139">
        <v>1</v>
      </c>
      <c r="AG328" s="139" t="s">
        <v>2220</v>
      </c>
      <c r="AH328" s="160">
        <v>35</v>
      </c>
      <c r="AI328" s="166">
        <v>5</v>
      </c>
      <c r="AJ328" s="139">
        <v>2</v>
      </c>
      <c r="AK328" s="167" t="s">
        <v>112</v>
      </c>
      <c r="AL328" s="139" t="s">
        <v>107</v>
      </c>
      <c r="AN328" s="139">
        <v>7</v>
      </c>
      <c r="AO328" s="139">
        <v>5</v>
      </c>
      <c r="AP328" s="139">
        <v>1</v>
      </c>
      <c r="AQ328" s="139" t="s">
        <v>92</v>
      </c>
      <c r="AR328" s="167" t="s">
        <v>107</v>
      </c>
      <c r="AT328" s="139">
        <v>56.9</v>
      </c>
      <c r="AU328" s="139">
        <v>10</v>
      </c>
      <c r="AV328" s="139">
        <v>4</v>
      </c>
      <c r="AW328" s="139" t="s">
        <v>109</v>
      </c>
      <c r="AX328" s="139" t="s">
        <v>106</v>
      </c>
      <c r="AZ328" s="139">
        <v>1</v>
      </c>
      <c r="BA328" s="139">
        <v>2</v>
      </c>
      <c r="BB328" s="139">
        <v>1</v>
      </c>
      <c r="BC328" s="139" t="s">
        <v>113</v>
      </c>
      <c r="BD328" s="139" t="s">
        <v>107</v>
      </c>
      <c r="BE328" s="139" t="s">
        <v>2221</v>
      </c>
      <c r="BF328" s="167">
        <v>0</v>
      </c>
      <c r="BL328" s="139">
        <v>0</v>
      </c>
      <c r="BX328" s="139">
        <v>0.1</v>
      </c>
      <c r="BY328" s="139">
        <v>0.1</v>
      </c>
      <c r="BZ328" s="139">
        <v>0.1</v>
      </c>
      <c r="CA328" s="139" t="s">
        <v>113</v>
      </c>
      <c r="CB328" s="139" t="s">
        <v>107</v>
      </c>
      <c r="CC328" s="139" t="s">
        <v>2222</v>
      </c>
      <c r="CE328" s="139" t="s">
        <v>2223</v>
      </c>
      <c r="CL328" s="139">
        <v>100</v>
      </c>
    </row>
    <row r="329" spans="1:90">
      <c r="A329" s="159">
        <v>43292</v>
      </c>
      <c r="B329" s="139" t="s">
        <v>1496</v>
      </c>
      <c r="D329" s="139" t="s">
        <v>1497</v>
      </c>
      <c r="E329" s="139">
        <v>56</v>
      </c>
      <c r="F329" s="139">
        <v>1</v>
      </c>
      <c r="G329" s="160" t="s">
        <v>689</v>
      </c>
      <c r="H329" s="139">
        <v>0</v>
      </c>
      <c r="I329" s="139">
        <v>65</v>
      </c>
      <c r="J329" s="169" t="s">
        <v>2507</v>
      </c>
      <c r="K329" s="162">
        <v>139.6</v>
      </c>
      <c r="L329" s="162">
        <v>140.25</v>
      </c>
      <c r="M329" s="163" t="s">
        <v>2219</v>
      </c>
      <c r="N329" s="164">
        <v>39</v>
      </c>
      <c r="O329" s="139" t="s">
        <v>1491</v>
      </c>
      <c r="P329" s="139" t="s">
        <v>11</v>
      </c>
      <c r="Q329" s="139" t="s">
        <v>1564</v>
      </c>
      <c r="R329" s="160" t="s">
        <v>2135</v>
      </c>
      <c r="S329" s="139" t="s">
        <v>2135</v>
      </c>
      <c r="V329" s="139" t="s">
        <v>1509</v>
      </c>
      <c r="W329" s="139">
        <v>4</v>
      </c>
      <c r="X329" s="165" t="s">
        <v>89</v>
      </c>
      <c r="Y329" s="139" t="s">
        <v>93</v>
      </c>
      <c r="Z329" s="139" t="s">
        <v>1997</v>
      </c>
      <c r="AA329" s="139" t="s">
        <v>136</v>
      </c>
      <c r="AB329" s="139" t="s">
        <v>133</v>
      </c>
      <c r="AC329" s="139" t="s">
        <v>138</v>
      </c>
      <c r="AD329" s="139" t="s">
        <v>144</v>
      </c>
      <c r="AE329" s="139">
        <v>1</v>
      </c>
      <c r="AG329" s="139" t="s">
        <v>2220</v>
      </c>
      <c r="AH329" s="160">
        <v>35</v>
      </c>
      <c r="AI329" s="166">
        <v>5</v>
      </c>
      <c r="AJ329" s="139">
        <v>2</v>
      </c>
      <c r="AK329" s="167" t="s">
        <v>112</v>
      </c>
      <c r="AL329" s="139" t="s">
        <v>107</v>
      </c>
      <c r="AN329" s="139">
        <v>7</v>
      </c>
      <c r="AO329" s="139">
        <v>5</v>
      </c>
      <c r="AP329" s="139">
        <v>1</v>
      </c>
      <c r="AQ329" s="139" t="s">
        <v>92</v>
      </c>
      <c r="AR329" s="167" t="s">
        <v>107</v>
      </c>
      <c r="AT329" s="139">
        <v>56.9</v>
      </c>
      <c r="AU329" s="139">
        <v>10</v>
      </c>
      <c r="AV329" s="139">
        <v>4</v>
      </c>
      <c r="AW329" s="139" t="s">
        <v>109</v>
      </c>
      <c r="AX329" s="139" t="s">
        <v>106</v>
      </c>
      <c r="AZ329" s="139">
        <v>1</v>
      </c>
      <c r="BA329" s="139">
        <v>2</v>
      </c>
      <c r="BB329" s="139">
        <v>1</v>
      </c>
      <c r="BC329" s="139" t="s">
        <v>113</v>
      </c>
      <c r="BD329" s="139" t="s">
        <v>107</v>
      </c>
      <c r="BE329" s="139" t="s">
        <v>2221</v>
      </c>
      <c r="BF329" s="167">
        <v>0</v>
      </c>
      <c r="BL329" s="139">
        <v>0</v>
      </c>
      <c r="BX329" s="139">
        <v>0.1</v>
      </c>
      <c r="BY329" s="139">
        <v>0.1</v>
      </c>
      <c r="BZ329" s="139">
        <v>0.1</v>
      </c>
      <c r="CA329" s="139" t="s">
        <v>113</v>
      </c>
      <c r="CB329" s="139" t="s">
        <v>107</v>
      </c>
      <c r="CC329" s="139" t="s">
        <v>2222</v>
      </c>
      <c r="CE329" s="139" t="s">
        <v>2223</v>
      </c>
      <c r="CL329" s="139">
        <v>100</v>
      </c>
    </row>
    <row r="330" spans="1:90">
      <c r="A330" s="159">
        <v>43292</v>
      </c>
      <c r="B330" s="139" t="s">
        <v>1496</v>
      </c>
      <c r="D330" s="139" t="s">
        <v>1497</v>
      </c>
      <c r="E330" s="139">
        <v>57</v>
      </c>
      <c r="F330" s="139">
        <v>1</v>
      </c>
      <c r="G330" s="160" t="s">
        <v>691</v>
      </c>
      <c r="H330" s="139">
        <v>0</v>
      </c>
      <c r="I330" s="139">
        <v>97.5</v>
      </c>
      <c r="J330" s="169" t="s">
        <v>2507</v>
      </c>
      <c r="K330" s="162">
        <v>140.25</v>
      </c>
      <c r="L330" s="162">
        <v>141.22499999999999</v>
      </c>
      <c r="M330" s="163" t="s">
        <v>2219</v>
      </c>
      <c r="N330" s="164">
        <v>39</v>
      </c>
      <c r="O330" s="139" t="s">
        <v>1491</v>
      </c>
      <c r="P330" s="139" t="s">
        <v>11</v>
      </c>
      <c r="Q330" s="139" t="s">
        <v>1564</v>
      </c>
      <c r="R330" s="160" t="s">
        <v>2135</v>
      </c>
      <c r="S330" s="139" t="s">
        <v>2135</v>
      </c>
      <c r="V330" s="139" t="s">
        <v>1509</v>
      </c>
      <c r="W330" s="139">
        <v>4</v>
      </c>
      <c r="X330" s="165" t="s">
        <v>89</v>
      </c>
      <c r="Y330" s="139" t="s">
        <v>93</v>
      </c>
      <c r="Z330" s="139" t="s">
        <v>1997</v>
      </c>
      <c r="AA330" s="139" t="s">
        <v>136</v>
      </c>
      <c r="AB330" s="139" t="s">
        <v>133</v>
      </c>
      <c r="AC330" s="139" t="s">
        <v>138</v>
      </c>
      <c r="AD330" s="139" t="s">
        <v>144</v>
      </c>
      <c r="AE330" s="139">
        <v>1</v>
      </c>
      <c r="AG330" s="139" t="s">
        <v>2220</v>
      </c>
      <c r="AH330" s="160">
        <v>35</v>
      </c>
      <c r="AI330" s="166">
        <v>5</v>
      </c>
      <c r="AJ330" s="139">
        <v>2</v>
      </c>
      <c r="AK330" s="167" t="s">
        <v>112</v>
      </c>
      <c r="AL330" s="139" t="s">
        <v>107</v>
      </c>
      <c r="AN330" s="139">
        <v>7</v>
      </c>
      <c r="AO330" s="139">
        <v>5</v>
      </c>
      <c r="AP330" s="139">
        <v>1</v>
      </c>
      <c r="AQ330" s="139" t="s">
        <v>92</v>
      </c>
      <c r="AR330" s="167" t="s">
        <v>107</v>
      </c>
      <c r="AT330" s="139">
        <v>56.9</v>
      </c>
      <c r="AU330" s="139">
        <v>10</v>
      </c>
      <c r="AV330" s="139">
        <v>4</v>
      </c>
      <c r="AW330" s="139" t="s">
        <v>109</v>
      </c>
      <c r="AX330" s="139" t="s">
        <v>106</v>
      </c>
      <c r="AZ330" s="139">
        <v>1</v>
      </c>
      <c r="BA330" s="139">
        <v>2</v>
      </c>
      <c r="BB330" s="139">
        <v>1</v>
      </c>
      <c r="BC330" s="139" t="s">
        <v>113</v>
      </c>
      <c r="BD330" s="139" t="s">
        <v>107</v>
      </c>
      <c r="BE330" s="139" t="s">
        <v>2221</v>
      </c>
      <c r="BF330" s="167">
        <v>0</v>
      </c>
      <c r="BL330" s="139">
        <v>0</v>
      </c>
      <c r="BX330" s="139">
        <v>0.1</v>
      </c>
      <c r="BY330" s="139">
        <v>0.1</v>
      </c>
      <c r="BZ330" s="139">
        <v>0.1</v>
      </c>
      <c r="CA330" s="139" t="s">
        <v>113</v>
      </c>
      <c r="CB330" s="139" t="s">
        <v>107</v>
      </c>
      <c r="CC330" s="139" t="s">
        <v>2222</v>
      </c>
      <c r="CE330" s="139" t="s">
        <v>2223</v>
      </c>
      <c r="CL330" s="139">
        <v>100</v>
      </c>
    </row>
    <row r="331" spans="1:90">
      <c r="A331" s="159">
        <v>43292</v>
      </c>
      <c r="B331" s="139" t="s">
        <v>1496</v>
      </c>
      <c r="D331" s="139" t="s">
        <v>1497</v>
      </c>
      <c r="E331" s="139">
        <v>57</v>
      </c>
      <c r="F331" s="139">
        <v>2</v>
      </c>
      <c r="G331" s="160" t="s">
        <v>693</v>
      </c>
      <c r="H331" s="139">
        <v>0</v>
      </c>
      <c r="I331" s="139">
        <v>89</v>
      </c>
      <c r="J331" s="169" t="s">
        <v>2507</v>
      </c>
      <c r="K331" s="162">
        <v>141.22499999999999</v>
      </c>
      <c r="L331" s="162">
        <v>142.11499999999998</v>
      </c>
      <c r="M331" s="163" t="s">
        <v>2219</v>
      </c>
      <c r="N331" s="164">
        <v>39</v>
      </c>
      <c r="O331" s="139" t="s">
        <v>1491</v>
      </c>
      <c r="P331" s="139" t="s">
        <v>11</v>
      </c>
      <c r="Q331" s="139" t="s">
        <v>1564</v>
      </c>
      <c r="R331" s="160" t="s">
        <v>2135</v>
      </c>
      <c r="S331" s="139" t="s">
        <v>2135</v>
      </c>
      <c r="V331" s="139" t="s">
        <v>1509</v>
      </c>
      <c r="W331" s="139">
        <v>4</v>
      </c>
      <c r="X331" s="165" t="s">
        <v>89</v>
      </c>
      <c r="Y331" s="139" t="s">
        <v>93</v>
      </c>
      <c r="Z331" s="139" t="s">
        <v>1997</v>
      </c>
      <c r="AA331" s="139" t="s">
        <v>136</v>
      </c>
      <c r="AB331" s="139" t="s">
        <v>133</v>
      </c>
      <c r="AC331" s="139" t="s">
        <v>138</v>
      </c>
      <c r="AD331" s="139" t="s">
        <v>144</v>
      </c>
      <c r="AE331" s="139">
        <v>1</v>
      </c>
      <c r="AG331" s="139" t="s">
        <v>2220</v>
      </c>
      <c r="AH331" s="160">
        <v>35</v>
      </c>
      <c r="AI331" s="166">
        <v>5</v>
      </c>
      <c r="AJ331" s="139">
        <v>2</v>
      </c>
      <c r="AK331" s="167" t="s">
        <v>112</v>
      </c>
      <c r="AL331" s="139" t="s">
        <v>107</v>
      </c>
      <c r="AN331" s="139">
        <v>7</v>
      </c>
      <c r="AO331" s="139">
        <v>5</v>
      </c>
      <c r="AP331" s="139">
        <v>1</v>
      </c>
      <c r="AQ331" s="139" t="s">
        <v>92</v>
      </c>
      <c r="AR331" s="167" t="s">
        <v>107</v>
      </c>
      <c r="AT331" s="139">
        <v>56.9</v>
      </c>
      <c r="AU331" s="139">
        <v>10</v>
      </c>
      <c r="AV331" s="139">
        <v>4</v>
      </c>
      <c r="AW331" s="139" t="s">
        <v>109</v>
      </c>
      <c r="AX331" s="139" t="s">
        <v>106</v>
      </c>
      <c r="AZ331" s="139">
        <v>1</v>
      </c>
      <c r="BA331" s="139">
        <v>2</v>
      </c>
      <c r="BB331" s="139">
        <v>1</v>
      </c>
      <c r="BC331" s="139" t="s">
        <v>113</v>
      </c>
      <c r="BD331" s="139" t="s">
        <v>107</v>
      </c>
      <c r="BE331" s="139" t="s">
        <v>2221</v>
      </c>
      <c r="BF331" s="167">
        <v>0</v>
      </c>
      <c r="BL331" s="139">
        <v>0</v>
      </c>
      <c r="BX331" s="139">
        <v>0.1</v>
      </c>
      <c r="BY331" s="139">
        <v>0.1</v>
      </c>
      <c r="BZ331" s="139">
        <v>0.1</v>
      </c>
      <c r="CA331" s="139" t="s">
        <v>113</v>
      </c>
      <c r="CB331" s="139" t="s">
        <v>107</v>
      </c>
      <c r="CC331" s="139" t="s">
        <v>2222</v>
      </c>
      <c r="CE331" s="139" t="s">
        <v>2223</v>
      </c>
      <c r="CL331" s="139">
        <v>100</v>
      </c>
    </row>
    <row r="332" spans="1:90">
      <c r="A332" s="159">
        <v>43292</v>
      </c>
      <c r="B332" s="139" t="s">
        <v>1496</v>
      </c>
      <c r="D332" s="139" t="s">
        <v>1497</v>
      </c>
      <c r="E332" s="139">
        <v>57</v>
      </c>
      <c r="F332" s="139">
        <v>3</v>
      </c>
      <c r="G332" s="160" t="s">
        <v>695</v>
      </c>
      <c r="H332" s="139">
        <v>0</v>
      </c>
      <c r="I332" s="139">
        <v>67.5</v>
      </c>
      <c r="J332" s="169" t="s">
        <v>2507</v>
      </c>
      <c r="K332" s="162">
        <v>142.11500000000001</v>
      </c>
      <c r="L332" s="162">
        <v>142.79000000000002</v>
      </c>
      <c r="M332" s="163" t="s">
        <v>2219</v>
      </c>
      <c r="N332" s="164">
        <v>39</v>
      </c>
      <c r="O332" s="139" t="s">
        <v>1491</v>
      </c>
      <c r="P332" s="139" t="s">
        <v>11</v>
      </c>
      <c r="Q332" s="139" t="s">
        <v>1564</v>
      </c>
      <c r="R332" s="160" t="s">
        <v>2135</v>
      </c>
      <c r="S332" s="139" t="s">
        <v>2135</v>
      </c>
      <c r="V332" s="139" t="s">
        <v>1509</v>
      </c>
      <c r="W332" s="139">
        <v>4</v>
      </c>
      <c r="X332" s="165" t="s">
        <v>89</v>
      </c>
      <c r="Y332" s="139" t="s">
        <v>93</v>
      </c>
      <c r="Z332" s="139" t="s">
        <v>1997</v>
      </c>
      <c r="AA332" s="139" t="s">
        <v>136</v>
      </c>
      <c r="AB332" s="139" t="s">
        <v>133</v>
      </c>
      <c r="AC332" s="139" t="s">
        <v>138</v>
      </c>
      <c r="AD332" s="139" t="s">
        <v>144</v>
      </c>
      <c r="AE332" s="139">
        <v>1</v>
      </c>
      <c r="AG332" s="139" t="s">
        <v>2220</v>
      </c>
      <c r="AH332" s="160">
        <v>35</v>
      </c>
      <c r="AI332" s="166">
        <v>5</v>
      </c>
      <c r="AJ332" s="139">
        <v>2</v>
      </c>
      <c r="AK332" s="167" t="s">
        <v>112</v>
      </c>
      <c r="AL332" s="139" t="s">
        <v>107</v>
      </c>
      <c r="AN332" s="139">
        <v>7</v>
      </c>
      <c r="AO332" s="139">
        <v>5</v>
      </c>
      <c r="AP332" s="139">
        <v>1</v>
      </c>
      <c r="AQ332" s="139" t="s">
        <v>92</v>
      </c>
      <c r="AR332" s="167" t="s">
        <v>107</v>
      </c>
      <c r="AT332" s="139">
        <v>56.9</v>
      </c>
      <c r="AU332" s="139">
        <v>10</v>
      </c>
      <c r="AV332" s="139">
        <v>4</v>
      </c>
      <c r="AW332" s="139" t="s">
        <v>109</v>
      </c>
      <c r="AX332" s="139" t="s">
        <v>106</v>
      </c>
      <c r="AZ332" s="139">
        <v>1</v>
      </c>
      <c r="BA332" s="139">
        <v>2</v>
      </c>
      <c r="BB332" s="139">
        <v>1</v>
      </c>
      <c r="BC332" s="139" t="s">
        <v>113</v>
      </c>
      <c r="BD332" s="139" t="s">
        <v>107</v>
      </c>
      <c r="BE332" s="139" t="s">
        <v>2221</v>
      </c>
      <c r="BF332" s="167">
        <v>0</v>
      </c>
      <c r="BL332" s="139">
        <v>0</v>
      </c>
      <c r="BX332" s="139">
        <v>0.1</v>
      </c>
      <c r="BY332" s="139">
        <v>0.1</v>
      </c>
      <c r="BZ332" s="139">
        <v>0.1</v>
      </c>
      <c r="CA332" s="139" t="s">
        <v>113</v>
      </c>
      <c r="CB332" s="139" t="s">
        <v>107</v>
      </c>
      <c r="CC332" s="139" t="s">
        <v>2222</v>
      </c>
      <c r="CE332" s="139" t="s">
        <v>2223</v>
      </c>
      <c r="CL332" s="139">
        <v>100</v>
      </c>
    </row>
    <row r="333" spans="1:90">
      <c r="A333" s="159">
        <v>43292</v>
      </c>
      <c r="B333" s="139" t="s">
        <v>1496</v>
      </c>
      <c r="D333" s="139" t="s">
        <v>2325</v>
      </c>
      <c r="E333" s="139">
        <v>57</v>
      </c>
      <c r="F333" s="139">
        <v>4</v>
      </c>
      <c r="G333" s="160" t="s">
        <v>697</v>
      </c>
      <c r="H333" s="139">
        <v>0</v>
      </c>
      <c r="I333" s="139">
        <v>54</v>
      </c>
      <c r="J333" s="169" t="s">
        <v>2507</v>
      </c>
      <c r="K333" s="162">
        <v>142.79</v>
      </c>
      <c r="L333" s="162">
        <v>143.32999999999998</v>
      </c>
      <c r="M333" s="163" t="s">
        <v>2219</v>
      </c>
      <c r="N333" s="164">
        <v>39</v>
      </c>
      <c r="O333" s="139" t="s">
        <v>1491</v>
      </c>
      <c r="P333" s="139" t="s">
        <v>11</v>
      </c>
      <c r="Q333" s="139" t="s">
        <v>1564</v>
      </c>
      <c r="R333" s="160" t="s">
        <v>2135</v>
      </c>
      <c r="S333" s="139" t="s">
        <v>2135</v>
      </c>
      <c r="V333" s="139" t="s">
        <v>1509</v>
      </c>
      <c r="W333" s="139">
        <v>4</v>
      </c>
      <c r="X333" s="165" t="s">
        <v>89</v>
      </c>
      <c r="Y333" s="139" t="s">
        <v>93</v>
      </c>
      <c r="Z333" s="139" t="s">
        <v>1997</v>
      </c>
      <c r="AA333" s="139" t="s">
        <v>136</v>
      </c>
      <c r="AB333" s="139" t="s">
        <v>133</v>
      </c>
      <c r="AC333" s="139" t="s">
        <v>138</v>
      </c>
      <c r="AD333" s="139" t="s">
        <v>144</v>
      </c>
      <c r="AE333" s="139">
        <v>1</v>
      </c>
      <c r="AG333" s="139" t="s">
        <v>2220</v>
      </c>
      <c r="AH333" s="160">
        <v>35</v>
      </c>
      <c r="AI333" s="166">
        <v>5</v>
      </c>
      <c r="AJ333" s="139">
        <v>2</v>
      </c>
      <c r="AK333" s="167" t="s">
        <v>112</v>
      </c>
      <c r="AL333" s="139" t="s">
        <v>107</v>
      </c>
      <c r="AN333" s="139">
        <v>7</v>
      </c>
      <c r="AO333" s="139">
        <v>5</v>
      </c>
      <c r="AP333" s="139">
        <v>1</v>
      </c>
      <c r="AQ333" s="139" t="s">
        <v>92</v>
      </c>
      <c r="AR333" s="167" t="s">
        <v>107</v>
      </c>
      <c r="AT333" s="139">
        <v>56.9</v>
      </c>
      <c r="AU333" s="139">
        <v>10</v>
      </c>
      <c r="AV333" s="139">
        <v>4</v>
      </c>
      <c r="AW333" s="139" t="s">
        <v>109</v>
      </c>
      <c r="AX333" s="139" t="s">
        <v>106</v>
      </c>
      <c r="AZ333" s="139">
        <v>1</v>
      </c>
      <c r="BA333" s="139">
        <v>2</v>
      </c>
      <c r="BB333" s="139">
        <v>1</v>
      </c>
      <c r="BC333" s="139" t="s">
        <v>113</v>
      </c>
      <c r="BD333" s="139" t="s">
        <v>107</v>
      </c>
      <c r="BE333" s="139" t="s">
        <v>2221</v>
      </c>
      <c r="BF333" s="167">
        <v>0</v>
      </c>
      <c r="BL333" s="139">
        <v>0</v>
      </c>
      <c r="BX333" s="139">
        <v>0.1</v>
      </c>
      <c r="BY333" s="139">
        <v>0.1</v>
      </c>
      <c r="BZ333" s="139">
        <v>0.1</v>
      </c>
      <c r="CA333" s="139" t="s">
        <v>113</v>
      </c>
      <c r="CB333" s="139" t="s">
        <v>107</v>
      </c>
      <c r="CC333" s="139" t="s">
        <v>2222</v>
      </c>
      <c r="CE333" s="139" t="s">
        <v>2223</v>
      </c>
      <c r="CL333" s="139">
        <v>100</v>
      </c>
    </row>
    <row r="334" spans="1:90">
      <c r="A334" s="159">
        <v>43292</v>
      </c>
      <c r="B334" s="139" t="s">
        <v>1496</v>
      </c>
      <c r="D334" s="139" t="s">
        <v>1497</v>
      </c>
      <c r="E334" s="139">
        <v>58</v>
      </c>
      <c r="F334" s="139">
        <v>1</v>
      </c>
      <c r="G334" s="160" t="s">
        <v>699</v>
      </c>
      <c r="H334" s="139">
        <v>0</v>
      </c>
      <c r="I334" s="139">
        <v>52</v>
      </c>
      <c r="J334" s="169" t="s">
        <v>2507</v>
      </c>
      <c r="K334" s="162">
        <v>143.25</v>
      </c>
      <c r="L334" s="162">
        <v>143.77000000000001</v>
      </c>
      <c r="M334" s="163" t="s">
        <v>2219</v>
      </c>
      <c r="N334" s="164">
        <v>39</v>
      </c>
      <c r="O334" s="139" t="s">
        <v>1491</v>
      </c>
      <c r="P334" s="139" t="s">
        <v>11</v>
      </c>
      <c r="Q334" s="139" t="s">
        <v>1564</v>
      </c>
      <c r="R334" s="160" t="s">
        <v>2135</v>
      </c>
      <c r="S334" s="139" t="s">
        <v>21</v>
      </c>
      <c r="V334" s="139" t="s">
        <v>1509</v>
      </c>
      <c r="W334" s="139">
        <v>4</v>
      </c>
      <c r="X334" s="165" t="s">
        <v>89</v>
      </c>
      <c r="Y334" s="139" t="s">
        <v>93</v>
      </c>
      <c r="Z334" s="139" t="s">
        <v>1997</v>
      </c>
      <c r="AA334" s="139" t="s">
        <v>136</v>
      </c>
      <c r="AB334" s="139" t="s">
        <v>133</v>
      </c>
      <c r="AC334" s="139" t="s">
        <v>138</v>
      </c>
      <c r="AD334" s="139" t="s">
        <v>144</v>
      </c>
      <c r="AE334" s="139">
        <v>1</v>
      </c>
      <c r="AG334" s="139" t="s">
        <v>2220</v>
      </c>
      <c r="AH334" s="160">
        <v>35</v>
      </c>
      <c r="AI334" s="166">
        <v>5</v>
      </c>
      <c r="AJ334" s="139">
        <v>2</v>
      </c>
      <c r="AK334" s="167" t="s">
        <v>112</v>
      </c>
      <c r="AL334" s="139" t="s">
        <v>107</v>
      </c>
      <c r="AN334" s="139">
        <v>7</v>
      </c>
      <c r="AO334" s="139">
        <v>5</v>
      </c>
      <c r="AP334" s="139">
        <v>1</v>
      </c>
      <c r="AQ334" s="139" t="s">
        <v>92</v>
      </c>
      <c r="AR334" s="167" t="s">
        <v>107</v>
      </c>
      <c r="AT334" s="139">
        <v>56.9</v>
      </c>
      <c r="AU334" s="139">
        <v>10</v>
      </c>
      <c r="AV334" s="139">
        <v>4</v>
      </c>
      <c r="AW334" s="139" t="s">
        <v>109</v>
      </c>
      <c r="AX334" s="139" t="s">
        <v>106</v>
      </c>
      <c r="AZ334" s="139">
        <v>1</v>
      </c>
      <c r="BA334" s="139">
        <v>2</v>
      </c>
      <c r="BB334" s="139">
        <v>1</v>
      </c>
      <c r="BC334" s="139" t="s">
        <v>113</v>
      </c>
      <c r="BD334" s="139" t="s">
        <v>107</v>
      </c>
      <c r="BE334" s="139" t="s">
        <v>2221</v>
      </c>
      <c r="BF334" s="167">
        <v>0</v>
      </c>
      <c r="BL334" s="139">
        <v>0</v>
      </c>
      <c r="BX334" s="139">
        <v>0.1</v>
      </c>
      <c r="BY334" s="139">
        <v>0.1</v>
      </c>
      <c r="BZ334" s="139">
        <v>0.1</v>
      </c>
      <c r="CA334" s="139" t="s">
        <v>113</v>
      </c>
      <c r="CB334" s="139" t="s">
        <v>107</v>
      </c>
      <c r="CC334" s="139" t="s">
        <v>2222</v>
      </c>
      <c r="CE334" s="139" t="s">
        <v>2223</v>
      </c>
      <c r="CL334" s="139">
        <v>100</v>
      </c>
    </row>
    <row r="335" spans="1:90">
      <c r="A335" s="159">
        <v>43292</v>
      </c>
      <c r="B335" s="139" t="s">
        <v>1496</v>
      </c>
      <c r="D335" s="139" t="s">
        <v>1497</v>
      </c>
      <c r="E335" s="139">
        <v>58</v>
      </c>
      <c r="F335" s="139">
        <v>1</v>
      </c>
      <c r="G335" s="160" t="s">
        <v>699</v>
      </c>
      <c r="H335" s="139">
        <v>52</v>
      </c>
      <c r="I335" s="139">
        <v>65.5</v>
      </c>
      <c r="J335" s="169" t="s">
        <v>2507</v>
      </c>
      <c r="K335" s="162">
        <v>143.77000000000001</v>
      </c>
      <c r="L335" s="162">
        <v>143.905</v>
      </c>
      <c r="M335" s="163" t="s">
        <v>2326</v>
      </c>
      <c r="N335" s="164">
        <v>2</v>
      </c>
      <c r="O335" s="139" t="s">
        <v>1493</v>
      </c>
      <c r="P335" s="139" t="s">
        <v>12</v>
      </c>
      <c r="Q335" s="139" t="s">
        <v>1579</v>
      </c>
      <c r="R335" s="160" t="s">
        <v>21</v>
      </c>
      <c r="S335" s="139" t="s">
        <v>2135</v>
      </c>
      <c r="T335" s="139" t="s">
        <v>133</v>
      </c>
      <c r="U335" s="139" t="s">
        <v>140</v>
      </c>
      <c r="V335" s="139" t="s">
        <v>1509</v>
      </c>
      <c r="W335" s="139">
        <v>4</v>
      </c>
      <c r="X335" s="165" t="s">
        <v>89</v>
      </c>
      <c r="Y335" s="139" t="s">
        <v>93</v>
      </c>
      <c r="Z335" s="139" t="s">
        <v>2210</v>
      </c>
      <c r="AD335" s="139" t="s">
        <v>146</v>
      </c>
      <c r="AE335" s="139">
        <v>0</v>
      </c>
      <c r="AG335" s="139" t="s">
        <v>1541</v>
      </c>
      <c r="AH335" s="160">
        <v>97</v>
      </c>
      <c r="AI335" s="166">
        <v>7</v>
      </c>
      <c r="AJ335" s="139">
        <v>2</v>
      </c>
      <c r="AK335" s="167" t="s">
        <v>110</v>
      </c>
      <c r="AL335" s="139" t="s">
        <v>107</v>
      </c>
      <c r="AN335" s="139">
        <v>1</v>
      </c>
      <c r="AO335" s="139">
        <v>0.5</v>
      </c>
      <c r="AP335" s="139">
        <v>0.5</v>
      </c>
      <c r="AQ335" s="139" t="s">
        <v>113</v>
      </c>
      <c r="AR335" s="167" t="s">
        <v>107</v>
      </c>
      <c r="AT335" s="139">
        <v>1</v>
      </c>
      <c r="AU335" s="139">
        <v>0.5</v>
      </c>
      <c r="AV335" s="139">
        <v>0.5</v>
      </c>
      <c r="AW335" s="139" t="s">
        <v>113</v>
      </c>
      <c r="AX335" s="139" t="s">
        <v>107</v>
      </c>
      <c r="AZ335" s="139">
        <v>0</v>
      </c>
      <c r="BF335" s="167">
        <v>0</v>
      </c>
      <c r="BL335" s="139">
        <v>1</v>
      </c>
      <c r="BM335" s="167">
        <v>0.5</v>
      </c>
      <c r="BN335" s="139">
        <v>0.5</v>
      </c>
      <c r="BO335" s="139" t="s">
        <v>109</v>
      </c>
      <c r="BP335" s="139" t="s">
        <v>105</v>
      </c>
      <c r="BX335" s="139">
        <v>0</v>
      </c>
      <c r="CD335" s="139" t="s">
        <v>2469</v>
      </c>
      <c r="CE335" s="139" t="s">
        <v>2470</v>
      </c>
      <c r="CL335" s="139">
        <v>100</v>
      </c>
    </row>
    <row r="336" spans="1:90">
      <c r="A336" s="159">
        <v>43292</v>
      </c>
      <c r="B336" s="139" t="s">
        <v>1496</v>
      </c>
      <c r="D336" s="139" t="s">
        <v>1497</v>
      </c>
      <c r="E336" s="139">
        <v>58</v>
      </c>
      <c r="F336" s="139">
        <v>2</v>
      </c>
      <c r="G336" s="160" t="s">
        <v>701</v>
      </c>
      <c r="H336" s="139">
        <v>0</v>
      </c>
      <c r="I336" s="139">
        <v>20.5</v>
      </c>
      <c r="J336" s="169" t="s">
        <v>2507</v>
      </c>
      <c r="K336" s="162">
        <v>143.905</v>
      </c>
      <c r="L336" s="162">
        <v>144.11000000000001</v>
      </c>
      <c r="M336" s="163" t="s">
        <v>2326</v>
      </c>
      <c r="N336" s="164">
        <v>2</v>
      </c>
      <c r="O336" s="139" t="s">
        <v>1493</v>
      </c>
      <c r="P336" s="139" t="s">
        <v>12</v>
      </c>
      <c r="Q336" s="139" t="s">
        <v>1579</v>
      </c>
      <c r="R336" s="160" t="s">
        <v>2135</v>
      </c>
      <c r="S336" s="139" t="s">
        <v>21</v>
      </c>
      <c r="V336" s="139" t="s">
        <v>1509</v>
      </c>
      <c r="W336" s="139">
        <v>4</v>
      </c>
      <c r="X336" s="165" t="s">
        <v>89</v>
      </c>
      <c r="Y336" s="139" t="s">
        <v>93</v>
      </c>
      <c r="Z336" s="139" t="s">
        <v>2210</v>
      </c>
      <c r="AD336" s="139" t="s">
        <v>146</v>
      </c>
      <c r="AE336" s="139">
        <v>0</v>
      </c>
      <c r="AG336" s="139" t="s">
        <v>1541</v>
      </c>
      <c r="AH336" s="160">
        <v>97</v>
      </c>
      <c r="AI336" s="166">
        <v>7</v>
      </c>
      <c r="AJ336" s="139">
        <v>2</v>
      </c>
      <c r="AK336" s="167" t="s">
        <v>110</v>
      </c>
      <c r="AL336" s="139" t="s">
        <v>107</v>
      </c>
      <c r="AN336" s="139">
        <v>1</v>
      </c>
      <c r="AO336" s="139">
        <v>0.5</v>
      </c>
      <c r="AP336" s="139">
        <v>0.5</v>
      </c>
      <c r="AQ336" s="139" t="s">
        <v>113</v>
      </c>
      <c r="AR336" s="167" t="s">
        <v>107</v>
      </c>
      <c r="AT336" s="139">
        <v>1</v>
      </c>
      <c r="AU336" s="139">
        <v>0.5</v>
      </c>
      <c r="AV336" s="139">
        <v>0.5</v>
      </c>
      <c r="AW336" s="139" t="s">
        <v>113</v>
      </c>
      <c r="AX336" s="139" t="s">
        <v>107</v>
      </c>
      <c r="AZ336" s="139">
        <v>0</v>
      </c>
      <c r="BF336" s="167">
        <v>0</v>
      </c>
      <c r="BL336" s="139">
        <v>1</v>
      </c>
      <c r="BM336" s="167">
        <v>0.5</v>
      </c>
      <c r="BN336" s="139">
        <v>0.5</v>
      </c>
      <c r="BO336" s="139" t="s">
        <v>109</v>
      </c>
      <c r="BP336" s="139" t="s">
        <v>105</v>
      </c>
      <c r="BX336" s="139">
        <v>0</v>
      </c>
      <c r="CD336" s="139" t="s">
        <v>2469</v>
      </c>
      <c r="CE336" s="139" t="s">
        <v>2470</v>
      </c>
      <c r="CL336" s="139">
        <v>100</v>
      </c>
    </row>
    <row r="337" spans="1:90">
      <c r="A337" s="159">
        <v>43292</v>
      </c>
      <c r="B337" s="139" t="s">
        <v>1496</v>
      </c>
      <c r="D337" s="139" t="s">
        <v>1497</v>
      </c>
      <c r="E337" s="139">
        <v>58</v>
      </c>
      <c r="F337" s="139">
        <v>2</v>
      </c>
      <c r="G337" s="160" t="s">
        <v>701</v>
      </c>
      <c r="H337" s="139">
        <v>20.5</v>
      </c>
      <c r="I337" s="139">
        <v>92.5</v>
      </c>
      <c r="J337" s="169" t="s">
        <v>2507</v>
      </c>
      <c r="K337" s="162">
        <v>144.11000000000001</v>
      </c>
      <c r="L337" s="162">
        <v>144.83000000000001</v>
      </c>
      <c r="M337" s="163" t="s">
        <v>2327</v>
      </c>
      <c r="N337" s="164">
        <v>4</v>
      </c>
      <c r="P337" s="139" t="s">
        <v>1489</v>
      </c>
      <c r="Q337" s="139" t="s">
        <v>1523</v>
      </c>
      <c r="R337" s="160" t="s">
        <v>21</v>
      </c>
      <c r="S337" s="139" t="s">
        <v>2135</v>
      </c>
      <c r="T337" s="139" t="s">
        <v>133</v>
      </c>
      <c r="U337" s="139" t="s">
        <v>139</v>
      </c>
      <c r="V337" s="139" t="s">
        <v>1509</v>
      </c>
      <c r="W337" s="139">
        <v>4</v>
      </c>
      <c r="X337" s="165" t="s">
        <v>89</v>
      </c>
      <c r="Y337" s="139" t="s">
        <v>93</v>
      </c>
      <c r="Z337" s="139" t="s">
        <v>2471</v>
      </c>
      <c r="AA337" s="139" t="s">
        <v>148</v>
      </c>
      <c r="AB337" s="139" t="s">
        <v>133</v>
      </c>
      <c r="AC337" s="139" t="s">
        <v>138</v>
      </c>
      <c r="AD337" s="139" t="s">
        <v>125</v>
      </c>
      <c r="AE337" s="139">
        <v>2</v>
      </c>
      <c r="AH337" s="160">
        <v>30</v>
      </c>
      <c r="AI337" s="166">
        <v>5</v>
      </c>
      <c r="AJ337" s="139">
        <v>2</v>
      </c>
      <c r="AK337" s="167" t="s">
        <v>112</v>
      </c>
      <c r="AL337" s="139" t="s">
        <v>107</v>
      </c>
      <c r="AN337" s="139">
        <v>40</v>
      </c>
      <c r="AO337" s="139">
        <v>6</v>
      </c>
      <c r="AP337" s="139">
        <v>2</v>
      </c>
      <c r="AQ337" s="139" t="s">
        <v>112</v>
      </c>
      <c r="AR337" s="167" t="s">
        <v>107</v>
      </c>
      <c r="AT337" s="139">
        <v>30</v>
      </c>
      <c r="AU337" s="139">
        <v>8</v>
      </c>
      <c r="AV337" s="139">
        <v>2</v>
      </c>
      <c r="AW337" s="139" t="s">
        <v>112</v>
      </c>
      <c r="AX337" s="139" t="s">
        <v>107</v>
      </c>
      <c r="AZ337" s="139">
        <v>0</v>
      </c>
      <c r="BF337" s="167">
        <v>0</v>
      </c>
      <c r="BL337" s="139">
        <v>0</v>
      </c>
      <c r="BX337" s="139">
        <v>0</v>
      </c>
      <c r="CD337" s="139" t="s">
        <v>2472</v>
      </c>
      <c r="CE337" s="139" t="s">
        <v>2473</v>
      </c>
      <c r="CL337" s="139">
        <v>100</v>
      </c>
    </row>
    <row r="338" spans="1:90">
      <c r="A338" s="159">
        <v>43292</v>
      </c>
      <c r="B338" s="139" t="s">
        <v>1496</v>
      </c>
      <c r="D338" s="139" t="s">
        <v>1497</v>
      </c>
      <c r="E338" s="139">
        <v>58</v>
      </c>
      <c r="F338" s="139">
        <v>3</v>
      </c>
      <c r="G338" s="160" t="s">
        <v>703</v>
      </c>
      <c r="H338" s="139">
        <v>0</v>
      </c>
      <c r="I338" s="139">
        <v>50</v>
      </c>
      <c r="J338" s="169" t="s">
        <v>2507</v>
      </c>
      <c r="K338" s="162">
        <v>144.83000000000001</v>
      </c>
      <c r="L338" s="162">
        <v>145.33000000000001</v>
      </c>
      <c r="M338" s="163" t="s">
        <v>2327</v>
      </c>
      <c r="N338" s="164">
        <v>4</v>
      </c>
      <c r="P338" s="139" t="s">
        <v>1489</v>
      </c>
      <c r="Q338" s="139" t="s">
        <v>1523</v>
      </c>
      <c r="R338" s="160" t="s">
        <v>2135</v>
      </c>
      <c r="S338" s="139" t="s">
        <v>21</v>
      </c>
      <c r="V338" s="139" t="s">
        <v>1509</v>
      </c>
      <c r="W338" s="139">
        <v>4</v>
      </c>
      <c r="X338" s="165" t="s">
        <v>89</v>
      </c>
      <c r="Y338" s="139" t="s">
        <v>93</v>
      </c>
      <c r="Z338" s="139" t="s">
        <v>2471</v>
      </c>
      <c r="AA338" s="139" t="s">
        <v>148</v>
      </c>
      <c r="AB338" s="139" t="s">
        <v>133</v>
      </c>
      <c r="AC338" s="139" t="s">
        <v>138</v>
      </c>
      <c r="AD338" s="139" t="s">
        <v>125</v>
      </c>
      <c r="AE338" s="139">
        <v>2</v>
      </c>
      <c r="AH338" s="160">
        <v>30</v>
      </c>
      <c r="AI338" s="166">
        <v>5</v>
      </c>
      <c r="AJ338" s="139">
        <v>2</v>
      </c>
      <c r="AK338" s="167" t="s">
        <v>112</v>
      </c>
      <c r="AL338" s="139" t="s">
        <v>107</v>
      </c>
      <c r="AN338" s="139">
        <v>40</v>
      </c>
      <c r="AO338" s="139">
        <v>6</v>
      </c>
      <c r="AP338" s="139">
        <v>2</v>
      </c>
      <c r="AQ338" s="139" t="s">
        <v>112</v>
      </c>
      <c r="AR338" s="167" t="s">
        <v>107</v>
      </c>
      <c r="AT338" s="139">
        <v>30</v>
      </c>
      <c r="AU338" s="139">
        <v>8</v>
      </c>
      <c r="AV338" s="139">
        <v>2</v>
      </c>
      <c r="AW338" s="139" t="s">
        <v>112</v>
      </c>
      <c r="AX338" s="139" t="s">
        <v>107</v>
      </c>
      <c r="AZ338" s="139">
        <v>0</v>
      </c>
      <c r="BF338" s="167">
        <v>0</v>
      </c>
      <c r="BL338" s="139">
        <v>0</v>
      </c>
      <c r="BX338" s="139">
        <v>0</v>
      </c>
      <c r="CD338" s="139" t="s">
        <v>2472</v>
      </c>
      <c r="CE338" s="139" t="s">
        <v>2473</v>
      </c>
      <c r="CL338" s="139">
        <v>100</v>
      </c>
    </row>
    <row r="339" spans="1:90">
      <c r="A339" s="159">
        <v>43292</v>
      </c>
      <c r="B339" s="139" t="s">
        <v>1496</v>
      </c>
      <c r="D339" s="139" t="s">
        <v>1497</v>
      </c>
      <c r="E339" s="139">
        <v>58</v>
      </c>
      <c r="F339" s="139">
        <v>3</v>
      </c>
      <c r="G339" s="160" t="s">
        <v>703</v>
      </c>
      <c r="H339" s="139">
        <v>50</v>
      </c>
      <c r="I339" s="139">
        <v>72.5</v>
      </c>
      <c r="J339" s="169" t="s">
        <v>2507</v>
      </c>
      <c r="K339" s="162">
        <v>145.33000000000001</v>
      </c>
      <c r="L339" s="162">
        <v>145.55500000000001</v>
      </c>
      <c r="M339" s="163" t="s">
        <v>2328</v>
      </c>
      <c r="N339" s="164">
        <v>5</v>
      </c>
      <c r="O339" s="139" t="s">
        <v>1493</v>
      </c>
      <c r="P339" s="139" t="s">
        <v>12</v>
      </c>
      <c r="Q339" s="139" t="s">
        <v>1579</v>
      </c>
      <c r="R339" s="160" t="s">
        <v>21</v>
      </c>
      <c r="S339" s="139" t="s">
        <v>2135</v>
      </c>
      <c r="T339" s="139" t="s">
        <v>133</v>
      </c>
      <c r="U339" s="139" t="s">
        <v>140</v>
      </c>
      <c r="V339" s="139" t="s">
        <v>1509</v>
      </c>
      <c r="W339" s="139">
        <v>4</v>
      </c>
      <c r="X339" s="165" t="s">
        <v>90</v>
      </c>
      <c r="Y339" s="139" t="s">
        <v>92</v>
      </c>
      <c r="Z339" s="139" t="s">
        <v>2474</v>
      </c>
      <c r="AD339" s="139" t="s">
        <v>146</v>
      </c>
      <c r="AE339" s="139">
        <v>0</v>
      </c>
      <c r="AG339" s="139" t="s">
        <v>1541</v>
      </c>
      <c r="AH339" s="160">
        <v>79.900000000000006</v>
      </c>
      <c r="AI339" s="166">
        <v>4</v>
      </c>
      <c r="AJ339" s="139">
        <v>2</v>
      </c>
      <c r="AK339" s="167" t="s">
        <v>109</v>
      </c>
      <c r="AL339" s="139" t="s">
        <v>107</v>
      </c>
      <c r="AN339" s="139">
        <v>10</v>
      </c>
      <c r="AO339" s="139">
        <v>7</v>
      </c>
      <c r="AP339" s="139">
        <v>2</v>
      </c>
      <c r="AQ339" s="139" t="s">
        <v>113</v>
      </c>
      <c r="AR339" s="167" t="s">
        <v>107</v>
      </c>
      <c r="AT339" s="139">
        <v>5</v>
      </c>
      <c r="AU339" s="139">
        <v>16</v>
      </c>
      <c r="AV339" s="139">
        <v>2</v>
      </c>
      <c r="AW339" s="139" t="s">
        <v>113</v>
      </c>
      <c r="AX339" s="139" t="s">
        <v>107</v>
      </c>
      <c r="AZ339" s="139">
        <v>5</v>
      </c>
      <c r="BA339" s="139">
        <v>4</v>
      </c>
      <c r="BB339" s="139">
        <v>3</v>
      </c>
      <c r="BC339" s="139" t="s">
        <v>113</v>
      </c>
      <c r="BD339" s="139" t="s">
        <v>107</v>
      </c>
      <c r="BF339" s="167">
        <v>0</v>
      </c>
      <c r="BL339" s="139">
        <v>0.1</v>
      </c>
      <c r="BM339" s="167">
        <v>0.1</v>
      </c>
      <c r="BN339" s="139">
        <v>0.1</v>
      </c>
      <c r="BO339" s="139" t="s">
        <v>109</v>
      </c>
      <c r="BP339" s="139" t="s">
        <v>105</v>
      </c>
      <c r="CD339" s="139" t="s">
        <v>2475</v>
      </c>
      <c r="CE339" s="139" t="s">
        <v>2476</v>
      </c>
      <c r="CL339" s="139">
        <v>100</v>
      </c>
    </row>
    <row r="340" spans="1:90">
      <c r="A340" s="159">
        <v>43292</v>
      </c>
      <c r="B340" s="139" t="s">
        <v>1496</v>
      </c>
      <c r="D340" s="139" t="s">
        <v>1497</v>
      </c>
      <c r="E340" s="139">
        <v>58</v>
      </c>
      <c r="F340" s="139">
        <v>4</v>
      </c>
      <c r="G340" s="160" t="s">
        <v>705</v>
      </c>
      <c r="H340" s="139">
        <v>0</v>
      </c>
      <c r="I340" s="139">
        <v>61.5</v>
      </c>
      <c r="J340" s="169" t="s">
        <v>2507</v>
      </c>
      <c r="K340" s="162">
        <v>145.55500000000001</v>
      </c>
      <c r="L340" s="162">
        <v>146.17000000000002</v>
      </c>
      <c r="M340" s="163" t="s">
        <v>2328</v>
      </c>
      <c r="N340" s="164">
        <v>5</v>
      </c>
      <c r="O340" s="139" t="s">
        <v>1493</v>
      </c>
      <c r="P340" s="139" t="s">
        <v>12</v>
      </c>
      <c r="Q340" s="139" t="s">
        <v>1579</v>
      </c>
      <c r="R340" s="160" t="s">
        <v>2135</v>
      </c>
      <c r="S340" s="139" t="s">
        <v>1939</v>
      </c>
      <c r="V340" s="139" t="s">
        <v>1509</v>
      </c>
      <c r="W340" s="139">
        <v>4</v>
      </c>
      <c r="X340" s="165" t="s">
        <v>90</v>
      </c>
      <c r="Y340" s="139" t="s">
        <v>92</v>
      </c>
      <c r="Z340" s="139" t="s">
        <v>2474</v>
      </c>
      <c r="AD340" s="139" t="s">
        <v>146</v>
      </c>
      <c r="AE340" s="139">
        <v>0</v>
      </c>
      <c r="AG340" s="139" t="s">
        <v>1541</v>
      </c>
      <c r="AH340" s="160">
        <v>79.900000000000006</v>
      </c>
      <c r="AI340" s="166">
        <v>4</v>
      </c>
      <c r="AJ340" s="139">
        <v>2</v>
      </c>
      <c r="AK340" s="167" t="s">
        <v>109</v>
      </c>
      <c r="AL340" s="139" t="s">
        <v>107</v>
      </c>
      <c r="AN340" s="139">
        <v>10</v>
      </c>
      <c r="AO340" s="139">
        <v>7</v>
      </c>
      <c r="AP340" s="139">
        <v>2</v>
      </c>
      <c r="AQ340" s="139" t="s">
        <v>113</v>
      </c>
      <c r="AR340" s="167" t="s">
        <v>107</v>
      </c>
      <c r="AT340" s="139">
        <v>5</v>
      </c>
      <c r="AU340" s="139">
        <v>16</v>
      </c>
      <c r="AV340" s="139">
        <v>2</v>
      </c>
      <c r="AW340" s="139" t="s">
        <v>113</v>
      </c>
      <c r="AX340" s="139" t="s">
        <v>107</v>
      </c>
      <c r="AZ340" s="139">
        <v>5</v>
      </c>
      <c r="BA340" s="139">
        <v>4</v>
      </c>
      <c r="BB340" s="139">
        <v>3</v>
      </c>
      <c r="BC340" s="139" t="s">
        <v>113</v>
      </c>
      <c r="BD340" s="139" t="s">
        <v>107</v>
      </c>
      <c r="BF340" s="167">
        <v>0</v>
      </c>
      <c r="BL340" s="139">
        <v>0.1</v>
      </c>
      <c r="BM340" s="167">
        <v>0.1</v>
      </c>
      <c r="BN340" s="139">
        <v>0.1</v>
      </c>
      <c r="BO340" s="139" t="s">
        <v>109</v>
      </c>
      <c r="BP340" s="139" t="s">
        <v>105</v>
      </c>
      <c r="CD340" s="139" t="s">
        <v>2475</v>
      </c>
      <c r="CE340" s="139" t="s">
        <v>2476</v>
      </c>
      <c r="CL340" s="139">
        <v>100</v>
      </c>
    </row>
    <row r="341" spans="1:90">
      <c r="A341" s="159">
        <v>43292</v>
      </c>
      <c r="B341" s="139" t="s">
        <v>1496</v>
      </c>
      <c r="D341" s="139" t="s">
        <v>1497</v>
      </c>
      <c r="E341" s="139">
        <v>58</v>
      </c>
      <c r="F341" s="139">
        <v>4</v>
      </c>
      <c r="G341" s="160" t="s">
        <v>705</v>
      </c>
      <c r="H341" s="139">
        <v>61.5</v>
      </c>
      <c r="I341" s="139">
        <v>85.5</v>
      </c>
      <c r="J341" s="169" t="s">
        <v>2507</v>
      </c>
      <c r="K341" s="162">
        <v>146.17000000000002</v>
      </c>
      <c r="L341" s="162">
        <v>146.41</v>
      </c>
      <c r="M341" s="163" t="s">
        <v>2329</v>
      </c>
      <c r="N341" s="164">
        <v>1</v>
      </c>
      <c r="P341" s="139" t="s">
        <v>1489</v>
      </c>
      <c r="Q341" s="139" t="s">
        <v>1523</v>
      </c>
      <c r="R341" s="160" t="s">
        <v>1939</v>
      </c>
      <c r="S341" s="139" t="s">
        <v>1939</v>
      </c>
      <c r="T341" s="139" t="s">
        <v>133</v>
      </c>
      <c r="U341" s="139" t="s">
        <v>138</v>
      </c>
      <c r="V341" s="139" t="s">
        <v>1509</v>
      </c>
      <c r="W341" s="139">
        <v>4</v>
      </c>
      <c r="X341" s="165" t="s">
        <v>89</v>
      </c>
      <c r="Y341" s="139" t="s">
        <v>93</v>
      </c>
      <c r="Z341" s="139" t="s">
        <v>1997</v>
      </c>
      <c r="AA341" s="139" t="s">
        <v>148</v>
      </c>
      <c r="AB341" s="139" t="s">
        <v>160</v>
      </c>
      <c r="AC341" s="139" t="s">
        <v>138</v>
      </c>
      <c r="AD341" s="139" t="s">
        <v>144</v>
      </c>
      <c r="AE341" s="139">
        <v>1</v>
      </c>
      <c r="AG341" s="139" t="s">
        <v>2477</v>
      </c>
      <c r="AH341" s="160">
        <v>10</v>
      </c>
      <c r="AI341" s="166">
        <v>4</v>
      </c>
      <c r="AJ341" s="139">
        <v>2</v>
      </c>
      <c r="AK341" s="167" t="s">
        <v>110</v>
      </c>
      <c r="AL341" s="139" t="s">
        <v>107</v>
      </c>
      <c r="AN341" s="139">
        <v>49.9</v>
      </c>
      <c r="AO341" s="139">
        <v>5</v>
      </c>
      <c r="AP341" s="139">
        <v>1.5</v>
      </c>
      <c r="AQ341" s="139" t="s">
        <v>110</v>
      </c>
      <c r="AR341" s="167" t="s">
        <v>107</v>
      </c>
      <c r="AT341" s="139">
        <v>40</v>
      </c>
      <c r="AU341" s="139">
        <v>3</v>
      </c>
      <c r="AV341" s="139">
        <v>1</v>
      </c>
      <c r="AW341" s="139" t="s">
        <v>110</v>
      </c>
      <c r="AX341" s="139" t="s">
        <v>107</v>
      </c>
      <c r="AZ341" s="139">
        <v>0</v>
      </c>
      <c r="BF341" s="167">
        <v>0</v>
      </c>
      <c r="BL341" s="139">
        <v>0.1</v>
      </c>
      <c r="BM341" s="167">
        <v>0.5</v>
      </c>
      <c r="BN341" s="139">
        <v>0.5</v>
      </c>
      <c r="BO341" s="139" t="s">
        <v>109</v>
      </c>
      <c r="BP341" s="139" t="s">
        <v>105</v>
      </c>
      <c r="BX341" s="139">
        <v>0</v>
      </c>
      <c r="CD341" s="139" t="s">
        <v>2273</v>
      </c>
      <c r="CE341" s="139" t="s">
        <v>2478</v>
      </c>
      <c r="CL341" s="139">
        <v>100</v>
      </c>
    </row>
    <row r="342" spans="1:90">
      <c r="A342" s="159">
        <v>43292</v>
      </c>
      <c r="B342" s="139" t="s">
        <v>1496</v>
      </c>
      <c r="D342" s="139" t="s">
        <v>1497</v>
      </c>
      <c r="E342" s="139">
        <v>59</v>
      </c>
      <c r="F342" s="139">
        <v>1</v>
      </c>
      <c r="G342" s="160" t="s">
        <v>707</v>
      </c>
      <c r="H342" s="139">
        <v>0</v>
      </c>
      <c r="I342" s="139">
        <v>56</v>
      </c>
      <c r="J342" s="169" t="s">
        <v>2507</v>
      </c>
      <c r="K342" s="162">
        <v>146.25</v>
      </c>
      <c r="L342" s="162">
        <v>146.81</v>
      </c>
      <c r="M342" s="163" t="s">
        <v>2330</v>
      </c>
      <c r="N342" s="164">
        <v>3</v>
      </c>
      <c r="O342" s="139" t="s">
        <v>1493</v>
      </c>
      <c r="P342" s="139" t="s">
        <v>12</v>
      </c>
      <c r="Q342" s="139" t="s">
        <v>1579</v>
      </c>
      <c r="R342" s="160" t="s">
        <v>1939</v>
      </c>
      <c r="S342" s="139" t="s">
        <v>1939</v>
      </c>
      <c r="T342" s="139" t="s">
        <v>133</v>
      </c>
      <c r="U342" s="139" t="s">
        <v>140</v>
      </c>
      <c r="V342" s="139" t="s">
        <v>1509</v>
      </c>
      <c r="W342" s="139">
        <v>4</v>
      </c>
      <c r="X342" s="165" t="s">
        <v>90</v>
      </c>
      <c r="Y342" s="139" t="s">
        <v>92</v>
      </c>
      <c r="Z342" s="139" t="s">
        <v>2210</v>
      </c>
      <c r="AB342" s="139" t="s">
        <v>160</v>
      </c>
      <c r="AC342" s="139" t="s">
        <v>138</v>
      </c>
      <c r="AD342" s="139" t="s">
        <v>144</v>
      </c>
      <c r="AE342" s="139">
        <v>1</v>
      </c>
      <c r="AG342" s="139" t="s">
        <v>2479</v>
      </c>
      <c r="AH342" s="160">
        <v>79.900000000000006</v>
      </c>
      <c r="AI342" s="166">
        <v>5</v>
      </c>
      <c r="AJ342" s="139">
        <v>2</v>
      </c>
      <c r="AK342" s="167" t="s">
        <v>110</v>
      </c>
      <c r="AL342" s="139" t="s">
        <v>107</v>
      </c>
      <c r="AN342" s="139">
        <v>15</v>
      </c>
      <c r="AO342" s="139">
        <v>10</v>
      </c>
      <c r="AP342" s="139">
        <v>2</v>
      </c>
      <c r="AQ342" s="139" t="s">
        <v>113</v>
      </c>
      <c r="AR342" s="167" t="s">
        <v>107</v>
      </c>
      <c r="AT342" s="139">
        <v>5</v>
      </c>
      <c r="AU342" s="139">
        <v>10</v>
      </c>
      <c r="AV342" s="139">
        <v>3</v>
      </c>
      <c r="AW342" s="139" t="s">
        <v>113</v>
      </c>
      <c r="AX342" s="139" t="s">
        <v>107</v>
      </c>
      <c r="AZ342" s="139">
        <v>0.1</v>
      </c>
      <c r="BA342" s="139">
        <v>2</v>
      </c>
      <c r="BB342" s="139">
        <v>1</v>
      </c>
      <c r="BC342" s="139" t="s">
        <v>110</v>
      </c>
      <c r="BD342" s="139" t="s">
        <v>105</v>
      </c>
      <c r="BF342" s="167">
        <v>0</v>
      </c>
      <c r="BL342" s="139">
        <v>0</v>
      </c>
      <c r="BX342" s="139">
        <v>0</v>
      </c>
      <c r="CD342" s="139" t="s">
        <v>2469</v>
      </c>
      <c r="CE342" s="139" t="s">
        <v>2480</v>
      </c>
      <c r="CL342" s="139">
        <v>100</v>
      </c>
    </row>
    <row r="343" spans="1:90">
      <c r="A343" s="159">
        <v>43292</v>
      </c>
      <c r="B343" s="139" t="s">
        <v>1496</v>
      </c>
      <c r="D343" s="139" t="s">
        <v>1497</v>
      </c>
      <c r="E343" s="139">
        <v>59</v>
      </c>
      <c r="F343" s="139">
        <v>1</v>
      </c>
      <c r="G343" s="160" t="s">
        <v>707</v>
      </c>
      <c r="H343" s="139">
        <v>56</v>
      </c>
      <c r="I343" s="139">
        <v>61</v>
      </c>
      <c r="J343" s="169" t="s">
        <v>2507</v>
      </c>
      <c r="K343" s="162">
        <v>146.81</v>
      </c>
      <c r="L343" s="162">
        <v>146.86000000000001</v>
      </c>
      <c r="M343" s="163" t="s">
        <v>2331</v>
      </c>
      <c r="N343" s="164">
        <v>12</v>
      </c>
      <c r="P343" s="139" t="s">
        <v>1489</v>
      </c>
      <c r="Q343" s="139" t="s">
        <v>1523</v>
      </c>
      <c r="R343" s="160" t="s">
        <v>1939</v>
      </c>
      <c r="S343" s="139" t="s">
        <v>2135</v>
      </c>
      <c r="T343" s="139" t="s">
        <v>133</v>
      </c>
      <c r="U343" s="139" t="s">
        <v>139</v>
      </c>
      <c r="V343" s="139" t="s">
        <v>1509</v>
      </c>
      <c r="W343" s="139">
        <v>4</v>
      </c>
      <c r="X343" s="165" t="s">
        <v>89</v>
      </c>
      <c r="Y343" s="139" t="s">
        <v>93</v>
      </c>
      <c r="Z343" s="139" t="s">
        <v>2481</v>
      </c>
      <c r="AA343" s="139" t="s">
        <v>148</v>
      </c>
      <c r="AB343" s="139" t="s">
        <v>133</v>
      </c>
      <c r="AC343" s="139" t="s">
        <v>137</v>
      </c>
      <c r="AD343" s="139" t="s">
        <v>125</v>
      </c>
      <c r="AE343" s="139">
        <v>2</v>
      </c>
      <c r="AH343" s="160">
        <v>15</v>
      </c>
      <c r="AI343" s="166">
        <v>3</v>
      </c>
      <c r="AJ343" s="139">
        <v>1</v>
      </c>
      <c r="AK343" s="167" t="s">
        <v>112</v>
      </c>
      <c r="AL343" s="139" t="s">
        <v>107</v>
      </c>
      <c r="AN343" s="139">
        <v>44.9</v>
      </c>
      <c r="AO343" s="139">
        <v>7</v>
      </c>
      <c r="AP343" s="139">
        <v>2</v>
      </c>
      <c r="AQ343" s="139" t="s">
        <v>112</v>
      </c>
      <c r="AR343" s="167" t="s">
        <v>107</v>
      </c>
      <c r="AT343" s="139">
        <v>40</v>
      </c>
      <c r="AU343" s="139">
        <v>4</v>
      </c>
      <c r="AV343" s="139">
        <v>1</v>
      </c>
      <c r="AW343" s="139" t="s">
        <v>112</v>
      </c>
      <c r="AX343" s="139" t="s">
        <v>107</v>
      </c>
      <c r="AZ343" s="139">
        <v>0</v>
      </c>
      <c r="BF343" s="167">
        <v>0</v>
      </c>
      <c r="BL343" s="139">
        <v>0.1</v>
      </c>
      <c r="BM343" s="167">
        <v>0.1</v>
      </c>
      <c r="BN343" s="139">
        <v>0.1</v>
      </c>
      <c r="BO343" s="139" t="s">
        <v>109</v>
      </c>
      <c r="BP343" s="139" t="s">
        <v>105</v>
      </c>
      <c r="BX343" s="139">
        <v>0</v>
      </c>
      <c r="CD343" s="139" t="s">
        <v>2003</v>
      </c>
      <c r="CE343" s="139" t="s">
        <v>2198</v>
      </c>
      <c r="CL343" s="139">
        <v>100</v>
      </c>
    </row>
    <row r="344" spans="1:90">
      <c r="A344" s="159">
        <v>43292</v>
      </c>
      <c r="B344" s="139" t="s">
        <v>1496</v>
      </c>
      <c r="D344" s="139" t="s">
        <v>1497</v>
      </c>
      <c r="E344" s="139">
        <v>59</v>
      </c>
      <c r="F344" s="139">
        <v>2</v>
      </c>
      <c r="G344" s="160" t="s">
        <v>709</v>
      </c>
      <c r="H344" s="139">
        <v>0</v>
      </c>
      <c r="I344" s="139">
        <v>77.5</v>
      </c>
      <c r="J344" s="169" t="s">
        <v>2507</v>
      </c>
      <c r="K344" s="162">
        <v>146.86000000000001</v>
      </c>
      <c r="L344" s="162">
        <v>147.63500000000002</v>
      </c>
      <c r="M344" s="163" t="s">
        <v>2331</v>
      </c>
      <c r="N344" s="164">
        <v>12</v>
      </c>
      <c r="P344" s="139" t="s">
        <v>1489</v>
      </c>
      <c r="Q344" s="139" t="s">
        <v>1523</v>
      </c>
      <c r="R344" s="160" t="s">
        <v>2135</v>
      </c>
      <c r="S344" s="139" t="s">
        <v>2135</v>
      </c>
      <c r="V344" s="139" t="s">
        <v>1509</v>
      </c>
      <c r="W344" s="139">
        <v>4</v>
      </c>
      <c r="X344" s="165" t="s">
        <v>89</v>
      </c>
      <c r="Y344" s="139" t="s">
        <v>93</v>
      </c>
      <c r="Z344" s="139" t="s">
        <v>2481</v>
      </c>
      <c r="AA344" s="139" t="s">
        <v>148</v>
      </c>
      <c r="AB344" s="139" t="s">
        <v>133</v>
      </c>
      <c r="AC344" s="139" t="s">
        <v>137</v>
      </c>
      <c r="AD344" s="139" t="s">
        <v>125</v>
      </c>
      <c r="AE344" s="139">
        <v>2</v>
      </c>
      <c r="AH344" s="160">
        <v>15</v>
      </c>
      <c r="AI344" s="166">
        <v>3</v>
      </c>
      <c r="AJ344" s="139">
        <v>1</v>
      </c>
      <c r="AK344" s="167" t="s">
        <v>112</v>
      </c>
      <c r="AL344" s="139" t="s">
        <v>107</v>
      </c>
      <c r="AN344" s="139">
        <v>44.9</v>
      </c>
      <c r="AO344" s="139">
        <v>7</v>
      </c>
      <c r="AP344" s="139">
        <v>2</v>
      </c>
      <c r="AQ344" s="139" t="s">
        <v>112</v>
      </c>
      <c r="AR344" s="167" t="s">
        <v>107</v>
      </c>
      <c r="AT344" s="139">
        <v>40</v>
      </c>
      <c r="AU344" s="139">
        <v>4</v>
      </c>
      <c r="AV344" s="139">
        <v>1</v>
      </c>
      <c r="AW344" s="139" t="s">
        <v>112</v>
      </c>
      <c r="AX344" s="139" t="s">
        <v>107</v>
      </c>
      <c r="AZ344" s="139">
        <v>0</v>
      </c>
      <c r="BF344" s="167">
        <v>0</v>
      </c>
      <c r="BL344" s="139">
        <v>0.1</v>
      </c>
      <c r="BM344" s="167">
        <v>0.1</v>
      </c>
      <c r="BN344" s="139">
        <v>0.1</v>
      </c>
      <c r="BO344" s="139" t="s">
        <v>109</v>
      </c>
      <c r="BP344" s="139" t="s">
        <v>105</v>
      </c>
      <c r="BX344" s="139">
        <v>0</v>
      </c>
      <c r="CD344" s="139" t="s">
        <v>2003</v>
      </c>
      <c r="CE344" s="139" t="s">
        <v>2198</v>
      </c>
      <c r="CL344" s="139">
        <v>100</v>
      </c>
    </row>
    <row r="345" spans="1:90">
      <c r="A345" s="159">
        <v>43292</v>
      </c>
      <c r="B345" s="139" t="s">
        <v>1496</v>
      </c>
      <c r="D345" s="139" t="s">
        <v>1497</v>
      </c>
      <c r="E345" s="139">
        <v>59</v>
      </c>
      <c r="F345" s="139">
        <v>3</v>
      </c>
      <c r="G345" s="160" t="s">
        <v>711</v>
      </c>
      <c r="H345" s="139">
        <v>0</v>
      </c>
      <c r="I345" s="139">
        <v>75.5</v>
      </c>
      <c r="J345" s="169" t="s">
        <v>2507</v>
      </c>
      <c r="K345" s="162">
        <v>147.63499999999999</v>
      </c>
      <c r="L345" s="162">
        <v>148.38999999999999</v>
      </c>
      <c r="M345" s="163" t="s">
        <v>2331</v>
      </c>
      <c r="N345" s="164">
        <v>12</v>
      </c>
      <c r="P345" s="139" t="s">
        <v>1489</v>
      </c>
      <c r="Q345" s="139" t="s">
        <v>1523</v>
      </c>
      <c r="R345" s="160" t="s">
        <v>2135</v>
      </c>
      <c r="S345" s="139" t="s">
        <v>2135</v>
      </c>
      <c r="V345" s="139" t="s">
        <v>1509</v>
      </c>
      <c r="W345" s="139">
        <v>4</v>
      </c>
      <c r="X345" s="165" t="s">
        <v>89</v>
      </c>
      <c r="Y345" s="139" t="s">
        <v>93</v>
      </c>
      <c r="Z345" s="139" t="s">
        <v>2481</v>
      </c>
      <c r="AA345" s="139" t="s">
        <v>148</v>
      </c>
      <c r="AB345" s="139" t="s">
        <v>133</v>
      </c>
      <c r="AC345" s="139" t="s">
        <v>137</v>
      </c>
      <c r="AD345" s="139" t="s">
        <v>125</v>
      </c>
      <c r="AE345" s="139">
        <v>2</v>
      </c>
      <c r="AH345" s="160">
        <v>15</v>
      </c>
      <c r="AI345" s="166">
        <v>3</v>
      </c>
      <c r="AJ345" s="139">
        <v>1</v>
      </c>
      <c r="AK345" s="167" t="s">
        <v>112</v>
      </c>
      <c r="AL345" s="139" t="s">
        <v>107</v>
      </c>
      <c r="AN345" s="139">
        <v>44.9</v>
      </c>
      <c r="AO345" s="139">
        <v>7</v>
      </c>
      <c r="AP345" s="139">
        <v>2</v>
      </c>
      <c r="AQ345" s="139" t="s">
        <v>112</v>
      </c>
      <c r="AR345" s="167" t="s">
        <v>107</v>
      </c>
      <c r="AT345" s="139">
        <v>40</v>
      </c>
      <c r="AU345" s="139">
        <v>4</v>
      </c>
      <c r="AV345" s="139">
        <v>1</v>
      </c>
      <c r="AW345" s="139" t="s">
        <v>112</v>
      </c>
      <c r="AX345" s="139" t="s">
        <v>107</v>
      </c>
      <c r="AZ345" s="139">
        <v>0</v>
      </c>
      <c r="BF345" s="167">
        <v>0</v>
      </c>
      <c r="BL345" s="139">
        <v>0.1</v>
      </c>
      <c r="BM345" s="167">
        <v>0.1</v>
      </c>
      <c r="BN345" s="139">
        <v>0.1</v>
      </c>
      <c r="BO345" s="139" t="s">
        <v>109</v>
      </c>
      <c r="BP345" s="139" t="s">
        <v>105</v>
      </c>
      <c r="BX345" s="139">
        <v>0</v>
      </c>
      <c r="CD345" s="139" t="s">
        <v>2003</v>
      </c>
      <c r="CE345" s="139" t="s">
        <v>2198</v>
      </c>
      <c r="CL345" s="139">
        <v>100</v>
      </c>
    </row>
    <row r="346" spans="1:90">
      <c r="A346" s="159">
        <v>43292</v>
      </c>
      <c r="B346" s="139" t="s">
        <v>1496</v>
      </c>
      <c r="D346" s="139" t="s">
        <v>1497</v>
      </c>
      <c r="E346" s="139">
        <v>59</v>
      </c>
      <c r="F346" s="139">
        <v>4</v>
      </c>
      <c r="G346" s="160" t="s">
        <v>713</v>
      </c>
      <c r="H346" s="139">
        <v>0</v>
      </c>
      <c r="I346" s="139">
        <v>91.5</v>
      </c>
      <c r="J346" s="169" t="s">
        <v>2507</v>
      </c>
      <c r="K346" s="162">
        <v>148.38999999999999</v>
      </c>
      <c r="L346" s="162">
        <v>149.30499999999998</v>
      </c>
      <c r="M346" s="163" t="s">
        <v>2331</v>
      </c>
      <c r="N346" s="164">
        <v>12</v>
      </c>
      <c r="P346" s="139" t="s">
        <v>1489</v>
      </c>
      <c r="Q346" s="139" t="s">
        <v>1523</v>
      </c>
      <c r="R346" s="160" t="s">
        <v>2135</v>
      </c>
      <c r="S346" s="139" t="s">
        <v>2135</v>
      </c>
      <c r="V346" s="139" t="s">
        <v>1509</v>
      </c>
      <c r="W346" s="139">
        <v>4</v>
      </c>
      <c r="X346" s="165" t="s">
        <v>89</v>
      </c>
      <c r="Y346" s="139" t="s">
        <v>93</v>
      </c>
      <c r="Z346" s="139" t="s">
        <v>2481</v>
      </c>
      <c r="AA346" s="139" t="s">
        <v>148</v>
      </c>
      <c r="AB346" s="139" t="s">
        <v>133</v>
      </c>
      <c r="AC346" s="139" t="s">
        <v>137</v>
      </c>
      <c r="AD346" s="139" t="s">
        <v>125</v>
      </c>
      <c r="AE346" s="139">
        <v>2</v>
      </c>
      <c r="AH346" s="160">
        <v>15</v>
      </c>
      <c r="AI346" s="166">
        <v>3</v>
      </c>
      <c r="AJ346" s="139">
        <v>1</v>
      </c>
      <c r="AK346" s="167" t="s">
        <v>112</v>
      </c>
      <c r="AL346" s="139" t="s">
        <v>107</v>
      </c>
      <c r="AN346" s="139">
        <v>44.9</v>
      </c>
      <c r="AO346" s="139">
        <v>7</v>
      </c>
      <c r="AP346" s="139">
        <v>2</v>
      </c>
      <c r="AQ346" s="139" t="s">
        <v>112</v>
      </c>
      <c r="AR346" s="167" t="s">
        <v>107</v>
      </c>
      <c r="AT346" s="139">
        <v>40</v>
      </c>
      <c r="AU346" s="139">
        <v>4</v>
      </c>
      <c r="AV346" s="139">
        <v>1</v>
      </c>
      <c r="AW346" s="139" t="s">
        <v>112</v>
      </c>
      <c r="AX346" s="139" t="s">
        <v>107</v>
      </c>
      <c r="AZ346" s="139">
        <v>0</v>
      </c>
      <c r="BF346" s="167">
        <v>0</v>
      </c>
      <c r="BL346" s="139">
        <v>0.1</v>
      </c>
      <c r="BM346" s="167">
        <v>0.1</v>
      </c>
      <c r="BN346" s="139">
        <v>0.1</v>
      </c>
      <c r="BO346" s="139" t="s">
        <v>109</v>
      </c>
      <c r="BP346" s="139" t="s">
        <v>105</v>
      </c>
      <c r="BX346" s="139">
        <v>0</v>
      </c>
      <c r="CD346" s="139" t="s">
        <v>2003</v>
      </c>
      <c r="CE346" s="139" t="s">
        <v>2198</v>
      </c>
      <c r="CL346" s="139">
        <v>100</v>
      </c>
    </row>
    <row r="347" spans="1:90">
      <c r="A347" s="159">
        <v>43292</v>
      </c>
      <c r="B347" s="139" t="s">
        <v>1496</v>
      </c>
      <c r="D347" s="139" t="s">
        <v>1497</v>
      </c>
      <c r="E347" s="139">
        <v>60</v>
      </c>
      <c r="F347" s="139">
        <v>1</v>
      </c>
      <c r="G347" s="160" t="s">
        <v>715</v>
      </c>
      <c r="H347" s="139">
        <v>0</v>
      </c>
      <c r="I347" s="139">
        <v>46</v>
      </c>
      <c r="J347" s="169" t="s">
        <v>2507</v>
      </c>
      <c r="K347" s="162">
        <v>149.25</v>
      </c>
      <c r="L347" s="162">
        <v>149.71</v>
      </c>
      <c r="M347" s="163" t="s">
        <v>2331</v>
      </c>
      <c r="N347" s="164">
        <v>12</v>
      </c>
      <c r="P347" s="139" t="s">
        <v>1489</v>
      </c>
      <c r="Q347" s="139" t="s">
        <v>1523</v>
      </c>
      <c r="R347" s="160" t="s">
        <v>2135</v>
      </c>
      <c r="S347" s="139" t="s">
        <v>21</v>
      </c>
      <c r="V347" s="139" t="s">
        <v>1509</v>
      </c>
      <c r="W347" s="139">
        <v>4</v>
      </c>
      <c r="X347" s="165" t="s">
        <v>89</v>
      </c>
      <c r="Y347" s="139" t="s">
        <v>93</v>
      </c>
      <c r="Z347" s="139" t="s">
        <v>2481</v>
      </c>
      <c r="AA347" s="139" t="s">
        <v>148</v>
      </c>
      <c r="AB347" s="139" t="s">
        <v>133</v>
      </c>
      <c r="AC347" s="139" t="s">
        <v>137</v>
      </c>
      <c r="AD347" s="139" t="s">
        <v>125</v>
      </c>
      <c r="AE347" s="139">
        <v>2</v>
      </c>
      <c r="AH347" s="160">
        <v>15</v>
      </c>
      <c r="AI347" s="166">
        <v>3</v>
      </c>
      <c r="AJ347" s="139">
        <v>1</v>
      </c>
      <c r="AK347" s="167" t="s">
        <v>112</v>
      </c>
      <c r="AL347" s="139" t="s">
        <v>107</v>
      </c>
      <c r="AN347" s="139">
        <v>44.9</v>
      </c>
      <c r="AO347" s="139">
        <v>7</v>
      </c>
      <c r="AP347" s="139">
        <v>2</v>
      </c>
      <c r="AQ347" s="139" t="s">
        <v>112</v>
      </c>
      <c r="AR347" s="167" t="s">
        <v>107</v>
      </c>
      <c r="AT347" s="139">
        <v>40</v>
      </c>
      <c r="AU347" s="139">
        <v>4</v>
      </c>
      <c r="AV347" s="139">
        <v>1</v>
      </c>
      <c r="AW347" s="139" t="s">
        <v>112</v>
      </c>
      <c r="AX347" s="139" t="s">
        <v>107</v>
      </c>
      <c r="AZ347" s="139">
        <v>0</v>
      </c>
      <c r="BF347" s="167">
        <v>0</v>
      </c>
      <c r="BL347" s="139">
        <v>0.1</v>
      </c>
      <c r="BM347" s="167">
        <v>0.1</v>
      </c>
      <c r="BN347" s="139">
        <v>0.1</v>
      </c>
      <c r="BO347" s="139" t="s">
        <v>109</v>
      </c>
      <c r="BP347" s="139" t="s">
        <v>105</v>
      </c>
      <c r="BX347" s="139">
        <v>0</v>
      </c>
      <c r="CD347" s="139" t="s">
        <v>2003</v>
      </c>
      <c r="CE347" s="139" t="s">
        <v>2198</v>
      </c>
      <c r="CL347" s="139">
        <v>100</v>
      </c>
    </row>
    <row r="348" spans="1:90">
      <c r="A348" s="159">
        <v>43292</v>
      </c>
      <c r="B348" s="139" t="s">
        <v>1496</v>
      </c>
      <c r="D348" s="139" t="s">
        <v>1497</v>
      </c>
      <c r="E348" s="139">
        <v>60</v>
      </c>
      <c r="F348" s="139">
        <v>1</v>
      </c>
      <c r="G348" s="160" t="s">
        <v>715</v>
      </c>
      <c r="H348" s="139">
        <v>46</v>
      </c>
      <c r="I348" s="139">
        <v>70</v>
      </c>
      <c r="J348" s="169" t="s">
        <v>2507</v>
      </c>
      <c r="K348" s="162">
        <v>149.71</v>
      </c>
      <c r="L348" s="162">
        <v>149.94999999999999</v>
      </c>
      <c r="M348" s="163" t="s">
        <v>2332</v>
      </c>
      <c r="N348" s="164">
        <v>3</v>
      </c>
      <c r="P348" s="139" t="s">
        <v>1489</v>
      </c>
      <c r="Q348" s="139" t="s">
        <v>1523</v>
      </c>
      <c r="R348" s="160" t="s">
        <v>21</v>
      </c>
      <c r="S348" s="139" t="s">
        <v>20</v>
      </c>
      <c r="T348" s="139" t="s">
        <v>133</v>
      </c>
      <c r="U348" s="139" t="s">
        <v>138</v>
      </c>
      <c r="V348" s="139" t="s">
        <v>1569</v>
      </c>
      <c r="W348" s="139">
        <v>5</v>
      </c>
      <c r="X348" s="165" t="s">
        <v>90</v>
      </c>
      <c r="Y348" s="139" t="s">
        <v>94</v>
      </c>
      <c r="Z348" s="139" t="s">
        <v>2482</v>
      </c>
      <c r="AD348" s="139" t="s">
        <v>146</v>
      </c>
      <c r="AE348" s="139">
        <v>0</v>
      </c>
      <c r="AG348" s="139" t="s">
        <v>2483</v>
      </c>
      <c r="AH348" s="160">
        <v>40</v>
      </c>
      <c r="AI348" s="166">
        <v>4</v>
      </c>
      <c r="AJ348" s="139">
        <v>2</v>
      </c>
      <c r="AK348" s="167" t="s">
        <v>112</v>
      </c>
      <c r="AL348" s="139" t="s">
        <v>107</v>
      </c>
      <c r="AN348" s="139">
        <v>10</v>
      </c>
      <c r="AO348" s="139">
        <v>10</v>
      </c>
      <c r="AP348" s="139">
        <v>4</v>
      </c>
      <c r="AQ348" s="139" t="s">
        <v>112</v>
      </c>
      <c r="AR348" s="167" t="s">
        <v>107</v>
      </c>
      <c r="AT348" s="139">
        <v>49.9</v>
      </c>
      <c r="AU348" s="139">
        <v>20</v>
      </c>
      <c r="AV348" s="139">
        <v>5</v>
      </c>
      <c r="AW348" s="139" t="s">
        <v>112</v>
      </c>
      <c r="AX348" s="139" t="s">
        <v>107</v>
      </c>
      <c r="AZ348" s="139">
        <v>0</v>
      </c>
      <c r="BF348" s="167">
        <v>0</v>
      </c>
      <c r="BL348" s="139">
        <v>0</v>
      </c>
      <c r="BX348" s="139">
        <v>0.1</v>
      </c>
      <c r="BY348" s="139">
        <v>0.1</v>
      </c>
      <c r="BZ348" s="139">
        <v>0.1</v>
      </c>
      <c r="CA348" s="139" t="s">
        <v>113</v>
      </c>
      <c r="CB348" s="139" t="s">
        <v>107</v>
      </c>
      <c r="CD348" s="139" t="s">
        <v>2003</v>
      </c>
      <c r="CE348" s="139" t="s">
        <v>2484</v>
      </c>
      <c r="CL348" s="139">
        <v>100</v>
      </c>
    </row>
    <row r="349" spans="1:90">
      <c r="A349" s="159">
        <v>43292</v>
      </c>
      <c r="B349" s="139" t="s">
        <v>1496</v>
      </c>
      <c r="D349" s="139" t="s">
        <v>1497</v>
      </c>
      <c r="E349" s="139">
        <v>60</v>
      </c>
      <c r="F349" s="139">
        <v>1</v>
      </c>
      <c r="G349" s="160" t="s">
        <v>715</v>
      </c>
      <c r="H349" s="139">
        <v>70</v>
      </c>
      <c r="I349" s="139">
        <v>90</v>
      </c>
      <c r="J349" s="169" t="s">
        <v>2507</v>
      </c>
      <c r="K349" s="162">
        <v>149.94999999999999</v>
      </c>
      <c r="L349" s="162">
        <v>150.15</v>
      </c>
      <c r="M349" s="163" t="s">
        <v>2333</v>
      </c>
      <c r="N349" s="164">
        <v>4</v>
      </c>
      <c r="P349" s="139" t="s">
        <v>1489</v>
      </c>
      <c r="Q349" s="139" t="s">
        <v>1523</v>
      </c>
      <c r="R349" s="160" t="s">
        <v>20</v>
      </c>
      <c r="S349" s="139" t="s">
        <v>2135</v>
      </c>
      <c r="T349" s="139" t="s">
        <v>133</v>
      </c>
      <c r="U349" s="139" t="s">
        <v>138</v>
      </c>
      <c r="V349" s="139" t="s">
        <v>1509</v>
      </c>
      <c r="W349" s="139">
        <v>4</v>
      </c>
      <c r="X349" s="165" t="s">
        <v>89</v>
      </c>
      <c r="Y349" s="139" t="s">
        <v>93</v>
      </c>
      <c r="Z349" s="139" t="s">
        <v>2471</v>
      </c>
      <c r="AA349" s="139" t="s">
        <v>148</v>
      </c>
      <c r="AB349" s="139" t="s">
        <v>133</v>
      </c>
      <c r="AC349" s="139" t="s">
        <v>138</v>
      </c>
      <c r="AD349" s="139" t="s">
        <v>125</v>
      </c>
      <c r="AE349" s="139">
        <v>2</v>
      </c>
      <c r="AG349" s="139" t="s">
        <v>2485</v>
      </c>
      <c r="AH349" s="160">
        <v>15</v>
      </c>
      <c r="AI349" s="166">
        <v>4</v>
      </c>
      <c r="AJ349" s="139">
        <v>2</v>
      </c>
      <c r="AK349" s="167" t="s">
        <v>112</v>
      </c>
      <c r="AL349" s="139" t="s">
        <v>107</v>
      </c>
      <c r="AN349" s="139">
        <v>49</v>
      </c>
      <c r="AO349" s="139">
        <v>4</v>
      </c>
      <c r="AP349" s="139">
        <v>1</v>
      </c>
      <c r="AQ349" s="139" t="s">
        <v>112</v>
      </c>
      <c r="AR349" s="167" t="s">
        <v>107</v>
      </c>
      <c r="AT349" s="139">
        <v>35</v>
      </c>
      <c r="AU349" s="139">
        <v>6</v>
      </c>
      <c r="AV349" s="139">
        <v>1</v>
      </c>
      <c r="AW349" s="139" t="s">
        <v>112</v>
      </c>
      <c r="AX349" s="139" t="s">
        <v>107</v>
      </c>
      <c r="AZ349" s="139">
        <v>1</v>
      </c>
      <c r="BA349" s="139">
        <v>1</v>
      </c>
      <c r="BB349" s="139">
        <v>1</v>
      </c>
      <c r="BC349" s="139" t="s">
        <v>112</v>
      </c>
      <c r="BD349" s="139" t="s">
        <v>107</v>
      </c>
      <c r="BF349" s="167">
        <v>0</v>
      </c>
      <c r="BL349" s="139">
        <v>0</v>
      </c>
      <c r="BX349" s="139">
        <v>0</v>
      </c>
      <c r="CD349" s="139" t="s">
        <v>2003</v>
      </c>
      <c r="CE349" s="139" t="s">
        <v>2198</v>
      </c>
      <c r="CL349" s="139">
        <v>100</v>
      </c>
    </row>
    <row r="350" spans="1:90">
      <c r="A350" s="159">
        <v>43292</v>
      </c>
      <c r="B350" s="139" t="s">
        <v>1496</v>
      </c>
      <c r="D350" s="139" t="s">
        <v>1497</v>
      </c>
      <c r="E350" s="139">
        <v>60</v>
      </c>
      <c r="F350" s="139">
        <v>2</v>
      </c>
      <c r="G350" s="160" t="s">
        <v>717</v>
      </c>
      <c r="H350" s="139">
        <v>0</v>
      </c>
      <c r="I350" s="139">
        <v>81</v>
      </c>
      <c r="J350" s="169" t="s">
        <v>2507</v>
      </c>
      <c r="K350" s="162">
        <v>150.15</v>
      </c>
      <c r="L350" s="162">
        <v>150.96</v>
      </c>
      <c r="M350" s="163" t="s">
        <v>2333</v>
      </c>
      <c r="N350" s="164">
        <v>4</v>
      </c>
      <c r="P350" s="139" t="s">
        <v>1489</v>
      </c>
      <c r="Q350" s="139" t="s">
        <v>1523</v>
      </c>
      <c r="R350" s="160" t="s">
        <v>2135</v>
      </c>
      <c r="S350" s="139" t="s">
        <v>20</v>
      </c>
      <c r="V350" s="139" t="s">
        <v>1509</v>
      </c>
      <c r="W350" s="139">
        <v>4</v>
      </c>
      <c r="X350" s="165" t="s">
        <v>89</v>
      </c>
      <c r="Y350" s="139" t="s">
        <v>93</v>
      </c>
      <c r="Z350" s="139" t="s">
        <v>2471</v>
      </c>
      <c r="AA350" s="139" t="s">
        <v>148</v>
      </c>
      <c r="AB350" s="139" t="s">
        <v>133</v>
      </c>
      <c r="AC350" s="139" t="s">
        <v>138</v>
      </c>
      <c r="AD350" s="139" t="s">
        <v>125</v>
      </c>
      <c r="AE350" s="139">
        <v>2</v>
      </c>
      <c r="AG350" s="139" t="s">
        <v>2485</v>
      </c>
      <c r="AH350" s="160">
        <v>15</v>
      </c>
      <c r="AI350" s="166">
        <v>4</v>
      </c>
      <c r="AJ350" s="139">
        <v>2</v>
      </c>
      <c r="AK350" s="167" t="s">
        <v>112</v>
      </c>
      <c r="AL350" s="139" t="s">
        <v>107</v>
      </c>
      <c r="AN350" s="139">
        <v>49</v>
      </c>
      <c r="AO350" s="139">
        <v>4</v>
      </c>
      <c r="AP350" s="139">
        <v>1</v>
      </c>
      <c r="AQ350" s="139" t="s">
        <v>112</v>
      </c>
      <c r="AR350" s="167" t="s">
        <v>107</v>
      </c>
      <c r="AT350" s="139">
        <v>35</v>
      </c>
      <c r="AU350" s="139">
        <v>6</v>
      </c>
      <c r="AV350" s="139">
        <v>1</v>
      </c>
      <c r="AW350" s="139" t="s">
        <v>112</v>
      </c>
      <c r="AX350" s="139" t="s">
        <v>107</v>
      </c>
      <c r="AZ350" s="139">
        <v>1</v>
      </c>
      <c r="BA350" s="139">
        <v>1</v>
      </c>
      <c r="BB350" s="139">
        <v>1</v>
      </c>
      <c r="BC350" s="139" t="s">
        <v>112</v>
      </c>
      <c r="BD350" s="139" t="s">
        <v>107</v>
      </c>
      <c r="BF350" s="167">
        <v>0</v>
      </c>
      <c r="BL350" s="139">
        <v>0</v>
      </c>
      <c r="BX350" s="139">
        <v>0</v>
      </c>
      <c r="CD350" s="139" t="s">
        <v>2003</v>
      </c>
      <c r="CE350" s="139" t="s">
        <v>2198</v>
      </c>
      <c r="CL350" s="139">
        <v>100</v>
      </c>
    </row>
    <row r="351" spans="1:90">
      <c r="A351" s="159">
        <v>43292</v>
      </c>
      <c r="B351" s="139" t="s">
        <v>1496</v>
      </c>
      <c r="D351" s="139" t="s">
        <v>1497</v>
      </c>
      <c r="E351" s="139">
        <v>60</v>
      </c>
      <c r="F351" s="139">
        <v>2</v>
      </c>
      <c r="G351" s="160" t="s">
        <v>717</v>
      </c>
      <c r="H351" s="139">
        <v>81</v>
      </c>
      <c r="I351" s="139">
        <v>91.5</v>
      </c>
      <c r="J351" s="169" t="s">
        <v>2507</v>
      </c>
      <c r="K351" s="162">
        <v>150.96</v>
      </c>
      <c r="L351" s="162">
        <v>151.065</v>
      </c>
      <c r="M351" s="163" t="s">
        <v>2334</v>
      </c>
      <c r="N351" s="164">
        <v>9</v>
      </c>
      <c r="O351" s="139" t="s">
        <v>27</v>
      </c>
      <c r="P351" s="139" t="s">
        <v>4</v>
      </c>
      <c r="Q351" s="139" t="s">
        <v>1716</v>
      </c>
      <c r="R351" s="160" t="s">
        <v>20</v>
      </c>
      <c r="S351" s="139" t="s">
        <v>2135</v>
      </c>
      <c r="T351" s="139" t="s">
        <v>133</v>
      </c>
      <c r="V351" s="139" t="s">
        <v>1501</v>
      </c>
      <c r="W351" s="139">
        <v>3</v>
      </c>
      <c r="X351" s="165" t="s">
        <v>89</v>
      </c>
      <c r="Y351" s="139" t="s">
        <v>93</v>
      </c>
      <c r="Z351" s="139" t="s">
        <v>2486</v>
      </c>
      <c r="AA351" s="139" t="s">
        <v>148</v>
      </c>
      <c r="AB351" s="139" t="s">
        <v>133</v>
      </c>
      <c r="AC351" s="139" t="s">
        <v>138</v>
      </c>
      <c r="AD351" s="139" t="s">
        <v>144</v>
      </c>
      <c r="AE351" s="139">
        <v>1</v>
      </c>
      <c r="AG351" s="139" t="s">
        <v>2487</v>
      </c>
      <c r="AH351" s="160">
        <v>1</v>
      </c>
      <c r="AI351" s="166">
        <v>2</v>
      </c>
      <c r="AJ351" s="139">
        <v>1</v>
      </c>
      <c r="AK351" s="167" t="s">
        <v>110</v>
      </c>
      <c r="AL351" s="139" t="s">
        <v>107</v>
      </c>
      <c r="AN351" s="139">
        <v>68.900000000000006</v>
      </c>
      <c r="AO351" s="139">
        <v>6</v>
      </c>
      <c r="AP351" s="139">
        <v>2</v>
      </c>
      <c r="AQ351" s="139" t="s">
        <v>110</v>
      </c>
      <c r="AR351" s="167" t="s">
        <v>107</v>
      </c>
      <c r="AT351" s="139">
        <v>30</v>
      </c>
      <c r="AU351" s="139">
        <v>5</v>
      </c>
      <c r="AV351" s="139">
        <v>1</v>
      </c>
      <c r="AW351" s="139" t="s">
        <v>110</v>
      </c>
      <c r="AX351" s="139" t="s">
        <v>107</v>
      </c>
      <c r="AZ351" s="139">
        <v>0</v>
      </c>
      <c r="BF351" s="167">
        <v>0</v>
      </c>
      <c r="BL351" s="139">
        <v>0</v>
      </c>
      <c r="BX351" s="139">
        <v>0.1</v>
      </c>
      <c r="BY351" s="139">
        <v>0.1</v>
      </c>
      <c r="BZ351" s="139">
        <v>0.1</v>
      </c>
      <c r="CA351" s="139" t="s">
        <v>113</v>
      </c>
      <c r="CB351" s="139" t="s">
        <v>107</v>
      </c>
      <c r="CD351" s="139" t="s">
        <v>2003</v>
      </c>
      <c r="CE351" s="139" t="s">
        <v>2488</v>
      </c>
      <c r="CL351" s="139">
        <v>100</v>
      </c>
    </row>
    <row r="352" spans="1:90">
      <c r="A352" s="159">
        <v>43292</v>
      </c>
      <c r="B352" s="139" t="s">
        <v>1496</v>
      </c>
      <c r="D352" s="139" t="s">
        <v>1497</v>
      </c>
      <c r="E352" s="139">
        <v>60</v>
      </c>
      <c r="F352" s="139">
        <v>3</v>
      </c>
      <c r="G352" s="160" t="s">
        <v>719</v>
      </c>
      <c r="H352" s="139">
        <v>0</v>
      </c>
      <c r="I352" s="139">
        <v>88</v>
      </c>
      <c r="J352" s="169" t="s">
        <v>2507</v>
      </c>
      <c r="K352" s="162">
        <v>151.065</v>
      </c>
      <c r="L352" s="162">
        <v>151.94499999999999</v>
      </c>
      <c r="M352" s="163" t="s">
        <v>2334</v>
      </c>
      <c r="N352" s="164">
        <v>9</v>
      </c>
      <c r="O352" s="139" t="s">
        <v>27</v>
      </c>
      <c r="P352" s="139" t="s">
        <v>4</v>
      </c>
      <c r="Q352" s="139" t="s">
        <v>1716</v>
      </c>
      <c r="R352" s="160" t="s">
        <v>2135</v>
      </c>
      <c r="S352" s="139" t="s">
        <v>2135</v>
      </c>
      <c r="V352" s="139" t="s">
        <v>1501</v>
      </c>
      <c r="W352" s="139">
        <v>3</v>
      </c>
      <c r="X352" s="165" t="s">
        <v>89</v>
      </c>
      <c r="Y352" s="139" t="s">
        <v>93</v>
      </c>
      <c r="Z352" s="139" t="s">
        <v>2486</v>
      </c>
      <c r="AA352" s="139" t="s">
        <v>148</v>
      </c>
      <c r="AB352" s="139" t="s">
        <v>133</v>
      </c>
      <c r="AC352" s="139" t="s">
        <v>138</v>
      </c>
      <c r="AD352" s="139" t="s">
        <v>144</v>
      </c>
      <c r="AE352" s="139">
        <v>1</v>
      </c>
      <c r="AG352" s="139" t="s">
        <v>2487</v>
      </c>
      <c r="AH352" s="160">
        <v>1</v>
      </c>
      <c r="AI352" s="166">
        <v>2</v>
      </c>
      <c r="AJ352" s="139">
        <v>1</v>
      </c>
      <c r="AK352" s="167" t="s">
        <v>110</v>
      </c>
      <c r="AL352" s="139" t="s">
        <v>107</v>
      </c>
      <c r="AN352" s="139">
        <v>68.900000000000006</v>
      </c>
      <c r="AO352" s="139">
        <v>6</v>
      </c>
      <c r="AP352" s="139">
        <v>2</v>
      </c>
      <c r="AQ352" s="139" t="s">
        <v>110</v>
      </c>
      <c r="AR352" s="167" t="s">
        <v>107</v>
      </c>
      <c r="AT352" s="139">
        <v>30</v>
      </c>
      <c r="AU352" s="139">
        <v>5</v>
      </c>
      <c r="AV352" s="139">
        <v>1</v>
      </c>
      <c r="AW352" s="139" t="s">
        <v>110</v>
      </c>
      <c r="AX352" s="139" t="s">
        <v>107</v>
      </c>
      <c r="AZ352" s="139">
        <v>0</v>
      </c>
      <c r="BF352" s="167">
        <v>0</v>
      </c>
      <c r="BL352" s="139">
        <v>0</v>
      </c>
      <c r="BX352" s="139">
        <v>0.1</v>
      </c>
      <c r="BY352" s="139">
        <v>0.1</v>
      </c>
      <c r="BZ352" s="139">
        <v>0.1</v>
      </c>
      <c r="CA352" s="139" t="s">
        <v>113</v>
      </c>
      <c r="CB352" s="139" t="s">
        <v>107</v>
      </c>
      <c r="CD352" s="139" t="s">
        <v>2003</v>
      </c>
      <c r="CE352" s="139" t="s">
        <v>2488</v>
      </c>
      <c r="CL352" s="139">
        <v>100</v>
      </c>
    </row>
    <row r="353" spans="1:90">
      <c r="A353" s="159">
        <v>43292</v>
      </c>
      <c r="B353" s="139" t="s">
        <v>1496</v>
      </c>
      <c r="D353" s="139" t="s">
        <v>1497</v>
      </c>
      <c r="E353" s="139">
        <v>60</v>
      </c>
      <c r="F353" s="139">
        <v>4</v>
      </c>
      <c r="G353" s="160" t="s">
        <v>721</v>
      </c>
      <c r="H353" s="139">
        <v>0</v>
      </c>
      <c r="I353" s="139">
        <v>43</v>
      </c>
      <c r="J353" s="169" t="s">
        <v>2507</v>
      </c>
      <c r="K353" s="162">
        <v>151.94499999999999</v>
      </c>
      <c r="L353" s="162">
        <v>152.375</v>
      </c>
      <c r="M353" s="163" t="s">
        <v>2334</v>
      </c>
      <c r="N353" s="164">
        <v>9</v>
      </c>
      <c r="O353" s="139" t="s">
        <v>27</v>
      </c>
      <c r="P353" s="139" t="s">
        <v>4</v>
      </c>
      <c r="Q353" s="139" t="s">
        <v>1716</v>
      </c>
      <c r="R353" s="160" t="s">
        <v>2135</v>
      </c>
      <c r="S353" s="139" t="s">
        <v>2135</v>
      </c>
      <c r="V353" s="139" t="s">
        <v>1501</v>
      </c>
      <c r="W353" s="139">
        <v>3</v>
      </c>
      <c r="X353" s="165" t="s">
        <v>89</v>
      </c>
      <c r="Y353" s="139" t="s">
        <v>93</v>
      </c>
      <c r="Z353" s="139" t="s">
        <v>2486</v>
      </c>
      <c r="AA353" s="139" t="s">
        <v>148</v>
      </c>
      <c r="AB353" s="139" t="s">
        <v>133</v>
      </c>
      <c r="AC353" s="139" t="s">
        <v>138</v>
      </c>
      <c r="AD353" s="139" t="s">
        <v>144</v>
      </c>
      <c r="AE353" s="139">
        <v>1</v>
      </c>
      <c r="AG353" s="139" t="s">
        <v>2487</v>
      </c>
      <c r="AH353" s="160">
        <v>1</v>
      </c>
      <c r="AI353" s="166">
        <v>2</v>
      </c>
      <c r="AJ353" s="139">
        <v>1</v>
      </c>
      <c r="AK353" s="167" t="s">
        <v>110</v>
      </c>
      <c r="AL353" s="139" t="s">
        <v>107</v>
      </c>
      <c r="AN353" s="139">
        <v>68.900000000000006</v>
      </c>
      <c r="AO353" s="139">
        <v>6</v>
      </c>
      <c r="AP353" s="139">
        <v>2</v>
      </c>
      <c r="AQ353" s="139" t="s">
        <v>110</v>
      </c>
      <c r="AR353" s="167" t="s">
        <v>107</v>
      </c>
      <c r="AT353" s="139">
        <v>30</v>
      </c>
      <c r="AU353" s="139">
        <v>5</v>
      </c>
      <c r="AV353" s="139">
        <v>1</v>
      </c>
      <c r="AW353" s="139" t="s">
        <v>110</v>
      </c>
      <c r="AX353" s="139" t="s">
        <v>107</v>
      </c>
      <c r="AZ353" s="139">
        <v>0</v>
      </c>
      <c r="BF353" s="167">
        <v>0</v>
      </c>
      <c r="BL353" s="139">
        <v>0</v>
      </c>
      <c r="BX353" s="139">
        <v>0.1</v>
      </c>
      <c r="BY353" s="139">
        <v>0.1</v>
      </c>
      <c r="BZ353" s="139">
        <v>0.1</v>
      </c>
      <c r="CA353" s="139" t="s">
        <v>113</v>
      </c>
      <c r="CB353" s="139" t="s">
        <v>107</v>
      </c>
      <c r="CD353" s="139" t="s">
        <v>2003</v>
      </c>
      <c r="CE353" s="139" t="s">
        <v>2488</v>
      </c>
      <c r="CL353" s="139">
        <v>100</v>
      </c>
    </row>
    <row r="354" spans="1:90">
      <c r="A354" s="159">
        <v>43292</v>
      </c>
      <c r="B354" s="139" t="s">
        <v>1496</v>
      </c>
      <c r="D354" s="139" t="s">
        <v>1497</v>
      </c>
      <c r="E354" s="139">
        <v>61</v>
      </c>
      <c r="F354" s="139">
        <v>1</v>
      </c>
      <c r="G354" s="160" t="s">
        <v>723</v>
      </c>
      <c r="H354" s="139">
        <v>0</v>
      </c>
      <c r="I354" s="139">
        <v>69.5</v>
      </c>
      <c r="J354" s="169" t="s">
        <v>2507</v>
      </c>
      <c r="K354" s="162">
        <v>152.25</v>
      </c>
      <c r="L354" s="162">
        <v>152.94499999999999</v>
      </c>
      <c r="M354" s="163" t="s">
        <v>2334</v>
      </c>
      <c r="N354" s="164">
        <v>9</v>
      </c>
      <c r="O354" s="139" t="s">
        <v>27</v>
      </c>
      <c r="P354" s="139" t="s">
        <v>4</v>
      </c>
      <c r="Q354" s="139" t="s">
        <v>1716</v>
      </c>
      <c r="R354" s="160" t="s">
        <v>2135</v>
      </c>
      <c r="S354" s="139" t="s">
        <v>2135</v>
      </c>
      <c r="V354" s="139" t="s">
        <v>1501</v>
      </c>
      <c r="W354" s="139">
        <v>3</v>
      </c>
      <c r="X354" s="165" t="s">
        <v>89</v>
      </c>
      <c r="Y354" s="139" t="s">
        <v>93</v>
      </c>
      <c r="Z354" s="139" t="s">
        <v>2486</v>
      </c>
      <c r="AA354" s="139" t="s">
        <v>148</v>
      </c>
      <c r="AB354" s="139" t="s">
        <v>133</v>
      </c>
      <c r="AC354" s="139" t="s">
        <v>138</v>
      </c>
      <c r="AD354" s="139" t="s">
        <v>144</v>
      </c>
      <c r="AE354" s="139">
        <v>1</v>
      </c>
      <c r="AG354" s="139" t="s">
        <v>2487</v>
      </c>
      <c r="AH354" s="160">
        <v>1</v>
      </c>
      <c r="AI354" s="166">
        <v>2</v>
      </c>
      <c r="AJ354" s="139">
        <v>1</v>
      </c>
      <c r="AK354" s="167" t="s">
        <v>110</v>
      </c>
      <c r="AL354" s="139" t="s">
        <v>107</v>
      </c>
      <c r="AN354" s="139">
        <v>68.900000000000006</v>
      </c>
      <c r="AO354" s="139">
        <v>6</v>
      </c>
      <c r="AP354" s="139">
        <v>2</v>
      </c>
      <c r="AQ354" s="139" t="s">
        <v>110</v>
      </c>
      <c r="AR354" s="167" t="s">
        <v>107</v>
      </c>
      <c r="AT354" s="139">
        <v>30</v>
      </c>
      <c r="AU354" s="139">
        <v>5</v>
      </c>
      <c r="AV354" s="139">
        <v>1</v>
      </c>
      <c r="AW354" s="139" t="s">
        <v>110</v>
      </c>
      <c r="AX354" s="139" t="s">
        <v>107</v>
      </c>
      <c r="AZ354" s="139">
        <v>0</v>
      </c>
      <c r="BF354" s="167">
        <v>0</v>
      </c>
      <c r="BL354" s="139">
        <v>0</v>
      </c>
      <c r="BX354" s="139">
        <v>0.1</v>
      </c>
      <c r="BY354" s="139">
        <v>0.1</v>
      </c>
      <c r="BZ354" s="139">
        <v>0.1</v>
      </c>
      <c r="CA354" s="139" t="s">
        <v>113</v>
      </c>
      <c r="CB354" s="139" t="s">
        <v>107</v>
      </c>
      <c r="CD354" s="139" t="s">
        <v>2003</v>
      </c>
      <c r="CE354" s="139" t="s">
        <v>2488</v>
      </c>
      <c r="CL354" s="139">
        <v>100</v>
      </c>
    </row>
    <row r="355" spans="1:90">
      <c r="A355" s="159">
        <v>43292</v>
      </c>
      <c r="B355" s="139" t="s">
        <v>1496</v>
      </c>
      <c r="D355" s="139" t="s">
        <v>1497</v>
      </c>
      <c r="E355" s="139">
        <v>61</v>
      </c>
      <c r="F355" s="139">
        <v>2</v>
      </c>
      <c r="G355" s="160" t="s">
        <v>725</v>
      </c>
      <c r="H355" s="139">
        <v>0</v>
      </c>
      <c r="I355" s="139">
        <v>70</v>
      </c>
      <c r="J355" s="169" t="s">
        <v>2507</v>
      </c>
      <c r="K355" s="162">
        <v>152.94499999999999</v>
      </c>
      <c r="L355" s="162">
        <v>153.64499999999998</v>
      </c>
      <c r="M355" s="163" t="s">
        <v>2334</v>
      </c>
      <c r="N355" s="164">
        <v>9</v>
      </c>
      <c r="O355" s="139" t="s">
        <v>27</v>
      </c>
      <c r="P355" s="139" t="s">
        <v>4</v>
      </c>
      <c r="Q355" s="139" t="s">
        <v>1716</v>
      </c>
      <c r="R355" s="160" t="s">
        <v>2135</v>
      </c>
      <c r="S355" s="139" t="s">
        <v>2135</v>
      </c>
      <c r="V355" s="139" t="s">
        <v>1501</v>
      </c>
      <c r="W355" s="139">
        <v>3</v>
      </c>
      <c r="X355" s="165" t="s">
        <v>89</v>
      </c>
      <c r="Y355" s="139" t="s">
        <v>93</v>
      </c>
      <c r="Z355" s="139" t="s">
        <v>2486</v>
      </c>
      <c r="AA355" s="139" t="s">
        <v>148</v>
      </c>
      <c r="AB355" s="139" t="s">
        <v>133</v>
      </c>
      <c r="AC355" s="139" t="s">
        <v>138</v>
      </c>
      <c r="AD355" s="139" t="s">
        <v>144</v>
      </c>
      <c r="AE355" s="139">
        <v>1</v>
      </c>
      <c r="AG355" s="139" t="s">
        <v>2487</v>
      </c>
      <c r="AH355" s="160">
        <v>1</v>
      </c>
      <c r="AI355" s="166">
        <v>2</v>
      </c>
      <c r="AJ355" s="139">
        <v>1</v>
      </c>
      <c r="AK355" s="167" t="s">
        <v>110</v>
      </c>
      <c r="AL355" s="139" t="s">
        <v>107</v>
      </c>
      <c r="AN355" s="139">
        <v>68.900000000000006</v>
      </c>
      <c r="AO355" s="139">
        <v>6</v>
      </c>
      <c r="AP355" s="139">
        <v>2</v>
      </c>
      <c r="AQ355" s="139" t="s">
        <v>110</v>
      </c>
      <c r="AR355" s="167" t="s">
        <v>107</v>
      </c>
      <c r="AT355" s="139">
        <v>30</v>
      </c>
      <c r="AU355" s="139">
        <v>5</v>
      </c>
      <c r="AV355" s="139">
        <v>1</v>
      </c>
      <c r="AW355" s="139" t="s">
        <v>110</v>
      </c>
      <c r="AX355" s="139" t="s">
        <v>107</v>
      </c>
      <c r="AZ355" s="139">
        <v>0</v>
      </c>
      <c r="BF355" s="167">
        <v>0</v>
      </c>
      <c r="BL355" s="139">
        <v>0</v>
      </c>
      <c r="BX355" s="139">
        <v>0.1</v>
      </c>
      <c r="BY355" s="139">
        <v>0.1</v>
      </c>
      <c r="BZ355" s="139">
        <v>0.1</v>
      </c>
      <c r="CA355" s="139" t="s">
        <v>113</v>
      </c>
      <c r="CB355" s="139" t="s">
        <v>107</v>
      </c>
      <c r="CD355" s="139" t="s">
        <v>2003</v>
      </c>
      <c r="CE355" s="139" t="s">
        <v>2488</v>
      </c>
      <c r="CL355" s="139">
        <v>100</v>
      </c>
    </row>
    <row r="356" spans="1:90">
      <c r="A356" s="159">
        <v>43292</v>
      </c>
      <c r="B356" s="139" t="s">
        <v>1496</v>
      </c>
      <c r="D356" s="139" t="s">
        <v>1497</v>
      </c>
      <c r="E356" s="139">
        <v>61</v>
      </c>
      <c r="F356" s="139">
        <v>3</v>
      </c>
      <c r="G356" s="160" t="s">
        <v>727</v>
      </c>
      <c r="H356" s="139">
        <v>0</v>
      </c>
      <c r="I356" s="139">
        <v>72</v>
      </c>
      <c r="J356" s="169" t="s">
        <v>2507</v>
      </c>
      <c r="K356" s="162">
        <v>153.64500000000001</v>
      </c>
      <c r="L356" s="162">
        <v>154.36500000000001</v>
      </c>
      <c r="M356" s="163" t="s">
        <v>2334</v>
      </c>
      <c r="N356" s="164">
        <v>9</v>
      </c>
      <c r="O356" s="139" t="s">
        <v>27</v>
      </c>
      <c r="P356" s="139" t="s">
        <v>4</v>
      </c>
      <c r="Q356" s="139" t="s">
        <v>1716</v>
      </c>
      <c r="R356" s="160" t="s">
        <v>2135</v>
      </c>
      <c r="S356" s="139" t="s">
        <v>2135</v>
      </c>
      <c r="V356" s="139" t="s">
        <v>1501</v>
      </c>
      <c r="W356" s="139">
        <v>3</v>
      </c>
      <c r="X356" s="165" t="s">
        <v>89</v>
      </c>
      <c r="Y356" s="139" t="s">
        <v>93</v>
      </c>
      <c r="Z356" s="139" t="s">
        <v>2486</v>
      </c>
      <c r="AA356" s="139" t="s">
        <v>148</v>
      </c>
      <c r="AB356" s="139" t="s">
        <v>133</v>
      </c>
      <c r="AC356" s="139" t="s">
        <v>138</v>
      </c>
      <c r="AD356" s="139" t="s">
        <v>144</v>
      </c>
      <c r="AE356" s="139">
        <v>1</v>
      </c>
      <c r="AG356" s="139" t="s">
        <v>2487</v>
      </c>
      <c r="AH356" s="160">
        <v>1</v>
      </c>
      <c r="AI356" s="166">
        <v>2</v>
      </c>
      <c r="AJ356" s="139">
        <v>1</v>
      </c>
      <c r="AK356" s="167" t="s">
        <v>110</v>
      </c>
      <c r="AL356" s="139" t="s">
        <v>107</v>
      </c>
      <c r="AN356" s="139">
        <v>68.900000000000006</v>
      </c>
      <c r="AO356" s="139">
        <v>6</v>
      </c>
      <c r="AP356" s="139">
        <v>2</v>
      </c>
      <c r="AQ356" s="139" t="s">
        <v>110</v>
      </c>
      <c r="AR356" s="167" t="s">
        <v>107</v>
      </c>
      <c r="AT356" s="139">
        <v>30</v>
      </c>
      <c r="AU356" s="139">
        <v>5</v>
      </c>
      <c r="AV356" s="139">
        <v>1</v>
      </c>
      <c r="AW356" s="139" t="s">
        <v>110</v>
      </c>
      <c r="AX356" s="139" t="s">
        <v>107</v>
      </c>
      <c r="AZ356" s="139">
        <v>0</v>
      </c>
      <c r="BF356" s="167">
        <v>0</v>
      </c>
      <c r="BL356" s="139">
        <v>0</v>
      </c>
      <c r="BX356" s="139">
        <v>0.1</v>
      </c>
      <c r="BY356" s="139">
        <v>0.1</v>
      </c>
      <c r="BZ356" s="139">
        <v>0.1</v>
      </c>
      <c r="CA356" s="139" t="s">
        <v>113</v>
      </c>
      <c r="CB356" s="139" t="s">
        <v>107</v>
      </c>
      <c r="CD356" s="139" t="s">
        <v>2003</v>
      </c>
      <c r="CE356" s="139" t="s">
        <v>2488</v>
      </c>
      <c r="CL356" s="139">
        <v>100</v>
      </c>
    </row>
    <row r="357" spans="1:90">
      <c r="A357" s="159">
        <v>43292</v>
      </c>
      <c r="B357" s="139" t="s">
        <v>1496</v>
      </c>
      <c r="D357" s="139" t="s">
        <v>1497</v>
      </c>
      <c r="E357" s="139">
        <v>61</v>
      </c>
      <c r="F357" s="139">
        <v>4</v>
      </c>
      <c r="G357" s="160" t="s">
        <v>729</v>
      </c>
      <c r="H357" s="139">
        <v>0</v>
      </c>
      <c r="I357" s="139">
        <v>93.5</v>
      </c>
      <c r="J357" s="169" t="s">
        <v>2507</v>
      </c>
      <c r="K357" s="162">
        <v>154.36500000000001</v>
      </c>
      <c r="L357" s="162">
        <v>155.30000000000001</v>
      </c>
      <c r="M357" s="163" t="s">
        <v>2334</v>
      </c>
      <c r="N357" s="164">
        <v>9</v>
      </c>
      <c r="O357" s="139" t="s">
        <v>27</v>
      </c>
      <c r="P357" s="139" t="s">
        <v>4</v>
      </c>
      <c r="Q357" s="139" t="s">
        <v>1716</v>
      </c>
      <c r="R357" s="160" t="s">
        <v>2135</v>
      </c>
      <c r="S357" s="139" t="s">
        <v>2135</v>
      </c>
      <c r="V357" s="139" t="s">
        <v>1501</v>
      </c>
      <c r="W357" s="139">
        <v>3</v>
      </c>
      <c r="X357" s="165" t="s">
        <v>89</v>
      </c>
      <c r="Y357" s="139" t="s">
        <v>93</v>
      </c>
      <c r="Z357" s="139" t="s">
        <v>2486</v>
      </c>
      <c r="AA357" s="139" t="s">
        <v>148</v>
      </c>
      <c r="AB357" s="139" t="s">
        <v>133</v>
      </c>
      <c r="AC357" s="139" t="s">
        <v>138</v>
      </c>
      <c r="AD357" s="139" t="s">
        <v>144</v>
      </c>
      <c r="AE357" s="139">
        <v>1</v>
      </c>
      <c r="AG357" s="139" t="s">
        <v>2487</v>
      </c>
      <c r="AH357" s="160">
        <v>1</v>
      </c>
      <c r="AI357" s="166">
        <v>2</v>
      </c>
      <c r="AJ357" s="139">
        <v>1</v>
      </c>
      <c r="AK357" s="167" t="s">
        <v>110</v>
      </c>
      <c r="AL357" s="139" t="s">
        <v>107</v>
      </c>
      <c r="AN357" s="139">
        <v>68.900000000000006</v>
      </c>
      <c r="AO357" s="139">
        <v>6</v>
      </c>
      <c r="AP357" s="139">
        <v>2</v>
      </c>
      <c r="AQ357" s="139" t="s">
        <v>110</v>
      </c>
      <c r="AR357" s="167" t="s">
        <v>107</v>
      </c>
      <c r="AT357" s="139">
        <v>30</v>
      </c>
      <c r="AU357" s="139">
        <v>5</v>
      </c>
      <c r="AV357" s="139">
        <v>1</v>
      </c>
      <c r="AW357" s="139" t="s">
        <v>110</v>
      </c>
      <c r="AX357" s="139" t="s">
        <v>107</v>
      </c>
      <c r="AZ357" s="139">
        <v>0</v>
      </c>
      <c r="BF357" s="167">
        <v>0</v>
      </c>
      <c r="BL357" s="139">
        <v>0</v>
      </c>
      <c r="BX357" s="139">
        <v>0.1</v>
      </c>
      <c r="BY357" s="139">
        <v>0.1</v>
      </c>
      <c r="BZ357" s="139">
        <v>0.1</v>
      </c>
      <c r="CA357" s="139" t="s">
        <v>113</v>
      </c>
      <c r="CB357" s="139" t="s">
        <v>107</v>
      </c>
      <c r="CD357" s="139" t="s">
        <v>2003</v>
      </c>
      <c r="CE357" s="139" t="s">
        <v>2488</v>
      </c>
      <c r="CL357" s="139">
        <v>100</v>
      </c>
    </row>
    <row r="358" spans="1:90">
      <c r="A358" s="159">
        <v>43292</v>
      </c>
      <c r="B358" s="139" t="s">
        <v>1496</v>
      </c>
      <c r="D358" s="139" t="s">
        <v>1497</v>
      </c>
      <c r="E358" s="139">
        <v>62</v>
      </c>
      <c r="F358" s="139">
        <v>1</v>
      </c>
      <c r="G358" s="160" t="s">
        <v>731</v>
      </c>
      <c r="H358" s="139">
        <v>0</v>
      </c>
      <c r="I358" s="139">
        <v>60.5</v>
      </c>
      <c r="J358" s="169" t="s">
        <v>2507</v>
      </c>
      <c r="K358" s="162">
        <v>155.25</v>
      </c>
      <c r="L358" s="162">
        <v>155.85499999999999</v>
      </c>
      <c r="M358" s="163" t="s">
        <v>2334</v>
      </c>
      <c r="N358" s="164">
        <v>9</v>
      </c>
      <c r="O358" s="139" t="s">
        <v>27</v>
      </c>
      <c r="P358" s="139" t="s">
        <v>4</v>
      </c>
      <c r="Q358" s="139" t="s">
        <v>1716</v>
      </c>
      <c r="R358" s="160" t="s">
        <v>2135</v>
      </c>
      <c r="S358" s="139" t="s">
        <v>2135</v>
      </c>
      <c r="V358" s="139" t="s">
        <v>1501</v>
      </c>
      <c r="W358" s="139">
        <v>3</v>
      </c>
      <c r="X358" s="165" t="s">
        <v>89</v>
      </c>
      <c r="Y358" s="139" t="s">
        <v>93</v>
      </c>
      <c r="Z358" s="139" t="s">
        <v>2486</v>
      </c>
      <c r="AA358" s="139" t="s">
        <v>148</v>
      </c>
      <c r="AB358" s="139" t="s">
        <v>133</v>
      </c>
      <c r="AC358" s="139" t="s">
        <v>138</v>
      </c>
      <c r="AD358" s="139" t="s">
        <v>144</v>
      </c>
      <c r="AE358" s="139">
        <v>1</v>
      </c>
      <c r="AG358" s="139" t="s">
        <v>2487</v>
      </c>
      <c r="AH358" s="160">
        <v>1</v>
      </c>
      <c r="AI358" s="166">
        <v>2</v>
      </c>
      <c r="AJ358" s="139">
        <v>1</v>
      </c>
      <c r="AK358" s="167" t="s">
        <v>110</v>
      </c>
      <c r="AL358" s="139" t="s">
        <v>107</v>
      </c>
      <c r="AN358" s="139">
        <v>68.900000000000006</v>
      </c>
      <c r="AO358" s="139">
        <v>6</v>
      </c>
      <c r="AP358" s="139">
        <v>2</v>
      </c>
      <c r="AQ358" s="139" t="s">
        <v>110</v>
      </c>
      <c r="AR358" s="167" t="s">
        <v>107</v>
      </c>
      <c r="AT358" s="139">
        <v>30</v>
      </c>
      <c r="AU358" s="139">
        <v>5</v>
      </c>
      <c r="AV358" s="139">
        <v>1</v>
      </c>
      <c r="AW358" s="139" t="s">
        <v>110</v>
      </c>
      <c r="AX358" s="139" t="s">
        <v>107</v>
      </c>
      <c r="AZ358" s="139">
        <v>0</v>
      </c>
      <c r="BF358" s="167">
        <v>0</v>
      </c>
      <c r="BL358" s="139">
        <v>0</v>
      </c>
      <c r="BX358" s="139">
        <v>0.1</v>
      </c>
      <c r="BY358" s="139">
        <v>0.1</v>
      </c>
      <c r="BZ358" s="139">
        <v>0.1</v>
      </c>
      <c r="CA358" s="139" t="s">
        <v>113</v>
      </c>
      <c r="CB358" s="139" t="s">
        <v>107</v>
      </c>
      <c r="CD358" s="139" t="s">
        <v>2003</v>
      </c>
      <c r="CE358" s="139" t="s">
        <v>2488</v>
      </c>
      <c r="CL358" s="139">
        <v>100</v>
      </c>
    </row>
    <row r="359" spans="1:90">
      <c r="A359" s="159">
        <v>43292</v>
      </c>
      <c r="B359" s="139" t="s">
        <v>1496</v>
      </c>
      <c r="D359" s="139" t="s">
        <v>1497</v>
      </c>
      <c r="E359" s="139">
        <v>62</v>
      </c>
      <c r="F359" s="139">
        <v>2</v>
      </c>
      <c r="G359" s="160" t="s">
        <v>733</v>
      </c>
      <c r="H359" s="139">
        <v>0</v>
      </c>
      <c r="I359" s="139">
        <v>38</v>
      </c>
      <c r="J359" s="169" t="s">
        <v>2507</v>
      </c>
      <c r="K359" s="162">
        <v>155.85499999999999</v>
      </c>
      <c r="L359" s="162">
        <v>156.23499999999999</v>
      </c>
      <c r="M359" s="163" t="s">
        <v>2334</v>
      </c>
      <c r="N359" s="164">
        <v>9</v>
      </c>
      <c r="O359" s="139" t="s">
        <v>27</v>
      </c>
      <c r="P359" s="139" t="s">
        <v>4</v>
      </c>
      <c r="Q359" s="139" t="s">
        <v>1716</v>
      </c>
      <c r="R359" s="160" t="s">
        <v>2135</v>
      </c>
      <c r="S359" s="139" t="s">
        <v>20</v>
      </c>
      <c r="V359" s="139" t="s">
        <v>1501</v>
      </c>
      <c r="W359" s="139">
        <v>3</v>
      </c>
      <c r="X359" s="165" t="s">
        <v>89</v>
      </c>
      <c r="Y359" s="139" t="s">
        <v>93</v>
      </c>
      <c r="Z359" s="139" t="s">
        <v>2486</v>
      </c>
      <c r="AA359" s="139" t="s">
        <v>148</v>
      </c>
      <c r="AB359" s="139" t="s">
        <v>133</v>
      </c>
      <c r="AC359" s="139" t="s">
        <v>138</v>
      </c>
      <c r="AD359" s="139" t="s">
        <v>144</v>
      </c>
      <c r="AE359" s="139">
        <v>1</v>
      </c>
      <c r="AG359" s="139" t="s">
        <v>2487</v>
      </c>
      <c r="AH359" s="160">
        <v>1</v>
      </c>
      <c r="AI359" s="166">
        <v>2</v>
      </c>
      <c r="AJ359" s="139">
        <v>1</v>
      </c>
      <c r="AK359" s="167" t="s">
        <v>110</v>
      </c>
      <c r="AL359" s="139" t="s">
        <v>107</v>
      </c>
      <c r="AN359" s="139">
        <v>68.900000000000006</v>
      </c>
      <c r="AO359" s="139">
        <v>6</v>
      </c>
      <c r="AP359" s="139">
        <v>2</v>
      </c>
      <c r="AQ359" s="139" t="s">
        <v>110</v>
      </c>
      <c r="AR359" s="167" t="s">
        <v>107</v>
      </c>
      <c r="AT359" s="139">
        <v>30</v>
      </c>
      <c r="AU359" s="139">
        <v>5</v>
      </c>
      <c r="AV359" s="139">
        <v>1</v>
      </c>
      <c r="AW359" s="139" t="s">
        <v>110</v>
      </c>
      <c r="AX359" s="139" t="s">
        <v>107</v>
      </c>
      <c r="AZ359" s="139">
        <v>0</v>
      </c>
      <c r="BF359" s="167">
        <v>0</v>
      </c>
      <c r="BL359" s="139">
        <v>0</v>
      </c>
      <c r="BX359" s="139">
        <v>0.1</v>
      </c>
      <c r="BY359" s="139">
        <v>0.1</v>
      </c>
      <c r="BZ359" s="139">
        <v>0.1</v>
      </c>
      <c r="CA359" s="139" t="s">
        <v>113</v>
      </c>
      <c r="CB359" s="139" t="s">
        <v>107</v>
      </c>
      <c r="CD359" s="139" t="s">
        <v>2003</v>
      </c>
      <c r="CE359" s="139" t="s">
        <v>2488</v>
      </c>
      <c r="CL359" s="139">
        <v>100</v>
      </c>
    </row>
    <row r="360" spans="1:90">
      <c r="A360" s="159">
        <v>43292</v>
      </c>
      <c r="B360" s="139" t="s">
        <v>1496</v>
      </c>
      <c r="D360" s="139" t="s">
        <v>1497</v>
      </c>
      <c r="E360" s="139">
        <v>62</v>
      </c>
      <c r="F360" s="139">
        <v>2</v>
      </c>
      <c r="G360" s="160" t="s">
        <v>733</v>
      </c>
      <c r="H360" s="139">
        <v>38</v>
      </c>
      <c r="I360" s="139">
        <v>43</v>
      </c>
      <c r="J360" s="169" t="s">
        <v>2507</v>
      </c>
      <c r="K360" s="162">
        <v>156.23499999999999</v>
      </c>
      <c r="L360" s="162">
        <v>156.285</v>
      </c>
      <c r="M360" s="163" t="s">
        <v>2335</v>
      </c>
      <c r="N360" s="164">
        <v>3</v>
      </c>
      <c r="P360" s="139" t="s">
        <v>1489</v>
      </c>
      <c r="Q360" s="139" t="s">
        <v>1523</v>
      </c>
      <c r="R360" s="160" t="s">
        <v>20</v>
      </c>
      <c r="S360" s="139" t="s">
        <v>2135</v>
      </c>
      <c r="T360" s="139" t="s">
        <v>133</v>
      </c>
      <c r="V360" s="139" t="s">
        <v>1509</v>
      </c>
      <c r="W360" s="139">
        <v>4</v>
      </c>
      <c r="X360" s="165" t="s">
        <v>89</v>
      </c>
      <c r="Y360" s="139" t="s">
        <v>93</v>
      </c>
      <c r="Z360" s="139" t="s">
        <v>2471</v>
      </c>
      <c r="AA360" s="139" t="s">
        <v>148</v>
      </c>
      <c r="AB360" s="139" t="s">
        <v>133</v>
      </c>
      <c r="AC360" s="139" t="s">
        <v>138</v>
      </c>
      <c r="AD360" s="139" t="s">
        <v>145</v>
      </c>
      <c r="AE360" s="139">
        <v>3</v>
      </c>
      <c r="AG360" s="139" t="s">
        <v>2489</v>
      </c>
      <c r="AH360" s="160">
        <v>59.9</v>
      </c>
      <c r="AI360" s="166">
        <v>10</v>
      </c>
      <c r="AJ360" s="139">
        <v>5</v>
      </c>
      <c r="AK360" s="167" t="s">
        <v>112</v>
      </c>
      <c r="AL360" s="139" t="s">
        <v>107</v>
      </c>
      <c r="AN360" s="139">
        <v>30</v>
      </c>
      <c r="AO360" s="139">
        <v>3</v>
      </c>
      <c r="AP360" s="139">
        <v>1</v>
      </c>
      <c r="AQ360" s="139" t="s">
        <v>112</v>
      </c>
      <c r="AR360" s="167" t="s">
        <v>107</v>
      </c>
      <c r="AT360" s="139">
        <v>10</v>
      </c>
      <c r="AU360" s="139">
        <v>5</v>
      </c>
      <c r="AV360" s="139">
        <v>2</v>
      </c>
      <c r="AW360" s="139" t="s">
        <v>112</v>
      </c>
      <c r="AX360" s="139" t="s">
        <v>107</v>
      </c>
      <c r="AZ360" s="139">
        <v>0</v>
      </c>
      <c r="BF360" s="167">
        <v>0</v>
      </c>
      <c r="BL360" s="139">
        <v>0.1</v>
      </c>
      <c r="BM360" s="167">
        <v>0.5</v>
      </c>
      <c r="BN360" s="139">
        <v>0.5</v>
      </c>
      <c r="BO360" s="139" t="s">
        <v>109</v>
      </c>
      <c r="BP360" s="139" t="s">
        <v>105</v>
      </c>
      <c r="BX360" s="139">
        <v>0</v>
      </c>
      <c r="CD360" s="139" t="s">
        <v>2490</v>
      </c>
      <c r="CE360" s="139" t="s">
        <v>2473</v>
      </c>
      <c r="CL360" s="139">
        <v>100</v>
      </c>
    </row>
    <row r="361" spans="1:90">
      <c r="A361" s="159">
        <v>43292</v>
      </c>
      <c r="B361" s="139" t="s">
        <v>1496</v>
      </c>
      <c r="D361" s="139" t="s">
        <v>1497</v>
      </c>
      <c r="E361" s="139">
        <v>62</v>
      </c>
      <c r="F361" s="139">
        <v>3</v>
      </c>
      <c r="G361" s="160" t="s">
        <v>735</v>
      </c>
      <c r="H361" s="139">
        <v>0</v>
      </c>
      <c r="I361" s="139">
        <v>10.5</v>
      </c>
      <c r="J361" s="169" t="s">
        <v>2507</v>
      </c>
      <c r="K361" s="162">
        <v>156.285</v>
      </c>
      <c r="L361" s="162">
        <v>156.38999999999999</v>
      </c>
      <c r="M361" s="163" t="s">
        <v>2335</v>
      </c>
      <c r="N361" s="164">
        <v>3</v>
      </c>
      <c r="P361" s="139" t="s">
        <v>1489</v>
      </c>
      <c r="Q361" s="139" t="s">
        <v>1523</v>
      </c>
      <c r="R361" s="160" t="s">
        <v>2135</v>
      </c>
      <c r="S361" s="139" t="s">
        <v>21</v>
      </c>
      <c r="V361" s="139" t="s">
        <v>1509</v>
      </c>
      <c r="W361" s="139">
        <v>4</v>
      </c>
      <c r="X361" s="165" t="s">
        <v>89</v>
      </c>
      <c r="Y361" s="139" t="s">
        <v>93</v>
      </c>
      <c r="Z361" s="139" t="s">
        <v>2471</v>
      </c>
      <c r="AA361" s="139" t="s">
        <v>148</v>
      </c>
      <c r="AB361" s="139" t="s">
        <v>133</v>
      </c>
      <c r="AC361" s="139" t="s">
        <v>138</v>
      </c>
      <c r="AD361" s="139" t="s">
        <v>145</v>
      </c>
      <c r="AE361" s="139">
        <v>3</v>
      </c>
      <c r="AG361" s="139" t="s">
        <v>2489</v>
      </c>
      <c r="AH361" s="160">
        <v>59.9</v>
      </c>
      <c r="AI361" s="166">
        <v>10</v>
      </c>
      <c r="AJ361" s="139">
        <v>5</v>
      </c>
      <c r="AK361" s="167" t="s">
        <v>112</v>
      </c>
      <c r="AL361" s="139" t="s">
        <v>107</v>
      </c>
      <c r="AN361" s="139">
        <v>30</v>
      </c>
      <c r="AO361" s="139">
        <v>3</v>
      </c>
      <c r="AP361" s="139">
        <v>1</v>
      </c>
      <c r="AQ361" s="139" t="s">
        <v>112</v>
      </c>
      <c r="AR361" s="167" t="s">
        <v>107</v>
      </c>
      <c r="AT361" s="139">
        <v>10</v>
      </c>
      <c r="AU361" s="139">
        <v>5</v>
      </c>
      <c r="AV361" s="139">
        <v>2</v>
      </c>
      <c r="AW361" s="139" t="s">
        <v>112</v>
      </c>
      <c r="AX361" s="139" t="s">
        <v>107</v>
      </c>
      <c r="AZ361" s="139">
        <v>0</v>
      </c>
      <c r="BF361" s="167">
        <v>0</v>
      </c>
      <c r="BL361" s="139">
        <v>0.1</v>
      </c>
      <c r="BM361" s="167">
        <v>0.5</v>
      </c>
      <c r="BN361" s="139">
        <v>0.5</v>
      </c>
      <c r="BO361" s="139" t="s">
        <v>109</v>
      </c>
      <c r="BP361" s="139" t="s">
        <v>105</v>
      </c>
      <c r="BX361" s="139">
        <v>0</v>
      </c>
      <c r="CD361" s="139" t="s">
        <v>2490</v>
      </c>
      <c r="CE361" s="139" t="s">
        <v>2473</v>
      </c>
      <c r="CL361" s="139">
        <v>100</v>
      </c>
    </row>
    <row r="362" spans="1:90">
      <c r="A362" s="159">
        <v>43292</v>
      </c>
      <c r="B362" s="139" t="s">
        <v>1496</v>
      </c>
      <c r="D362" s="139" t="s">
        <v>1497</v>
      </c>
      <c r="E362" s="139">
        <v>62</v>
      </c>
      <c r="F362" s="139">
        <v>3</v>
      </c>
      <c r="G362" s="160" t="s">
        <v>735</v>
      </c>
      <c r="H362" s="139">
        <v>10.5</v>
      </c>
      <c r="I362" s="139">
        <v>84</v>
      </c>
      <c r="J362" s="169" t="s">
        <v>2507</v>
      </c>
      <c r="K362" s="162">
        <v>156.38999999999999</v>
      </c>
      <c r="L362" s="162">
        <v>157.125</v>
      </c>
      <c r="M362" s="163" t="s">
        <v>2336</v>
      </c>
      <c r="N362" s="164">
        <v>2</v>
      </c>
      <c r="O362" s="139" t="s">
        <v>27</v>
      </c>
      <c r="P362" s="139" t="s">
        <v>4</v>
      </c>
      <c r="Q362" s="139" t="s">
        <v>1716</v>
      </c>
      <c r="R362" s="160" t="s">
        <v>21</v>
      </c>
      <c r="S362" s="139" t="s">
        <v>21</v>
      </c>
      <c r="T362" s="139" t="s">
        <v>133</v>
      </c>
      <c r="U362" s="139" t="s">
        <v>138</v>
      </c>
      <c r="V362" s="139" t="s">
        <v>1501</v>
      </c>
      <c r="W362" s="139">
        <v>3</v>
      </c>
      <c r="X362" s="165" t="s">
        <v>89</v>
      </c>
      <c r="Y362" s="139" t="s">
        <v>93</v>
      </c>
      <c r="Z362" s="139" t="s">
        <v>2491</v>
      </c>
      <c r="AA362" s="139" t="s">
        <v>148</v>
      </c>
      <c r="AB362" s="139" t="s">
        <v>133</v>
      </c>
      <c r="AC362" s="139" t="s">
        <v>138</v>
      </c>
      <c r="AD362" s="139" t="s">
        <v>144</v>
      </c>
      <c r="AE362" s="139">
        <v>1</v>
      </c>
      <c r="AG362" s="139" t="s">
        <v>2492</v>
      </c>
      <c r="AH362" s="160">
        <v>1</v>
      </c>
      <c r="AI362" s="166">
        <v>1</v>
      </c>
      <c r="AJ362" s="139">
        <v>1</v>
      </c>
      <c r="AK362" s="167" t="s">
        <v>110</v>
      </c>
      <c r="AL362" s="139" t="s">
        <v>107</v>
      </c>
      <c r="AN362" s="139">
        <v>69</v>
      </c>
      <c r="AO362" s="139">
        <v>4</v>
      </c>
      <c r="AP362" s="139">
        <v>1</v>
      </c>
      <c r="AQ362" s="139" t="s">
        <v>110</v>
      </c>
      <c r="AR362" s="167" t="s">
        <v>107</v>
      </c>
      <c r="AT362" s="139">
        <v>30</v>
      </c>
      <c r="AU362" s="139">
        <v>4</v>
      </c>
      <c r="AV362" s="139">
        <v>2</v>
      </c>
      <c r="AW362" s="139" t="s">
        <v>110</v>
      </c>
      <c r="AX362" s="139" t="s">
        <v>107</v>
      </c>
      <c r="AZ362" s="139">
        <v>0</v>
      </c>
      <c r="BF362" s="167">
        <v>0</v>
      </c>
      <c r="BL362" s="139">
        <v>0</v>
      </c>
      <c r="BX362" s="139">
        <v>0</v>
      </c>
      <c r="CD362" s="139" t="s">
        <v>2003</v>
      </c>
      <c r="CE362" s="139" t="s">
        <v>2488</v>
      </c>
      <c r="CL362" s="139">
        <v>100</v>
      </c>
    </row>
    <row r="363" spans="1:90">
      <c r="A363" s="159">
        <v>43292</v>
      </c>
      <c r="B363" s="139" t="s">
        <v>1496</v>
      </c>
      <c r="D363" s="139" t="s">
        <v>1497</v>
      </c>
      <c r="E363" s="139">
        <v>62</v>
      </c>
      <c r="F363" s="139">
        <v>3</v>
      </c>
      <c r="G363" s="160" t="s">
        <v>735</v>
      </c>
      <c r="H363" s="139">
        <v>84</v>
      </c>
      <c r="I363" s="139">
        <v>96.5</v>
      </c>
      <c r="J363" s="169" t="s">
        <v>2507</v>
      </c>
      <c r="K363" s="162">
        <v>157.125</v>
      </c>
      <c r="L363" s="162">
        <v>157.25</v>
      </c>
      <c r="M363" s="163" t="s">
        <v>2337</v>
      </c>
      <c r="N363" s="164">
        <v>1</v>
      </c>
      <c r="P363" s="139" t="s">
        <v>1489</v>
      </c>
      <c r="Q363" s="139" t="s">
        <v>1523</v>
      </c>
      <c r="R363" s="160" t="s">
        <v>21</v>
      </c>
      <c r="S363" s="139" t="s">
        <v>2135</v>
      </c>
      <c r="T363" s="139" t="s">
        <v>133</v>
      </c>
      <c r="V363" s="139" t="s">
        <v>1509</v>
      </c>
      <c r="W363" s="139">
        <v>4</v>
      </c>
      <c r="X363" s="165" t="s">
        <v>89</v>
      </c>
      <c r="Y363" s="139" t="s">
        <v>93</v>
      </c>
      <c r="Z363" s="139" t="s">
        <v>2493</v>
      </c>
      <c r="AD363" s="139" t="s">
        <v>146</v>
      </c>
      <c r="AE363" s="139">
        <v>0</v>
      </c>
      <c r="AG363" s="139" t="s">
        <v>1541</v>
      </c>
      <c r="AH363" s="160">
        <v>30</v>
      </c>
      <c r="AI363" s="166">
        <v>4</v>
      </c>
      <c r="AJ363" s="139">
        <v>1</v>
      </c>
      <c r="AK363" s="167" t="s">
        <v>110</v>
      </c>
      <c r="AL363" s="139" t="s">
        <v>107</v>
      </c>
      <c r="AN363" s="139">
        <v>10</v>
      </c>
      <c r="AO363" s="139">
        <v>4</v>
      </c>
      <c r="AP363" s="139">
        <v>1</v>
      </c>
      <c r="AQ363" s="139" t="s">
        <v>110</v>
      </c>
      <c r="AR363" s="167" t="s">
        <v>107</v>
      </c>
      <c r="AT363" s="139">
        <v>60</v>
      </c>
      <c r="AU363" s="139">
        <v>3</v>
      </c>
      <c r="AV363" s="139">
        <v>1</v>
      </c>
      <c r="AW363" s="139" t="s">
        <v>110</v>
      </c>
      <c r="AX363" s="139" t="s">
        <v>107</v>
      </c>
      <c r="AZ363" s="139">
        <v>0</v>
      </c>
      <c r="BF363" s="167">
        <v>0</v>
      </c>
      <c r="BL363" s="139">
        <v>0</v>
      </c>
      <c r="BX363" s="139">
        <v>0</v>
      </c>
      <c r="CD363" s="139" t="s">
        <v>2003</v>
      </c>
      <c r="CE363" s="139" t="s">
        <v>2067</v>
      </c>
      <c r="CL363" s="139">
        <v>100</v>
      </c>
    </row>
    <row r="364" spans="1:90">
      <c r="A364" s="159">
        <v>43292</v>
      </c>
      <c r="B364" s="139" t="s">
        <v>1496</v>
      </c>
      <c r="D364" s="139" t="s">
        <v>1497</v>
      </c>
      <c r="E364" s="139">
        <v>62</v>
      </c>
      <c r="F364" s="139">
        <v>4</v>
      </c>
      <c r="G364" s="160" t="s">
        <v>737</v>
      </c>
      <c r="H364" s="139">
        <v>0</v>
      </c>
      <c r="I364" s="139">
        <v>1.5</v>
      </c>
      <c r="J364" s="169" t="s">
        <v>2507</v>
      </c>
      <c r="K364" s="162">
        <v>157.25</v>
      </c>
      <c r="L364" s="162">
        <v>157.26499999999999</v>
      </c>
      <c r="M364" s="163" t="s">
        <v>2337</v>
      </c>
      <c r="N364" s="164">
        <v>1</v>
      </c>
      <c r="P364" s="139" t="s">
        <v>1489</v>
      </c>
      <c r="Q364" s="139" t="s">
        <v>1523</v>
      </c>
      <c r="R364" s="160" t="s">
        <v>2135</v>
      </c>
      <c r="S364" s="139" t="s">
        <v>21</v>
      </c>
      <c r="V364" s="139" t="s">
        <v>1509</v>
      </c>
      <c r="W364" s="139">
        <v>4</v>
      </c>
      <c r="X364" s="165" t="s">
        <v>89</v>
      </c>
      <c r="Y364" s="139" t="s">
        <v>93</v>
      </c>
      <c r="Z364" s="139" t="s">
        <v>2493</v>
      </c>
      <c r="AD364" s="139" t="s">
        <v>146</v>
      </c>
      <c r="AE364" s="139">
        <v>0</v>
      </c>
      <c r="AG364" s="139" t="s">
        <v>1541</v>
      </c>
      <c r="AH364" s="160">
        <v>30</v>
      </c>
      <c r="AI364" s="166">
        <v>4</v>
      </c>
      <c r="AJ364" s="139">
        <v>1</v>
      </c>
      <c r="AK364" s="167" t="s">
        <v>110</v>
      </c>
      <c r="AL364" s="139" t="s">
        <v>107</v>
      </c>
      <c r="AN364" s="139">
        <v>10</v>
      </c>
      <c r="AO364" s="139">
        <v>4</v>
      </c>
      <c r="AP364" s="139">
        <v>1</v>
      </c>
      <c r="AQ364" s="139" t="s">
        <v>110</v>
      </c>
      <c r="AR364" s="167" t="s">
        <v>107</v>
      </c>
      <c r="AT364" s="139">
        <v>60</v>
      </c>
      <c r="AU364" s="139">
        <v>3</v>
      </c>
      <c r="AV364" s="139">
        <v>1</v>
      </c>
      <c r="AW364" s="139" t="s">
        <v>110</v>
      </c>
      <c r="AX364" s="139" t="s">
        <v>107</v>
      </c>
      <c r="AZ364" s="139">
        <v>0</v>
      </c>
      <c r="BF364" s="167">
        <v>0</v>
      </c>
      <c r="BL364" s="139">
        <v>0</v>
      </c>
      <c r="BX364" s="139">
        <v>0</v>
      </c>
      <c r="CD364" s="139" t="s">
        <v>2003</v>
      </c>
      <c r="CE364" s="139" t="s">
        <v>2067</v>
      </c>
      <c r="CL364" s="139">
        <v>100</v>
      </c>
    </row>
    <row r="365" spans="1:90">
      <c r="A365" s="159">
        <v>43292</v>
      </c>
      <c r="B365" s="139" t="s">
        <v>1496</v>
      </c>
      <c r="D365" s="139" t="s">
        <v>1497</v>
      </c>
      <c r="E365" s="139">
        <v>62</v>
      </c>
      <c r="F365" s="139">
        <v>4</v>
      </c>
      <c r="G365" s="160" t="s">
        <v>737</v>
      </c>
      <c r="H365" s="139">
        <v>1.5</v>
      </c>
      <c r="I365" s="139">
        <v>98.5</v>
      </c>
      <c r="J365" s="169" t="s">
        <v>2507</v>
      </c>
      <c r="K365" s="162">
        <v>157.26499999999999</v>
      </c>
      <c r="L365" s="162">
        <v>158.23500000000001</v>
      </c>
      <c r="M365" s="163" t="s">
        <v>2338</v>
      </c>
      <c r="N365" s="164">
        <v>11</v>
      </c>
      <c r="O365" s="139" t="s">
        <v>27</v>
      </c>
      <c r="P365" s="139" t="s">
        <v>4</v>
      </c>
      <c r="Q365" s="139" t="s">
        <v>1716</v>
      </c>
      <c r="R365" s="160" t="s">
        <v>21</v>
      </c>
      <c r="S365" s="139" t="s">
        <v>2135</v>
      </c>
      <c r="T365" s="139" t="s">
        <v>133</v>
      </c>
      <c r="V365" s="139" t="s">
        <v>1509</v>
      </c>
      <c r="W365" s="139">
        <v>4</v>
      </c>
      <c r="X365" s="165" t="s">
        <v>89</v>
      </c>
      <c r="Y365" s="139" t="s">
        <v>93</v>
      </c>
      <c r="Z365" s="139" t="s">
        <v>2494</v>
      </c>
      <c r="AB365" s="139" t="s">
        <v>133</v>
      </c>
      <c r="AC365" s="139" t="s">
        <v>138</v>
      </c>
      <c r="AD365" s="139" t="s">
        <v>144</v>
      </c>
      <c r="AE365" s="139">
        <v>1</v>
      </c>
      <c r="AG365" s="139" t="s">
        <v>2487</v>
      </c>
      <c r="AH365" s="160">
        <v>3</v>
      </c>
      <c r="AI365" s="166">
        <v>5</v>
      </c>
      <c r="AJ365" s="139">
        <v>1</v>
      </c>
      <c r="AK365" s="167" t="s">
        <v>112</v>
      </c>
      <c r="AL365" s="139" t="s">
        <v>107</v>
      </c>
      <c r="AN365" s="139">
        <v>62</v>
      </c>
      <c r="AO365" s="139">
        <v>4</v>
      </c>
      <c r="AP365" s="139">
        <v>2</v>
      </c>
      <c r="AQ365" s="139" t="s">
        <v>110</v>
      </c>
      <c r="AR365" s="167" t="s">
        <v>107</v>
      </c>
      <c r="AT365" s="139">
        <v>35</v>
      </c>
      <c r="AU365" s="139">
        <v>4</v>
      </c>
      <c r="AV365" s="139">
        <v>3</v>
      </c>
      <c r="AW365" s="139" t="s">
        <v>112</v>
      </c>
      <c r="AX365" s="139" t="s">
        <v>107</v>
      </c>
      <c r="AZ365" s="139">
        <v>0</v>
      </c>
      <c r="BF365" s="167">
        <v>0</v>
      </c>
      <c r="BL365" s="139">
        <v>0</v>
      </c>
      <c r="BX365" s="139">
        <v>0</v>
      </c>
      <c r="CD365" s="139" t="s">
        <v>2003</v>
      </c>
      <c r="CE365" s="139" t="s">
        <v>2495</v>
      </c>
      <c r="CL365" s="139">
        <v>100</v>
      </c>
    </row>
    <row r="366" spans="1:90">
      <c r="A366" s="159">
        <v>43292</v>
      </c>
      <c r="B366" s="139" t="s">
        <v>1496</v>
      </c>
      <c r="D366" s="139" t="s">
        <v>1497</v>
      </c>
      <c r="E366" s="139">
        <v>63</v>
      </c>
      <c r="F366" s="139">
        <v>1</v>
      </c>
      <c r="G366" s="160" t="s">
        <v>739</v>
      </c>
      <c r="H366" s="139">
        <v>0</v>
      </c>
      <c r="I366" s="139">
        <v>42</v>
      </c>
      <c r="J366" s="169" t="s">
        <v>2507</v>
      </c>
      <c r="K366" s="162">
        <v>158.25</v>
      </c>
      <c r="L366" s="162">
        <v>158.66999999999999</v>
      </c>
      <c r="M366" s="163" t="s">
        <v>2338</v>
      </c>
      <c r="N366" s="164">
        <v>11</v>
      </c>
      <c r="O366" s="139" t="s">
        <v>27</v>
      </c>
      <c r="P366" s="139" t="s">
        <v>4</v>
      </c>
      <c r="Q366" s="139" t="s">
        <v>1716</v>
      </c>
      <c r="R366" s="160" t="s">
        <v>2135</v>
      </c>
      <c r="S366" s="139" t="s">
        <v>2135</v>
      </c>
      <c r="V366" s="139" t="s">
        <v>1509</v>
      </c>
      <c r="W366" s="139">
        <v>4</v>
      </c>
      <c r="X366" s="165" t="s">
        <v>89</v>
      </c>
      <c r="Y366" s="139" t="s">
        <v>93</v>
      </c>
      <c r="Z366" s="139" t="s">
        <v>2494</v>
      </c>
      <c r="AB366" s="139" t="s">
        <v>133</v>
      </c>
      <c r="AC366" s="139" t="s">
        <v>138</v>
      </c>
      <c r="AD366" s="139" t="s">
        <v>144</v>
      </c>
      <c r="AE366" s="139">
        <v>1</v>
      </c>
      <c r="AG366" s="139" t="s">
        <v>2487</v>
      </c>
      <c r="AH366" s="160">
        <v>3</v>
      </c>
      <c r="AI366" s="166">
        <v>5</v>
      </c>
      <c r="AJ366" s="139">
        <v>1</v>
      </c>
      <c r="AK366" s="167" t="s">
        <v>112</v>
      </c>
      <c r="AL366" s="139" t="s">
        <v>107</v>
      </c>
      <c r="AN366" s="139">
        <v>62</v>
      </c>
      <c r="AO366" s="139">
        <v>4</v>
      </c>
      <c r="AP366" s="139">
        <v>2</v>
      </c>
      <c r="AQ366" s="139" t="s">
        <v>110</v>
      </c>
      <c r="AR366" s="167" t="s">
        <v>107</v>
      </c>
      <c r="AT366" s="139">
        <v>35</v>
      </c>
      <c r="AU366" s="139">
        <v>4</v>
      </c>
      <c r="AV366" s="139">
        <v>3</v>
      </c>
      <c r="AW366" s="139" t="s">
        <v>112</v>
      </c>
      <c r="AX366" s="139" t="s">
        <v>107</v>
      </c>
      <c r="AZ366" s="139">
        <v>0</v>
      </c>
      <c r="BF366" s="167">
        <v>0</v>
      </c>
      <c r="BL366" s="139">
        <v>0</v>
      </c>
      <c r="BX366" s="139">
        <v>0</v>
      </c>
      <c r="CD366" s="139" t="s">
        <v>2003</v>
      </c>
      <c r="CE366" s="139" t="s">
        <v>2495</v>
      </c>
      <c r="CL366" s="139">
        <v>100</v>
      </c>
    </row>
    <row r="367" spans="1:90">
      <c r="A367" s="159">
        <v>43292</v>
      </c>
      <c r="B367" s="139" t="s">
        <v>1496</v>
      </c>
      <c r="D367" s="139" t="s">
        <v>1497</v>
      </c>
      <c r="E367" s="139">
        <v>63</v>
      </c>
      <c r="F367" s="139">
        <v>2</v>
      </c>
      <c r="G367" s="160" t="s">
        <v>741</v>
      </c>
      <c r="H367" s="139">
        <v>0</v>
      </c>
      <c r="I367" s="139">
        <v>58.5</v>
      </c>
      <c r="J367" s="169" t="s">
        <v>2507</v>
      </c>
      <c r="K367" s="162">
        <v>158.66999999999999</v>
      </c>
      <c r="L367" s="162">
        <v>159.255</v>
      </c>
      <c r="M367" s="163" t="s">
        <v>2338</v>
      </c>
      <c r="N367" s="164">
        <v>11</v>
      </c>
      <c r="O367" s="139" t="s">
        <v>27</v>
      </c>
      <c r="P367" s="139" t="s">
        <v>4</v>
      </c>
      <c r="Q367" s="139" t="s">
        <v>1716</v>
      </c>
      <c r="R367" s="160" t="s">
        <v>2135</v>
      </c>
      <c r="S367" s="139" t="s">
        <v>2135</v>
      </c>
      <c r="V367" s="139" t="s">
        <v>1509</v>
      </c>
      <c r="W367" s="139">
        <v>4</v>
      </c>
      <c r="X367" s="165" t="s">
        <v>89</v>
      </c>
      <c r="Y367" s="139" t="s">
        <v>93</v>
      </c>
      <c r="Z367" s="139" t="s">
        <v>2494</v>
      </c>
      <c r="AB367" s="139" t="s">
        <v>133</v>
      </c>
      <c r="AC367" s="139" t="s">
        <v>138</v>
      </c>
      <c r="AD367" s="139" t="s">
        <v>144</v>
      </c>
      <c r="AE367" s="139">
        <v>1</v>
      </c>
      <c r="AG367" s="139" t="s">
        <v>2487</v>
      </c>
      <c r="AH367" s="160">
        <v>3</v>
      </c>
      <c r="AI367" s="166">
        <v>5</v>
      </c>
      <c r="AJ367" s="139">
        <v>1</v>
      </c>
      <c r="AK367" s="167" t="s">
        <v>112</v>
      </c>
      <c r="AL367" s="139" t="s">
        <v>107</v>
      </c>
      <c r="AN367" s="139">
        <v>62</v>
      </c>
      <c r="AO367" s="139">
        <v>4</v>
      </c>
      <c r="AP367" s="139">
        <v>2</v>
      </c>
      <c r="AQ367" s="139" t="s">
        <v>110</v>
      </c>
      <c r="AR367" s="167" t="s">
        <v>107</v>
      </c>
      <c r="AT367" s="139">
        <v>35</v>
      </c>
      <c r="AU367" s="139">
        <v>4</v>
      </c>
      <c r="AV367" s="139">
        <v>3</v>
      </c>
      <c r="AW367" s="139" t="s">
        <v>112</v>
      </c>
      <c r="AX367" s="139" t="s">
        <v>107</v>
      </c>
      <c r="AZ367" s="139">
        <v>0</v>
      </c>
      <c r="BF367" s="167">
        <v>0</v>
      </c>
      <c r="BL367" s="139">
        <v>0</v>
      </c>
      <c r="BX367" s="139">
        <v>0</v>
      </c>
      <c r="CD367" s="139" t="s">
        <v>2003</v>
      </c>
      <c r="CE367" s="139" t="s">
        <v>2495</v>
      </c>
      <c r="CL367" s="139">
        <v>100</v>
      </c>
    </row>
    <row r="368" spans="1:90">
      <c r="A368" s="159">
        <v>43292</v>
      </c>
      <c r="B368" s="139" t="s">
        <v>1496</v>
      </c>
      <c r="D368" s="139" t="s">
        <v>1497</v>
      </c>
      <c r="E368" s="139">
        <v>63</v>
      </c>
      <c r="F368" s="139">
        <v>3</v>
      </c>
      <c r="G368" s="160" t="s">
        <v>743</v>
      </c>
      <c r="H368" s="139">
        <v>0</v>
      </c>
      <c r="I368" s="139">
        <v>71</v>
      </c>
      <c r="J368" s="169" t="s">
        <v>2507</v>
      </c>
      <c r="K368" s="162">
        <v>159.255</v>
      </c>
      <c r="L368" s="162">
        <v>159.965</v>
      </c>
      <c r="M368" s="163" t="s">
        <v>2338</v>
      </c>
      <c r="N368" s="164">
        <v>11</v>
      </c>
      <c r="O368" s="139" t="s">
        <v>27</v>
      </c>
      <c r="P368" s="139" t="s">
        <v>4</v>
      </c>
      <c r="Q368" s="139" t="s">
        <v>1716</v>
      </c>
      <c r="R368" s="160" t="s">
        <v>2135</v>
      </c>
      <c r="S368" s="139" t="s">
        <v>2135</v>
      </c>
      <c r="V368" s="139" t="s">
        <v>1509</v>
      </c>
      <c r="W368" s="139">
        <v>4</v>
      </c>
      <c r="X368" s="165" t="s">
        <v>89</v>
      </c>
      <c r="Y368" s="139" t="s">
        <v>93</v>
      </c>
      <c r="Z368" s="139" t="s">
        <v>2494</v>
      </c>
      <c r="AB368" s="139" t="s">
        <v>133</v>
      </c>
      <c r="AC368" s="139" t="s">
        <v>138</v>
      </c>
      <c r="AD368" s="139" t="s">
        <v>144</v>
      </c>
      <c r="AE368" s="139">
        <v>1</v>
      </c>
      <c r="AG368" s="139" t="s">
        <v>2487</v>
      </c>
      <c r="AH368" s="160">
        <v>3</v>
      </c>
      <c r="AI368" s="166">
        <v>5</v>
      </c>
      <c r="AJ368" s="139">
        <v>1</v>
      </c>
      <c r="AK368" s="167" t="s">
        <v>112</v>
      </c>
      <c r="AL368" s="139" t="s">
        <v>107</v>
      </c>
      <c r="AN368" s="139">
        <v>62</v>
      </c>
      <c r="AO368" s="139">
        <v>4</v>
      </c>
      <c r="AP368" s="139">
        <v>2</v>
      </c>
      <c r="AQ368" s="139" t="s">
        <v>110</v>
      </c>
      <c r="AR368" s="167" t="s">
        <v>107</v>
      </c>
      <c r="AT368" s="139">
        <v>35</v>
      </c>
      <c r="AU368" s="139">
        <v>4</v>
      </c>
      <c r="AV368" s="139">
        <v>3</v>
      </c>
      <c r="AW368" s="139" t="s">
        <v>112</v>
      </c>
      <c r="AX368" s="139" t="s">
        <v>107</v>
      </c>
      <c r="AZ368" s="139">
        <v>0</v>
      </c>
      <c r="BF368" s="167">
        <v>0</v>
      </c>
      <c r="BL368" s="139">
        <v>0</v>
      </c>
      <c r="BX368" s="139">
        <v>0</v>
      </c>
      <c r="CD368" s="139" t="s">
        <v>2003</v>
      </c>
      <c r="CE368" s="139" t="s">
        <v>2495</v>
      </c>
      <c r="CL368" s="139">
        <v>100</v>
      </c>
    </row>
    <row r="369" spans="1:90">
      <c r="A369" s="159">
        <v>43292</v>
      </c>
      <c r="B369" s="139" t="s">
        <v>1496</v>
      </c>
      <c r="D369" s="139" t="s">
        <v>1497</v>
      </c>
      <c r="E369" s="139">
        <v>63</v>
      </c>
      <c r="F369" s="139">
        <v>4</v>
      </c>
      <c r="G369" s="160" t="s">
        <v>745</v>
      </c>
      <c r="H369" s="143">
        <v>0</v>
      </c>
      <c r="I369" s="139">
        <v>26.5</v>
      </c>
      <c r="J369" s="169" t="s">
        <v>2507</v>
      </c>
      <c r="K369" s="162">
        <v>159.965</v>
      </c>
      <c r="L369" s="162">
        <v>160.22999999999999</v>
      </c>
      <c r="M369" s="163" t="s">
        <v>2338</v>
      </c>
      <c r="N369" s="164">
        <v>11</v>
      </c>
      <c r="O369" s="139" t="s">
        <v>27</v>
      </c>
      <c r="P369" s="139" t="s">
        <v>4</v>
      </c>
      <c r="Q369" s="139" t="s">
        <v>1716</v>
      </c>
      <c r="R369" s="160" t="s">
        <v>2135</v>
      </c>
      <c r="S369" s="139" t="s">
        <v>24</v>
      </c>
      <c r="V369" s="139" t="s">
        <v>1509</v>
      </c>
      <c r="W369" s="139">
        <v>4</v>
      </c>
      <c r="X369" s="165" t="s">
        <v>89</v>
      </c>
      <c r="Y369" s="139" t="s">
        <v>93</v>
      </c>
      <c r="Z369" s="139" t="s">
        <v>2494</v>
      </c>
      <c r="AB369" s="139" t="s">
        <v>133</v>
      </c>
      <c r="AC369" s="139" t="s">
        <v>138</v>
      </c>
      <c r="AD369" s="139" t="s">
        <v>144</v>
      </c>
      <c r="AE369" s="139">
        <v>1</v>
      </c>
      <c r="AG369" s="139" t="s">
        <v>2487</v>
      </c>
      <c r="AH369" s="160">
        <v>3</v>
      </c>
      <c r="AI369" s="166">
        <v>5</v>
      </c>
      <c r="AJ369" s="139">
        <v>1</v>
      </c>
      <c r="AK369" s="167" t="s">
        <v>112</v>
      </c>
      <c r="AL369" s="139" t="s">
        <v>107</v>
      </c>
      <c r="AN369" s="139">
        <v>62</v>
      </c>
      <c r="AO369" s="139">
        <v>4</v>
      </c>
      <c r="AP369" s="139">
        <v>2</v>
      </c>
      <c r="AQ369" s="139" t="s">
        <v>110</v>
      </c>
      <c r="AR369" s="167" t="s">
        <v>107</v>
      </c>
      <c r="AT369" s="139">
        <v>35</v>
      </c>
      <c r="AU369" s="139">
        <v>4</v>
      </c>
      <c r="AV369" s="139">
        <v>3</v>
      </c>
      <c r="AW369" s="139" t="s">
        <v>112</v>
      </c>
      <c r="AX369" s="139" t="s">
        <v>107</v>
      </c>
      <c r="AZ369" s="139">
        <v>0</v>
      </c>
      <c r="BF369" s="167">
        <v>0</v>
      </c>
      <c r="BL369" s="139">
        <v>0</v>
      </c>
      <c r="BX369" s="139">
        <v>0</v>
      </c>
      <c r="CD369" s="139" t="s">
        <v>2003</v>
      </c>
      <c r="CE369" s="139" t="s">
        <v>2495</v>
      </c>
      <c r="CL369" s="139">
        <v>100</v>
      </c>
    </row>
    <row r="370" spans="1:90">
      <c r="A370" s="159">
        <v>43292</v>
      </c>
      <c r="B370" s="139" t="s">
        <v>1496</v>
      </c>
      <c r="D370" s="139" t="s">
        <v>1497</v>
      </c>
      <c r="E370" s="139">
        <v>63</v>
      </c>
      <c r="F370" s="139">
        <v>4</v>
      </c>
      <c r="G370" s="160" t="s">
        <v>745</v>
      </c>
      <c r="H370" s="139">
        <v>0</v>
      </c>
      <c r="I370" s="139">
        <v>63</v>
      </c>
      <c r="J370" s="169" t="s">
        <v>2507</v>
      </c>
      <c r="K370" s="162">
        <v>159.965</v>
      </c>
      <c r="L370" s="162">
        <v>160.595</v>
      </c>
      <c r="M370" s="163" t="s">
        <v>2460</v>
      </c>
      <c r="N370" s="164" t="s">
        <v>1499</v>
      </c>
      <c r="P370" s="139" t="s">
        <v>12</v>
      </c>
      <c r="Q370" s="139" t="s">
        <v>1588</v>
      </c>
      <c r="R370" s="160" t="s">
        <v>24</v>
      </c>
      <c r="S370" s="139" t="s">
        <v>2135</v>
      </c>
      <c r="T370" s="139" t="s">
        <v>133</v>
      </c>
      <c r="U370" s="139" t="s">
        <v>140</v>
      </c>
      <c r="V370" s="139" t="s">
        <v>1509</v>
      </c>
      <c r="W370" s="139">
        <v>4</v>
      </c>
      <c r="X370" s="165" t="s">
        <v>89</v>
      </c>
      <c r="Y370" s="139" t="s">
        <v>93</v>
      </c>
      <c r="Z370" s="139" t="s">
        <v>1946</v>
      </c>
      <c r="AD370" s="139" t="s">
        <v>146</v>
      </c>
      <c r="AE370" s="139">
        <v>0</v>
      </c>
      <c r="AG370" s="139" t="s">
        <v>1541</v>
      </c>
      <c r="AH370" s="160">
        <v>99.7</v>
      </c>
      <c r="AI370" s="166">
        <v>1</v>
      </c>
      <c r="AJ370" s="139">
        <v>1</v>
      </c>
      <c r="AK370" s="167" t="s">
        <v>109</v>
      </c>
      <c r="AL370" s="139" t="s">
        <v>107</v>
      </c>
      <c r="AN370" s="139">
        <v>0.1</v>
      </c>
      <c r="AO370" s="139">
        <v>0.1</v>
      </c>
      <c r="AP370" s="139">
        <v>0.1</v>
      </c>
      <c r="AQ370" s="139" t="s">
        <v>113</v>
      </c>
      <c r="AR370" s="167" t="s">
        <v>107</v>
      </c>
      <c r="AT370" s="139">
        <v>0.1</v>
      </c>
      <c r="AU370" s="139">
        <v>0.1</v>
      </c>
      <c r="AV370" s="139">
        <v>0.1</v>
      </c>
      <c r="AW370" s="139" t="s">
        <v>113</v>
      </c>
      <c r="AX370" s="139" t="s">
        <v>107</v>
      </c>
      <c r="AZ370" s="139">
        <v>0</v>
      </c>
      <c r="BF370" s="167">
        <v>0</v>
      </c>
      <c r="BL370" s="139">
        <v>0.1</v>
      </c>
      <c r="BM370" s="167">
        <v>0.1</v>
      </c>
      <c r="BN370" s="139">
        <v>0.1</v>
      </c>
      <c r="BO370" s="139" t="s">
        <v>109</v>
      </c>
      <c r="BP370" s="139" t="s">
        <v>105</v>
      </c>
      <c r="BX370" s="139">
        <v>0</v>
      </c>
      <c r="CE370" s="139" t="s">
        <v>2423</v>
      </c>
      <c r="CL370" s="139">
        <v>99.999999999999986</v>
      </c>
    </row>
    <row r="371" spans="1:90">
      <c r="A371" s="159">
        <v>43292</v>
      </c>
      <c r="B371" s="139" t="s">
        <v>1496</v>
      </c>
      <c r="D371" s="139" t="s">
        <v>1497</v>
      </c>
      <c r="E371" s="139">
        <v>63</v>
      </c>
      <c r="F371" s="139">
        <v>5</v>
      </c>
      <c r="G371" s="160" t="s">
        <v>747</v>
      </c>
      <c r="H371" s="139">
        <v>0</v>
      </c>
      <c r="I371" s="139">
        <v>75.5</v>
      </c>
      <c r="J371" s="169" t="s">
        <v>2507</v>
      </c>
      <c r="K371" s="162">
        <v>160.595</v>
      </c>
      <c r="L371" s="162">
        <v>161.35</v>
      </c>
      <c r="M371" s="163" t="s">
        <v>2460</v>
      </c>
      <c r="N371" s="164" t="s">
        <v>1499</v>
      </c>
      <c r="P371" s="139" t="s">
        <v>12</v>
      </c>
      <c r="Q371" s="139" t="s">
        <v>1588</v>
      </c>
      <c r="R371" s="160" t="s">
        <v>2135</v>
      </c>
      <c r="S371" s="139" t="s">
        <v>2135</v>
      </c>
      <c r="V371" s="139" t="s">
        <v>1509</v>
      </c>
      <c r="W371" s="139">
        <v>4</v>
      </c>
      <c r="X371" s="165" t="s">
        <v>89</v>
      </c>
      <c r="Y371" s="139" t="s">
        <v>93</v>
      </c>
      <c r="Z371" s="139" t="s">
        <v>1946</v>
      </c>
      <c r="AD371" s="139" t="s">
        <v>146</v>
      </c>
      <c r="AE371" s="139">
        <v>0</v>
      </c>
      <c r="AG371" s="139" t="s">
        <v>1541</v>
      </c>
      <c r="AH371" s="160">
        <v>99.7</v>
      </c>
      <c r="AI371" s="166">
        <v>1</v>
      </c>
      <c r="AJ371" s="139">
        <v>1</v>
      </c>
      <c r="AK371" s="167" t="s">
        <v>109</v>
      </c>
      <c r="AL371" s="139" t="s">
        <v>107</v>
      </c>
      <c r="AN371" s="139">
        <v>0.1</v>
      </c>
      <c r="AO371" s="139">
        <v>0.1</v>
      </c>
      <c r="AP371" s="139">
        <v>0.1</v>
      </c>
      <c r="AQ371" s="139" t="s">
        <v>113</v>
      </c>
      <c r="AR371" s="167" t="s">
        <v>107</v>
      </c>
      <c r="AT371" s="139">
        <v>0.1</v>
      </c>
      <c r="AU371" s="139">
        <v>0.1</v>
      </c>
      <c r="AV371" s="139">
        <v>0.1</v>
      </c>
      <c r="AW371" s="139" t="s">
        <v>113</v>
      </c>
      <c r="AX371" s="139" t="s">
        <v>107</v>
      </c>
      <c r="AZ371" s="139">
        <v>0</v>
      </c>
      <c r="BF371" s="167">
        <v>0</v>
      </c>
      <c r="BL371" s="139">
        <v>0.1</v>
      </c>
      <c r="BM371" s="167">
        <v>0.1</v>
      </c>
      <c r="BN371" s="139">
        <v>0.1</v>
      </c>
      <c r="BO371" s="139" t="s">
        <v>109</v>
      </c>
      <c r="BP371" s="139" t="s">
        <v>105</v>
      </c>
      <c r="BX371" s="139">
        <v>0</v>
      </c>
      <c r="CE371" s="139" t="s">
        <v>2423</v>
      </c>
      <c r="CL371" s="139">
        <v>99.999999999999986</v>
      </c>
    </row>
    <row r="372" spans="1:90">
      <c r="A372" s="159">
        <v>43292</v>
      </c>
      <c r="B372" s="139" t="s">
        <v>1496</v>
      </c>
      <c r="D372" s="139" t="s">
        <v>1497</v>
      </c>
      <c r="E372" s="139">
        <v>64</v>
      </c>
      <c r="F372" s="139">
        <v>1</v>
      </c>
      <c r="G372" s="160" t="s">
        <v>749</v>
      </c>
      <c r="H372" s="139">
        <v>0</v>
      </c>
      <c r="I372" s="139">
        <v>95</v>
      </c>
      <c r="J372" s="169" t="s">
        <v>2507</v>
      </c>
      <c r="K372" s="162">
        <v>161.25</v>
      </c>
      <c r="L372" s="162">
        <v>162.19999999999999</v>
      </c>
      <c r="M372" s="163" t="s">
        <v>2460</v>
      </c>
      <c r="N372" s="164" t="s">
        <v>1499</v>
      </c>
      <c r="P372" s="139" t="s">
        <v>12</v>
      </c>
      <c r="Q372" s="139" t="s">
        <v>1588</v>
      </c>
      <c r="R372" s="160" t="s">
        <v>2135</v>
      </c>
      <c r="S372" s="139" t="s">
        <v>2135</v>
      </c>
      <c r="V372" s="139" t="s">
        <v>1509</v>
      </c>
      <c r="W372" s="139">
        <v>4</v>
      </c>
      <c r="X372" s="165" t="s">
        <v>89</v>
      </c>
      <c r="Y372" s="139" t="s">
        <v>93</v>
      </c>
      <c r="Z372" s="139" t="s">
        <v>1946</v>
      </c>
      <c r="AD372" s="139" t="s">
        <v>146</v>
      </c>
      <c r="AE372" s="139">
        <v>0</v>
      </c>
      <c r="AG372" s="139" t="s">
        <v>1541</v>
      </c>
      <c r="AH372" s="160">
        <v>99.7</v>
      </c>
      <c r="AI372" s="166">
        <v>1</v>
      </c>
      <c r="AJ372" s="139">
        <v>1</v>
      </c>
      <c r="AK372" s="167" t="s">
        <v>109</v>
      </c>
      <c r="AL372" s="139" t="s">
        <v>107</v>
      </c>
      <c r="AN372" s="139">
        <v>0.1</v>
      </c>
      <c r="AO372" s="139">
        <v>0.1</v>
      </c>
      <c r="AP372" s="139">
        <v>0.1</v>
      </c>
      <c r="AQ372" s="139" t="s">
        <v>113</v>
      </c>
      <c r="AR372" s="167" t="s">
        <v>107</v>
      </c>
      <c r="AT372" s="139">
        <v>0.1</v>
      </c>
      <c r="AU372" s="139">
        <v>0.1</v>
      </c>
      <c r="AV372" s="139">
        <v>0.1</v>
      </c>
      <c r="AW372" s="139" t="s">
        <v>113</v>
      </c>
      <c r="AX372" s="139" t="s">
        <v>107</v>
      </c>
      <c r="AZ372" s="139">
        <v>0</v>
      </c>
      <c r="BF372" s="167">
        <v>0</v>
      </c>
      <c r="BL372" s="139">
        <v>0.1</v>
      </c>
      <c r="BM372" s="167">
        <v>0.1</v>
      </c>
      <c r="BN372" s="139">
        <v>0.1</v>
      </c>
      <c r="BO372" s="139" t="s">
        <v>109</v>
      </c>
      <c r="BP372" s="139" t="s">
        <v>105</v>
      </c>
      <c r="BX372" s="139">
        <v>0</v>
      </c>
      <c r="CE372" s="139" t="s">
        <v>2423</v>
      </c>
      <c r="CL372" s="139">
        <v>99.999999999999986</v>
      </c>
    </row>
    <row r="373" spans="1:90">
      <c r="A373" s="159">
        <v>43292</v>
      </c>
      <c r="B373" s="139" t="s">
        <v>1496</v>
      </c>
      <c r="D373" s="139" t="s">
        <v>1497</v>
      </c>
      <c r="E373" s="139">
        <v>65</v>
      </c>
      <c r="F373" s="139">
        <v>1</v>
      </c>
      <c r="G373" s="160" t="s">
        <v>751</v>
      </c>
      <c r="H373" s="139">
        <v>0</v>
      </c>
      <c r="I373" s="139">
        <v>62.5</v>
      </c>
      <c r="J373" s="169" t="s">
        <v>2507</v>
      </c>
      <c r="K373" s="162">
        <v>161.85</v>
      </c>
      <c r="L373" s="162">
        <v>162.47499999999999</v>
      </c>
      <c r="M373" s="163" t="s">
        <v>2460</v>
      </c>
      <c r="N373" s="164" t="s">
        <v>1499</v>
      </c>
      <c r="P373" s="139" t="s">
        <v>12</v>
      </c>
      <c r="Q373" s="139" t="s">
        <v>1588</v>
      </c>
      <c r="R373" s="160" t="s">
        <v>2135</v>
      </c>
      <c r="S373" s="139" t="s">
        <v>2135</v>
      </c>
      <c r="V373" s="139" t="s">
        <v>1509</v>
      </c>
      <c r="W373" s="139">
        <v>4</v>
      </c>
      <c r="X373" s="165" t="s">
        <v>89</v>
      </c>
      <c r="Y373" s="139" t="s">
        <v>93</v>
      </c>
      <c r="Z373" s="139" t="s">
        <v>1946</v>
      </c>
      <c r="AD373" s="139" t="s">
        <v>146</v>
      </c>
      <c r="AE373" s="139">
        <v>0</v>
      </c>
      <c r="AG373" s="139" t="s">
        <v>1541</v>
      </c>
      <c r="AH373" s="160">
        <v>99.7</v>
      </c>
      <c r="AI373" s="166">
        <v>1</v>
      </c>
      <c r="AJ373" s="139">
        <v>1</v>
      </c>
      <c r="AK373" s="167" t="s">
        <v>109</v>
      </c>
      <c r="AL373" s="139" t="s">
        <v>107</v>
      </c>
      <c r="AN373" s="139">
        <v>0.1</v>
      </c>
      <c r="AO373" s="139">
        <v>0.1</v>
      </c>
      <c r="AP373" s="139">
        <v>0.1</v>
      </c>
      <c r="AQ373" s="139" t="s">
        <v>113</v>
      </c>
      <c r="AR373" s="167" t="s">
        <v>107</v>
      </c>
      <c r="AT373" s="139">
        <v>0.1</v>
      </c>
      <c r="AU373" s="139">
        <v>0.1</v>
      </c>
      <c r="AV373" s="139">
        <v>0.1</v>
      </c>
      <c r="AW373" s="139" t="s">
        <v>113</v>
      </c>
      <c r="AX373" s="139" t="s">
        <v>107</v>
      </c>
      <c r="AZ373" s="139">
        <v>0</v>
      </c>
      <c r="BF373" s="167">
        <v>0</v>
      </c>
      <c r="BL373" s="139">
        <v>0.1</v>
      </c>
      <c r="BM373" s="167">
        <v>0.1</v>
      </c>
      <c r="BN373" s="139">
        <v>0.1</v>
      </c>
      <c r="BO373" s="139" t="s">
        <v>109</v>
      </c>
      <c r="BP373" s="139" t="s">
        <v>105</v>
      </c>
      <c r="BX373" s="139">
        <v>0</v>
      </c>
      <c r="CE373" s="139" t="s">
        <v>2423</v>
      </c>
      <c r="CL373" s="139">
        <v>99.999999999999986</v>
      </c>
    </row>
    <row r="374" spans="1:90">
      <c r="A374" s="159">
        <v>43292</v>
      </c>
      <c r="B374" s="139" t="s">
        <v>1496</v>
      </c>
      <c r="D374" s="139" t="s">
        <v>1497</v>
      </c>
      <c r="E374" s="139">
        <v>65</v>
      </c>
      <c r="F374" s="139">
        <v>2</v>
      </c>
      <c r="G374" s="160" t="s">
        <v>753</v>
      </c>
      <c r="H374" s="139">
        <v>0</v>
      </c>
      <c r="I374" s="139">
        <v>81.5</v>
      </c>
      <c r="J374" s="169" t="s">
        <v>2507</v>
      </c>
      <c r="K374" s="162">
        <v>162.47499999999999</v>
      </c>
      <c r="L374" s="162">
        <v>163.29</v>
      </c>
      <c r="M374" s="163" t="s">
        <v>2460</v>
      </c>
      <c r="N374" s="164" t="s">
        <v>1499</v>
      </c>
      <c r="P374" s="139" t="s">
        <v>12</v>
      </c>
      <c r="Q374" s="139" t="s">
        <v>1588</v>
      </c>
      <c r="R374" s="160" t="s">
        <v>2135</v>
      </c>
      <c r="S374" s="139" t="s">
        <v>2135</v>
      </c>
      <c r="V374" s="139" t="s">
        <v>1509</v>
      </c>
      <c r="W374" s="139">
        <v>4</v>
      </c>
      <c r="X374" s="165" t="s">
        <v>89</v>
      </c>
      <c r="Y374" s="139" t="s">
        <v>93</v>
      </c>
      <c r="Z374" s="139" t="s">
        <v>1946</v>
      </c>
      <c r="AD374" s="139" t="s">
        <v>146</v>
      </c>
      <c r="AE374" s="139">
        <v>0</v>
      </c>
      <c r="AG374" s="139" t="s">
        <v>1541</v>
      </c>
      <c r="AH374" s="160">
        <v>99.7</v>
      </c>
      <c r="AI374" s="166">
        <v>1</v>
      </c>
      <c r="AJ374" s="139">
        <v>1</v>
      </c>
      <c r="AK374" s="167" t="s">
        <v>109</v>
      </c>
      <c r="AL374" s="139" t="s">
        <v>107</v>
      </c>
      <c r="AN374" s="139">
        <v>0.1</v>
      </c>
      <c r="AO374" s="139">
        <v>0.1</v>
      </c>
      <c r="AP374" s="139">
        <v>0.1</v>
      </c>
      <c r="AQ374" s="139" t="s">
        <v>113</v>
      </c>
      <c r="AR374" s="167" t="s">
        <v>107</v>
      </c>
      <c r="AT374" s="139">
        <v>0.1</v>
      </c>
      <c r="AU374" s="139">
        <v>0.1</v>
      </c>
      <c r="AV374" s="139">
        <v>0.1</v>
      </c>
      <c r="AW374" s="139" t="s">
        <v>113</v>
      </c>
      <c r="AX374" s="139" t="s">
        <v>107</v>
      </c>
      <c r="AZ374" s="139">
        <v>0</v>
      </c>
      <c r="BF374" s="167">
        <v>0</v>
      </c>
      <c r="BL374" s="139">
        <v>0.1</v>
      </c>
      <c r="BM374" s="167">
        <v>0.1</v>
      </c>
      <c r="BN374" s="139">
        <v>0.1</v>
      </c>
      <c r="BO374" s="139" t="s">
        <v>109</v>
      </c>
      <c r="BP374" s="139" t="s">
        <v>105</v>
      </c>
      <c r="BX374" s="139">
        <v>0</v>
      </c>
      <c r="CE374" s="139" t="s">
        <v>2423</v>
      </c>
      <c r="CL374" s="139">
        <v>99.999999999999986</v>
      </c>
    </row>
    <row r="375" spans="1:90">
      <c r="A375" s="159">
        <v>43292</v>
      </c>
      <c r="B375" s="139" t="s">
        <v>1496</v>
      </c>
      <c r="D375" s="139" t="s">
        <v>1497</v>
      </c>
      <c r="E375" s="139">
        <v>66</v>
      </c>
      <c r="F375" s="139">
        <v>1</v>
      </c>
      <c r="G375" s="160" t="s">
        <v>755</v>
      </c>
      <c r="H375" s="139">
        <v>0</v>
      </c>
      <c r="I375" s="139">
        <v>15.5</v>
      </c>
      <c r="J375" s="169" t="s">
        <v>2507</v>
      </c>
      <c r="K375" s="162">
        <v>163.25</v>
      </c>
      <c r="L375" s="162">
        <v>163.405</v>
      </c>
      <c r="M375" s="163" t="s">
        <v>2460</v>
      </c>
      <c r="N375" s="164" t="s">
        <v>1499</v>
      </c>
      <c r="P375" s="139" t="s">
        <v>12</v>
      </c>
      <c r="Q375" s="139" t="s">
        <v>1588</v>
      </c>
      <c r="R375" s="160" t="s">
        <v>2135</v>
      </c>
      <c r="S375" s="139" t="s">
        <v>2135</v>
      </c>
      <c r="V375" s="139" t="s">
        <v>1509</v>
      </c>
      <c r="W375" s="139">
        <v>4</v>
      </c>
      <c r="X375" s="165" t="s">
        <v>89</v>
      </c>
      <c r="Y375" s="139" t="s">
        <v>93</v>
      </c>
      <c r="Z375" s="139" t="s">
        <v>1946</v>
      </c>
      <c r="AD375" s="139" t="s">
        <v>146</v>
      </c>
      <c r="AE375" s="139">
        <v>0</v>
      </c>
      <c r="AG375" s="139" t="s">
        <v>1541</v>
      </c>
      <c r="AH375" s="160">
        <v>99.7</v>
      </c>
      <c r="AI375" s="166">
        <v>1</v>
      </c>
      <c r="AJ375" s="139">
        <v>1</v>
      </c>
      <c r="AK375" s="167" t="s">
        <v>109</v>
      </c>
      <c r="AL375" s="139" t="s">
        <v>107</v>
      </c>
      <c r="AN375" s="139">
        <v>0.1</v>
      </c>
      <c r="AO375" s="139">
        <v>0.1</v>
      </c>
      <c r="AP375" s="139">
        <v>0.1</v>
      </c>
      <c r="AQ375" s="139" t="s">
        <v>113</v>
      </c>
      <c r="AR375" s="167" t="s">
        <v>107</v>
      </c>
      <c r="AT375" s="139">
        <v>0.1</v>
      </c>
      <c r="AU375" s="139">
        <v>0.1</v>
      </c>
      <c r="AV375" s="139">
        <v>0.1</v>
      </c>
      <c r="AW375" s="139" t="s">
        <v>113</v>
      </c>
      <c r="AX375" s="139" t="s">
        <v>107</v>
      </c>
      <c r="AZ375" s="139">
        <v>0</v>
      </c>
      <c r="BF375" s="167">
        <v>0</v>
      </c>
      <c r="BL375" s="139">
        <v>0.1</v>
      </c>
      <c r="BM375" s="167">
        <v>0.1</v>
      </c>
      <c r="BN375" s="139">
        <v>0.1</v>
      </c>
      <c r="BO375" s="139" t="s">
        <v>109</v>
      </c>
      <c r="BP375" s="139" t="s">
        <v>105</v>
      </c>
      <c r="BX375" s="139">
        <v>0</v>
      </c>
      <c r="CE375" s="139" t="s">
        <v>2423</v>
      </c>
      <c r="CL375" s="139">
        <v>99.999999999999986</v>
      </c>
    </row>
    <row r="376" spans="1:90">
      <c r="A376" s="159">
        <v>43292</v>
      </c>
      <c r="B376" s="139" t="s">
        <v>1496</v>
      </c>
      <c r="D376" s="139" t="s">
        <v>1497</v>
      </c>
      <c r="E376" s="139">
        <v>66</v>
      </c>
      <c r="F376" s="139">
        <v>2</v>
      </c>
      <c r="G376" s="160" t="s">
        <v>757</v>
      </c>
      <c r="H376" s="139">
        <v>0</v>
      </c>
      <c r="I376" s="139">
        <v>87</v>
      </c>
      <c r="J376" s="169" t="s">
        <v>2507</v>
      </c>
      <c r="K376" s="162">
        <v>163.405</v>
      </c>
      <c r="L376" s="162">
        <v>164.27500000000001</v>
      </c>
      <c r="M376" s="163" t="s">
        <v>2460</v>
      </c>
      <c r="N376" s="164" t="s">
        <v>1499</v>
      </c>
      <c r="P376" s="139" t="s">
        <v>12</v>
      </c>
      <c r="Q376" s="139" t="s">
        <v>1588</v>
      </c>
      <c r="R376" s="160" t="s">
        <v>2135</v>
      </c>
      <c r="S376" s="139" t="s">
        <v>2135</v>
      </c>
      <c r="V376" s="139" t="s">
        <v>1509</v>
      </c>
      <c r="W376" s="139">
        <v>4</v>
      </c>
      <c r="X376" s="165" t="s">
        <v>89</v>
      </c>
      <c r="Y376" s="139" t="s">
        <v>93</v>
      </c>
      <c r="Z376" s="139" t="s">
        <v>1946</v>
      </c>
      <c r="AD376" s="139" t="s">
        <v>146</v>
      </c>
      <c r="AE376" s="139">
        <v>0</v>
      </c>
      <c r="AG376" s="139" t="s">
        <v>1541</v>
      </c>
      <c r="AH376" s="160">
        <v>99.7</v>
      </c>
      <c r="AI376" s="166">
        <v>1</v>
      </c>
      <c r="AJ376" s="139">
        <v>1</v>
      </c>
      <c r="AK376" s="167" t="s">
        <v>109</v>
      </c>
      <c r="AL376" s="139" t="s">
        <v>107</v>
      </c>
      <c r="AN376" s="139">
        <v>0.1</v>
      </c>
      <c r="AO376" s="139">
        <v>0.1</v>
      </c>
      <c r="AP376" s="139">
        <v>0.1</v>
      </c>
      <c r="AQ376" s="139" t="s">
        <v>113</v>
      </c>
      <c r="AR376" s="167" t="s">
        <v>107</v>
      </c>
      <c r="AT376" s="139">
        <v>0.1</v>
      </c>
      <c r="AU376" s="139">
        <v>0.1</v>
      </c>
      <c r="AV376" s="139">
        <v>0.1</v>
      </c>
      <c r="AW376" s="139" t="s">
        <v>113</v>
      </c>
      <c r="AX376" s="139" t="s">
        <v>107</v>
      </c>
      <c r="AZ376" s="139">
        <v>0</v>
      </c>
      <c r="BF376" s="167">
        <v>0</v>
      </c>
      <c r="BL376" s="139">
        <v>0.1</v>
      </c>
      <c r="BM376" s="167">
        <v>0.1</v>
      </c>
      <c r="BN376" s="139">
        <v>0.1</v>
      </c>
      <c r="BO376" s="139" t="s">
        <v>109</v>
      </c>
      <c r="BP376" s="139" t="s">
        <v>105</v>
      </c>
      <c r="BX376" s="139">
        <v>0</v>
      </c>
      <c r="CE376" s="139" t="s">
        <v>2423</v>
      </c>
      <c r="CL376" s="139">
        <v>99.999999999999986</v>
      </c>
    </row>
    <row r="377" spans="1:90">
      <c r="A377" s="159">
        <v>43292</v>
      </c>
      <c r="B377" s="139" t="s">
        <v>1496</v>
      </c>
      <c r="D377" s="139" t="s">
        <v>1497</v>
      </c>
      <c r="E377" s="139">
        <v>66</v>
      </c>
      <c r="F377" s="139">
        <v>3</v>
      </c>
      <c r="G377" s="160" t="s">
        <v>759</v>
      </c>
      <c r="H377" s="139">
        <v>0</v>
      </c>
      <c r="I377" s="139">
        <v>21</v>
      </c>
      <c r="J377" s="169" t="s">
        <v>2507</v>
      </c>
      <c r="K377" s="162">
        <v>164.27500000000001</v>
      </c>
      <c r="L377" s="162">
        <v>164.48500000000001</v>
      </c>
      <c r="M377" s="163" t="s">
        <v>2460</v>
      </c>
      <c r="N377" s="164" t="s">
        <v>1499</v>
      </c>
      <c r="P377" s="139" t="s">
        <v>12</v>
      </c>
      <c r="Q377" s="139" t="s">
        <v>1588</v>
      </c>
      <c r="R377" s="160" t="s">
        <v>2135</v>
      </c>
      <c r="S377" s="139" t="s">
        <v>2135</v>
      </c>
      <c r="V377" s="139" t="s">
        <v>1509</v>
      </c>
      <c r="W377" s="139">
        <v>4</v>
      </c>
      <c r="X377" s="165" t="s">
        <v>89</v>
      </c>
      <c r="Y377" s="139" t="s">
        <v>93</v>
      </c>
      <c r="Z377" s="139" t="s">
        <v>1946</v>
      </c>
      <c r="AD377" s="139" t="s">
        <v>146</v>
      </c>
      <c r="AE377" s="139">
        <v>0</v>
      </c>
      <c r="AG377" s="139" t="s">
        <v>1541</v>
      </c>
      <c r="AH377" s="160">
        <v>99.7</v>
      </c>
      <c r="AI377" s="166">
        <v>1</v>
      </c>
      <c r="AJ377" s="139">
        <v>1</v>
      </c>
      <c r="AK377" s="167" t="s">
        <v>109</v>
      </c>
      <c r="AL377" s="139" t="s">
        <v>107</v>
      </c>
      <c r="AN377" s="139">
        <v>0.1</v>
      </c>
      <c r="AO377" s="139">
        <v>0.1</v>
      </c>
      <c r="AP377" s="139">
        <v>0.1</v>
      </c>
      <c r="AQ377" s="139" t="s">
        <v>113</v>
      </c>
      <c r="AR377" s="167" t="s">
        <v>107</v>
      </c>
      <c r="AT377" s="139">
        <v>0.1</v>
      </c>
      <c r="AU377" s="139">
        <v>0.1</v>
      </c>
      <c r="AV377" s="139">
        <v>0.1</v>
      </c>
      <c r="AW377" s="139" t="s">
        <v>113</v>
      </c>
      <c r="AX377" s="139" t="s">
        <v>107</v>
      </c>
      <c r="AZ377" s="139">
        <v>0</v>
      </c>
      <c r="BF377" s="167">
        <v>0</v>
      </c>
      <c r="BL377" s="139">
        <v>0.1</v>
      </c>
      <c r="BM377" s="167">
        <v>0.1</v>
      </c>
      <c r="BN377" s="139">
        <v>0.1</v>
      </c>
      <c r="BO377" s="139" t="s">
        <v>109</v>
      </c>
      <c r="BP377" s="139" t="s">
        <v>105</v>
      </c>
      <c r="BX377" s="139">
        <v>0</v>
      </c>
      <c r="CE377" s="139" t="s">
        <v>2423</v>
      </c>
      <c r="CL377" s="139">
        <v>99.999999999999986</v>
      </c>
    </row>
    <row r="378" spans="1:90">
      <c r="A378" s="159">
        <v>43292</v>
      </c>
      <c r="B378" s="139" t="s">
        <v>1496</v>
      </c>
      <c r="D378" s="139" t="s">
        <v>1497</v>
      </c>
      <c r="E378" s="139">
        <v>67</v>
      </c>
      <c r="F378" s="139">
        <v>1</v>
      </c>
      <c r="G378" s="160" t="s">
        <v>761</v>
      </c>
      <c r="H378" s="139">
        <v>0</v>
      </c>
      <c r="I378" s="139">
        <v>96.5</v>
      </c>
      <c r="J378" s="169" t="s">
        <v>2507</v>
      </c>
      <c r="K378" s="162">
        <v>164.25</v>
      </c>
      <c r="L378" s="162">
        <v>165.215</v>
      </c>
      <c r="M378" s="163" t="s">
        <v>2460</v>
      </c>
      <c r="N378" s="164" t="s">
        <v>1499</v>
      </c>
      <c r="P378" s="139" t="s">
        <v>12</v>
      </c>
      <c r="Q378" s="139" t="s">
        <v>1588</v>
      </c>
      <c r="R378" s="160" t="s">
        <v>2135</v>
      </c>
      <c r="S378" s="139" t="s">
        <v>2135</v>
      </c>
      <c r="V378" s="139" t="s">
        <v>1509</v>
      </c>
      <c r="W378" s="139">
        <v>4</v>
      </c>
      <c r="X378" s="165" t="s">
        <v>89</v>
      </c>
      <c r="Y378" s="139" t="s">
        <v>93</v>
      </c>
      <c r="Z378" s="139" t="s">
        <v>1946</v>
      </c>
      <c r="AD378" s="139" t="s">
        <v>146</v>
      </c>
      <c r="AE378" s="139">
        <v>0</v>
      </c>
      <c r="AG378" s="139" t="s">
        <v>1541</v>
      </c>
      <c r="AH378" s="160">
        <v>99.7</v>
      </c>
      <c r="AI378" s="166">
        <v>1</v>
      </c>
      <c r="AJ378" s="139">
        <v>1</v>
      </c>
      <c r="AK378" s="167" t="s">
        <v>109</v>
      </c>
      <c r="AL378" s="139" t="s">
        <v>107</v>
      </c>
      <c r="AN378" s="139">
        <v>0.1</v>
      </c>
      <c r="AO378" s="139">
        <v>0.1</v>
      </c>
      <c r="AP378" s="139">
        <v>0.1</v>
      </c>
      <c r="AQ378" s="139" t="s">
        <v>113</v>
      </c>
      <c r="AR378" s="167" t="s">
        <v>107</v>
      </c>
      <c r="AT378" s="139">
        <v>0.1</v>
      </c>
      <c r="AU378" s="139">
        <v>0.1</v>
      </c>
      <c r="AV378" s="139">
        <v>0.1</v>
      </c>
      <c r="AW378" s="139" t="s">
        <v>113</v>
      </c>
      <c r="AX378" s="139" t="s">
        <v>107</v>
      </c>
      <c r="AZ378" s="139">
        <v>0</v>
      </c>
      <c r="BF378" s="167">
        <v>0</v>
      </c>
      <c r="BL378" s="139">
        <v>0.1</v>
      </c>
      <c r="BM378" s="167">
        <v>0.1</v>
      </c>
      <c r="BN378" s="139">
        <v>0.1</v>
      </c>
      <c r="BO378" s="139" t="s">
        <v>109</v>
      </c>
      <c r="BP378" s="139" t="s">
        <v>105</v>
      </c>
      <c r="BX378" s="139">
        <v>0</v>
      </c>
      <c r="CE378" s="139" t="s">
        <v>2423</v>
      </c>
      <c r="CL378" s="139">
        <v>99.999999999999986</v>
      </c>
    </row>
    <row r="379" spans="1:90">
      <c r="A379" s="159">
        <v>43292</v>
      </c>
      <c r="B379" s="139" t="s">
        <v>1496</v>
      </c>
      <c r="D379" s="139" t="s">
        <v>1497</v>
      </c>
      <c r="E379" s="139">
        <v>67</v>
      </c>
      <c r="F379" s="139">
        <v>2</v>
      </c>
      <c r="G379" s="160" t="s">
        <v>763</v>
      </c>
      <c r="H379" s="139">
        <v>0</v>
      </c>
      <c r="I379" s="139">
        <v>95.5</v>
      </c>
      <c r="J379" s="169" t="s">
        <v>2507</v>
      </c>
      <c r="K379" s="162">
        <v>165.215</v>
      </c>
      <c r="L379" s="162">
        <v>166.17000000000002</v>
      </c>
      <c r="M379" s="163" t="s">
        <v>2460</v>
      </c>
      <c r="N379" s="164" t="s">
        <v>1499</v>
      </c>
      <c r="P379" s="139" t="s">
        <v>12</v>
      </c>
      <c r="Q379" s="139" t="s">
        <v>1588</v>
      </c>
      <c r="R379" s="160" t="s">
        <v>2135</v>
      </c>
      <c r="S379" s="139" t="s">
        <v>2135</v>
      </c>
      <c r="V379" s="139" t="s">
        <v>1509</v>
      </c>
      <c r="W379" s="139">
        <v>4</v>
      </c>
      <c r="X379" s="165" t="s">
        <v>89</v>
      </c>
      <c r="Y379" s="139" t="s">
        <v>93</v>
      </c>
      <c r="Z379" s="139" t="s">
        <v>1946</v>
      </c>
      <c r="AD379" s="139" t="s">
        <v>146</v>
      </c>
      <c r="AE379" s="139">
        <v>0</v>
      </c>
      <c r="AG379" s="139" t="s">
        <v>1541</v>
      </c>
      <c r="AH379" s="160">
        <v>99.7</v>
      </c>
      <c r="AI379" s="166">
        <v>1</v>
      </c>
      <c r="AJ379" s="139">
        <v>1</v>
      </c>
      <c r="AK379" s="167" t="s">
        <v>109</v>
      </c>
      <c r="AL379" s="139" t="s">
        <v>107</v>
      </c>
      <c r="AN379" s="139">
        <v>0.1</v>
      </c>
      <c r="AO379" s="139">
        <v>0.1</v>
      </c>
      <c r="AP379" s="139">
        <v>0.1</v>
      </c>
      <c r="AQ379" s="139" t="s">
        <v>113</v>
      </c>
      <c r="AR379" s="167" t="s">
        <v>107</v>
      </c>
      <c r="AT379" s="139">
        <v>0.1</v>
      </c>
      <c r="AU379" s="139">
        <v>0.1</v>
      </c>
      <c r="AV379" s="139">
        <v>0.1</v>
      </c>
      <c r="AW379" s="139" t="s">
        <v>113</v>
      </c>
      <c r="AX379" s="139" t="s">
        <v>107</v>
      </c>
      <c r="AZ379" s="139">
        <v>0</v>
      </c>
      <c r="BF379" s="167">
        <v>0</v>
      </c>
      <c r="BL379" s="139">
        <v>0.1</v>
      </c>
      <c r="BM379" s="167">
        <v>0.1</v>
      </c>
      <c r="BN379" s="139">
        <v>0.1</v>
      </c>
      <c r="BO379" s="139" t="s">
        <v>109</v>
      </c>
      <c r="BP379" s="139" t="s">
        <v>105</v>
      </c>
      <c r="BX379" s="139">
        <v>0</v>
      </c>
      <c r="CE379" s="139" t="s">
        <v>2423</v>
      </c>
      <c r="CL379" s="139">
        <v>99.999999999999986</v>
      </c>
    </row>
    <row r="380" spans="1:90">
      <c r="A380" s="159">
        <v>43292</v>
      </c>
      <c r="B380" s="139" t="s">
        <v>1496</v>
      </c>
      <c r="D380" s="139" t="s">
        <v>1497</v>
      </c>
      <c r="E380" s="139">
        <v>67</v>
      </c>
      <c r="F380" s="139">
        <v>3</v>
      </c>
      <c r="G380" s="160" t="s">
        <v>765</v>
      </c>
      <c r="H380" s="139">
        <v>0</v>
      </c>
      <c r="I380" s="139">
        <v>30</v>
      </c>
      <c r="J380" s="169" t="s">
        <v>2507</v>
      </c>
      <c r="K380" s="162">
        <v>166.17</v>
      </c>
      <c r="L380" s="162">
        <v>166.47</v>
      </c>
      <c r="M380" s="163" t="s">
        <v>2460</v>
      </c>
      <c r="N380" s="164" t="s">
        <v>1499</v>
      </c>
      <c r="P380" s="139" t="s">
        <v>12</v>
      </c>
      <c r="Q380" s="139" t="s">
        <v>1588</v>
      </c>
      <c r="R380" s="160" t="s">
        <v>2135</v>
      </c>
      <c r="S380" s="139" t="s">
        <v>2135</v>
      </c>
      <c r="V380" s="139" t="s">
        <v>1509</v>
      </c>
      <c r="W380" s="139">
        <v>4</v>
      </c>
      <c r="X380" s="165" t="s">
        <v>89</v>
      </c>
      <c r="Y380" s="139" t="s">
        <v>93</v>
      </c>
      <c r="Z380" s="139" t="s">
        <v>1946</v>
      </c>
      <c r="AD380" s="139" t="s">
        <v>146</v>
      </c>
      <c r="AE380" s="139">
        <v>0</v>
      </c>
      <c r="AG380" s="139" t="s">
        <v>1541</v>
      </c>
      <c r="AH380" s="160">
        <v>99.7</v>
      </c>
      <c r="AI380" s="166">
        <v>1</v>
      </c>
      <c r="AJ380" s="139">
        <v>1</v>
      </c>
      <c r="AK380" s="167" t="s">
        <v>109</v>
      </c>
      <c r="AL380" s="139" t="s">
        <v>107</v>
      </c>
      <c r="AN380" s="139">
        <v>0.1</v>
      </c>
      <c r="AO380" s="139">
        <v>0.1</v>
      </c>
      <c r="AP380" s="139">
        <v>0.1</v>
      </c>
      <c r="AQ380" s="139" t="s">
        <v>113</v>
      </c>
      <c r="AR380" s="167" t="s">
        <v>107</v>
      </c>
      <c r="AT380" s="139">
        <v>0.1</v>
      </c>
      <c r="AU380" s="139">
        <v>0.1</v>
      </c>
      <c r="AV380" s="139">
        <v>0.1</v>
      </c>
      <c r="AW380" s="139" t="s">
        <v>113</v>
      </c>
      <c r="AX380" s="139" t="s">
        <v>107</v>
      </c>
      <c r="AZ380" s="139">
        <v>0</v>
      </c>
      <c r="BF380" s="167">
        <v>0</v>
      </c>
      <c r="BL380" s="139">
        <v>0.1</v>
      </c>
      <c r="BM380" s="167">
        <v>0.1</v>
      </c>
      <c r="BN380" s="139">
        <v>0.1</v>
      </c>
      <c r="BO380" s="139" t="s">
        <v>109</v>
      </c>
      <c r="BP380" s="139" t="s">
        <v>105</v>
      </c>
      <c r="BX380" s="139">
        <v>0</v>
      </c>
      <c r="CE380" s="139" t="s">
        <v>2423</v>
      </c>
      <c r="CL380" s="139">
        <v>99.999999999999986</v>
      </c>
    </row>
    <row r="381" spans="1:90">
      <c r="A381" s="159">
        <v>43292</v>
      </c>
      <c r="B381" s="139" t="s">
        <v>1496</v>
      </c>
      <c r="D381" s="139" t="s">
        <v>1497</v>
      </c>
      <c r="E381" s="139">
        <v>68</v>
      </c>
      <c r="F381" s="139">
        <v>1</v>
      </c>
      <c r="G381" s="160" t="s">
        <v>767</v>
      </c>
      <c r="H381" s="139">
        <v>0</v>
      </c>
      <c r="I381" s="139">
        <v>78.5</v>
      </c>
      <c r="J381" s="169" t="s">
        <v>2507</v>
      </c>
      <c r="K381" s="162">
        <v>166.05</v>
      </c>
      <c r="L381" s="162">
        <v>166.83500000000001</v>
      </c>
      <c r="M381" s="163" t="s">
        <v>2460</v>
      </c>
      <c r="N381" s="164" t="s">
        <v>1499</v>
      </c>
      <c r="P381" s="139" t="s">
        <v>12</v>
      </c>
      <c r="Q381" s="139" t="s">
        <v>1588</v>
      </c>
      <c r="R381" s="160" t="s">
        <v>2135</v>
      </c>
      <c r="S381" s="139" t="s">
        <v>2135</v>
      </c>
      <c r="V381" s="139" t="s">
        <v>1509</v>
      </c>
      <c r="W381" s="139">
        <v>4</v>
      </c>
      <c r="X381" s="165" t="s">
        <v>89</v>
      </c>
      <c r="Y381" s="139" t="s">
        <v>93</v>
      </c>
      <c r="Z381" s="139" t="s">
        <v>1946</v>
      </c>
      <c r="AD381" s="139" t="s">
        <v>146</v>
      </c>
      <c r="AE381" s="139">
        <v>0</v>
      </c>
      <c r="AG381" s="139" t="s">
        <v>1541</v>
      </c>
      <c r="AH381" s="160">
        <v>99.7</v>
      </c>
      <c r="AI381" s="166">
        <v>1</v>
      </c>
      <c r="AJ381" s="139">
        <v>1</v>
      </c>
      <c r="AK381" s="167" t="s">
        <v>109</v>
      </c>
      <c r="AL381" s="139" t="s">
        <v>107</v>
      </c>
      <c r="AN381" s="139">
        <v>0.1</v>
      </c>
      <c r="AO381" s="139">
        <v>0.1</v>
      </c>
      <c r="AP381" s="139">
        <v>0.1</v>
      </c>
      <c r="AQ381" s="139" t="s">
        <v>113</v>
      </c>
      <c r="AR381" s="167" t="s">
        <v>107</v>
      </c>
      <c r="AT381" s="139">
        <v>0.1</v>
      </c>
      <c r="AU381" s="139">
        <v>0.1</v>
      </c>
      <c r="AV381" s="139">
        <v>0.1</v>
      </c>
      <c r="AW381" s="139" t="s">
        <v>113</v>
      </c>
      <c r="AX381" s="139" t="s">
        <v>107</v>
      </c>
      <c r="AZ381" s="139">
        <v>0</v>
      </c>
      <c r="BF381" s="167">
        <v>0</v>
      </c>
      <c r="BL381" s="139">
        <v>0.1</v>
      </c>
      <c r="BM381" s="167">
        <v>0.1</v>
      </c>
      <c r="BN381" s="139">
        <v>0.1</v>
      </c>
      <c r="BO381" s="139" t="s">
        <v>109</v>
      </c>
      <c r="BP381" s="139" t="s">
        <v>105</v>
      </c>
      <c r="BX381" s="139">
        <v>0</v>
      </c>
      <c r="CE381" s="139" t="s">
        <v>2423</v>
      </c>
      <c r="CL381" s="139">
        <v>99.999999999999986</v>
      </c>
    </row>
    <row r="382" spans="1:90">
      <c r="A382" s="159">
        <v>43292</v>
      </c>
      <c r="B382" s="139" t="s">
        <v>1496</v>
      </c>
      <c r="D382" s="139" t="s">
        <v>1497</v>
      </c>
      <c r="E382" s="139">
        <v>68</v>
      </c>
      <c r="F382" s="139">
        <v>2</v>
      </c>
      <c r="G382" s="160" t="s">
        <v>769</v>
      </c>
      <c r="H382" s="139">
        <v>0</v>
      </c>
      <c r="I382" s="139">
        <v>47.5</v>
      </c>
      <c r="J382" s="169" t="s">
        <v>2507</v>
      </c>
      <c r="K382" s="162">
        <v>166.83500000000001</v>
      </c>
      <c r="L382" s="162">
        <v>167.31</v>
      </c>
      <c r="M382" s="163" t="s">
        <v>2460</v>
      </c>
      <c r="N382" s="164" t="s">
        <v>1499</v>
      </c>
      <c r="P382" s="139" t="s">
        <v>12</v>
      </c>
      <c r="Q382" s="139" t="s">
        <v>1588</v>
      </c>
      <c r="R382" s="160" t="s">
        <v>2135</v>
      </c>
      <c r="S382" s="139" t="s">
        <v>2135</v>
      </c>
      <c r="V382" s="139" t="s">
        <v>1509</v>
      </c>
      <c r="W382" s="139">
        <v>4</v>
      </c>
      <c r="X382" s="165" t="s">
        <v>89</v>
      </c>
      <c r="Y382" s="139" t="s">
        <v>93</v>
      </c>
      <c r="Z382" s="139" t="s">
        <v>1946</v>
      </c>
      <c r="AD382" s="139" t="s">
        <v>146</v>
      </c>
      <c r="AE382" s="139">
        <v>0</v>
      </c>
      <c r="AG382" s="139" t="s">
        <v>1541</v>
      </c>
      <c r="AH382" s="160">
        <v>99.7</v>
      </c>
      <c r="AI382" s="166">
        <v>1</v>
      </c>
      <c r="AJ382" s="139">
        <v>1</v>
      </c>
      <c r="AK382" s="167" t="s">
        <v>109</v>
      </c>
      <c r="AL382" s="139" t="s">
        <v>107</v>
      </c>
      <c r="AN382" s="139">
        <v>0.1</v>
      </c>
      <c r="AO382" s="139">
        <v>0.1</v>
      </c>
      <c r="AP382" s="139">
        <v>0.1</v>
      </c>
      <c r="AQ382" s="139" t="s">
        <v>113</v>
      </c>
      <c r="AR382" s="167" t="s">
        <v>107</v>
      </c>
      <c r="AT382" s="139">
        <v>0.1</v>
      </c>
      <c r="AU382" s="139">
        <v>0.1</v>
      </c>
      <c r="AV382" s="139">
        <v>0.1</v>
      </c>
      <c r="AW382" s="139" t="s">
        <v>113</v>
      </c>
      <c r="AX382" s="139" t="s">
        <v>107</v>
      </c>
      <c r="AZ382" s="139">
        <v>0</v>
      </c>
      <c r="BF382" s="167">
        <v>0</v>
      </c>
      <c r="BL382" s="139">
        <v>0.1</v>
      </c>
      <c r="BM382" s="167">
        <v>0.1</v>
      </c>
      <c r="BN382" s="139">
        <v>0.1</v>
      </c>
      <c r="BO382" s="139" t="s">
        <v>109</v>
      </c>
      <c r="BP382" s="139" t="s">
        <v>105</v>
      </c>
      <c r="BX382" s="139">
        <v>0</v>
      </c>
      <c r="CE382" s="139" t="s">
        <v>2423</v>
      </c>
      <c r="CL382" s="139">
        <v>99.999999999999986</v>
      </c>
    </row>
    <row r="383" spans="1:90">
      <c r="A383" s="159">
        <v>43292</v>
      </c>
      <c r="B383" s="139" t="s">
        <v>1496</v>
      </c>
      <c r="D383" s="139" t="s">
        <v>1497</v>
      </c>
      <c r="E383" s="139">
        <v>69</v>
      </c>
      <c r="F383" s="139">
        <v>1</v>
      </c>
      <c r="G383" s="160" t="s">
        <v>771</v>
      </c>
      <c r="H383" s="139">
        <v>0</v>
      </c>
      <c r="I383" s="139">
        <v>47</v>
      </c>
      <c r="J383" s="169" t="s">
        <v>2507</v>
      </c>
      <c r="K383" s="162">
        <v>167.25</v>
      </c>
      <c r="L383" s="162">
        <v>167.72</v>
      </c>
      <c r="M383" s="163" t="s">
        <v>2460</v>
      </c>
      <c r="N383" s="164" t="s">
        <v>1499</v>
      </c>
      <c r="P383" s="139" t="s">
        <v>12</v>
      </c>
      <c r="Q383" s="139" t="s">
        <v>1588</v>
      </c>
      <c r="R383" s="160" t="s">
        <v>2135</v>
      </c>
      <c r="S383" s="139" t="s">
        <v>2135</v>
      </c>
      <c r="V383" s="139" t="s">
        <v>1509</v>
      </c>
      <c r="W383" s="139">
        <v>4</v>
      </c>
      <c r="X383" s="165" t="s">
        <v>89</v>
      </c>
      <c r="Y383" s="139" t="s">
        <v>93</v>
      </c>
      <c r="Z383" s="139" t="s">
        <v>1946</v>
      </c>
      <c r="AD383" s="139" t="s">
        <v>146</v>
      </c>
      <c r="AE383" s="139">
        <v>0</v>
      </c>
      <c r="AG383" s="139" t="s">
        <v>1541</v>
      </c>
      <c r="AH383" s="160">
        <v>99.7</v>
      </c>
      <c r="AI383" s="166">
        <v>1</v>
      </c>
      <c r="AJ383" s="139">
        <v>1</v>
      </c>
      <c r="AK383" s="167" t="s">
        <v>109</v>
      </c>
      <c r="AL383" s="139" t="s">
        <v>107</v>
      </c>
      <c r="AN383" s="139">
        <v>0.1</v>
      </c>
      <c r="AO383" s="139">
        <v>0.1</v>
      </c>
      <c r="AP383" s="139">
        <v>0.1</v>
      </c>
      <c r="AQ383" s="139" t="s">
        <v>113</v>
      </c>
      <c r="AR383" s="167" t="s">
        <v>107</v>
      </c>
      <c r="AT383" s="139">
        <v>0.1</v>
      </c>
      <c r="AU383" s="139">
        <v>0.1</v>
      </c>
      <c r="AV383" s="139">
        <v>0.1</v>
      </c>
      <c r="AW383" s="139" t="s">
        <v>113</v>
      </c>
      <c r="AX383" s="139" t="s">
        <v>107</v>
      </c>
      <c r="AZ383" s="139">
        <v>0</v>
      </c>
      <c r="BF383" s="167">
        <v>0</v>
      </c>
      <c r="BL383" s="139">
        <v>0.1</v>
      </c>
      <c r="BM383" s="167">
        <v>0.1</v>
      </c>
      <c r="BN383" s="139">
        <v>0.1</v>
      </c>
      <c r="BO383" s="139" t="s">
        <v>109</v>
      </c>
      <c r="BP383" s="139" t="s">
        <v>105</v>
      </c>
      <c r="BX383" s="139">
        <v>0</v>
      </c>
      <c r="CE383" s="139" t="s">
        <v>2423</v>
      </c>
      <c r="CL383" s="139">
        <v>99.999999999999986</v>
      </c>
    </row>
    <row r="384" spans="1:90">
      <c r="A384" s="159">
        <v>43292</v>
      </c>
      <c r="B384" s="139" t="s">
        <v>1496</v>
      </c>
      <c r="D384" s="139" t="s">
        <v>1497</v>
      </c>
      <c r="E384" s="139">
        <v>69</v>
      </c>
      <c r="F384" s="139">
        <v>2</v>
      </c>
      <c r="G384" s="160" t="s">
        <v>773</v>
      </c>
      <c r="H384" s="139">
        <v>0</v>
      </c>
      <c r="I384" s="139">
        <v>36</v>
      </c>
      <c r="J384" s="169" t="s">
        <v>2507</v>
      </c>
      <c r="K384" s="162">
        <v>167.72</v>
      </c>
      <c r="L384" s="162">
        <v>168.08</v>
      </c>
      <c r="M384" s="163" t="s">
        <v>2460</v>
      </c>
      <c r="N384" s="164" t="s">
        <v>1499</v>
      </c>
      <c r="P384" s="139" t="s">
        <v>12</v>
      </c>
      <c r="Q384" s="139" t="s">
        <v>1588</v>
      </c>
      <c r="R384" s="160" t="s">
        <v>2135</v>
      </c>
      <c r="S384" s="139" t="s">
        <v>2135</v>
      </c>
      <c r="V384" s="139" t="s">
        <v>1509</v>
      </c>
      <c r="W384" s="139">
        <v>4</v>
      </c>
      <c r="X384" s="165" t="s">
        <v>89</v>
      </c>
      <c r="Y384" s="139" t="s">
        <v>93</v>
      </c>
      <c r="Z384" s="139" t="s">
        <v>1946</v>
      </c>
      <c r="AD384" s="139" t="s">
        <v>146</v>
      </c>
      <c r="AE384" s="139">
        <v>0</v>
      </c>
      <c r="AG384" s="139" t="s">
        <v>1541</v>
      </c>
      <c r="AH384" s="160">
        <v>99.7</v>
      </c>
      <c r="AI384" s="166">
        <v>1</v>
      </c>
      <c r="AJ384" s="139">
        <v>1</v>
      </c>
      <c r="AK384" s="167" t="s">
        <v>109</v>
      </c>
      <c r="AL384" s="139" t="s">
        <v>107</v>
      </c>
      <c r="AN384" s="139">
        <v>0.1</v>
      </c>
      <c r="AO384" s="139">
        <v>0.1</v>
      </c>
      <c r="AP384" s="139">
        <v>0.1</v>
      </c>
      <c r="AQ384" s="139" t="s">
        <v>113</v>
      </c>
      <c r="AR384" s="167" t="s">
        <v>107</v>
      </c>
      <c r="AT384" s="139">
        <v>0.1</v>
      </c>
      <c r="AU384" s="139">
        <v>0.1</v>
      </c>
      <c r="AV384" s="139">
        <v>0.1</v>
      </c>
      <c r="AW384" s="139" t="s">
        <v>113</v>
      </c>
      <c r="AX384" s="139" t="s">
        <v>107</v>
      </c>
      <c r="AZ384" s="139">
        <v>0</v>
      </c>
      <c r="BF384" s="167">
        <v>0</v>
      </c>
      <c r="BL384" s="139">
        <v>0.1</v>
      </c>
      <c r="BM384" s="167">
        <v>0.1</v>
      </c>
      <c r="BN384" s="139">
        <v>0.1</v>
      </c>
      <c r="BO384" s="139" t="s">
        <v>109</v>
      </c>
      <c r="BP384" s="139" t="s">
        <v>105</v>
      </c>
      <c r="BX384" s="139">
        <v>0</v>
      </c>
      <c r="CE384" s="139" t="s">
        <v>2423</v>
      </c>
      <c r="CL384" s="139">
        <v>99.999999999999986</v>
      </c>
    </row>
    <row r="385" spans="1:90">
      <c r="A385" s="159">
        <v>43292</v>
      </c>
      <c r="B385" s="139" t="s">
        <v>1496</v>
      </c>
      <c r="D385" s="139" t="s">
        <v>1497</v>
      </c>
      <c r="E385" s="139">
        <v>69</v>
      </c>
      <c r="F385" s="139">
        <v>3</v>
      </c>
      <c r="G385" s="160" t="s">
        <v>775</v>
      </c>
      <c r="H385" s="139">
        <v>0</v>
      </c>
      <c r="I385" s="139">
        <v>96</v>
      </c>
      <c r="J385" s="169" t="s">
        <v>2507</v>
      </c>
      <c r="K385" s="162">
        <v>168.08</v>
      </c>
      <c r="L385" s="162">
        <v>169.04000000000002</v>
      </c>
      <c r="M385" s="163" t="s">
        <v>2460</v>
      </c>
      <c r="N385" s="164" t="s">
        <v>1499</v>
      </c>
      <c r="P385" s="139" t="s">
        <v>12</v>
      </c>
      <c r="Q385" s="139" t="s">
        <v>1588</v>
      </c>
      <c r="R385" s="160" t="s">
        <v>2135</v>
      </c>
      <c r="S385" s="139" t="s">
        <v>2135</v>
      </c>
      <c r="V385" s="139" t="s">
        <v>1509</v>
      </c>
      <c r="W385" s="139">
        <v>4</v>
      </c>
      <c r="X385" s="165" t="s">
        <v>89</v>
      </c>
      <c r="Y385" s="139" t="s">
        <v>93</v>
      </c>
      <c r="Z385" s="139" t="s">
        <v>1946</v>
      </c>
      <c r="AD385" s="139" t="s">
        <v>146</v>
      </c>
      <c r="AE385" s="139">
        <v>0</v>
      </c>
      <c r="AG385" s="139" t="s">
        <v>1541</v>
      </c>
      <c r="AH385" s="160">
        <v>99.7</v>
      </c>
      <c r="AI385" s="166">
        <v>1</v>
      </c>
      <c r="AJ385" s="139">
        <v>1</v>
      </c>
      <c r="AK385" s="167" t="s">
        <v>109</v>
      </c>
      <c r="AL385" s="139" t="s">
        <v>107</v>
      </c>
      <c r="AN385" s="139">
        <v>0.1</v>
      </c>
      <c r="AO385" s="139">
        <v>0.1</v>
      </c>
      <c r="AP385" s="139">
        <v>0.1</v>
      </c>
      <c r="AQ385" s="139" t="s">
        <v>113</v>
      </c>
      <c r="AR385" s="167" t="s">
        <v>107</v>
      </c>
      <c r="AT385" s="139">
        <v>0.1</v>
      </c>
      <c r="AU385" s="139">
        <v>0.1</v>
      </c>
      <c r="AV385" s="139">
        <v>0.1</v>
      </c>
      <c r="AW385" s="139" t="s">
        <v>113</v>
      </c>
      <c r="AX385" s="139" t="s">
        <v>107</v>
      </c>
      <c r="AZ385" s="139">
        <v>0</v>
      </c>
      <c r="BF385" s="167">
        <v>0</v>
      </c>
      <c r="BL385" s="139">
        <v>0.1</v>
      </c>
      <c r="BM385" s="167">
        <v>0.1</v>
      </c>
      <c r="BN385" s="139">
        <v>0.1</v>
      </c>
      <c r="BO385" s="139" t="s">
        <v>109</v>
      </c>
      <c r="BP385" s="139" t="s">
        <v>105</v>
      </c>
      <c r="BX385" s="139">
        <v>0</v>
      </c>
      <c r="CE385" s="139" t="s">
        <v>2423</v>
      </c>
      <c r="CL385" s="139">
        <v>99.999999999999986</v>
      </c>
    </row>
    <row r="386" spans="1:90">
      <c r="A386" s="159">
        <v>43292</v>
      </c>
      <c r="B386" s="139" t="s">
        <v>1496</v>
      </c>
      <c r="D386" s="139" t="s">
        <v>1497</v>
      </c>
      <c r="E386" s="139">
        <v>70</v>
      </c>
      <c r="F386" s="139">
        <v>1</v>
      </c>
      <c r="G386" s="160" t="s">
        <v>777</v>
      </c>
      <c r="H386" s="139">
        <v>0</v>
      </c>
      <c r="I386" s="139">
        <v>58</v>
      </c>
      <c r="J386" s="169" t="s">
        <v>2507</v>
      </c>
      <c r="K386" s="162">
        <v>169.05</v>
      </c>
      <c r="L386" s="162">
        <v>169.63000000000002</v>
      </c>
      <c r="M386" s="163" t="s">
        <v>2460</v>
      </c>
      <c r="N386" s="164" t="s">
        <v>1499</v>
      </c>
      <c r="P386" s="139" t="s">
        <v>12</v>
      </c>
      <c r="Q386" s="139" t="s">
        <v>1588</v>
      </c>
      <c r="R386" s="160" t="s">
        <v>2135</v>
      </c>
      <c r="S386" s="139" t="s">
        <v>2135</v>
      </c>
      <c r="V386" s="139" t="s">
        <v>1509</v>
      </c>
      <c r="W386" s="139">
        <v>4</v>
      </c>
      <c r="X386" s="165" t="s">
        <v>89</v>
      </c>
      <c r="Y386" s="139" t="s">
        <v>93</v>
      </c>
      <c r="Z386" s="139" t="s">
        <v>1946</v>
      </c>
      <c r="AD386" s="139" t="s">
        <v>146</v>
      </c>
      <c r="AE386" s="139">
        <v>0</v>
      </c>
      <c r="AG386" s="139" t="s">
        <v>1541</v>
      </c>
      <c r="AH386" s="160">
        <v>99.7</v>
      </c>
      <c r="AI386" s="166">
        <v>1</v>
      </c>
      <c r="AJ386" s="139">
        <v>1</v>
      </c>
      <c r="AK386" s="167" t="s">
        <v>109</v>
      </c>
      <c r="AL386" s="139" t="s">
        <v>107</v>
      </c>
      <c r="AN386" s="139">
        <v>0.1</v>
      </c>
      <c r="AO386" s="139">
        <v>0.1</v>
      </c>
      <c r="AP386" s="139">
        <v>0.1</v>
      </c>
      <c r="AQ386" s="139" t="s">
        <v>113</v>
      </c>
      <c r="AR386" s="167" t="s">
        <v>107</v>
      </c>
      <c r="AT386" s="139">
        <v>0.1</v>
      </c>
      <c r="AU386" s="139">
        <v>0.1</v>
      </c>
      <c r="AV386" s="139">
        <v>0.1</v>
      </c>
      <c r="AW386" s="139" t="s">
        <v>113</v>
      </c>
      <c r="AX386" s="139" t="s">
        <v>107</v>
      </c>
      <c r="AZ386" s="139">
        <v>0</v>
      </c>
      <c r="BF386" s="167">
        <v>0</v>
      </c>
      <c r="BL386" s="139">
        <v>0.1</v>
      </c>
      <c r="BM386" s="167">
        <v>0.1</v>
      </c>
      <c r="BN386" s="139">
        <v>0.1</v>
      </c>
      <c r="BO386" s="139" t="s">
        <v>109</v>
      </c>
      <c r="BP386" s="139" t="s">
        <v>105</v>
      </c>
      <c r="BX386" s="139">
        <v>0</v>
      </c>
      <c r="CE386" s="139" t="s">
        <v>2423</v>
      </c>
      <c r="CL386" s="139">
        <v>99.999999999999986</v>
      </c>
    </row>
    <row r="387" spans="1:90">
      <c r="A387" s="159">
        <v>43292</v>
      </c>
      <c r="B387" s="139" t="s">
        <v>1496</v>
      </c>
      <c r="D387" s="139" t="s">
        <v>1497</v>
      </c>
      <c r="E387" s="139">
        <v>70</v>
      </c>
      <c r="F387" s="139">
        <v>2</v>
      </c>
      <c r="G387" s="160" t="s">
        <v>779</v>
      </c>
      <c r="H387" s="139">
        <v>0</v>
      </c>
      <c r="I387" s="139">
        <v>97</v>
      </c>
      <c r="J387" s="169" t="s">
        <v>2507</v>
      </c>
      <c r="K387" s="162">
        <v>169.63</v>
      </c>
      <c r="L387" s="162">
        <v>170.6</v>
      </c>
      <c r="M387" s="163" t="s">
        <v>2460</v>
      </c>
      <c r="N387" s="164" t="s">
        <v>1499</v>
      </c>
      <c r="P387" s="139" t="s">
        <v>12</v>
      </c>
      <c r="Q387" s="139" t="s">
        <v>1588</v>
      </c>
      <c r="R387" s="160" t="s">
        <v>2135</v>
      </c>
      <c r="S387" s="139" t="s">
        <v>2135</v>
      </c>
      <c r="V387" s="139" t="s">
        <v>1509</v>
      </c>
      <c r="W387" s="139">
        <v>4</v>
      </c>
      <c r="X387" s="165" t="s">
        <v>89</v>
      </c>
      <c r="Y387" s="139" t="s">
        <v>93</v>
      </c>
      <c r="Z387" s="139" t="s">
        <v>1946</v>
      </c>
      <c r="AD387" s="139" t="s">
        <v>146</v>
      </c>
      <c r="AE387" s="139">
        <v>0</v>
      </c>
      <c r="AG387" s="139" t="s">
        <v>1541</v>
      </c>
      <c r="AH387" s="160">
        <v>99.7</v>
      </c>
      <c r="AI387" s="166">
        <v>1</v>
      </c>
      <c r="AJ387" s="139">
        <v>1</v>
      </c>
      <c r="AK387" s="167" t="s">
        <v>109</v>
      </c>
      <c r="AL387" s="139" t="s">
        <v>107</v>
      </c>
      <c r="AN387" s="139">
        <v>0.1</v>
      </c>
      <c r="AO387" s="139">
        <v>0.1</v>
      </c>
      <c r="AP387" s="139">
        <v>0.1</v>
      </c>
      <c r="AQ387" s="139" t="s">
        <v>113</v>
      </c>
      <c r="AR387" s="167" t="s">
        <v>107</v>
      </c>
      <c r="AT387" s="139">
        <v>0.1</v>
      </c>
      <c r="AU387" s="139">
        <v>0.1</v>
      </c>
      <c r="AV387" s="139">
        <v>0.1</v>
      </c>
      <c r="AW387" s="139" t="s">
        <v>113</v>
      </c>
      <c r="AX387" s="139" t="s">
        <v>107</v>
      </c>
      <c r="AZ387" s="139">
        <v>0</v>
      </c>
      <c r="BF387" s="167">
        <v>0</v>
      </c>
      <c r="BL387" s="139">
        <v>0.1</v>
      </c>
      <c r="BM387" s="167">
        <v>0.1</v>
      </c>
      <c r="BN387" s="139">
        <v>0.1</v>
      </c>
      <c r="BO387" s="139" t="s">
        <v>109</v>
      </c>
      <c r="BP387" s="139" t="s">
        <v>105</v>
      </c>
      <c r="BX387" s="139">
        <v>0</v>
      </c>
      <c r="CE387" s="139" t="s">
        <v>2423</v>
      </c>
      <c r="CL387" s="139">
        <v>99.999999999999986</v>
      </c>
    </row>
    <row r="388" spans="1:90">
      <c r="A388" s="159">
        <v>43292</v>
      </c>
      <c r="B388" s="139" t="s">
        <v>1496</v>
      </c>
      <c r="D388" s="139" t="s">
        <v>1497</v>
      </c>
      <c r="E388" s="139">
        <v>71</v>
      </c>
      <c r="F388" s="139">
        <v>1</v>
      </c>
      <c r="G388" s="160" t="s">
        <v>781</v>
      </c>
      <c r="H388" s="139">
        <v>0</v>
      </c>
      <c r="I388" s="139">
        <v>83.5</v>
      </c>
      <c r="J388" s="169" t="s">
        <v>2507</v>
      </c>
      <c r="K388" s="162">
        <v>170.25</v>
      </c>
      <c r="L388" s="162">
        <v>171.08500000000001</v>
      </c>
      <c r="M388" s="163" t="s">
        <v>2460</v>
      </c>
      <c r="N388" s="164" t="s">
        <v>1499</v>
      </c>
      <c r="P388" s="139" t="s">
        <v>12</v>
      </c>
      <c r="Q388" s="139" t="s">
        <v>1588</v>
      </c>
      <c r="R388" s="160" t="s">
        <v>2135</v>
      </c>
      <c r="S388" s="139" t="s">
        <v>2135</v>
      </c>
      <c r="V388" s="139" t="s">
        <v>1509</v>
      </c>
      <c r="W388" s="139">
        <v>4</v>
      </c>
      <c r="X388" s="165" t="s">
        <v>89</v>
      </c>
      <c r="Y388" s="139" t="s">
        <v>93</v>
      </c>
      <c r="Z388" s="139" t="s">
        <v>1946</v>
      </c>
      <c r="AD388" s="139" t="s">
        <v>146</v>
      </c>
      <c r="AE388" s="139">
        <v>0</v>
      </c>
      <c r="AG388" s="139" t="s">
        <v>1541</v>
      </c>
      <c r="AH388" s="160">
        <v>99.7</v>
      </c>
      <c r="AI388" s="166">
        <v>1</v>
      </c>
      <c r="AJ388" s="139">
        <v>1</v>
      </c>
      <c r="AK388" s="167" t="s">
        <v>109</v>
      </c>
      <c r="AL388" s="139" t="s">
        <v>107</v>
      </c>
      <c r="AN388" s="139">
        <v>0.1</v>
      </c>
      <c r="AO388" s="139">
        <v>0.1</v>
      </c>
      <c r="AP388" s="139">
        <v>0.1</v>
      </c>
      <c r="AQ388" s="139" t="s">
        <v>113</v>
      </c>
      <c r="AR388" s="167" t="s">
        <v>107</v>
      </c>
      <c r="AT388" s="139">
        <v>0.1</v>
      </c>
      <c r="AU388" s="139">
        <v>0.1</v>
      </c>
      <c r="AV388" s="139">
        <v>0.1</v>
      </c>
      <c r="AW388" s="139" t="s">
        <v>113</v>
      </c>
      <c r="AX388" s="139" t="s">
        <v>107</v>
      </c>
      <c r="AZ388" s="139">
        <v>0</v>
      </c>
      <c r="BF388" s="167">
        <v>0</v>
      </c>
      <c r="BL388" s="139">
        <v>0.1</v>
      </c>
      <c r="BM388" s="167">
        <v>0.1</v>
      </c>
      <c r="BN388" s="139">
        <v>0.1</v>
      </c>
      <c r="BO388" s="139" t="s">
        <v>109</v>
      </c>
      <c r="BP388" s="139" t="s">
        <v>105</v>
      </c>
      <c r="BX388" s="139">
        <v>0</v>
      </c>
      <c r="CE388" s="139" t="s">
        <v>2423</v>
      </c>
      <c r="CL388" s="139">
        <v>99.999999999999986</v>
      </c>
    </row>
    <row r="389" spans="1:90">
      <c r="A389" s="159">
        <v>43293</v>
      </c>
      <c r="B389" s="139" t="s">
        <v>1496</v>
      </c>
      <c r="D389" s="139" t="s">
        <v>1497</v>
      </c>
      <c r="E389" s="139">
        <v>71</v>
      </c>
      <c r="F389" s="139">
        <v>2</v>
      </c>
      <c r="G389" s="160" t="s">
        <v>783</v>
      </c>
      <c r="H389" s="139">
        <v>0</v>
      </c>
      <c r="I389" s="139">
        <v>84</v>
      </c>
      <c r="J389" s="169" t="s">
        <v>2507</v>
      </c>
      <c r="K389" s="162">
        <v>171.08500000000001</v>
      </c>
      <c r="L389" s="162">
        <v>171.92500000000001</v>
      </c>
      <c r="M389" s="163" t="s">
        <v>2460</v>
      </c>
      <c r="N389" s="164" t="s">
        <v>1499</v>
      </c>
      <c r="P389" s="139" t="s">
        <v>12</v>
      </c>
      <c r="Q389" s="139" t="s">
        <v>1588</v>
      </c>
      <c r="R389" s="160" t="s">
        <v>2135</v>
      </c>
      <c r="S389" s="139" t="s">
        <v>2135</v>
      </c>
      <c r="V389" s="139" t="s">
        <v>1509</v>
      </c>
      <c r="W389" s="139">
        <v>4</v>
      </c>
      <c r="X389" s="165" t="s">
        <v>89</v>
      </c>
      <c r="Y389" s="139" t="s">
        <v>93</v>
      </c>
      <c r="Z389" s="139" t="s">
        <v>1946</v>
      </c>
      <c r="AD389" s="139" t="s">
        <v>146</v>
      </c>
      <c r="AE389" s="139">
        <v>0</v>
      </c>
      <c r="AG389" s="139" t="s">
        <v>1541</v>
      </c>
      <c r="AH389" s="160">
        <v>99.7</v>
      </c>
      <c r="AI389" s="166">
        <v>1</v>
      </c>
      <c r="AJ389" s="139">
        <v>1</v>
      </c>
      <c r="AK389" s="167" t="s">
        <v>109</v>
      </c>
      <c r="AL389" s="139" t="s">
        <v>107</v>
      </c>
      <c r="AN389" s="139">
        <v>0.1</v>
      </c>
      <c r="AO389" s="139">
        <v>0.1</v>
      </c>
      <c r="AP389" s="139">
        <v>0.1</v>
      </c>
      <c r="AQ389" s="139" t="s">
        <v>113</v>
      </c>
      <c r="AR389" s="167" t="s">
        <v>107</v>
      </c>
      <c r="AT389" s="139">
        <v>0.1</v>
      </c>
      <c r="AU389" s="139">
        <v>0.1</v>
      </c>
      <c r="AV389" s="139">
        <v>0.1</v>
      </c>
      <c r="AW389" s="139" t="s">
        <v>113</v>
      </c>
      <c r="AX389" s="139" t="s">
        <v>107</v>
      </c>
      <c r="AZ389" s="139">
        <v>0</v>
      </c>
      <c r="BF389" s="167">
        <v>0</v>
      </c>
      <c r="BL389" s="139">
        <v>0.1</v>
      </c>
      <c r="BM389" s="167">
        <v>0.1</v>
      </c>
      <c r="BN389" s="139">
        <v>0.1</v>
      </c>
      <c r="BO389" s="139" t="s">
        <v>109</v>
      </c>
      <c r="BP389" s="139" t="s">
        <v>105</v>
      </c>
      <c r="BX389" s="139">
        <v>0</v>
      </c>
      <c r="CE389" s="139" t="s">
        <v>2423</v>
      </c>
      <c r="CL389" s="139">
        <v>99.999999999999986</v>
      </c>
    </row>
    <row r="390" spans="1:90">
      <c r="A390" s="159">
        <v>43293</v>
      </c>
      <c r="B390" s="139" t="s">
        <v>1496</v>
      </c>
      <c r="D390" s="139" t="s">
        <v>1497</v>
      </c>
      <c r="E390" s="139">
        <v>72</v>
      </c>
      <c r="F390" s="139">
        <v>1</v>
      </c>
      <c r="G390" s="160" t="s">
        <v>785</v>
      </c>
      <c r="H390" s="139">
        <v>0</v>
      </c>
      <c r="I390" s="139">
        <v>97.5</v>
      </c>
      <c r="J390" s="169" t="s">
        <v>2507</v>
      </c>
      <c r="K390" s="162">
        <v>171.65</v>
      </c>
      <c r="L390" s="162">
        <v>172.625</v>
      </c>
      <c r="M390" s="163" t="s">
        <v>2460</v>
      </c>
      <c r="N390" s="164" t="s">
        <v>1499</v>
      </c>
      <c r="P390" s="139" t="s">
        <v>12</v>
      </c>
      <c r="Q390" s="139" t="s">
        <v>1588</v>
      </c>
      <c r="R390" s="160" t="s">
        <v>2135</v>
      </c>
      <c r="S390" s="139" t="s">
        <v>2135</v>
      </c>
      <c r="V390" s="139" t="s">
        <v>1509</v>
      </c>
      <c r="W390" s="139">
        <v>4</v>
      </c>
      <c r="X390" s="165" t="s">
        <v>89</v>
      </c>
      <c r="Y390" s="139" t="s">
        <v>93</v>
      </c>
      <c r="Z390" s="139" t="s">
        <v>1946</v>
      </c>
      <c r="AD390" s="139" t="s">
        <v>146</v>
      </c>
      <c r="AE390" s="139">
        <v>0</v>
      </c>
      <c r="AG390" s="139" t="s">
        <v>1541</v>
      </c>
      <c r="AH390" s="160">
        <v>99.7</v>
      </c>
      <c r="AI390" s="166">
        <v>1</v>
      </c>
      <c r="AJ390" s="139">
        <v>1</v>
      </c>
      <c r="AK390" s="167" t="s">
        <v>109</v>
      </c>
      <c r="AL390" s="139" t="s">
        <v>107</v>
      </c>
      <c r="AN390" s="139">
        <v>0.1</v>
      </c>
      <c r="AO390" s="139">
        <v>0.1</v>
      </c>
      <c r="AP390" s="139">
        <v>0.1</v>
      </c>
      <c r="AQ390" s="139" t="s">
        <v>113</v>
      </c>
      <c r="AR390" s="167" t="s">
        <v>107</v>
      </c>
      <c r="AT390" s="139">
        <v>0.1</v>
      </c>
      <c r="AU390" s="139">
        <v>0.1</v>
      </c>
      <c r="AV390" s="139">
        <v>0.1</v>
      </c>
      <c r="AW390" s="139" t="s">
        <v>113</v>
      </c>
      <c r="AX390" s="139" t="s">
        <v>107</v>
      </c>
      <c r="AZ390" s="139">
        <v>0</v>
      </c>
      <c r="BF390" s="167">
        <v>0</v>
      </c>
      <c r="BL390" s="139">
        <v>0.1</v>
      </c>
      <c r="BM390" s="167">
        <v>0.1</v>
      </c>
      <c r="BN390" s="139">
        <v>0.1</v>
      </c>
      <c r="BO390" s="139" t="s">
        <v>109</v>
      </c>
      <c r="BP390" s="139" t="s">
        <v>105</v>
      </c>
      <c r="BX390" s="139">
        <v>0</v>
      </c>
      <c r="CE390" s="139" t="s">
        <v>2423</v>
      </c>
      <c r="CL390" s="139">
        <v>99.999999999999986</v>
      </c>
    </row>
    <row r="391" spans="1:90">
      <c r="A391" s="159">
        <v>43293</v>
      </c>
      <c r="B391" s="139" t="s">
        <v>1496</v>
      </c>
      <c r="D391" s="139" t="s">
        <v>1497</v>
      </c>
      <c r="E391" s="139">
        <v>72</v>
      </c>
      <c r="F391" s="139">
        <v>2</v>
      </c>
      <c r="G391" s="160" t="s">
        <v>787</v>
      </c>
      <c r="H391" s="139">
        <v>0</v>
      </c>
      <c r="I391" s="139">
        <v>76</v>
      </c>
      <c r="J391" s="169" t="s">
        <v>2507</v>
      </c>
      <c r="K391" s="162">
        <v>172.625</v>
      </c>
      <c r="L391" s="162">
        <v>173.38499999999999</v>
      </c>
      <c r="M391" s="163" t="s">
        <v>2460</v>
      </c>
      <c r="N391" s="164" t="s">
        <v>1499</v>
      </c>
      <c r="P391" s="139" t="s">
        <v>12</v>
      </c>
      <c r="Q391" s="139" t="s">
        <v>1588</v>
      </c>
      <c r="R391" s="160" t="s">
        <v>2135</v>
      </c>
      <c r="S391" s="139" t="s">
        <v>2135</v>
      </c>
      <c r="V391" s="139" t="s">
        <v>1509</v>
      </c>
      <c r="W391" s="139">
        <v>4</v>
      </c>
      <c r="X391" s="165" t="s">
        <v>89</v>
      </c>
      <c r="Y391" s="139" t="s">
        <v>93</v>
      </c>
      <c r="Z391" s="139" t="s">
        <v>1946</v>
      </c>
      <c r="AD391" s="139" t="s">
        <v>146</v>
      </c>
      <c r="AE391" s="139">
        <v>0</v>
      </c>
      <c r="AG391" s="139" t="s">
        <v>1541</v>
      </c>
      <c r="AH391" s="160">
        <v>99.7</v>
      </c>
      <c r="AI391" s="166">
        <v>1</v>
      </c>
      <c r="AJ391" s="139">
        <v>1</v>
      </c>
      <c r="AK391" s="167" t="s">
        <v>109</v>
      </c>
      <c r="AL391" s="139" t="s">
        <v>107</v>
      </c>
      <c r="AN391" s="139">
        <v>0.1</v>
      </c>
      <c r="AO391" s="139">
        <v>0.1</v>
      </c>
      <c r="AP391" s="139">
        <v>0.1</v>
      </c>
      <c r="AQ391" s="139" t="s">
        <v>113</v>
      </c>
      <c r="AR391" s="167" t="s">
        <v>107</v>
      </c>
      <c r="AT391" s="139">
        <v>0.1</v>
      </c>
      <c r="AU391" s="139">
        <v>0.1</v>
      </c>
      <c r="AV391" s="139">
        <v>0.1</v>
      </c>
      <c r="AW391" s="139" t="s">
        <v>113</v>
      </c>
      <c r="AX391" s="139" t="s">
        <v>107</v>
      </c>
      <c r="AZ391" s="139">
        <v>0</v>
      </c>
      <c r="BF391" s="167">
        <v>0</v>
      </c>
      <c r="BL391" s="139">
        <v>0.1</v>
      </c>
      <c r="BM391" s="167">
        <v>0.1</v>
      </c>
      <c r="BN391" s="139">
        <v>0.1</v>
      </c>
      <c r="BO391" s="139" t="s">
        <v>109</v>
      </c>
      <c r="BP391" s="139" t="s">
        <v>105</v>
      </c>
      <c r="BX391" s="139">
        <v>0</v>
      </c>
      <c r="CE391" s="139" t="s">
        <v>2423</v>
      </c>
      <c r="CL391" s="139">
        <v>99.999999999999986</v>
      </c>
    </row>
    <row r="392" spans="1:90">
      <c r="A392" s="159">
        <v>43293</v>
      </c>
      <c r="B392" s="139" t="s">
        <v>1496</v>
      </c>
      <c r="D392" s="139" t="s">
        <v>1497</v>
      </c>
      <c r="E392" s="139">
        <v>72</v>
      </c>
      <c r="F392" s="139">
        <v>3</v>
      </c>
      <c r="G392" s="160" t="s">
        <v>789</v>
      </c>
      <c r="H392" s="139">
        <v>0</v>
      </c>
      <c r="I392" s="139">
        <v>32.5</v>
      </c>
      <c r="J392" s="169" t="s">
        <v>2507</v>
      </c>
      <c r="K392" s="162">
        <v>173.38499999999999</v>
      </c>
      <c r="L392" s="162">
        <v>173.70999999999998</v>
      </c>
      <c r="M392" s="163" t="s">
        <v>2460</v>
      </c>
      <c r="N392" s="164" t="s">
        <v>1499</v>
      </c>
      <c r="P392" s="139" t="s">
        <v>12</v>
      </c>
      <c r="Q392" s="139" t="s">
        <v>1588</v>
      </c>
      <c r="R392" s="160" t="s">
        <v>2135</v>
      </c>
      <c r="S392" s="139" t="s">
        <v>2135</v>
      </c>
      <c r="V392" s="139" t="s">
        <v>1509</v>
      </c>
      <c r="W392" s="139">
        <v>4</v>
      </c>
      <c r="X392" s="165" t="s">
        <v>89</v>
      </c>
      <c r="Y392" s="139" t="s">
        <v>93</v>
      </c>
      <c r="Z392" s="139" t="s">
        <v>1946</v>
      </c>
      <c r="AD392" s="139" t="s">
        <v>146</v>
      </c>
      <c r="AE392" s="139">
        <v>0</v>
      </c>
      <c r="AG392" s="139" t="s">
        <v>1541</v>
      </c>
      <c r="AH392" s="160">
        <v>99.7</v>
      </c>
      <c r="AI392" s="166">
        <v>1</v>
      </c>
      <c r="AJ392" s="139">
        <v>1</v>
      </c>
      <c r="AK392" s="167" t="s">
        <v>109</v>
      </c>
      <c r="AL392" s="139" t="s">
        <v>107</v>
      </c>
      <c r="AN392" s="139">
        <v>0.1</v>
      </c>
      <c r="AO392" s="139">
        <v>0.1</v>
      </c>
      <c r="AP392" s="139">
        <v>0.1</v>
      </c>
      <c r="AQ392" s="139" t="s">
        <v>113</v>
      </c>
      <c r="AR392" s="167" t="s">
        <v>107</v>
      </c>
      <c r="AT392" s="139">
        <v>0.1</v>
      </c>
      <c r="AU392" s="139">
        <v>0.1</v>
      </c>
      <c r="AV392" s="139">
        <v>0.1</v>
      </c>
      <c r="AW392" s="139" t="s">
        <v>113</v>
      </c>
      <c r="AX392" s="139" t="s">
        <v>107</v>
      </c>
      <c r="AZ392" s="139">
        <v>0</v>
      </c>
      <c r="BF392" s="167">
        <v>0</v>
      </c>
      <c r="BL392" s="139">
        <v>0.1</v>
      </c>
      <c r="BM392" s="167">
        <v>0.1</v>
      </c>
      <c r="BN392" s="139">
        <v>0.1</v>
      </c>
      <c r="BO392" s="139" t="s">
        <v>109</v>
      </c>
      <c r="BP392" s="139" t="s">
        <v>105</v>
      </c>
      <c r="BX392" s="139">
        <v>0</v>
      </c>
      <c r="CE392" s="139" t="s">
        <v>2423</v>
      </c>
      <c r="CL392" s="139">
        <v>99.999999999999986</v>
      </c>
    </row>
    <row r="393" spans="1:90">
      <c r="A393" s="159">
        <v>43293</v>
      </c>
      <c r="B393" s="139" t="s">
        <v>1496</v>
      </c>
      <c r="D393" s="139" t="s">
        <v>1497</v>
      </c>
      <c r="E393" s="139">
        <v>73</v>
      </c>
      <c r="F393" s="139">
        <v>1</v>
      </c>
      <c r="G393" s="160" t="s">
        <v>791</v>
      </c>
      <c r="H393" s="139">
        <v>0</v>
      </c>
      <c r="I393" s="139">
        <v>94</v>
      </c>
      <c r="J393" s="169" t="s">
        <v>2507</v>
      </c>
      <c r="K393" s="162">
        <v>173.25</v>
      </c>
      <c r="L393" s="162">
        <v>174.19</v>
      </c>
      <c r="M393" s="163" t="s">
        <v>2460</v>
      </c>
      <c r="N393" s="164" t="s">
        <v>1499</v>
      </c>
      <c r="P393" s="139" t="s">
        <v>12</v>
      </c>
      <c r="Q393" s="139" t="s">
        <v>1588</v>
      </c>
      <c r="R393" s="160" t="s">
        <v>2135</v>
      </c>
      <c r="S393" s="139" t="s">
        <v>2135</v>
      </c>
      <c r="V393" s="139" t="s">
        <v>1509</v>
      </c>
      <c r="W393" s="139">
        <v>4</v>
      </c>
      <c r="X393" s="165" t="s">
        <v>89</v>
      </c>
      <c r="Y393" s="139" t="s">
        <v>93</v>
      </c>
      <c r="Z393" s="139" t="s">
        <v>1946</v>
      </c>
      <c r="AD393" s="139" t="s">
        <v>146</v>
      </c>
      <c r="AE393" s="139">
        <v>0</v>
      </c>
      <c r="AG393" s="139" t="s">
        <v>1541</v>
      </c>
      <c r="AH393" s="160">
        <v>99.7</v>
      </c>
      <c r="AI393" s="166">
        <v>1</v>
      </c>
      <c r="AJ393" s="139">
        <v>1</v>
      </c>
      <c r="AK393" s="167" t="s">
        <v>109</v>
      </c>
      <c r="AL393" s="139" t="s">
        <v>107</v>
      </c>
      <c r="AN393" s="139">
        <v>0.1</v>
      </c>
      <c r="AO393" s="139">
        <v>0.1</v>
      </c>
      <c r="AP393" s="139">
        <v>0.1</v>
      </c>
      <c r="AQ393" s="139" t="s">
        <v>113</v>
      </c>
      <c r="AR393" s="167" t="s">
        <v>107</v>
      </c>
      <c r="AT393" s="139">
        <v>0.1</v>
      </c>
      <c r="AU393" s="139">
        <v>0.1</v>
      </c>
      <c r="AV393" s="139">
        <v>0.1</v>
      </c>
      <c r="AW393" s="139" t="s">
        <v>113</v>
      </c>
      <c r="AX393" s="139" t="s">
        <v>107</v>
      </c>
      <c r="AZ393" s="139">
        <v>0</v>
      </c>
      <c r="BF393" s="167">
        <v>0</v>
      </c>
      <c r="BL393" s="139">
        <v>0.1</v>
      </c>
      <c r="BM393" s="167">
        <v>0.1</v>
      </c>
      <c r="BN393" s="139">
        <v>0.1</v>
      </c>
      <c r="BO393" s="139" t="s">
        <v>109</v>
      </c>
      <c r="BP393" s="139" t="s">
        <v>105</v>
      </c>
      <c r="BX393" s="139">
        <v>0</v>
      </c>
      <c r="CE393" s="139" t="s">
        <v>2423</v>
      </c>
      <c r="CL393" s="139">
        <v>99.999999999999986</v>
      </c>
    </row>
    <row r="394" spans="1:90">
      <c r="A394" s="159">
        <v>43293</v>
      </c>
      <c r="B394" s="139" t="s">
        <v>1496</v>
      </c>
      <c r="D394" s="139" t="s">
        <v>1497</v>
      </c>
      <c r="E394" s="139">
        <v>73</v>
      </c>
      <c r="F394" s="139">
        <v>2</v>
      </c>
      <c r="G394" s="160" t="s">
        <v>793</v>
      </c>
      <c r="H394" s="139">
        <v>0</v>
      </c>
      <c r="I394" s="139">
        <v>56</v>
      </c>
      <c r="J394" s="169" t="s">
        <v>2507</v>
      </c>
      <c r="K394" s="162">
        <v>174.19</v>
      </c>
      <c r="L394" s="162">
        <v>174.75</v>
      </c>
      <c r="M394" s="163" t="s">
        <v>2460</v>
      </c>
      <c r="N394" s="164" t="s">
        <v>1499</v>
      </c>
      <c r="P394" s="139" t="s">
        <v>12</v>
      </c>
      <c r="Q394" s="139" t="s">
        <v>1588</v>
      </c>
      <c r="R394" s="160" t="s">
        <v>2135</v>
      </c>
      <c r="S394" s="139" t="s">
        <v>2135</v>
      </c>
      <c r="V394" s="139" t="s">
        <v>1509</v>
      </c>
      <c r="W394" s="139">
        <v>4</v>
      </c>
      <c r="X394" s="165" t="s">
        <v>89</v>
      </c>
      <c r="Y394" s="139" t="s">
        <v>93</v>
      </c>
      <c r="Z394" s="139" t="s">
        <v>1946</v>
      </c>
      <c r="AD394" s="139" t="s">
        <v>146</v>
      </c>
      <c r="AE394" s="139">
        <v>0</v>
      </c>
      <c r="AG394" s="139" t="s">
        <v>1541</v>
      </c>
      <c r="AH394" s="160">
        <v>99.7</v>
      </c>
      <c r="AI394" s="166">
        <v>1</v>
      </c>
      <c r="AJ394" s="139">
        <v>1</v>
      </c>
      <c r="AK394" s="167" t="s">
        <v>109</v>
      </c>
      <c r="AL394" s="139" t="s">
        <v>107</v>
      </c>
      <c r="AN394" s="139">
        <v>0.1</v>
      </c>
      <c r="AO394" s="139">
        <v>0.1</v>
      </c>
      <c r="AP394" s="139">
        <v>0.1</v>
      </c>
      <c r="AQ394" s="139" t="s">
        <v>113</v>
      </c>
      <c r="AR394" s="167" t="s">
        <v>107</v>
      </c>
      <c r="AT394" s="139">
        <v>0.1</v>
      </c>
      <c r="AU394" s="139">
        <v>0.1</v>
      </c>
      <c r="AV394" s="139">
        <v>0.1</v>
      </c>
      <c r="AW394" s="139" t="s">
        <v>113</v>
      </c>
      <c r="AX394" s="139" t="s">
        <v>107</v>
      </c>
      <c r="AZ394" s="139">
        <v>0</v>
      </c>
      <c r="BF394" s="167">
        <v>0</v>
      </c>
      <c r="BL394" s="139">
        <v>0.1</v>
      </c>
      <c r="BM394" s="167">
        <v>0.1</v>
      </c>
      <c r="BN394" s="139">
        <v>0.1</v>
      </c>
      <c r="BO394" s="139" t="s">
        <v>109</v>
      </c>
      <c r="BP394" s="139" t="s">
        <v>105</v>
      </c>
      <c r="BX394" s="139">
        <v>0</v>
      </c>
      <c r="CE394" s="139" t="s">
        <v>2423</v>
      </c>
      <c r="CL394" s="139">
        <v>99.999999999999986</v>
      </c>
    </row>
    <row r="395" spans="1:90">
      <c r="A395" s="159">
        <v>43293</v>
      </c>
      <c r="B395" s="139" t="s">
        <v>1496</v>
      </c>
      <c r="D395" s="139" t="s">
        <v>1497</v>
      </c>
      <c r="E395" s="139">
        <v>73</v>
      </c>
      <c r="F395" s="139">
        <v>3</v>
      </c>
      <c r="G395" s="160" t="s">
        <v>795</v>
      </c>
      <c r="H395" s="139">
        <v>0</v>
      </c>
      <c r="I395" s="139">
        <v>94</v>
      </c>
      <c r="J395" s="169" t="s">
        <v>2507</v>
      </c>
      <c r="K395" s="162">
        <v>174.75</v>
      </c>
      <c r="L395" s="162">
        <v>175.69</v>
      </c>
      <c r="M395" s="163" t="s">
        <v>2460</v>
      </c>
      <c r="N395" s="164" t="s">
        <v>1499</v>
      </c>
      <c r="P395" s="139" t="s">
        <v>12</v>
      </c>
      <c r="Q395" s="139" t="s">
        <v>1588</v>
      </c>
      <c r="R395" s="160" t="s">
        <v>2135</v>
      </c>
      <c r="S395" s="139" t="s">
        <v>2135</v>
      </c>
      <c r="V395" s="139" t="s">
        <v>1509</v>
      </c>
      <c r="W395" s="139">
        <v>4</v>
      </c>
      <c r="X395" s="165" t="s">
        <v>89</v>
      </c>
      <c r="Y395" s="139" t="s">
        <v>93</v>
      </c>
      <c r="Z395" s="139" t="s">
        <v>1946</v>
      </c>
      <c r="AD395" s="139" t="s">
        <v>146</v>
      </c>
      <c r="AE395" s="139">
        <v>0</v>
      </c>
      <c r="AG395" s="139" t="s">
        <v>1541</v>
      </c>
      <c r="AH395" s="160">
        <v>99.7</v>
      </c>
      <c r="AI395" s="166">
        <v>1</v>
      </c>
      <c r="AJ395" s="139">
        <v>1</v>
      </c>
      <c r="AK395" s="167" t="s">
        <v>109</v>
      </c>
      <c r="AL395" s="139" t="s">
        <v>107</v>
      </c>
      <c r="AN395" s="139">
        <v>0.1</v>
      </c>
      <c r="AO395" s="139">
        <v>0.1</v>
      </c>
      <c r="AP395" s="139">
        <v>0.1</v>
      </c>
      <c r="AQ395" s="139" t="s">
        <v>113</v>
      </c>
      <c r="AR395" s="167" t="s">
        <v>107</v>
      </c>
      <c r="AT395" s="139">
        <v>0.1</v>
      </c>
      <c r="AU395" s="139">
        <v>0.1</v>
      </c>
      <c r="AV395" s="139">
        <v>0.1</v>
      </c>
      <c r="AW395" s="139" t="s">
        <v>113</v>
      </c>
      <c r="AX395" s="139" t="s">
        <v>107</v>
      </c>
      <c r="AZ395" s="139">
        <v>0</v>
      </c>
      <c r="BF395" s="167">
        <v>0</v>
      </c>
      <c r="BL395" s="139">
        <v>0.1</v>
      </c>
      <c r="BM395" s="167">
        <v>0.1</v>
      </c>
      <c r="BN395" s="139">
        <v>0.1</v>
      </c>
      <c r="BO395" s="139" t="s">
        <v>109</v>
      </c>
      <c r="BP395" s="139" t="s">
        <v>105</v>
      </c>
      <c r="BX395" s="139">
        <v>0</v>
      </c>
      <c r="CE395" s="139" t="s">
        <v>2423</v>
      </c>
      <c r="CL395" s="139">
        <v>99.999999999999986</v>
      </c>
    </row>
    <row r="396" spans="1:90">
      <c r="A396" s="159">
        <v>43293</v>
      </c>
      <c r="B396" s="139" t="s">
        <v>1496</v>
      </c>
      <c r="D396" s="139" t="s">
        <v>1497</v>
      </c>
      <c r="E396" s="139">
        <v>73</v>
      </c>
      <c r="F396" s="139">
        <v>4</v>
      </c>
      <c r="G396" s="160" t="s">
        <v>797</v>
      </c>
      <c r="H396" s="139">
        <v>0</v>
      </c>
      <c r="I396" s="139">
        <v>82.5</v>
      </c>
      <c r="J396" s="169" t="s">
        <v>2507</v>
      </c>
      <c r="K396" s="162">
        <v>175.69</v>
      </c>
      <c r="L396" s="162">
        <v>176.51499999999999</v>
      </c>
      <c r="M396" s="163" t="s">
        <v>2460</v>
      </c>
      <c r="N396" s="164" t="s">
        <v>1499</v>
      </c>
      <c r="P396" s="139" t="s">
        <v>12</v>
      </c>
      <c r="Q396" s="139" t="s">
        <v>1588</v>
      </c>
      <c r="R396" s="160" t="s">
        <v>2135</v>
      </c>
      <c r="S396" s="139" t="s">
        <v>2135</v>
      </c>
      <c r="V396" s="139" t="s">
        <v>1509</v>
      </c>
      <c r="W396" s="139">
        <v>4</v>
      </c>
      <c r="X396" s="165" t="s">
        <v>89</v>
      </c>
      <c r="Y396" s="139" t="s">
        <v>93</v>
      </c>
      <c r="Z396" s="139" t="s">
        <v>1946</v>
      </c>
      <c r="AD396" s="139" t="s">
        <v>146</v>
      </c>
      <c r="AE396" s="139">
        <v>0</v>
      </c>
      <c r="AG396" s="139" t="s">
        <v>1541</v>
      </c>
      <c r="AH396" s="160">
        <v>99.7</v>
      </c>
      <c r="AI396" s="166">
        <v>1</v>
      </c>
      <c r="AJ396" s="139">
        <v>1</v>
      </c>
      <c r="AK396" s="167" t="s">
        <v>109</v>
      </c>
      <c r="AL396" s="139" t="s">
        <v>107</v>
      </c>
      <c r="AN396" s="139">
        <v>0.1</v>
      </c>
      <c r="AO396" s="139">
        <v>0.1</v>
      </c>
      <c r="AP396" s="139">
        <v>0.1</v>
      </c>
      <c r="AQ396" s="139" t="s">
        <v>113</v>
      </c>
      <c r="AR396" s="167" t="s">
        <v>107</v>
      </c>
      <c r="AT396" s="139">
        <v>0.1</v>
      </c>
      <c r="AU396" s="139">
        <v>0.1</v>
      </c>
      <c r="AV396" s="139">
        <v>0.1</v>
      </c>
      <c r="AW396" s="139" t="s">
        <v>113</v>
      </c>
      <c r="AX396" s="139" t="s">
        <v>107</v>
      </c>
      <c r="AZ396" s="139">
        <v>0</v>
      </c>
      <c r="BF396" s="167">
        <v>0</v>
      </c>
      <c r="BL396" s="139">
        <v>0.1</v>
      </c>
      <c r="BM396" s="167">
        <v>0.1</v>
      </c>
      <c r="BN396" s="139">
        <v>0.1</v>
      </c>
      <c r="BO396" s="139" t="s">
        <v>109</v>
      </c>
      <c r="BP396" s="139" t="s">
        <v>105</v>
      </c>
      <c r="BX396" s="139">
        <v>0</v>
      </c>
      <c r="CE396" s="139" t="s">
        <v>2423</v>
      </c>
      <c r="CL396" s="139">
        <v>99.999999999999986</v>
      </c>
    </row>
    <row r="397" spans="1:90">
      <c r="A397" s="159">
        <v>43293</v>
      </c>
      <c r="B397" s="139" t="s">
        <v>1496</v>
      </c>
      <c r="D397" s="139" t="s">
        <v>1497</v>
      </c>
      <c r="E397" s="139">
        <v>74</v>
      </c>
      <c r="F397" s="139">
        <v>1</v>
      </c>
      <c r="G397" s="160" t="s">
        <v>799</v>
      </c>
      <c r="H397" s="139">
        <v>0</v>
      </c>
      <c r="I397" s="139">
        <v>37</v>
      </c>
      <c r="J397" s="169" t="s">
        <v>2507</v>
      </c>
      <c r="K397" s="162">
        <v>175.9</v>
      </c>
      <c r="L397" s="162">
        <v>176.27</v>
      </c>
      <c r="M397" s="163" t="s">
        <v>2460</v>
      </c>
      <c r="N397" s="164" t="s">
        <v>1499</v>
      </c>
      <c r="P397" s="139" t="s">
        <v>12</v>
      </c>
      <c r="Q397" s="139" t="s">
        <v>1588</v>
      </c>
      <c r="R397" s="160" t="s">
        <v>2135</v>
      </c>
      <c r="S397" s="139" t="s">
        <v>2135</v>
      </c>
      <c r="V397" s="139" t="s">
        <v>1509</v>
      </c>
      <c r="W397" s="139">
        <v>4</v>
      </c>
      <c r="X397" s="165" t="s">
        <v>89</v>
      </c>
      <c r="Y397" s="139" t="s">
        <v>93</v>
      </c>
      <c r="Z397" s="139" t="s">
        <v>1946</v>
      </c>
      <c r="AD397" s="139" t="s">
        <v>146</v>
      </c>
      <c r="AE397" s="139">
        <v>0</v>
      </c>
      <c r="AG397" s="139" t="s">
        <v>1541</v>
      </c>
      <c r="AH397" s="160">
        <v>99.7</v>
      </c>
      <c r="AI397" s="166">
        <v>1</v>
      </c>
      <c r="AJ397" s="139">
        <v>1</v>
      </c>
      <c r="AK397" s="167" t="s">
        <v>109</v>
      </c>
      <c r="AL397" s="139" t="s">
        <v>107</v>
      </c>
      <c r="AN397" s="139">
        <v>0.1</v>
      </c>
      <c r="AO397" s="139">
        <v>0.1</v>
      </c>
      <c r="AP397" s="139">
        <v>0.1</v>
      </c>
      <c r="AQ397" s="139" t="s">
        <v>113</v>
      </c>
      <c r="AR397" s="167" t="s">
        <v>107</v>
      </c>
      <c r="AT397" s="139">
        <v>0.1</v>
      </c>
      <c r="AU397" s="139">
        <v>0.1</v>
      </c>
      <c r="AV397" s="139">
        <v>0.1</v>
      </c>
      <c r="AW397" s="139" t="s">
        <v>113</v>
      </c>
      <c r="AX397" s="139" t="s">
        <v>107</v>
      </c>
      <c r="AZ397" s="139">
        <v>0</v>
      </c>
      <c r="BF397" s="167">
        <v>0</v>
      </c>
      <c r="BL397" s="139">
        <v>0.1</v>
      </c>
      <c r="BM397" s="167">
        <v>0.1</v>
      </c>
      <c r="BN397" s="139">
        <v>0.1</v>
      </c>
      <c r="BO397" s="139" t="s">
        <v>109</v>
      </c>
      <c r="BP397" s="139" t="s">
        <v>105</v>
      </c>
      <c r="BX397" s="139">
        <v>0</v>
      </c>
      <c r="CE397" s="139" t="s">
        <v>2423</v>
      </c>
      <c r="CL397" s="139">
        <v>99.999999999999986</v>
      </c>
    </row>
    <row r="398" spans="1:90">
      <c r="A398" s="159">
        <v>43293</v>
      </c>
      <c r="B398" s="139" t="s">
        <v>1496</v>
      </c>
      <c r="D398" s="139" t="s">
        <v>1497</v>
      </c>
      <c r="E398" s="139">
        <v>75</v>
      </c>
      <c r="F398" s="139">
        <v>1</v>
      </c>
      <c r="G398" s="160" t="s">
        <v>801</v>
      </c>
      <c r="H398" s="139">
        <v>0</v>
      </c>
      <c r="I398" s="139">
        <v>76</v>
      </c>
      <c r="J398" s="169" t="s">
        <v>2507</v>
      </c>
      <c r="K398" s="162">
        <v>176.25</v>
      </c>
      <c r="L398" s="162">
        <v>177.01</v>
      </c>
      <c r="M398" s="163" t="s">
        <v>2460</v>
      </c>
      <c r="N398" s="164" t="s">
        <v>1499</v>
      </c>
      <c r="P398" s="139" t="s">
        <v>12</v>
      </c>
      <c r="Q398" s="139" t="s">
        <v>1588</v>
      </c>
      <c r="R398" s="160" t="s">
        <v>2135</v>
      </c>
      <c r="S398" s="139" t="s">
        <v>2135</v>
      </c>
      <c r="V398" s="139" t="s">
        <v>1509</v>
      </c>
      <c r="W398" s="139">
        <v>4</v>
      </c>
      <c r="X398" s="165" t="s">
        <v>89</v>
      </c>
      <c r="Y398" s="139" t="s">
        <v>93</v>
      </c>
      <c r="Z398" s="139" t="s">
        <v>1946</v>
      </c>
      <c r="AD398" s="139" t="s">
        <v>146</v>
      </c>
      <c r="AE398" s="139">
        <v>0</v>
      </c>
      <c r="AG398" s="139" t="s">
        <v>1541</v>
      </c>
      <c r="AH398" s="160">
        <v>99.7</v>
      </c>
      <c r="AI398" s="166">
        <v>1</v>
      </c>
      <c r="AJ398" s="139">
        <v>1</v>
      </c>
      <c r="AK398" s="167" t="s">
        <v>109</v>
      </c>
      <c r="AL398" s="139" t="s">
        <v>107</v>
      </c>
      <c r="AN398" s="139">
        <v>0.1</v>
      </c>
      <c r="AO398" s="139">
        <v>0.1</v>
      </c>
      <c r="AP398" s="139">
        <v>0.1</v>
      </c>
      <c r="AQ398" s="139" t="s">
        <v>113</v>
      </c>
      <c r="AR398" s="167" t="s">
        <v>107</v>
      </c>
      <c r="AT398" s="139">
        <v>0.1</v>
      </c>
      <c r="AU398" s="139">
        <v>0.1</v>
      </c>
      <c r="AV398" s="139">
        <v>0.1</v>
      </c>
      <c r="AW398" s="139" t="s">
        <v>113</v>
      </c>
      <c r="AX398" s="139" t="s">
        <v>107</v>
      </c>
      <c r="AZ398" s="139">
        <v>0</v>
      </c>
      <c r="BF398" s="167">
        <v>0</v>
      </c>
      <c r="BL398" s="139">
        <v>0.1</v>
      </c>
      <c r="BM398" s="167">
        <v>0.1</v>
      </c>
      <c r="BN398" s="139">
        <v>0.1</v>
      </c>
      <c r="BO398" s="139" t="s">
        <v>109</v>
      </c>
      <c r="BP398" s="139" t="s">
        <v>105</v>
      </c>
      <c r="BX398" s="139">
        <v>0</v>
      </c>
      <c r="CE398" s="139" t="s">
        <v>2423</v>
      </c>
      <c r="CL398" s="139">
        <v>99.999999999999986</v>
      </c>
    </row>
    <row r="399" spans="1:90">
      <c r="A399" s="159">
        <v>43293</v>
      </c>
      <c r="B399" s="139" t="s">
        <v>1496</v>
      </c>
      <c r="D399" s="139" t="s">
        <v>1497</v>
      </c>
      <c r="E399" s="139">
        <v>75</v>
      </c>
      <c r="F399" s="139">
        <v>2</v>
      </c>
      <c r="G399" s="160" t="s">
        <v>803</v>
      </c>
      <c r="H399" s="139">
        <v>0</v>
      </c>
      <c r="I399" s="139">
        <v>93</v>
      </c>
      <c r="J399" s="169" t="s">
        <v>2507</v>
      </c>
      <c r="K399" s="162">
        <v>177.01</v>
      </c>
      <c r="L399" s="162">
        <v>177.94</v>
      </c>
      <c r="M399" s="163" t="s">
        <v>2460</v>
      </c>
      <c r="N399" s="164" t="s">
        <v>1499</v>
      </c>
      <c r="P399" s="139" t="s">
        <v>12</v>
      </c>
      <c r="Q399" s="139" t="s">
        <v>1588</v>
      </c>
      <c r="R399" s="160" t="s">
        <v>2135</v>
      </c>
      <c r="S399" s="139" t="s">
        <v>2135</v>
      </c>
      <c r="V399" s="139" t="s">
        <v>1509</v>
      </c>
      <c r="W399" s="139">
        <v>4</v>
      </c>
      <c r="X399" s="165" t="s">
        <v>89</v>
      </c>
      <c r="Y399" s="139" t="s">
        <v>93</v>
      </c>
      <c r="Z399" s="139" t="s">
        <v>1946</v>
      </c>
      <c r="AD399" s="139" t="s">
        <v>146</v>
      </c>
      <c r="AE399" s="139">
        <v>0</v>
      </c>
      <c r="AG399" s="139" t="s">
        <v>1541</v>
      </c>
      <c r="AH399" s="160">
        <v>99.7</v>
      </c>
      <c r="AI399" s="166">
        <v>1</v>
      </c>
      <c r="AJ399" s="139">
        <v>1</v>
      </c>
      <c r="AK399" s="167" t="s">
        <v>109</v>
      </c>
      <c r="AL399" s="139" t="s">
        <v>107</v>
      </c>
      <c r="AN399" s="139">
        <v>0.1</v>
      </c>
      <c r="AO399" s="139">
        <v>0.1</v>
      </c>
      <c r="AP399" s="139">
        <v>0.1</v>
      </c>
      <c r="AQ399" s="139" t="s">
        <v>113</v>
      </c>
      <c r="AR399" s="167" t="s">
        <v>107</v>
      </c>
      <c r="AT399" s="139">
        <v>0.1</v>
      </c>
      <c r="AU399" s="139">
        <v>0.1</v>
      </c>
      <c r="AV399" s="139">
        <v>0.1</v>
      </c>
      <c r="AW399" s="139" t="s">
        <v>113</v>
      </c>
      <c r="AX399" s="139" t="s">
        <v>107</v>
      </c>
      <c r="AZ399" s="139">
        <v>0</v>
      </c>
      <c r="BF399" s="167">
        <v>0</v>
      </c>
      <c r="BL399" s="139">
        <v>0.1</v>
      </c>
      <c r="BM399" s="167">
        <v>0.1</v>
      </c>
      <c r="BN399" s="139">
        <v>0.1</v>
      </c>
      <c r="BO399" s="139" t="s">
        <v>109</v>
      </c>
      <c r="BP399" s="139" t="s">
        <v>105</v>
      </c>
      <c r="BX399" s="139">
        <v>0</v>
      </c>
      <c r="CE399" s="139" t="s">
        <v>2423</v>
      </c>
      <c r="CL399" s="139">
        <v>99.999999999999986</v>
      </c>
    </row>
    <row r="400" spans="1:90">
      <c r="A400" s="159">
        <v>43293</v>
      </c>
      <c r="B400" s="139" t="s">
        <v>1496</v>
      </c>
      <c r="D400" s="139" t="s">
        <v>1497</v>
      </c>
      <c r="E400" s="139">
        <v>75</v>
      </c>
      <c r="F400" s="139">
        <v>3</v>
      </c>
      <c r="G400" s="160" t="s">
        <v>805</v>
      </c>
      <c r="H400" s="139">
        <v>0</v>
      </c>
      <c r="I400" s="139">
        <v>74.5</v>
      </c>
      <c r="J400" s="169" t="s">
        <v>2507</v>
      </c>
      <c r="K400" s="162">
        <v>177.94</v>
      </c>
      <c r="L400" s="162">
        <v>178.685</v>
      </c>
      <c r="M400" s="163" t="s">
        <v>2460</v>
      </c>
      <c r="N400" s="164" t="s">
        <v>1499</v>
      </c>
      <c r="P400" s="139" t="s">
        <v>12</v>
      </c>
      <c r="Q400" s="139" t="s">
        <v>1588</v>
      </c>
      <c r="R400" s="160" t="s">
        <v>2135</v>
      </c>
      <c r="S400" s="139" t="s">
        <v>2135</v>
      </c>
      <c r="V400" s="139" t="s">
        <v>1509</v>
      </c>
      <c r="W400" s="139">
        <v>4</v>
      </c>
      <c r="X400" s="165" t="s">
        <v>89</v>
      </c>
      <c r="Y400" s="139" t="s">
        <v>93</v>
      </c>
      <c r="Z400" s="139" t="s">
        <v>1946</v>
      </c>
      <c r="AD400" s="139" t="s">
        <v>146</v>
      </c>
      <c r="AE400" s="139">
        <v>0</v>
      </c>
      <c r="AG400" s="139" t="s">
        <v>1541</v>
      </c>
      <c r="AH400" s="160">
        <v>99.7</v>
      </c>
      <c r="AI400" s="166">
        <v>1</v>
      </c>
      <c r="AJ400" s="139">
        <v>1</v>
      </c>
      <c r="AK400" s="167" t="s">
        <v>109</v>
      </c>
      <c r="AL400" s="139" t="s">
        <v>107</v>
      </c>
      <c r="AN400" s="139">
        <v>0.1</v>
      </c>
      <c r="AO400" s="139">
        <v>0.1</v>
      </c>
      <c r="AP400" s="139">
        <v>0.1</v>
      </c>
      <c r="AQ400" s="139" t="s">
        <v>113</v>
      </c>
      <c r="AR400" s="167" t="s">
        <v>107</v>
      </c>
      <c r="AT400" s="139">
        <v>0.1</v>
      </c>
      <c r="AU400" s="139">
        <v>0.1</v>
      </c>
      <c r="AV400" s="139">
        <v>0.1</v>
      </c>
      <c r="AW400" s="139" t="s">
        <v>113</v>
      </c>
      <c r="AX400" s="139" t="s">
        <v>107</v>
      </c>
      <c r="AZ400" s="139">
        <v>0</v>
      </c>
      <c r="BF400" s="167">
        <v>0</v>
      </c>
      <c r="BL400" s="139">
        <v>0.1</v>
      </c>
      <c r="BM400" s="167">
        <v>0.1</v>
      </c>
      <c r="BN400" s="139">
        <v>0.1</v>
      </c>
      <c r="BO400" s="139" t="s">
        <v>109</v>
      </c>
      <c r="BP400" s="139" t="s">
        <v>105</v>
      </c>
      <c r="BX400" s="139">
        <v>0</v>
      </c>
      <c r="CE400" s="139" t="s">
        <v>2423</v>
      </c>
      <c r="CL400" s="139">
        <v>99.999999999999986</v>
      </c>
    </row>
    <row r="401" spans="1:90">
      <c r="A401" s="159">
        <v>43293</v>
      </c>
      <c r="B401" s="139" t="s">
        <v>1496</v>
      </c>
      <c r="D401" s="139" t="s">
        <v>1497</v>
      </c>
      <c r="E401" s="139">
        <v>75</v>
      </c>
      <c r="F401" s="139">
        <v>4</v>
      </c>
      <c r="G401" s="160" t="s">
        <v>807</v>
      </c>
      <c r="H401" s="139">
        <v>0</v>
      </c>
      <c r="I401" s="139">
        <v>68</v>
      </c>
      <c r="J401" s="169" t="s">
        <v>2507</v>
      </c>
      <c r="K401" s="162">
        <v>178.685</v>
      </c>
      <c r="L401" s="162">
        <v>179.36500000000001</v>
      </c>
      <c r="M401" s="163" t="s">
        <v>2460</v>
      </c>
      <c r="N401" s="164" t="s">
        <v>1499</v>
      </c>
      <c r="P401" s="139" t="s">
        <v>12</v>
      </c>
      <c r="Q401" s="139" t="s">
        <v>1588</v>
      </c>
      <c r="R401" s="160" t="s">
        <v>2135</v>
      </c>
      <c r="S401" s="139" t="s">
        <v>2135</v>
      </c>
      <c r="V401" s="139" t="s">
        <v>1509</v>
      </c>
      <c r="W401" s="139">
        <v>4</v>
      </c>
      <c r="X401" s="165" t="s">
        <v>89</v>
      </c>
      <c r="Y401" s="139" t="s">
        <v>93</v>
      </c>
      <c r="Z401" s="139" t="s">
        <v>1946</v>
      </c>
      <c r="AD401" s="139" t="s">
        <v>146</v>
      </c>
      <c r="AE401" s="139">
        <v>0</v>
      </c>
      <c r="AG401" s="139" t="s">
        <v>1541</v>
      </c>
      <c r="AH401" s="160">
        <v>99.7</v>
      </c>
      <c r="AI401" s="166">
        <v>1</v>
      </c>
      <c r="AJ401" s="139">
        <v>1</v>
      </c>
      <c r="AK401" s="167" t="s">
        <v>109</v>
      </c>
      <c r="AL401" s="139" t="s">
        <v>107</v>
      </c>
      <c r="AN401" s="139">
        <v>0.1</v>
      </c>
      <c r="AO401" s="139">
        <v>0.1</v>
      </c>
      <c r="AP401" s="139">
        <v>0.1</v>
      </c>
      <c r="AQ401" s="139" t="s">
        <v>113</v>
      </c>
      <c r="AR401" s="167" t="s">
        <v>107</v>
      </c>
      <c r="AT401" s="139">
        <v>0.1</v>
      </c>
      <c r="AU401" s="139">
        <v>0.1</v>
      </c>
      <c r="AV401" s="139">
        <v>0.1</v>
      </c>
      <c r="AW401" s="139" t="s">
        <v>113</v>
      </c>
      <c r="AX401" s="139" t="s">
        <v>107</v>
      </c>
      <c r="AZ401" s="139">
        <v>0</v>
      </c>
      <c r="BF401" s="167">
        <v>0</v>
      </c>
      <c r="BL401" s="139">
        <v>0.1</v>
      </c>
      <c r="BM401" s="167">
        <v>0.1</v>
      </c>
      <c r="BN401" s="139">
        <v>0.1</v>
      </c>
      <c r="BO401" s="139" t="s">
        <v>109</v>
      </c>
      <c r="BP401" s="139" t="s">
        <v>105</v>
      </c>
      <c r="BX401" s="139">
        <v>0</v>
      </c>
      <c r="CE401" s="139" t="s">
        <v>2423</v>
      </c>
      <c r="CL401" s="139">
        <v>99.999999999999986</v>
      </c>
    </row>
    <row r="402" spans="1:90">
      <c r="A402" s="159">
        <v>43293</v>
      </c>
      <c r="B402" s="139" t="s">
        <v>1496</v>
      </c>
      <c r="D402" s="139" t="s">
        <v>1497</v>
      </c>
      <c r="E402" s="139">
        <v>76</v>
      </c>
      <c r="F402" s="139">
        <v>1</v>
      </c>
      <c r="G402" s="160" t="s">
        <v>809</v>
      </c>
      <c r="H402" s="139">
        <v>0</v>
      </c>
      <c r="I402" s="139">
        <v>71</v>
      </c>
      <c r="J402" s="169" t="s">
        <v>2507</v>
      </c>
      <c r="K402" s="162">
        <v>179.25</v>
      </c>
      <c r="L402" s="162">
        <v>179.96</v>
      </c>
      <c r="M402" s="163" t="s">
        <v>2460</v>
      </c>
      <c r="N402" s="164" t="s">
        <v>1499</v>
      </c>
      <c r="P402" s="139" t="s">
        <v>12</v>
      </c>
      <c r="Q402" s="139" t="s">
        <v>1588</v>
      </c>
      <c r="R402" s="160" t="s">
        <v>2135</v>
      </c>
      <c r="S402" s="139" t="s">
        <v>2135</v>
      </c>
      <c r="V402" s="139" t="s">
        <v>1509</v>
      </c>
      <c r="W402" s="139">
        <v>4</v>
      </c>
      <c r="X402" s="165" t="s">
        <v>89</v>
      </c>
      <c r="Y402" s="139" t="s">
        <v>93</v>
      </c>
      <c r="Z402" s="139" t="s">
        <v>1946</v>
      </c>
      <c r="AD402" s="139" t="s">
        <v>146</v>
      </c>
      <c r="AE402" s="139">
        <v>0</v>
      </c>
      <c r="AG402" s="139" t="s">
        <v>1541</v>
      </c>
      <c r="AH402" s="160">
        <v>99.7</v>
      </c>
      <c r="AI402" s="166">
        <v>1</v>
      </c>
      <c r="AJ402" s="139">
        <v>1</v>
      </c>
      <c r="AK402" s="167" t="s">
        <v>109</v>
      </c>
      <c r="AL402" s="139" t="s">
        <v>107</v>
      </c>
      <c r="AN402" s="139">
        <v>0.1</v>
      </c>
      <c r="AO402" s="139">
        <v>0.1</v>
      </c>
      <c r="AP402" s="139">
        <v>0.1</v>
      </c>
      <c r="AQ402" s="139" t="s">
        <v>113</v>
      </c>
      <c r="AR402" s="167" t="s">
        <v>107</v>
      </c>
      <c r="AT402" s="139">
        <v>0.1</v>
      </c>
      <c r="AU402" s="139">
        <v>0.1</v>
      </c>
      <c r="AV402" s="139">
        <v>0.1</v>
      </c>
      <c r="AW402" s="139" t="s">
        <v>113</v>
      </c>
      <c r="AX402" s="139" t="s">
        <v>107</v>
      </c>
      <c r="AZ402" s="139">
        <v>0</v>
      </c>
      <c r="BF402" s="167">
        <v>0</v>
      </c>
      <c r="BL402" s="139">
        <v>0.1</v>
      </c>
      <c r="BM402" s="167">
        <v>0.1</v>
      </c>
      <c r="BN402" s="139">
        <v>0.1</v>
      </c>
      <c r="BO402" s="139" t="s">
        <v>109</v>
      </c>
      <c r="BP402" s="139" t="s">
        <v>105</v>
      </c>
      <c r="BX402" s="139">
        <v>0</v>
      </c>
      <c r="CE402" s="139" t="s">
        <v>2423</v>
      </c>
      <c r="CL402" s="139">
        <v>99.999999999999986</v>
      </c>
    </row>
    <row r="403" spans="1:90">
      <c r="A403" s="159">
        <v>43293</v>
      </c>
      <c r="B403" s="139" t="s">
        <v>1496</v>
      </c>
      <c r="D403" s="139" t="s">
        <v>1497</v>
      </c>
      <c r="E403" s="139">
        <v>76</v>
      </c>
      <c r="F403" s="139">
        <v>2</v>
      </c>
      <c r="G403" s="160" t="s">
        <v>811</v>
      </c>
      <c r="H403" s="139">
        <v>0</v>
      </c>
      <c r="I403" s="139">
        <v>97</v>
      </c>
      <c r="J403" s="169" t="s">
        <v>2507</v>
      </c>
      <c r="K403" s="162">
        <v>179.96</v>
      </c>
      <c r="L403" s="162">
        <v>180.93</v>
      </c>
      <c r="M403" s="163" t="s">
        <v>2460</v>
      </c>
      <c r="N403" s="164" t="s">
        <v>1499</v>
      </c>
      <c r="P403" s="139" t="s">
        <v>12</v>
      </c>
      <c r="Q403" s="139" t="s">
        <v>1588</v>
      </c>
      <c r="R403" s="160" t="s">
        <v>2135</v>
      </c>
      <c r="S403" s="139" t="s">
        <v>2135</v>
      </c>
      <c r="V403" s="139" t="s">
        <v>1509</v>
      </c>
      <c r="W403" s="139">
        <v>4</v>
      </c>
      <c r="X403" s="165" t="s">
        <v>89</v>
      </c>
      <c r="Y403" s="139" t="s">
        <v>93</v>
      </c>
      <c r="Z403" s="139" t="s">
        <v>1946</v>
      </c>
      <c r="AD403" s="139" t="s">
        <v>146</v>
      </c>
      <c r="AE403" s="139">
        <v>0</v>
      </c>
      <c r="AG403" s="139" t="s">
        <v>1541</v>
      </c>
      <c r="AH403" s="160">
        <v>99.7</v>
      </c>
      <c r="AI403" s="166">
        <v>1</v>
      </c>
      <c r="AJ403" s="139">
        <v>1</v>
      </c>
      <c r="AK403" s="167" t="s">
        <v>109</v>
      </c>
      <c r="AL403" s="139" t="s">
        <v>107</v>
      </c>
      <c r="AN403" s="139">
        <v>0.1</v>
      </c>
      <c r="AO403" s="139">
        <v>0.1</v>
      </c>
      <c r="AP403" s="139">
        <v>0.1</v>
      </c>
      <c r="AQ403" s="139" t="s">
        <v>113</v>
      </c>
      <c r="AR403" s="167" t="s">
        <v>107</v>
      </c>
      <c r="AT403" s="139">
        <v>0.1</v>
      </c>
      <c r="AU403" s="139">
        <v>0.1</v>
      </c>
      <c r="AV403" s="139">
        <v>0.1</v>
      </c>
      <c r="AW403" s="139" t="s">
        <v>113</v>
      </c>
      <c r="AX403" s="139" t="s">
        <v>107</v>
      </c>
      <c r="AZ403" s="139">
        <v>0</v>
      </c>
      <c r="BF403" s="167">
        <v>0</v>
      </c>
      <c r="BL403" s="139">
        <v>0.1</v>
      </c>
      <c r="BM403" s="167">
        <v>0.1</v>
      </c>
      <c r="BN403" s="139">
        <v>0.1</v>
      </c>
      <c r="BO403" s="139" t="s">
        <v>109</v>
      </c>
      <c r="BP403" s="139" t="s">
        <v>105</v>
      </c>
      <c r="BX403" s="139">
        <v>0</v>
      </c>
      <c r="CE403" s="139" t="s">
        <v>2423</v>
      </c>
      <c r="CL403" s="139">
        <v>99.999999999999986</v>
      </c>
    </row>
    <row r="404" spans="1:90">
      <c r="A404" s="159">
        <v>43293</v>
      </c>
      <c r="B404" s="139" t="s">
        <v>1496</v>
      </c>
      <c r="D404" s="139" t="s">
        <v>1497</v>
      </c>
      <c r="E404" s="139">
        <v>76</v>
      </c>
      <c r="F404" s="139">
        <v>3</v>
      </c>
      <c r="G404" s="160" t="s">
        <v>813</v>
      </c>
      <c r="H404" s="139">
        <v>0</v>
      </c>
      <c r="I404" s="139">
        <v>91.5</v>
      </c>
      <c r="J404" s="169" t="s">
        <v>2507</v>
      </c>
      <c r="K404" s="162">
        <v>180.93</v>
      </c>
      <c r="L404" s="162">
        <v>181.845</v>
      </c>
      <c r="M404" s="163" t="s">
        <v>2460</v>
      </c>
      <c r="N404" s="164" t="s">
        <v>1499</v>
      </c>
      <c r="P404" s="139" t="s">
        <v>12</v>
      </c>
      <c r="Q404" s="139" t="s">
        <v>1588</v>
      </c>
      <c r="R404" s="160" t="s">
        <v>2135</v>
      </c>
      <c r="S404" s="139" t="s">
        <v>2135</v>
      </c>
      <c r="V404" s="139" t="s">
        <v>1509</v>
      </c>
      <c r="W404" s="139">
        <v>4</v>
      </c>
      <c r="X404" s="165" t="s">
        <v>89</v>
      </c>
      <c r="Y404" s="139" t="s">
        <v>93</v>
      </c>
      <c r="Z404" s="139" t="s">
        <v>1946</v>
      </c>
      <c r="AD404" s="139" t="s">
        <v>146</v>
      </c>
      <c r="AE404" s="139">
        <v>0</v>
      </c>
      <c r="AG404" s="139" t="s">
        <v>1541</v>
      </c>
      <c r="AH404" s="160">
        <v>99.7</v>
      </c>
      <c r="AI404" s="166">
        <v>1</v>
      </c>
      <c r="AJ404" s="139">
        <v>1</v>
      </c>
      <c r="AK404" s="167" t="s">
        <v>109</v>
      </c>
      <c r="AL404" s="139" t="s">
        <v>107</v>
      </c>
      <c r="AN404" s="139">
        <v>0.1</v>
      </c>
      <c r="AO404" s="139">
        <v>0.1</v>
      </c>
      <c r="AP404" s="139">
        <v>0.1</v>
      </c>
      <c r="AQ404" s="139" t="s">
        <v>113</v>
      </c>
      <c r="AR404" s="167" t="s">
        <v>107</v>
      </c>
      <c r="AT404" s="139">
        <v>0.1</v>
      </c>
      <c r="AU404" s="139">
        <v>0.1</v>
      </c>
      <c r="AV404" s="139">
        <v>0.1</v>
      </c>
      <c r="AW404" s="139" t="s">
        <v>113</v>
      </c>
      <c r="AX404" s="139" t="s">
        <v>107</v>
      </c>
      <c r="AZ404" s="139">
        <v>0</v>
      </c>
      <c r="BF404" s="167">
        <v>0</v>
      </c>
      <c r="BL404" s="139">
        <v>0.1</v>
      </c>
      <c r="BM404" s="167">
        <v>0.1</v>
      </c>
      <c r="BN404" s="139">
        <v>0.1</v>
      </c>
      <c r="BO404" s="139" t="s">
        <v>109</v>
      </c>
      <c r="BP404" s="139" t="s">
        <v>105</v>
      </c>
      <c r="BX404" s="139">
        <v>0</v>
      </c>
      <c r="CE404" s="139" t="s">
        <v>2423</v>
      </c>
      <c r="CL404" s="139">
        <v>99.999999999999986</v>
      </c>
    </row>
    <row r="405" spans="1:90">
      <c r="A405" s="159">
        <v>43293</v>
      </c>
      <c r="B405" s="139" t="s">
        <v>1496</v>
      </c>
      <c r="D405" s="139" t="s">
        <v>1497</v>
      </c>
      <c r="E405" s="139">
        <v>76</v>
      </c>
      <c r="F405" s="139">
        <v>4</v>
      </c>
      <c r="G405" s="160" t="s">
        <v>815</v>
      </c>
      <c r="H405" s="139">
        <v>0</v>
      </c>
      <c r="I405" s="139">
        <v>61</v>
      </c>
      <c r="J405" s="169" t="s">
        <v>2507</v>
      </c>
      <c r="K405" s="162">
        <v>181.845</v>
      </c>
      <c r="L405" s="162">
        <v>182.45500000000001</v>
      </c>
      <c r="M405" s="163" t="s">
        <v>2460</v>
      </c>
      <c r="N405" s="164" t="s">
        <v>1499</v>
      </c>
      <c r="P405" s="139" t="s">
        <v>12</v>
      </c>
      <c r="Q405" s="139" t="s">
        <v>1588</v>
      </c>
      <c r="R405" s="160" t="s">
        <v>2135</v>
      </c>
      <c r="S405" s="139" t="s">
        <v>2135</v>
      </c>
      <c r="V405" s="139" t="s">
        <v>1509</v>
      </c>
      <c r="W405" s="139">
        <v>4</v>
      </c>
      <c r="X405" s="165" t="s">
        <v>89</v>
      </c>
      <c r="Y405" s="139" t="s">
        <v>93</v>
      </c>
      <c r="Z405" s="139" t="s">
        <v>1946</v>
      </c>
      <c r="AD405" s="139" t="s">
        <v>146</v>
      </c>
      <c r="AE405" s="139">
        <v>0</v>
      </c>
      <c r="AG405" s="139" t="s">
        <v>1541</v>
      </c>
      <c r="AH405" s="160">
        <v>99.7</v>
      </c>
      <c r="AI405" s="166">
        <v>1</v>
      </c>
      <c r="AJ405" s="139">
        <v>1</v>
      </c>
      <c r="AK405" s="167" t="s">
        <v>109</v>
      </c>
      <c r="AL405" s="139" t="s">
        <v>107</v>
      </c>
      <c r="AN405" s="139">
        <v>0.1</v>
      </c>
      <c r="AO405" s="139">
        <v>0.1</v>
      </c>
      <c r="AP405" s="139">
        <v>0.1</v>
      </c>
      <c r="AQ405" s="139" t="s">
        <v>113</v>
      </c>
      <c r="AR405" s="167" t="s">
        <v>107</v>
      </c>
      <c r="AT405" s="139">
        <v>0.1</v>
      </c>
      <c r="AU405" s="139">
        <v>0.1</v>
      </c>
      <c r="AV405" s="139">
        <v>0.1</v>
      </c>
      <c r="AW405" s="139" t="s">
        <v>113</v>
      </c>
      <c r="AX405" s="139" t="s">
        <v>107</v>
      </c>
      <c r="AZ405" s="139">
        <v>0</v>
      </c>
      <c r="BF405" s="167">
        <v>0</v>
      </c>
      <c r="BL405" s="139">
        <v>0.1</v>
      </c>
      <c r="BM405" s="167">
        <v>0.1</v>
      </c>
      <c r="BN405" s="139">
        <v>0.1</v>
      </c>
      <c r="BO405" s="139" t="s">
        <v>109</v>
      </c>
      <c r="BP405" s="139" t="s">
        <v>105</v>
      </c>
      <c r="BX405" s="139">
        <v>0</v>
      </c>
      <c r="CE405" s="139" t="s">
        <v>2423</v>
      </c>
      <c r="CL405" s="139">
        <v>99.999999999999986</v>
      </c>
    </row>
    <row r="406" spans="1:90">
      <c r="A406" s="159">
        <v>43293</v>
      </c>
      <c r="B406" s="139" t="s">
        <v>1496</v>
      </c>
      <c r="D406" s="139" t="s">
        <v>1497</v>
      </c>
      <c r="E406" s="139">
        <v>77</v>
      </c>
      <c r="F406" s="139">
        <v>1</v>
      </c>
      <c r="G406" s="160" t="s">
        <v>817</v>
      </c>
      <c r="H406" s="139">
        <v>0</v>
      </c>
      <c r="I406" s="139">
        <v>81.5</v>
      </c>
      <c r="J406" s="169" t="s">
        <v>2507</v>
      </c>
      <c r="K406" s="162">
        <v>182.25</v>
      </c>
      <c r="L406" s="162">
        <v>183.065</v>
      </c>
      <c r="M406" s="163" t="s">
        <v>2460</v>
      </c>
      <c r="N406" s="164" t="s">
        <v>1499</v>
      </c>
      <c r="P406" s="139" t="s">
        <v>12</v>
      </c>
      <c r="Q406" s="139" t="s">
        <v>1588</v>
      </c>
      <c r="R406" s="160" t="s">
        <v>2135</v>
      </c>
      <c r="S406" s="139" t="s">
        <v>2135</v>
      </c>
      <c r="V406" s="139" t="s">
        <v>1509</v>
      </c>
      <c r="W406" s="139">
        <v>4</v>
      </c>
      <c r="X406" s="165" t="s">
        <v>89</v>
      </c>
      <c r="Y406" s="139" t="s">
        <v>93</v>
      </c>
      <c r="Z406" s="139" t="s">
        <v>1946</v>
      </c>
      <c r="AD406" s="139" t="s">
        <v>146</v>
      </c>
      <c r="AE406" s="139">
        <v>0</v>
      </c>
      <c r="AG406" s="139" t="s">
        <v>1541</v>
      </c>
      <c r="AH406" s="160">
        <v>99.7</v>
      </c>
      <c r="AI406" s="166">
        <v>1</v>
      </c>
      <c r="AJ406" s="139">
        <v>1</v>
      </c>
      <c r="AK406" s="167" t="s">
        <v>109</v>
      </c>
      <c r="AL406" s="139" t="s">
        <v>107</v>
      </c>
      <c r="AN406" s="139">
        <v>0.1</v>
      </c>
      <c r="AO406" s="139">
        <v>0.1</v>
      </c>
      <c r="AP406" s="139">
        <v>0.1</v>
      </c>
      <c r="AQ406" s="139" t="s">
        <v>113</v>
      </c>
      <c r="AR406" s="167" t="s">
        <v>107</v>
      </c>
      <c r="AT406" s="139">
        <v>0.1</v>
      </c>
      <c r="AU406" s="139">
        <v>0.1</v>
      </c>
      <c r="AV406" s="139">
        <v>0.1</v>
      </c>
      <c r="AW406" s="139" t="s">
        <v>113</v>
      </c>
      <c r="AX406" s="139" t="s">
        <v>107</v>
      </c>
      <c r="AZ406" s="139">
        <v>0</v>
      </c>
      <c r="BF406" s="167">
        <v>0</v>
      </c>
      <c r="BL406" s="139">
        <v>0.1</v>
      </c>
      <c r="BM406" s="167">
        <v>0.1</v>
      </c>
      <c r="BN406" s="139">
        <v>0.1</v>
      </c>
      <c r="BO406" s="139" t="s">
        <v>109</v>
      </c>
      <c r="BP406" s="139" t="s">
        <v>105</v>
      </c>
      <c r="BX406" s="139">
        <v>0</v>
      </c>
      <c r="CE406" s="139" t="s">
        <v>2423</v>
      </c>
      <c r="CL406" s="139">
        <v>99.999999999999986</v>
      </c>
    </row>
    <row r="407" spans="1:90">
      <c r="A407" s="159">
        <v>43293</v>
      </c>
      <c r="B407" s="139" t="s">
        <v>1496</v>
      </c>
      <c r="D407" s="139" t="s">
        <v>1497</v>
      </c>
      <c r="E407" s="139">
        <v>77</v>
      </c>
      <c r="F407" s="139">
        <v>2</v>
      </c>
      <c r="G407" s="160" t="s">
        <v>819</v>
      </c>
      <c r="H407" s="139">
        <v>0</v>
      </c>
      <c r="I407" s="139">
        <v>85</v>
      </c>
      <c r="J407" s="169" t="s">
        <v>2507</v>
      </c>
      <c r="K407" s="162">
        <v>183.065</v>
      </c>
      <c r="L407" s="162">
        <v>183.91499999999999</v>
      </c>
      <c r="M407" s="163" t="s">
        <v>2460</v>
      </c>
      <c r="N407" s="164" t="s">
        <v>1499</v>
      </c>
      <c r="P407" s="139" t="s">
        <v>12</v>
      </c>
      <c r="Q407" s="139" t="s">
        <v>1588</v>
      </c>
      <c r="R407" s="160" t="s">
        <v>2135</v>
      </c>
      <c r="S407" s="139" t="s">
        <v>2135</v>
      </c>
      <c r="V407" s="139" t="s">
        <v>1509</v>
      </c>
      <c r="W407" s="139">
        <v>4</v>
      </c>
      <c r="X407" s="165" t="s">
        <v>89</v>
      </c>
      <c r="Y407" s="139" t="s">
        <v>93</v>
      </c>
      <c r="Z407" s="139" t="s">
        <v>1946</v>
      </c>
      <c r="AD407" s="139" t="s">
        <v>146</v>
      </c>
      <c r="AE407" s="139">
        <v>0</v>
      </c>
      <c r="AG407" s="139" t="s">
        <v>1541</v>
      </c>
      <c r="AH407" s="160">
        <v>99.7</v>
      </c>
      <c r="AI407" s="166">
        <v>1</v>
      </c>
      <c r="AJ407" s="139">
        <v>1</v>
      </c>
      <c r="AK407" s="167" t="s">
        <v>109</v>
      </c>
      <c r="AL407" s="139" t="s">
        <v>107</v>
      </c>
      <c r="AN407" s="139">
        <v>0.1</v>
      </c>
      <c r="AO407" s="139">
        <v>0.1</v>
      </c>
      <c r="AP407" s="139">
        <v>0.1</v>
      </c>
      <c r="AQ407" s="139" t="s">
        <v>113</v>
      </c>
      <c r="AR407" s="167" t="s">
        <v>107</v>
      </c>
      <c r="AT407" s="139">
        <v>0.1</v>
      </c>
      <c r="AU407" s="139">
        <v>0.1</v>
      </c>
      <c r="AV407" s="139">
        <v>0.1</v>
      </c>
      <c r="AW407" s="139" t="s">
        <v>113</v>
      </c>
      <c r="AX407" s="139" t="s">
        <v>107</v>
      </c>
      <c r="AZ407" s="139">
        <v>0</v>
      </c>
      <c r="BF407" s="167">
        <v>0</v>
      </c>
      <c r="BL407" s="139">
        <v>0.1</v>
      </c>
      <c r="BM407" s="167">
        <v>0.1</v>
      </c>
      <c r="BN407" s="139">
        <v>0.1</v>
      </c>
      <c r="BO407" s="139" t="s">
        <v>109</v>
      </c>
      <c r="BP407" s="139" t="s">
        <v>105</v>
      </c>
      <c r="BX407" s="139">
        <v>0</v>
      </c>
      <c r="CE407" s="139" t="s">
        <v>2423</v>
      </c>
      <c r="CL407" s="139">
        <v>99.999999999999986</v>
      </c>
    </row>
    <row r="408" spans="1:90">
      <c r="A408" s="159">
        <v>43293</v>
      </c>
      <c r="B408" s="139" t="s">
        <v>1496</v>
      </c>
      <c r="D408" s="139" t="s">
        <v>1497</v>
      </c>
      <c r="E408" s="139">
        <v>78</v>
      </c>
      <c r="F408" s="139">
        <v>1</v>
      </c>
      <c r="G408" s="160" t="s">
        <v>821</v>
      </c>
      <c r="H408" s="139">
        <v>0</v>
      </c>
      <c r="I408" s="139">
        <v>94</v>
      </c>
      <c r="J408" s="169" t="s">
        <v>2507</v>
      </c>
      <c r="K408" s="162">
        <v>183.75</v>
      </c>
      <c r="L408" s="162">
        <v>184.69</v>
      </c>
      <c r="M408" s="163" t="s">
        <v>2460</v>
      </c>
      <c r="N408" s="164" t="s">
        <v>1499</v>
      </c>
      <c r="P408" s="139" t="s">
        <v>12</v>
      </c>
      <c r="Q408" s="139" t="s">
        <v>1588</v>
      </c>
      <c r="R408" s="160" t="s">
        <v>2135</v>
      </c>
      <c r="S408" s="139" t="s">
        <v>2135</v>
      </c>
      <c r="V408" s="139" t="s">
        <v>1509</v>
      </c>
      <c r="W408" s="139">
        <v>4</v>
      </c>
      <c r="X408" s="165" t="s">
        <v>89</v>
      </c>
      <c r="Y408" s="139" t="s">
        <v>93</v>
      </c>
      <c r="Z408" s="139" t="s">
        <v>1946</v>
      </c>
      <c r="AD408" s="139" t="s">
        <v>146</v>
      </c>
      <c r="AE408" s="139">
        <v>0</v>
      </c>
      <c r="AG408" s="139" t="s">
        <v>1541</v>
      </c>
      <c r="AH408" s="160">
        <v>99.7</v>
      </c>
      <c r="AI408" s="166">
        <v>1</v>
      </c>
      <c r="AJ408" s="139">
        <v>1</v>
      </c>
      <c r="AK408" s="167" t="s">
        <v>109</v>
      </c>
      <c r="AL408" s="139" t="s">
        <v>107</v>
      </c>
      <c r="AN408" s="139">
        <v>0.1</v>
      </c>
      <c r="AO408" s="139">
        <v>0.1</v>
      </c>
      <c r="AP408" s="139">
        <v>0.1</v>
      </c>
      <c r="AQ408" s="139" t="s">
        <v>113</v>
      </c>
      <c r="AR408" s="167" t="s">
        <v>107</v>
      </c>
      <c r="AT408" s="139">
        <v>0.1</v>
      </c>
      <c r="AU408" s="139">
        <v>0.1</v>
      </c>
      <c r="AV408" s="139">
        <v>0.1</v>
      </c>
      <c r="AW408" s="139" t="s">
        <v>113</v>
      </c>
      <c r="AX408" s="139" t="s">
        <v>107</v>
      </c>
      <c r="AZ408" s="139">
        <v>0</v>
      </c>
      <c r="BF408" s="167">
        <v>0</v>
      </c>
      <c r="BL408" s="139">
        <v>0.1</v>
      </c>
      <c r="BM408" s="167">
        <v>0.1</v>
      </c>
      <c r="BN408" s="139">
        <v>0.1</v>
      </c>
      <c r="BO408" s="139" t="s">
        <v>109</v>
      </c>
      <c r="BP408" s="139" t="s">
        <v>105</v>
      </c>
      <c r="BX408" s="139">
        <v>0</v>
      </c>
      <c r="CE408" s="139" t="s">
        <v>2423</v>
      </c>
      <c r="CL408" s="139">
        <v>99.999999999999986</v>
      </c>
    </row>
    <row r="409" spans="1:90">
      <c r="A409" s="159">
        <v>43293</v>
      </c>
      <c r="B409" s="139" t="s">
        <v>1496</v>
      </c>
      <c r="D409" s="139" t="s">
        <v>1497</v>
      </c>
      <c r="E409" s="139">
        <v>78</v>
      </c>
      <c r="F409" s="139">
        <v>2</v>
      </c>
      <c r="G409" s="160" t="s">
        <v>823</v>
      </c>
      <c r="H409" s="139">
        <v>0</v>
      </c>
      <c r="I409" s="139">
        <v>61.5</v>
      </c>
      <c r="J409" s="169" t="s">
        <v>2507</v>
      </c>
      <c r="K409" s="162">
        <v>184.69</v>
      </c>
      <c r="L409" s="162">
        <v>185.30500000000001</v>
      </c>
      <c r="M409" s="163" t="s">
        <v>2460</v>
      </c>
      <c r="N409" s="164" t="s">
        <v>1499</v>
      </c>
      <c r="P409" s="139" t="s">
        <v>12</v>
      </c>
      <c r="Q409" s="139" t="s">
        <v>1588</v>
      </c>
      <c r="R409" s="160" t="s">
        <v>2135</v>
      </c>
      <c r="S409" s="139" t="s">
        <v>2135</v>
      </c>
      <c r="V409" s="139" t="s">
        <v>1509</v>
      </c>
      <c r="W409" s="139">
        <v>4</v>
      </c>
      <c r="X409" s="165" t="s">
        <v>89</v>
      </c>
      <c r="Y409" s="139" t="s">
        <v>93</v>
      </c>
      <c r="Z409" s="139" t="s">
        <v>1946</v>
      </c>
      <c r="AD409" s="139" t="s">
        <v>146</v>
      </c>
      <c r="AE409" s="139">
        <v>0</v>
      </c>
      <c r="AG409" s="139" t="s">
        <v>1541</v>
      </c>
      <c r="AH409" s="160">
        <v>99.7</v>
      </c>
      <c r="AI409" s="166">
        <v>1</v>
      </c>
      <c r="AJ409" s="139">
        <v>1</v>
      </c>
      <c r="AK409" s="167" t="s">
        <v>109</v>
      </c>
      <c r="AL409" s="139" t="s">
        <v>107</v>
      </c>
      <c r="AN409" s="139">
        <v>0.1</v>
      </c>
      <c r="AO409" s="139">
        <v>0.1</v>
      </c>
      <c r="AP409" s="139">
        <v>0.1</v>
      </c>
      <c r="AQ409" s="139" t="s">
        <v>113</v>
      </c>
      <c r="AR409" s="167" t="s">
        <v>107</v>
      </c>
      <c r="AT409" s="139">
        <v>0.1</v>
      </c>
      <c r="AU409" s="139">
        <v>0.1</v>
      </c>
      <c r="AV409" s="139">
        <v>0.1</v>
      </c>
      <c r="AW409" s="139" t="s">
        <v>113</v>
      </c>
      <c r="AX409" s="139" t="s">
        <v>107</v>
      </c>
      <c r="AZ409" s="139">
        <v>0</v>
      </c>
      <c r="BF409" s="167">
        <v>0</v>
      </c>
      <c r="BL409" s="139">
        <v>0.1</v>
      </c>
      <c r="BM409" s="167">
        <v>0.1</v>
      </c>
      <c r="BN409" s="139">
        <v>0.1</v>
      </c>
      <c r="BO409" s="139" t="s">
        <v>109</v>
      </c>
      <c r="BP409" s="139" t="s">
        <v>105</v>
      </c>
      <c r="BX409" s="139">
        <v>0</v>
      </c>
      <c r="CE409" s="139" t="s">
        <v>2423</v>
      </c>
      <c r="CL409" s="139">
        <v>99.999999999999986</v>
      </c>
    </row>
    <row r="410" spans="1:90">
      <c r="A410" s="159">
        <v>43293</v>
      </c>
      <c r="B410" s="139" t="s">
        <v>1496</v>
      </c>
      <c r="D410" s="139" t="s">
        <v>1497</v>
      </c>
      <c r="E410" s="139">
        <v>79</v>
      </c>
      <c r="F410" s="139">
        <v>1</v>
      </c>
      <c r="G410" s="160" t="s">
        <v>825</v>
      </c>
      <c r="H410" s="139">
        <v>0</v>
      </c>
      <c r="I410" s="139">
        <v>73</v>
      </c>
      <c r="J410" s="169" t="s">
        <v>2507</v>
      </c>
      <c r="K410" s="162">
        <v>185.25</v>
      </c>
      <c r="L410" s="162">
        <v>185.98</v>
      </c>
      <c r="M410" s="163" t="s">
        <v>2460</v>
      </c>
      <c r="N410" s="164" t="s">
        <v>1499</v>
      </c>
      <c r="P410" s="139" t="s">
        <v>12</v>
      </c>
      <c r="Q410" s="139" t="s">
        <v>1588</v>
      </c>
      <c r="R410" s="160" t="s">
        <v>2135</v>
      </c>
      <c r="S410" s="139" t="s">
        <v>2135</v>
      </c>
      <c r="V410" s="139" t="s">
        <v>1509</v>
      </c>
      <c r="W410" s="139">
        <v>4</v>
      </c>
      <c r="X410" s="165" t="s">
        <v>89</v>
      </c>
      <c r="Y410" s="139" t="s">
        <v>93</v>
      </c>
      <c r="Z410" s="139" t="s">
        <v>1946</v>
      </c>
      <c r="AD410" s="139" t="s">
        <v>146</v>
      </c>
      <c r="AE410" s="139">
        <v>0</v>
      </c>
      <c r="AG410" s="139" t="s">
        <v>1541</v>
      </c>
      <c r="AH410" s="160">
        <v>99.7</v>
      </c>
      <c r="AI410" s="166">
        <v>1</v>
      </c>
      <c r="AJ410" s="139">
        <v>1</v>
      </c>
      <c r="AK410" s="167" t="s">
        <v>109</v>
      </c>
      <c r="AL410" s="139" t="s">
        <v>107</v>
      </c>
      <c r="AN410" s="139">
        <v>0.1</v>
      </c>
      <c r="AO410" s="139">
        <v>0.1</v>
      </c>
      <c r="AP410" s="139">
        <v>0.1</v>
      </c>
      <c r="AQ410" s="139" t="s">
        <v>113</v>
      </c>
      <c r="AR410" s="167" t="s">
        <v>107</v>
      </c>
      <c r="AT410" s="139">
        <v>0.1</v>
      </c>
      <c r="AU410" s="139">
        <v>0.1</v>
      </c>
      <c r="AV410" s="139">
        <v>0.1</v>
      </c>
      <c r="AW410" s="139" t="s">
        <v>113</v>
      </c>
      <c r="AX410" s="139" t="s">
        <v>107</v>
      </c>
      <c r="AZ410" s="139">
        <v>0</v>
      </c>
      <c r="BF410" s="167">
        <v>0</v>
      </c>
      <c r="BL410" s="139">
        <v>0.1</v>
      </c>
      <c r="BM410" s="167">
        <v>0.1</v>
      </c>
      <c r="BN410" s="139">
        <v>0.1</v>
      </c>
      <c r="BO410" s="139" t="s">
        <v>109</v>
      </c>
      <c r="BP410" s="139" t="s">
        <v>105</v>
      </c>
      <c r="BX410" s="139">
        <v>0</v>
      </c>
      <c r="CE410" s="139" t="s">
        <v>2423</v>
      </c>
      <c r="CL410" s="139">
        <v>99.999999999999986</v>
      </c>
    </row>
    <row r="411" spans="1:90">
      <c r="A411" s="159">
        <v>43293</v>
      </c>
      <c r="B411" s="139" t="s">
        <v>1496</v>
      </c>
      <c r="D411" s="139" t="s">
        <v>1497</v>
      </c>
      <c r="E411" s="139">
        <v>79</v>
      </c>
      <c r="F411" s="139">
        <v>2</v>
      </c>
      <c r="G411" s="160" t="s">
        <v>827</v>
      </c>
      <c r="H411" s="139">
        <v>0</v>
      </c>
      <c r="I411" s="139">
        <v>75.5</v>
      </c>
      <c r="J411" s="169" t="s">
        <v>2507</v>
      </c>
      <c r="K411" s="162">
        <v>185.98</v>
      </c>
      <c r="L411" s="162">
        <v>186.73499999999999</v>
      </c>
      <c r="M411" s="163" t="s">
        <v>2460</v>
      </c>
      <c r="N411" s="164" t="s">
        <v>1499</v>
      </c>
      <c r="P411" s="139" t="s">
        <v>12</v>
      </c>
      <c r="Q411" s="139" t="s">
        <v>1588</v>
      </c>
      <c r="R411" s="160" t="s">
        <v>2135</v>
      </c>
      <c r="S411" s="139" t="s">
        <v>2135</v>
      </c>
      <c r="V411" s="139" t="s">
        <v>1509</v>
      </c>
      <c r="W411" s="139">
        <v>4</v>
      </c>
      <c r="X411" s="165" t="s">
        <v>89</v>
      </c>
      <c r="Y411" s="139" t="s">
        <v>93</v>
      </c>
      <c r="Z411" s="139" t="s">
        <v>1946</v>
      </c>
      <c r="AD411" s="139" t="s">
        <v>146</v>
      </c>
      <c r="AE411" s="139">
        <v>0</v>
      </c>
      <c r="AG411" s="139" t="s">
        <v>1541</v>
      </c>
      <c r="AH411" s="160">
        <v>99.7</v>
      </c>
      <c r="AI411" s="166">
        <v>1</v>
      </c>
      <c r="AJ411" s="139">
        <v>1</v>
      </c>
      <c r="AK411" s="167" t="s">
        <v>109</v>
      </c>
      <c r="AL411" s="139" t="s">
        <v>107</v>
      </c>
      <c r="AN411" s="139">
        <v>0.1</v>
      </c>
      <c r="AO411" s="139">
        <v>0.1</v>
      </c>
      <c r="AP411" s="139">
        <v>0.1</v>
      </c>
      <c r="AQ411" s="139" t="s">
        <v>113</v>
      </c>
      <c r="AR411" s="167" t="s">
        <v>107</v>
      </c>
      <c r="AT411" s="139">
        <v>0.1</v>
      </c>
      <c r="AU411" s="139">
        <v>0.1</v>
      </c>
      <c r="AV411" s="139">
        <v>0.1</v>
      </c>
      <c r="AW411" s="139" t="s">
        <v>113</v>
      </c>
      <c r="AX411" s="139" t="s">
        <v>107</v>
      </c>
      <c r="AZ411" s="139">
        <v>0</v>
      </c>
      <c r="BF411" s="167">
        <v>0</v>
      </c>
      <c r="BL411" s="139">
        <v>0.1</v>
      </c>
      <c r="BM411" s="167">
        <v>0.1</v>
      </c>
      <c r="BN411" s="139">
        <v>0.1</v>
      </c>
      <c r="BO411" s="139" t="s">
        <v>109</v>
      </c>
      <c r="BP411" s="139" t="s">
        <v>105</v>
      </c>
      <c r="BX411" s="139">
        <v>0</v>
      </c>
      <c r="CE411" s="139" t="s">
        <v>2423</v>
      </c>
      <c r="CL411" s="139">
        <v>99.999999999999986</v>
      </c>
    </row>
    <row r="412" spans="1:90">
      <c r="A412" s="159">
        <v>43293</v>
      </c>
      <c r="B412" s="139" t="s">
        <v>1496</v>
      </c>
      <c r="D412" s="139" t="s">
        <v>1497</v>
      </c>
      <c r="E412" s="139">
        <v>79</v>
      </c>
      <c r="F412" s="139">
        <v>3</v>
      </c>
      <c r="G412" s="160" t="s">
        <v>829</v>
      </c>
      <c r="H412" s="139">
        <v>0</v>
      </c>
      <c r="I412" s="139">
        <v>97.5</v>
      </c>
      <c r="J412" s="169" t="s">
        <v>2507</v>
      </c>
      <c r="K412" s="162">
        <v>186.73500000000001</v>
      </c>
      <c r="L412" s="162">
        <v>187.71</v>
      </c>
      <c r="M412" s="163" t="s">
        <v>2460</v>
      </c>
      <c r="N412" s="164" t="s">
        <v>1499</v>
      </c>
      <c r="P412" s="139" t="s">
        <v>12</v>
      </c>
      <c r="Q412" s="139" t="s">
        <v>1588</v>
      </c>
      <c r="R412" s="160" t="s">
        <v>2135</v>
      </c>
      <c r="S412" s="139" t="s">
        <v>2135</v>
      </c>
      <c r="V412" s="139" t="s">
        <v>1509</v>
      </c>
      <c r="W412" s="139">
        <v>4</v>
      </c>
      <c r="X412" s="165" t="s">
        <v>89</v>
      </c>
      <c r="Y412" s="139" t="s">
        <v>93</v>
      </c>
      <c r="Z412" s="139" t="s">
        <v>1946</v>
      </c>
      <c r="AD412" s="139" t="s">
        <v>146</v>
      </c>
      <c r="AE412" s="139">
        <v>0</v>
      </c>
      <c r="AG412" s="139" t="s">
        <v>1541</v>
      </c>
      <c r="AH412" s="160">
        <v>99.7</v>
      </c>
      <c r="AI412" s="166">
        <v>1</v>
      </c>
      <c r="AJ412" s="139">
        <v>1</v>
      </c>
      <c r="AK412" s="167" t="s">
        <v>109</v>
      </c>
      <c r="AL412" s="139" t="s">
        <v>107</v>
      </c>
      <c r="AN412" s="139">
        <v>0.1</v>
      </c>
      <c r="AO412" s="139">
        <v>0.1</v>
      </c>
      <c r="AP412" s="139">
        <v>0.1</v>
      </c>
      <c r="AQ412" s="139" t="s">
        <v>113</v>
      </c>
      <c r="AR412" s="167" t="s">
        <v>107</v>
      </c>
      <c r="AT412" s="139">
        <v>0.1</v>
      </c>
      <c r="AU412" s="139">
        <v>0.1</v>
      </c>
      <c r="AV412" s="139">
        <v>0.1</v>
      </c>
      <c r="AW412" s="139" t="s">
        <v>113</v>
      </c>
      <c r="AX412" s="139" t="s">
        <v>107</v>
      </c>
      <c r="AZ412" s="139">
        <v>0</v>
      </c>
      <c r="BF412" s="167">
        <v>0</v>
      </c>
      <c r="BL412" s="139">
        <v>0.1</v>
      </c>
      <c r="BM412" s="167">
        <v>0.1</v>
      </c>
      <c r="BN412" s="139">
        <v>0.1</v>
      </c>
      <c r="BO412" s="139" t="s">
        <v>109</v>
      </c>
      <c r="BP412" s="139" t="s">
        <v>105</v>
      </c>
      <c r="BX412" s="139">
        <v>0</v>
      </c>
      <c r="CE412" s="139" t="s">
        <v>2423</v>
      </c>
      <c r="CL412" s="139">
        <v>99.999999999999986</v>
      </c>
    </row>
    <row r="413" spans="1:90">
      <c r="A413" s="159">
        <v>43293</v>
      </c>
      <c r="B413" s="139" t="s">
        <v>1496</v>
      </c>
      <c r="D413" s="139" t="s">
        <v>1497</v>
      </c>
      <c r="E413" s="139">
        <v>79</v>
      </c>
      <c r="F413" s="139">
        <v>4</v>
      </c>
      <c r="G413" s="160" t="s">
        <v>831</v>
      </c>
      <c r="H413" s="139">
        <v>0</v>
      </c>
      <c r="I413" s="139">
        <v>73.5</v>
      </c>
      <c r="J413" s="169" t="s">
        <v>2507</v>
      </c>
      <c r="K413" s="162">
        <v>187.71</v>
      </c>
      <c r="L413" s="162">
        <v>188.44500000000002</v>
      </c>
      <c r="M413" s="163" t="s">
        <v>2460</v>
      </c>
      <c r="N413" s="164" t="s">
        <v>1499</v>
      </c>
      <c r="P413" s="139" t="s">
        <v>12</v>
      </c>
      <c r="Q413" s="139" t="s">
        <v>1588</v>
      </c>
      <c r="R413" s="160" t="s">
        <v>2135</v>
      </c>
      <c r="S413" s="139" t="s">
        <v>2135</v>
      </c>
      <c r="V413" s="139" t="s">
        <v>1509</v>
      </c>
      <c r="W413" s="139">
        <v>4</v>
      </c>
      <c r="X413" s="165" t="s">
        <v>89</v>
      </c>
      <c r="Y413" s="139" t="s">
        <v>93</v>
      </c>
      <c r="Z413" s="139" t="s">
        <v>1946</v>
      </c>
      <c r="AD413" s="139" t="s">
        <v>146</v>
      </c>
      <c r="AE413" s="139">
        <v>0</v>
      </c>
      <c r="AG413" s="139" t="s">
        <v>1541</v>
      </c>
      <c r="AH413" s="160">
        <v>99.7</v>
      </c>
      <c r="AI413" s="166">
        <v>1</v>
      </c>
      <c r="AJ413" s="139">
        <v>1</v>
      </c>
      <c r="AK413" s="167" t="s">
        <v>109</v>
      </c>
      <c r="AL413" s="139" t="s">
        <v>107</v>
      </c>
      <c r="AN413" s="139">
        <v>0.1</v>
      </c>
      <c r="AO413" s="139">
        <v>0.1</v>
      </c>
      <c r="AP413" s="139">
        <v>0.1</v>
      </c>
      <c r="AQ413" s="139" t="s">
        <v>113</v>
      </c>
      <c r="AR413" s="167" t="s">
        <v>107</v>
      </c>
      <c r="AT413" s="139">
        <v>0.1</v>
      </c>
      <c r="AU413" s="139">
        <v>0.1</v>
      </c>
      <c r="AV413" s="139">
        <v>0.1</v>
      </c>
      <c r="AW413" s="139" t="s">
        <v>113</v>
      </c>
      <c r="AX413" s="139" t="s">
        <v>107</v>
      </c>
      <c r="AZ413" s="139">
        <v>0</v>
      </c>
      <c r="BF413" s="167">
        <v>0</v>
      </c>
      <c r="BL413" s="139">
        <v>0.1</v>
      </c>
      <c r="BM413" s="167">
        <v>0.1</v>
      </c>
      <c r="BN413" s="139">
        <v>0.1</v>
      </c>
      <c r="BO413" s="139" t="s">
        <v>109</v>
      </c>
      <c r="BP413" s="139" t="s">
        <v>105</v>
      </c>
      <c r="BX413" s="139">
        <v>0</v>
      </c>
      <c r="CE413" s="139" t="s">
        <v>2423</v>
      </c>
      <c r="CL413" s="139">
        <v>99.999999999999986</v>
      </c>
    </row>
    <row r="414" spans="1:90">
      <c r="A414" s="159">
        <v>43293</v>
      </c>
      <c r="B414" s="139" t="s">
        <v>1496</v>
      </c>
      <c r="D414" s="139" t="s">
        <v>1497</v>
      </c>
      <c r="E414" s="139">
        <v>80</v>
      </c>
      <c r="F414" s="139">
        <v>1</v>
      </c>
      <c r="G414" s="160" t="s">
        <v>833</v>
      </c>
      <c r="H414" s="139">
        <v>0</v>
      </c>
      <c r="I414" s="139">
        <v>92.5</v>
      </c>
      <c r="J414" s="169" t="s">
        <v>2507</v>
      </c>
      <c r="K414" s="162">
        <v>188.25</v>
      </c>
      <c r="L414" s="162">
        <v>189.17500000000001</v>
      </c>
      <c r="M414" s="163" t="s">
        <v>2460</v>
      </c>
      <c r="N414" s="164" t="s">
        <v>1499</v>
      </c>
      <c r="P414" s="139" t="s">
        <v>12</v>
      </c>
      <c r="Q414" s="139" t="s">
        <v>1588</v>
      </c>
      <c r="R414" s="160" t="s">
        <v>2135</v>
      </c>
      <c r="S414" s="139" t="s">
        <v>2135</v>
      </c>
      <c r="V414" s="139" t="s">
        <v>1509</v>
      </c>
      <c r="W414" s="139">
        <v>4</v>
      </c>
      <c r="X414" s="165" t="s">
        <v>89</v>
      </c>
      <c r="Y414" s="139" t="s">
        <v>93</v>
      </c>
      <c r="Z414" s="139" t="s">
        <v>1946</v>
      </c>
      <c r="AD414" s="139" t="s">
        <v>146</v>
      </c>
      <c r="AE414" s="139">
        <v>0</v>
      </c>
      <c r="AG414" s="139" t="s">
        <v>1541</v>
      </c>
      <c r="AH414" s="160">
        <v>99.7</v>
      </c>
      <c r="AI414" s="166">
        <v>1</v>
      </c>
      <c r="AJ414" s="139">
        <v>1</v>
      </c>
      <c r="AK414" s="167" t="s">
        <v>109</v>
      </c>
      <c r="AL414" s="139" t="s">
        <v>107</v>
      </c>
      <c r="AN414" s="139">
        <v>0.1</v>
      </c>
      <c r="AO414" s="139">
        <v>0.1</v>
      </c>
      <c r="AP414" s="139">
        <v>0.1</v>
      </c>
      <c r="AQ414" s="139" t="s">
        <v>113</v>
      </c>
      <c r="AR414" s="167" t="s">
        <v>107</v>
      </c>
      <c r="AT414" s="139">
        <v>0.1</v>
      </c>
      <c r="AU414" s="139">
        <v>0.1</v>
      </c>
      <c r="AV414" s="139">
        <v>0.1</v>
      </c>
      <c r="AW414" s="139" t="s">
        <v>113</v>
      </c>
      <c r="AX414" s="139" t="s">
        <v>107</v>
      </c>
      <c r="AZ414" s="139">
        <v>0</v>
      </c>
      <c r="BF414" s="167">
        <v>0</v>
      </c>
      <c r="BL414" s="139">
        <v>0.1</v>
      </c>
      <c r="BM414" s="167">
        <v>0.1</v>
      </c>
      <c r="BN414" s="139">
        <v>0.1</v>
      </c>
      <c r="BO414" s="139" t="s">
        <v>109</v>
      </c>
      <c r="BP414" s="139" t="s">
        <v>105</v>
      </c>
      <c r="BX414" s="139">
        <v>0</v>
      </c>
      <c r="CE414" s="139" t="s">
        <v>2423</v>
      </c>
      <c r="CL414" s="139">
        <v>99.999999999999986</v>
      </c>
    </row>
    <row r="415" spans="1:90">
      <c r="A415" s="159">
        <v>43293</v>
      </c>
      <c r="B415" s="139" t="s">
        <v>1496</v>
      </c>
      <c r="D415" s="139" t="s">
        <v>1497</v>
      </c>
      <c r="E415" s="139">
        <v>80</v>
      </c>
      <c r="F415" s="139">
        <v>2</v>
      </c>
      <c r="G415" s="160" t="s">
        <v>835</v>
      </c>
      <c r="H415" s="139">
        <v>0</v>
      </c>
      <c r="I415" s="139">
        <v>76</v>
      </c>
      <c r="J415" s="169" t="s">
        <v>2507</v>
      </c>
      <c r="K415" s="162">
        <v>189.17500000000001</v>
      </c>
      <c r="L415" s="162">
        <v>189.935</v>
      </c>
      <c r="M415" s="163" t="s">
        <v>2460</v>
      </c>
      <c r="N415" s="164" t="s">
        <v>1499</v>
      </c>
      <c r="P415" s="139" t="s">
        <v>12</v>
      </c>
      <c r="Q415" s="139" t="s">
        <v>1588</v>
      </c>
      <c r="R415" s="160" t="s">
        <v>2135</v>
      </c>
      <c r="S415" s="139" t="s">
        <v>2135</v>
      </c>
      <c r="V415" s="139" t="s">
        <v>1509</v>
      </c>
      <c r="W415" s="139">
        <v>4</v>
      </c>
      <c r="X415" s="165" t="s">
        <v>89</v>
      </c>
      <c r="Y415" s="139" t="s">
        <v>93</v>
      </c>
      <c r="Z415" s="139" t="s">
        <v>1946</v>
      </c>
      <c r="AD415" s="139" t="s">
        <v>146</v>
      </c>
      <c r="AE415" s="139">
        <v>0</v>
      </c>
      <c r="AG415" s="139" t="s">
        <v>1541</v>
      </c>
      <c r="AH415" s="160">
        <v>99.7</v>
      </c>
      <c r="AI415" s="166">
        <v>1</v>
      </c>
      <c r="AJ415" s="139">
        <v>1</v>
      </c>
      <c r="AK415" s="167" t="s">
        <v>109</v>
      </c>
      <c r="AL415" s="139" t="s">
        <v>107</v>
      </c>
      <c r="AN415" s="139">
        <v>0.1</v>
      </c>
      <c r="AO415" s="139">
        <v>0.1</v>
      </c>
      <c r="AP415" s="139">
        <v>0.1</v>
      </c>
      <c r="AQ415" s="139" t="s">
        <v>113</v>
      </c>
      <c r="AR415" s="167" t="s">
        <v>107</v>
      </c>
      <c r="AT415" s="139">
        <v>0.1</v>
      </c>
      <c r="AU415" s="139">
        <v>0.1</v>
      </c>
      <c r="AV415" s="139">
        <v>0.1</v>
      </c>
      <c r="AW415" s="139" t="s">
        <v>113</v>
      </c>
      <c r="AX415" s="139" t="s">
        <v>107</v>
      </c>
      <c r="AZ415" s="139">
        <v>0</v>
      </c>
      <c r="BF415" s="167">
        <v>0</v>
      </c>
      <c r="BL415" s="139">
        <v>0.1</v>
      </c>
      <c r="BM415" s="167">
        <v>0.1</v>
      </c>
      <c r="BN415" s="139">
        <v>0.1</v>
      </c>
      <c r="BO415" s="139" t="s">
        <v>109</v>
      </c>
      <c r="BP415" s="139" t="s">
        <v>105</v>
      </c>
      <c r="BX415" s="139">
        <v>0</v>
      </c>
      <c r="CE415" s="139" t="s">
        <v>2423</v>
      </c>
      <c r="CL415" s="139">
        <v>99.999999999999986</v>
      </c>
    </row>
    <row r="416" spans="1:90">
      <c r="A416" s="159">
        <v>43293</v>
      </c>
      <c r="B416" s="139" t="s">
        <v>1496</v>
      </c>
      <c r="D416" s="139" t="s">
        <v>1497</v>
      </c>
      <c r="E416" s="139">
        <v>80</v>
      </c>
      <c r="F416" s="139">
        <v>3</v>
      </c>
      <c r="G416" s="160" t="s">
        <v>837</v>
      </c>
      <c r="H416" s="139">
        <v>0</v>
      </c>
      <c r="I416" s="139">
        <v>80</v>
      </c>
      <c r="J416" s="169" t="s">
        <v>2507</v>
      </c>
      <c r="K416" s="162">
        <v>189.935</v>
      </c>
      <c r="L416" s="162">
        <v>190.73500000000001</v>
      </c>
      <c r="M416" s="163" t="s">
        <v>2460</v>
      </c>
      <c r="N416" s="164" t="s">
        <v>1499</v>
      </c>
      <c r="P416" s="139" t="s">
        <v>12</v>
      </c>
      <c r="Q416" s="139" t="s">
        <v>1588</v>
      </c>
      <c r="R416" s="160" t="s">
        <v>2135</v>
      </c>
      <c r="S416" s="139" t="s">
        <v>2135</v>
      </c>
      <c r="V416" s="139" t="s">
        <v>1509</v>
      </c>
      <c r="W416" s="139">
        <v>4</v>
      </c>
      <c r="X416" s="165" t="s">
        <v>89</v>
      </c>
      <c r="Y416" s="139" t="s">
        <v>93</v>
      </c>
      <c r="Z416" s="139" t="s">
        <v>1946</v>
      </c>
      <c r="AD416" s="139" t="s">
        <v>146</v>
      </c>
      <c r="AE416" s="139">
        <v>0</v>
      </c>
      <c r="AG416" s="139" t="s">
        <v>1541</v>
      </c>
      <c r="AH416" s="160">
        <v>99.7</v>
      </c>
      <c r="AI416" s="166">
        <v>1</v>
      </c>
      <c r="AJ416" s="139">
        <v>1</v>
      </c>
      <c r="AK416" s="167" t="s">
        <v>109</v>
      </c>
      <c r="AL416" s="139" t="s">
        <v>107</v>
      </c>
      <c r="AN416" s="139">
        <v>0.1</v>
      </c>
      <c r="AO416" s="139">
        <v>0.1</v>
      </c>
      <c r="AP416" s="139">
        <v>0.1</v>
      </c>
      <c r="AQ416" s="139" t="s">
        <v>113</v>
      </c>
      <c r="AR416" s="167" t="s">
        <v>107</v>
      </c>
      <c r="AT416" s="139">
        <v>0.1</v>
      </c>
      <c r="AU416" s="139">
        <v>0.1</v>
      </c>
      <c r="AV416" s="139">
        <v>0.1</v>
      </c>
      <c r="AW416" s="139" t="s">
        <v>113</v>
      </c>
      <c r="AX416" s="139" t="s">
        <v>107</v>
      </c>
      <c r="AZ416" s="139">
        <v>0</v>
      </c>
      <c r="BF416" s="167">
        <v>0</v>
      </c>
      <c r="BL416" s="139">
        <v>0.1</v>
      </c>
      <c r="BM416" s="167">
        <v>0.1</v>
      </c>
      <c r="BN416" s="139">
        <v>0.1</v>
      </c>
      <c r="BO416" s="139" t="s">
        <v>109</v>
      </c>
      <c r="BP416" s="139" t="s">
        <v>105</v>
      </c>
      <c r="BX416" s="139">
        <v>0</v>
      </c>
      <c r="CE416" s="139" t="s">
        <v>2423</v>
      </c>
      <c r="CL416" s="139">
        <v>99.999999999999986</v>
      </c>
    </row>
    <row r="417" spans="1:90">
      <c r="A417" s="159">
        <v>43293</v>
      </c>
      <c r="B417" s="139" t="s">
        <v>1496</v>
      </c>
      <c r="D417" s="139" t="s">
        <v>1497</v>
      </c>
      <c r="E417" s="139">
        <v>80</v>
      </c>
      <c r="F417" s="139">
        <v>4</v>
      </c>
      <c r="G417" s="160" t="s">
        <v>839</v>
      </c>
      <c r="H417" s="139">
        <v>0</v>
      </c>
      <c r="I417" s="139">
        <v>74</v>
      </c>
      <c r="J417" s="169" t="s">
        <v>2507</v>
      </c>
      <c r="K417" s="162">
        <v>190.73500000000001</v>
      </c>
      <c r="L417" s="162">
        <v>191.47500000000002</v>
      </c>
      <c r="M417" s="163" t="s">
        <v>2460</v>
      </c>
      <c r="N417" s="170" t="s">
        <v>1499</v>
      </c>
      <c r="P417" s="139" t="s">
        <v>12</v>
      </c>
      <c r="Q417" s="139" t="s">
        <v>1588</v>
      </c>
      <c r="R417" s="160" t="s">
        <v>2135</v>
      </c>
      <c r="S417" s="139" t="s">
        <v>2135</v>
      </c>
      <c r="V417" s="139" t="s">
        <v>1509</v>
      </c>
      <c r="W417" s="139">
        <v>4</v>
      </c>
      <c r="X417" s="165" t="s">
        <v>89</v>
      </c>
      <c r="Y417" s="139" t="s">
        <v>93</v>
      </c>
      <c r="Z417" s="139" t="s">
        <v>1946</v>
      </c>
      <c r="AD417" s="139" t="s">
        <v>146</v>
      </c>
      <c r="AE417" s="139">
        <v>0</v>
      </c>
      <c r="AG417" s="139" t="s">
        <v>1541</v>
      </c>
      <c r="AH417" s="160">
        <v>99.7</v>
      </c>
      <c r="AI417" s="166">
        <v>1</v>
      </c>
      <c r="AJ417" s="139">
        <v>1</v>
      </c>
      <c r="AK417" s="167" t="s">
        <v>109</v>
      </c>
      <c r="AL417" s="139" t="s">
        <v>107</v>
      </c>
      <c r="AN417" s="139">
        <v>0.1</v>
      </c>
      <c r="AO417" s="139">
        <v>0.1</v>
      </c>
      <c r="AP417" s="139">
        <v>0.1</v>
      </c>
      <c r="AQ417" s="139" t="s">
        <v>113</v>
      </c>
      <c r="AR417" s="167" t="s">
        <v>107</v>
      </c>
      <c r="AT417" s="139">
        <v>0.1</v>
      </c>
      <c r="AU417" s="139">
        <v>0.1</v>
      </c>
      <c r="AV417" s="139">
        <v>0.1</v>
      </c>
      <c r="AW417" s="139" t="s">
        <v>113</v>
      </c>
      <c r="AX417" s="139" t="s">
        <v>107</v>
      </c>
      <c r="AZ417" s="139">
        <v>0</v>
      </c>
      <c r="BF417" s="167">
        <v>0</v>
      </c>
      <c r="BL417" s="139">
        <v>0.1</v>
      </c>
      <c r="BM417" s="167">
        <v>0.1</v>
      </c>
      <c r="BN417" s="139">
        <v>0.1</v>
      </c>
      <c r="BO417" s="139" t="s">
        <v>109</v>
      </c>
      <c r="BP417" s="139" t="s">
        <v>105</v>
      </c>
      <c r="BX417" s="139">
        <v>0</v>
      </c>
      <c r="CE417" s="139" t="s">
        <v>2423</v>
      </c>
      <c r="CL417" s="139">
        <v>99.999999999999986</v>
      </c>
    </row>
    <row r="418" spans="1:90">
      <c r="A418" s="159">
        <v>43293</v>
      </c>
      <c r="B418" s="139" t="s">
        <v>1496</v>
      </c>
      <c r="D418" s="139" t="s">
        <v>1497</v>
      </c>
      <c r="E418" s="139">
        <v>81</v>
      </c>
      <c r="F418" s="139">
        <v>1</v>
      </c>
      <c r="G418" s="160" t="s">
        <v>841</v>
      </c>
      <c r="H418" s="139">
        <v>0</v>
      </c>
      <c r="I418" s="139">
        <v>34</v>
      </c>
      <c r="J418" s="169" t="s">
        <v>2507</v>
      </c>
      <c r="K418" s="162">
        <v>190.95</v>
      </c>
      <c r="L418" s="162">
        <v>191.29</v>
      </c>
      <c r="M418" s="163" t="s">
        <v>2460</v>
      </c>
      <c r="N418" s="170" t="s">
        <v>1499</v>
      </c>
      <c r="P418" s="139" t="s">
        <v>12</v>
      </c>
      <c r="Q418" s="139" t="s">
        <v>1588</v>
      </c>
      <c r="R418" s="160" t="s">
        <v>2135</v>
      </c>
      <c r="S418" s="139" t="s">
        <v>2135</v>
      </c>
      <c r="V418" s="139" t="s">
        <v>1509</v>
      </c>
      <c r="W418" s="139">
        <v>4</v>
      </c>
      <c r="X418" s="165" t="s">
        <v>89</v>
      </c>
      <c r="Y418" s="139" t="s">
        <v>93</v>
      </c>
      <c r="Z418" s="139" t="s">
        <v>1946</v>
      </c>
      <c r="AD418" s="139" t="s">
        <v>146</v>
      </c>
      <c r="AE418" s="139">
        <v>0</v>
      </c>
      <c r="AG418" s="139" t="s">
        <v>1541</v>
      </c>
      <c r="AH418" s="160">
        <v>99.7</v>
      </c>
      <c r="AI418" s="166">
        <v>1</v>
      </c>
      <c r="AJ418" s="139">
        <v>1</v>
      </c>
      <c r="AK418" s="167" t="s">
        <v>109</v>
      </c>
      <c r="AL418" s="139" t="s">
        <v>107</v>
      </c>
      <c r="AN418" s="139">
        <v>0.1</v>
      </c>
      <c r="AO418" s="139">
        <v>0.1</v>
      </c>
      <c r="AP418" s="139">
        <v>0.1</v>
      </c>
      <c r="AQ418" s="139" t="s">
        <v>113</v>
      </c>
      <c r="AR418" s="167" t="s">
        <v>107</v>
      </c>
      <c r="AT418" s="139">
        <v>0.1</v>
      </c>
      <c r="AU418" s="139">
        <v>0.1</v>
      </c>
      <c r="AV418" s="139">
        <v>0.1</v>
      </c>
      <c r="AW418" s="139" t="s">
        <v>113</v>
      </c>
      <c r="AX418" s="139" t="s">
        <v>107</v>
      </c>
      <c r="AZ418" s="139">
        <v>0</v>
      </c>
      <c r="BF418" s="167">
        <v>0</v>
      </c>
      <c r="BL418" s="139">
        <v>0.1</v>
      </c>
      <c r="BM418" s="167">
        <v>0.1</v>
      </c>
      <c r="BN418" s="139">
        <v>0.1</v>
      </c>
      <c r="BO418" s="139" t="s">
        <v>109</v>
      </c>
      <c r="BP418" s="139" t="s">
        <v>105</v>
      </c>
      <c r="BX418" s="139">
        <v>0</v>
      </c>
      <c r="CE418" s="139" t="s">
        <v>2423</v>
      </c>
      <c r="CL418" s="139">
        <v>99.999999999999986</v>
      </c>
    </row>
    <row r="419" spans="1:90">
      <c r="A419" s="159">
        <v>43293</v>
      </c>
      <c r="B419" s="139" t="s">
        <v>1496</v>
      </c>
      <c r="D419" s="139" t="s">
        <v>1497</v>
      </c>
      <c r="E419" s="139">
        <v>82</v>
      </c>
      <c r="F419" s="139">
        <v>1</v>
      </c>
      <c r="G419" s="160" t="s">
        <v>843</v>
      </c>
      <c r="H419" s="139">
        <v>0</v>
      </c>
      <c r="I419" s="139">
        <v>71</v>
      </c>
      <c r="J419" s="169" t="s">
        <v>2507</v>
      </c>
      <c r="K419" s="162">
        <v>191.25</v>
      </c>
      <c r="L419" s="162">
        <v>191.96</v>
      </c>
      <c r="M419" s="163" t="s">
        <v>2460</v>
      </c>
      <c r="N419" s="170" t="s">
        <v>1499</v>
      </c>
      <c r="P419" s="139" t="s">
        <v>12</v>
      </c>
      <c r="Q419" s="139" t="s">
        <v>1588</v>
      </c>
      <c r="R419" s="160" t="s">
        <v>2135</v>
      </c>
      <c r="S419" s="139" t="s">
        <v>2135</v>
      </c>
      <c r="V419" s="139" t="s">
        <v>1509</v>
      </c>
      <c r="W419" s="139">
        <v>4</v>
      </c>
      <c r="X419" s="165" t="s">
        <v>89</v>
      </c>
      <c r="Y419" s="139" t="s">
        <v>93</v>
      </c>
      <c r="Z419" s="139" t="s">
        <v>1946</v>
      </c>
      <c r="AD419" s="139" t="s">
        <v>146</v>
      </c>
      <c r="AE419" s="139">
        <v>0</v>
      </c>
      <c r="AG419" s="139" t="s">
        <v>1541</v>
      </c>
      <c r="AH419" s="160">
        <v>99.7</v>
      </c>
      <c r="AI419" s="166">
        <v>1</v>
      </c>
      <c r="AJ419" s="139">
        <v>1</v>
      </c>
      <c r="AK419" s="167" t="s">
        <v>109</v>
      </c>
      <c r="AL419" s="139" t="s">
        <v>107</v>
      </c>
      <c r="AN419" s="139">
        <v>0.1</v>
      </c>
      <c r="AO419" s="139">
        <v>0.1</v>
      </c>
      <c r="AP419" s="139">
        <v>0.1</v>
      </c>
      <c r="AQ419" s="139" t="s">
        <v>113</v>
      </c>
      <c r="AR419" s="167" t="s">
        <v>107</v>
      </c>
      <c r="AT419" s="139">
        <v>0.1</v>
      </c>
      <c r="AU419" s="139">
        <v>0.1</v>
      </c>
      <c r="AV419" s="139">
        <v>0.1</v>
      </c>
      <c r="AW419" s="139" t="s">
        <v>113</v>
      </c>
      <c r="AX419" s="139" t="s">
        <v>107</v>
      </c>
      <c r="AZ419" s="139">
        <v>0</v>
      </c>
      <c r="BF419" s="167">
        <v>0</v>
      </c>
      <c r="BL419" s="139">
        <v>0.1</v>
      </c>
      <c r="BM419" s="167">
        <v>0.1</v>
      </c>
      <c r="BN419" s="139">
        <v>0.1</v>
      </c>
      <c r="BO419" s="139" t="s">
        <v>109</v>
      </c>
      <c r="BP419" s="139" t="s">
        <v>105</v>
      </c>
      <c r="BX419" s="139">
        <v>0</v>
      </c>
      <c r="CE419" s="139" t="s">
        <v>2423</v>
      </c>
      <c r="CL419" s="139">
        <v>99.999999999999986</v>
      </c>
    </row>
    <row r="420" spans="1:90">
      <c r="A420" s="159">
        <v>43293</v>
      </c>
      <c r="B420" s="139" t="s">
        <v>1496</v>
      </c>
      <c r="D420" s="139" t="s">
        <v>1497</v>
      </c>
      <c r="E420" s="139">
        <v>82</v>
      </c>
      <c r="F420" s="139">
        <v>2</v>
      </c>
      <c r="G420" s="160" t="s">
        <v>845</v>
      </c>
      <c r="H420" s="139">
        <v>0</v>
      </c>
      <c r="I420" s="139">
        <v>36</v>
      </c>
      <c r="J420" s="169" t="s">
        <v>2507</v>
      </c>
      <c r="K420" s="162">
        <v>191.96</v>
      </c>
      <c r="L420" s="162">
        <v>192.32000000000002</v>
      </c>
      <c r="M420" s="163" t="s">
        <v>2460</v>
      </c>
      <c r="N420" s="170" t="s">
        <v>1499</v>
      </c>
      <c r="P420" s="139" t="s">
        <v>12</v>
      </c>
      <c r="Q420" s="139" t="s">
        <v>1588</v>
      </c>
      <c r="R420" s="160" t="s">
        <v>2135</v>
      </c>
      <c r="S420" s="139" t="s">
        <v>1939</v>
      </c>
      <c r="V420" s="139" t="s">
        <v>1509</v>
      </c>
      <c r="W420" s="139">
        <v>4</v>
      </c>
      <c r="X420" s="165" t="s">
        <v>89</v>
      </c>
      <c r="Y420" s="139" t="s">
        <v>93</v>
      </c>
      <c r="Z420" s="139" t="s">
        <v>1946</v>
      </c>
      <c r="AD420" s="139" t="s">
        <v>146</v>
      </c>
      <c r="AE420" s="139">
        <v>0</v>
      </c>
      <c r="AG420" s="139" t="s">
        <v>1541</v>
      </c>
      <c r="AH420" s="160">
        <v>99.7</v>
      </c>
      <c r="AI420" s="166">
        <v>1</v>
      </c>
      <c r="AJ420" s="139">
        <v>1</v>
      </c>
      <c r="AK420" s="167" t="s">
        <v>109</v>
      </c>
      <c r="AL420" s="139" t="s">
        <v>107</v>
      </c>
      <c r="AN420" s="139">
        <v>0.1</v>
      </c>
      <c r="AO420" s="139">
        <v>0.1</v>
      </c>
      <c r="AP420" s="139">
        <v>0.1</v>
      </c>
      <c r="AQ420" s="139" t="s">
        <v>113</v>
      </c>
      <c r="AR420" s="167" t="s">
        <v>107</v>
      </c>
      <c r="AT420" s="139">
        <v>0.1</v>
      </c>
      <c r="AU420" s="139">
        <v>0.1</v>
      </c>
      <c r="AV420" s="139">
        <v>0.1</v>
      </c>
      <c r="AW420" s="139" t="s">
        <v>113</v>
      </c>
      <c r="AX420" s="139" t="s">
        <v>107</v>
      </c>
      <c r="AZ420" s="139">
        <v>0</v>
      </c>
      <c r="BF420" s="167">
        <v>0</v>
      </c>
      <c r="BL420" s="139">
        <v>0.1</v>
      </c>
      <c r="BM420" s="167">
        <v>0.1</v>
      </c>
      <c r="BN420" s="139">
        <v>0.1</v>
      </c>
      <c r="BO420" s="139" t="s">
        <v>109</v>
      </c>
      <c r="BP420" s="139" t="s">
        <v>105</v>
      </c>
      <c r="BX420" s="139">
        <v>0</v>
      </c>
      <c r="CE420" s="139" t="s">
        <v>2423</v>
      </c>
      <c r="CL420" s="139">
        <v>99.999999999999986</v>
      </c>
    </row>
    <row r="421" spans="1:90">
      <c r="A421" s="159">
        <v>43293</v>
      </c>
      <c r="B421" s="139" t="s">
        <v>1496</v>
      </c>
      <c r="D421" s="139" t="s">
        <v>1497</v>
      </c>
      <c r="E421" s="139">
        <v>83</v>
      </c>
      <c r="F421" s="139">
        <v>1</v>
      </c>
      <c r="G421" s="160" t="s">
        <v>847</v>
      </c>
      <c r="H421" s="143">
        <v>0</v>
      </c>
      <c r="I421" s="139">
        <v>6</v>
      </c>
      <c r="J421" s="169" t="s">
        <v>2507</v>
      </c>
      <c r="K421" s="162">
        <v>192.25</v>
      </c>
      <c r="L421" s="162">
        <v>192.31</v>
      </c>
      <c r="M421" s="163" t="s">
        <v>2462</v>
      </c>
      <c r="N421" s="170">
        <v>1</v>
      </c>
      <c r="P421" s="139" t="s">
        <v>1489</v>
      </c>
      <c r="Q421" s="139" t="s">
        <v>1523</v>
      </c>
      <c r="R421" s="160" t="s">
        <v>1939</v>
      </c>
      <c r="S421" s="139" t="s">
        <v>1939</v>
      </c>
      <c r="T421" s="139" t="s">
        <v>133</v>
      </c>
      <c r="U421" s="139" t="s">
        <v>138</v>
      </c>
      <c r="V421" s="139" t="s">
        <v>1509</v>
      </c>
      <c r="W421" s="139">
        <v>4</v>
      </c>
      <c r="X421" s="165" t="s">
        <v>89</v>
      </c>
      <c r="Y421" s="139" t="s">
        <v>93</v>
      </c>
      <c r="Z421" s="139" t="s">
        <v>1946</v>
      </c>
      <c r="AD421" s="139" t="s">
        <v>146</v>
      </c>
      <c r="AE421" s="139">
        <v>0</v>
      </c>
      <c r="AG421" s="139" t="s">
        <v>1541</v>
      </c>
      <c r="AH421" s="160">
        <v>10</v>
      </c>
      <c r="AI421" s="166">
        <v>2</v>
      </c>
      <c r="AJ421" s="139">
        <v>1</v>
      </c>
      <c r="AK421" s="167" t="s">
        <v>109</v>
      </c>
      <c r="AL421" s="139" t="s">
        <v>107</v>
      </c>
      <c r="AN421" s="139">
        <v>50</v>
      </c>
      <c r="AO421" s="139">
        <v>2</v>
      </c>
      <c r="AP421" s="139">
        <v>1</v>
      </c>
      <c r="AQ421" s="139" t="s">
        <v>109</v>
      </c>
      <c r="AR421" s="167" t="s">
        <v>107</v>
      </c>
      <c r="AT421" s="139">
        <v>40</v>
      </c>
      <c r="AU421" s="139">
        <v>2</v>
      </c>
      <c r="AV421" s="139">
        <v>1</v>
      </c>
      <c r="AW421" s="139" t="s">
        <v>109</v>
      </c>
      <c r="AX421" s="139" t="s">
        <v>107</v>
      </c>
      <c r="AZ421" s="139">
        <v>0</v>
      </c>
      <c r="BF421" s="167">
        <v>0</v>
      </c>
      <c r="BL421" s="139">
        <v>0</v>
      </c>
      <c r="BX421" s="139">
        <v>0</v>
      </c>
      <c r="CE421" s="139" t="s">
        <v>2535</v>
      </c>
      <c r="CL421" s="139">
        <v>100</v>
      </c>
    </row>
    <row r="422" spans="1:90">
      <c r="A422" s="159">
        <v>43293</v>
      </c>
      <c r="B422" s="139" t="s">
        <v>1496</v>
      </c>
      <c r="D422" s="139" t="s">
        <v>1497</v>
      </c>
      <c r="E422" s="139">
        <v>83</v>
      </c>
      <c r="F422" s="139">
        <v>1</v>
      </c>
      <c r="G422" s="160" t="s">
        <v>847</v>
      </c>
      <c r="H422" s="139">
        <v>6</v>
      </c>
      <c r="I422" s="139">
        <v>95</v>
      </c>
      <c r="J422" s="169" t="s">
        <v>2507</v>
      </c>
      <c r="K422" s="162">
        <v>192.31</v>
      </c>
      <c r="L422" s="162">
        <v>193.2</v>
      </c>
      <c r="M422" s="163" t="s">
        <v>2461</v>
      </c>
      <c r="N422" s="170" t="s">
        <v>1499</v>
      </c>
      <c r="P422" s="139" t="s">
        <v>12</v>
      </c>
      <c r="Q422" s="139" t="s">
        <v>1588</v>
      </c>
      <c r="R422" s="160" t="s">
        <v>1939</v>
      </c>
      <c r="S422" s="139" t="s">
        <v>2135</v>
      </c>
      <c r="T422" s="139" t="s">
        <v>133</v>
      </c>
      <c r="V422" s="139" t="s">
        <v>1509</v>
      </c>
      <c r="W422" s="139">
        <v>4</v>
      </c>
      <c r="X422" s="165" t="s">
        <v>89</v>
      </c>
      <c r="Y422" s="139" t="s">
        <v>93</v>
      </c>
      <c r="Z422" s="139" t="s">
        <v>1946</v>
      </c>
      <c r="AD422" s="139" t="s">
        <v>146</v>
      </c>
      <c r="AE422" s="139">
        <v>0</v>
      </c>
      <c r="AG422" s="139" t="s">
        <v>1541</v>
      </c>
      <c r="AH422" s="160">
        <v>99.7</v>
      </c>
      <c r="AI422" s="166">
        <v>1</v>
      </c>
      <c r="AJ422" s="139">
        <v>1</v>
      </c>
      <c r="AK422" s="167" t="s">
        <v>109</v>
      </c>
      <c r="AL422" s="139" t="s">
        <v>107</v>
      </c>
      <c r="AN422" s="139">
        <v>0.1</v>
      </c>
      <c r="AO422" s="139">
        <v>0.1</v>
      </c>
      <c r="AP422" s="139">
        <v>0.1</v>
      </c>
      <c r="AQ422" s="139" t="s">
        <v>113</v>
      </c>
      <c r="AR422" s="167" t="s">
        <v>107</v>
      </c>
      <c r="AT422" s="139">
        <v>0.1</v>
      </c>
      <c r="AU422" s="139">
        <v>0.1</v>
      </c>
      <c r="AV422" s="139">
        <v>0.1</v>
      </c>
      <c r="AW422" s="139" t="s">
        <v>113</v>
      </c>
      <c r="AX422" s="139" t="s">
        <v>107</v>
      </c>
      <c r="AZ422" s="139">
        <v>0</v>
      </c>
      <c r="BF422" s="167">
        <v>0</v>
      </c>
      <c r="BL422" s="139">
        <v>0.1</v>
      </c>
      <c r="BM422" s="167">
        <v>0.1</v>
      </c>
      <c r="BN422" s="139">
        <v>0.1</v>
      </c>
      <c r="BO422" s="139" t="s">
        <v>109</v>
      </c>
      <c r="BP422" s="139" t="s">
        <v>105</v>
      </c>
      <c r="BX422" s="139">
        <v>0</v>
      </c>
      <c r="CE422" s="139" t="s">
        <v>2423</v>
      </c>
      <c r="CL422" s="139">
        <v>99.999999999999986</v>
      </c>
    </row>
    <row r="423" spans="1:90">
      <c r="A423" s="159">
        <v>43293</v>
      </c>
      <c r="B423" s="139" t="s">
        <v>1496</v>
      </c>
      <c r="D423" s="139" t="s">
        <v>1497</v>
      </c>
      <c r="E423" s="139">
        <v>83</v>
      </c>
      <c r="F423" s="139">
        <v>2</v>
      </c>
      <c r="G423" s="160" t="s">
        <v>849</v>
      </c>
      <c r="H423" s="139">
        <v>0</v>
      </c>
      <c r="I423" s="139">
        <v>66</v>
      </c>
      <c r="J423" s="169" t="s">
        <v>2507</v>
      </c>
      <c r="K423" s="162">
        <v>193.2</v>
      </c>
      <c r="L423" s="162">
        <v>193.85999999999999</v>
      </c>
      <c r="M423" s="163" t="s">
        <v>2461</v>
      </c>
      <c r="N423" s="170" t="s">
        <v>1499</v>
      </c>
      <c r="P423" s="139" t="s">
        <v>12</v>
      </c>
      <c r="Q423" s="139" t="s">
        <v>1588</v>
      </c>
      <c r="R423" s="160" t="s">
        <v>2135</v>
      </c>
      <c r="S423" s="139" t="s">
        <v>1939</v>
      </c>
      <c r="V423" s="139" t="s">
        <v>1509</v>
      </c>
      <c r="W423" s="139">
        <v>4</v>
      </c>
      <c r="X423" s="165" t="s">
        <v>89</v>
      </c>
      <c r="Y423" s="139" t="s">
        <v>93</v>
      </c>
      <c r="Z423" s="139" t="s">
        <v>1946</v>
      </c>
      <c r="AD423" s="139" t="s">
        <v>146</v>
      </c>
      <c r="AE423" s="139">
        <v>0</v>
      </c>
      <c r="AG423" s="139" t="s">
        <v>1541</v>
      </c>
      <c r="AH423" s="160">
        <v>99.7</v>
      </c>
      <c r="AI423" s="166">
        <v>1</v>
      </c>
      <c r="AJ423" s="139">
        <v>1</v>
      </c>
      <c r="AK423" s="167" t="s">
        <v>109</v>
      </c>
      <c r="AL423" s="139" t="s">
        <v>107</v>
      </c>
      <c r="AN423" s="139">
        <v>0.1</v>
      </c>
      <c r="AO423" s="139">
        <v>0.1</v>
      </c>
      <c r="AP423" s="139">
        <v>0.1</v>
      </c>
      <c r="AQ423" s="139" t="s">
        <v>113</v>
      </c>
      <c r="AR423" s="167" t="s">
        <v>107</v>
      </c>
      <c r="AT423" s="139">
        <v>0.1</v>
      </c>
      <c r="AU423" s="139">
        <v>0.1</v>
      </c>
      <c r="AV423" s="139">
        <v>0.1</v>
      </c>
      <c r="AW423" s="139" t="s">
        <v>113</v>
      </c>
      <c r="AX423" s="139" t="s">
        <v>107</v>
      </c>
      <c r="AZ423" s="139">
        <v>0</v>
      </c>
      <c r="BF423" s="167">
        <v>0</v>
      </c>
      <c r="BL423" s="139">
        <v>0.1</v>
      </c>
      <c r="BM423" s="167">
        <v>0.1</v>
      </c>
      <c r="BN423" s="139">
        <v>0.1</v>
      </c>
      <c r="BO423" s="139" t="s">
        <v>109</v>
      </c>
      <c r="BP423" s="139" t="s">
        <v>105</v>
      </c>
      <c r="BX423" s="139">
        <v>0</v>
      </c>
      <c r="CE423" s="139" t="s">
        <v>2423</v>
      </c>
      <c r="CL423" s="139">
        <v>99.999999999999986</v>
      </c>
    </row>
    <row r="424" spans="1:90">
      <c r="A424" s="159">
        <v>43293</v>
      </c>
      <c r="B424" s="139" t="s">
        <v>1496</v>
      </c>
      <c r="D424" s="139" t="s">
        <v>1497</v>
      </c>
      <c r="E424" s="139">
        <v>83</v>
      </c>
      <c r="F424" s="139">
        <v>2</v>
      </c>
      <c r="G424" s="160" t="s">
        <v>849</v>
      </c>
      <c r="H424" s="143">
        <v>66</v>
      </c>
      <c r="I424" s="139">
        <v>76</v>
      </c>
      <c r="J424" s="169" t="s">
        <v>2507</v>
      </c>
      <c r="K424" s="162">
        <v>193.85999999999999</v>
      </c>
      <c r="L424" s="162">
        <v>193.95999999999998</v>
      </c>
      <c r="M424" s="163" t="s">
        <v>2463</v>
      </c>
      <c r="N424" s="170">
        <v>1</v>
      </c>
      <c r="P424" s="139" t="s">
        <v>1489</v>
      </c>
      <c r="Q424" s="139" t="s">
        <v>1523</v>
      </c>
      <c r="R424" s="160" t="s">
        <v>1939</v>
      </c>
      <c r="S424" s="139" t="s">
        <v>1939</v>
      </c>
      <c r="T424" s="139" t="s">
        <v>133</v>
      </c>
      <c r="U424" s="139" t="s">
        <v>138</v>
      </c>
      <c r="V424" s="139" t="s">
        <v>1509</v>
      </c>
      <c r="W424" s="139">
        <v>4</v>
      </c>
      <c r="X424" s="165" t="s">
        <v>89</v>
      </c>
      <c r="Y424" s="139" t="s">
        <v>93</v>
      </c>
      <c r="Z424" s="139" t="s">
        <v>1946</v>
      </c>
      <c r="AD424" s="139" t="s">
        <v>146</v>
      </c>
      <c r="AE424" s="139">
        <v>0</v>
      </c>
      <c r="AG424" s="139" t="s">
        <v>1541</v>
      </c>
      <c r="AH424" s="160">
        <v>20</v>
      </c>
      <c r="AI424" s="166">
        <v>1</v>
      </c>
      <c r="AJ424" s="139">
        <v>1</v>
      </c>
      <c r="AK424" s="167" t="s">
        <v>109</v>
      </c>
      <c r="AL424" s="139" t="s">
        <v>107</v>
      </c>
      <c r="AN424" s="139">
        <v>50</v>
      </c>
      <c r="AO424" s="139">
        <v>2</v>
      </c>
      <c r="AP424" s="139">
        <v>1</v>
      </c>
      <c r="AQ424" s="139" t="s">
        <v>109</v>
      </c>
      <c r="AR424" s="167" t="s">
        <v>107</v>
      </c>
      <c r="AT424" s="139">
        <v>30</v>
      </c>
      <c r="AU424" s="139">
        <v>2</v>
      </c>
      <c r="AV424" s="139">
        <v>1</v>
      </c>
      <c r="AW424" s="139" t="s">
        <v>109</v>
      </c>
      <c r="AX424" s="139" t="s">
        <v>107</v>
      </c>
      <c r="AZ424" s="139">
        <v>0</v>
      </c>
      <c r="BF424" s="167">
        <v>0</v>
      </c>
      <c r="BX424" s="139">
        <v>0</v>
      </c>
      <c r="CD424" s="139" t="s">
        <v>2536</v>
      </c>
      <c r="CE424" s="139" t="s">
        <v>2537</v>
      </c>
      <c r="CL424" s="139">
        <v>100</v>
      </c>
    </row>
    <row r="425" spans="1:90">
      <c r="A425" s="159">
        <v>43293</v>
      </c>
      <c r="B425" s="139" t="s">
        <v>1496</v>
      </c>
      <c r="D425" s="139" t="s">
        <v>1497</v>
      </c>
      <c r="E425" s="139">
        <v>83</v>
      </c>
      <c r="F425" s="139">
        <v>2</v>
      </c>
      <c r="G425" s="160" t="s">
        <v>849</v>
      </c>
      <c r="H425" s="139">
        <v>0</v>
      </c>
      <c r="I425" s="139">
        <v>98</v>
      </c>
      <c r="J425" s="169" t="s">
        <v>2507</v>
      </c>
      <c r="K425" s="162">
        <v>193.2</v>
      </c>
      <c r="L425" s="162">
        <v>194.17999999999998</v>
      </c>
      <c r="M425" s="163" t="s">
        <v>2464</v>
      </c>
      <c r="N425" s="170" t="s">
        <v>1499</v>
      </c>
      <c r="P425" s="139" t="s">
        <v>12</v>
      </c>
      <c r="Q425" s="139" t="s">
        <v>1588</v>
      </c>
      <c r="R425" s="160" t="s">
        <v>1939</v>
      </c>
      <c r="S425" s="139" t="s">
        <v>2135</v>
      </c>
      <c r="T425" s="139" t="s">
        <v>133</v>
      </c>
      <c r="V425" s="139" t="s">
        <v>1509</v>
      </c>
      <c r="W425" s="139">
        <v>4</v>
      </c>
      <c r="X425" s="165" t="s">
        <v>89</v>
      </c>
      <c r="Y425" s="139" t="s">
        <v>93</v>
      </c>
      <c r="Z425" s="139" t="s">
        <v>1946</v>
      </c>
      <c r="AD425" s="139" t="s">
        <v>146</v>
      </c>
      <c r="AE425" s="139">
        <v>0</v>
      </c>
      <c r="AG425" s="139" t="s">
        <v>1541</v>
      </c>
      <c r="AH425" s="160">
        <v>99.7</v>
      </c>
      <c r="AI425" s="166">
        <v>2</v>
      </c>
      <c r="AJ425" s="139">
        <v>1</v>
      </c>
      <c r="AK425" s="167" t="s">
        <v>109</v>
      </c>
      <c r="AL425" s="139" t="s">
        <v>107</v>
      </c>
      <c r="AN425" s="139">
        <v>0.1</v>
      </c>
      <c r="AO425" s="139">
        <v>0.1</v>
      </c>
      <c r="AP425" s="139">
        <v>0.1</v>
      </c>
      <c r="AQ425" s="139" t="s">
        <v>113</v>
      </c>
      <c r="AR425" s="167" t="s">
        <v>107</v>
      </c>
      <c r="AT425" s="139">
        <v>0.1</v>
      </c>
      <c r="AU425" s="139">
        <v>0.1</v>
      </c>
      <c r="AV425" s="139">
        <v>0.1</v>
      </c>
      <c r="AW425" s="139" t="s">
        <v>113</v>
      </c>
      <c r="AX425" s="139" t="s">
        <v>107</v>
      </c>
      <c r="AZ425" s="139">
        <v>0</v>
      </c>
      <c r="BF425" s="167">
        <v>0</v>
      </c>
      <c r="BL425" s="139">
        <v>0.1</v>
      </c>
      <c r="BM425" s="167">
        <v>0.1</v>
      </c>
      <c r="BN425" s="139">
        <v>0.1</v>
      </c>
      <c r="BO425" s="139" t="s">
        <v>109</v>
      </c>
      <c r="BP425" s="139" t="s">
        <v>105</v>
      </c>
      <c r="BX425" s="139">
        <v>0</v>
      </c>
      <c r="CE425" s="139" t="s">
        <v>2423</v>
      </c>
      <c r="CL425" s="139">
        <v>99.999999999999986</v>
      </c>
    </row>
    <row r="426" spans="1:90">
      <c r="A426" s="159">
        <v>43293</v>
      </c>
      <c r="B426" s="139" t="s">
        <v>1496</v>
      </c>
      <c r="D426" s="139" t="s">
        <v>1497</v>
      </c>
      <c r="E426" s="139">
        <v>84</v>
      </c>
      <c r="F426" s="139">
        <v>1</v>
      </c>
      <c r="G426" s="160" t="s">
        <v>851</v>
      </c>
      <c r="H426" s="139">
        <v>0</v>
      </c>
      <c r="I426" s="139">
        <v>26.5</v>
      </c>
      <c r="J426" s="169" t="s">
        <v>2507</v>
      </c>
      <c r="K426" s="162">
        <v>194</v>
      </c>
      <c r="L426" s="162">
        <v>194.26499999999999</v>
      </c>
      <c r="M426" s="163" t="s">
        <v>2464</v>
      </c>
      <c r="N426" s="164" t="s">
        <v>1499</v>
      </c>
      <c r="P426" s="139" t="s">
        <v>12</v>
      </c>
      <c r="Q426" s="139" t="s">
        <v>1588</v>
      </c>
      <c r="R426" s="160" t="s">
        <v>2135</v>
      </c>
      <c r="S426" s="139" t="s">
        <v>2135</v>
      </c>
      <c r="V426" s="139" t="s">
        <v>1509</v>
      </c>
      <c r="W426" s="139">
        <v>4</v>
      </c>
      <c r="X426" s="165" t="s">
        <v>89</v>
      </c>
      <c r="Y426" s="139" t="s">
        <v>93</v>
      </c>
      <c r="Z426" s="139" t="s">
        <v>1946</v>
      </c>
      <c r="AD426" s="139" t="s">
        <v>146</v>
      </c>
      <c r="AE426" s="139">
        <v>0</v>
      </c>
      <c r="AG426" s="139" t="s">
        <v>1541</v>
      </c>
      <c r="AH426" s="160">
        <v>99.7</v>
      </c>
      <c r="AI426" s="166">
        <v>1</v>
      </c>
      <c r="AJ426" s="139">
        <v>1</v>
      </c>
      <c r="AK426" s="167" t="s">
        <v>109</v>
      </c>
      <c r="AL426" s="139" t="s">
        <v>107</v>
      </c>
      <c r="AN426" s="139">
        <v>0.1</v>
      </c>
      <c r="AO426" s="139">
        <v>0.1</v>
      </c>
      <c r="AP426" s="139">
        <v>0.1</v>
      </c>
      <c r="AQ426" s="139" t="s">
        <v>113</v>
      </c>
      <c r="AR426" s="167" t="s">
        <v>107</v>
      </c>
      <c r="AT426" s="139">
        <v>0.1</v>
      </c>
      <c r="AU426" s="139">
        <v>0.1</v>
      </c>
      <c r="AV426" s="139">
        <v>0.1</v>
      </c>
      <c r="AW426" s="139" t="s">
        <v>113</v>
      </c>
      <c r="AX426" s="139" t="s">
        <v>107</v>
      </c>
      <c r="AZ426" s="139">
        <v>0</v>
      </c>
      <c r="BF426" s="167">
        <v>0</v>
      </c>
      <c r="BL426" s="139">
        <v>0.1</v>
      </c>
      <c r="BM426" s="167">
        <v>0.1</v>
      </c>
      <c r="BN426" s="139">
        <v>0.1</v>
      </c>
      <c r="BO426" s="139" t="s">
        <v>109</v>
      </c>
      <c r="BP426" s="139" t="s">
        <v>105</v>
      </c>
      <c r="BX426" s="139">
        <v>0</v>
      </c>
      <c r="CE426" s="139" t="s">
        <v>2423</v>
      </c>
      <c r="CL426" s="139">
        <v>99.999999999999986</v>
      </c>
    </row>
    <row r="427" spans="1:90">
      <c r="A427" s="159">
        <v>43293</v>
      </c>
      <c r="B427" s="139" t="s">
        <v>1496</v>
      </c>
      <c r="D427" s="139" t="s">
        <v>1497</v>
      </c>
      <c r="E427" s="139">
        <v>85</v>
      </c>
      <c r="F427" s="139">
        <v>1</v>
      </c>
      <c r="G427" s="160" t="s">
        <v>853</v>
      </c>
      <c r="H427" s="139">
        <v>0</v>
      </c>
      <c r="I427" s="139">
        <v>75.5</v>
      </c>
      <c r="J427" s="169" t="s">
        <v>2507</v>
      </c>
      <c r="K427" s="162">
        <v>194.25</v>
      </c>
      <c r="L427" s="162">
        <v>195.005</v>
      </c>
      <c r="M427" s="163" t="s">
        <v>2464</v>
      </c>
      <c r="N427" s="164" t="s">
        <v>1499</v>
      </c>
      <c r="P427" s="139" t="s">
        <v>12</v>
      </c>
      <c r="Q427" s="139" t="s">
        <v>1588</v>
      </c>
      <c r="R427" s="160" t="s">
        <v>2135</v>
      </c>
      <c r="S427" s="139" t="s">
        <v>2135</v>
      </c>
      <c r="V427" s="139" t="s">
        <v>1509</v>
      </c>
      <c r="W427" s="139">
        <v>4</v>
      </c>
      <c r="X427" s="165" t="s">
        <v>89</v>
      </c>
      <c r="Y427" s="139" t="s">
        <v>93</v>
      </c>
      <c r="Z427" s="139" t="s">
        <v>1946</v>
      </c>
      <c r="AD427" s="139" t="s">
        <v>146</v>
      </c>
      <c r="AE427" s="139">
        <v>0</v>
      </c>
      <c r="AG427" s="139" t="s">
        <v>1541</v>
      </c>
      <c r="AH427" s="160">
        <v>99.7</v>
      </c>
      <c r="AI427" s="166">
        <v>1</v>
      </c>
      <c r="AJ427" s="139">
        <v>1</v>
      </c>
      <c r="AK427" s="167" t="s">
        <v>109</v>
      </c>
      <c r="AL427" s="139" t="s">
        <v>107</v>
      </c>
      <c r="AN427" s="139">
        <v>0.1</v>
      </c>
      <c r="AO427" s="139">
        <v>0.1</v>
      </c>
      <c r="AP427" s="139">
        <v>0.1</v>
      </c>
      <c r="AQ427" s="139" t="s">
        <v>113</v>
      </c>
      <c r="AR427" s="167" t="s">
        <v>107</v>
      </c>
      <c r="AT427" s="139">
        <v>0.1</v>
      </c>
      <c r="AU427" s="139">
        <v>0.1</v>
      </c>
      <c r="AV427" s="139">
        <v>0.1</v>
      </c>
      <c r="AW427" s="139" t="s">
        <v>113</v>
      </c>
      <c r="AX427" s="139" t="s">
        <v>107</v>
      </c>
      <c r="AZ427" s="139">
        <v>0</v>
      </c>
      <c r="BF427" s="167">
        <v>0</v>
      </c>
      <c r="BL427" s="139">
        <v>0.1</v>
      </c>
      <c r="BM427" s="167">
        <v>0.1</v>
      </c>
      <c r="BN427" s="139">
        <v>0.1</v>
      </c>
      <c r="BO427" s="139" t="s">
        <v>109</v>
      </c>
      <c r="BP427" s="139" t="s">
        <v>105</v>
      </c>
      <c r="BX427" s="139">
        <v>0</v>
      </c>
      <c r="CE427" s="139" t="s">
        <v>2423</v>
      </c>
      <c r="CL427" s="139">
        <v>99.999999999999986</v>
      </c>
    </row>
    <row r="428" spans="1:90">
      <c r="A428" s="159">
        <v>43293</v>
      </c>
      <c r="B428" s="139" t="s">
        <v>1496</v>
      </c>
      <c r="D428" s="139" t="s">
        <v>1497</v>
      </c>
      <c r="E428" s="139">
        <v>85</v>
      </c>
      <c r="F428" s="139">
        <v>2</v>
      </c>
      <c r="G428" s="160" t="s">
        <v>855</v>
      </c>
      <c r="H428" s="139">
        <v>0</v>
      </c>
      <c r="I428" s="139">
        <v>88</v>
      </c>
      <c r="J428" s="169" t="s">
        <v>2507</v>
      </c>
      <c r="K428" s="162">
        <v>195.005</v>
      </c>
      <c r="L428" s="162">
        <v>195.88499999999999</v>
      </c>
      <c r="M428" s="163" t="s">
        <v>2464</v>
      </c>
      <c r="N428" s="164" t="s">
        <v>1499</v>
      </c>
      <c r="P428" s="139" t="s">
        <v>12</v>
      </c>
      <c r="Q428" s="139" t="s">
        <v>1588</v>
      </c>
      <c r="R428" s="160" t="s">
        <v>2135</v>
      </c>
      <c r="S428" s="139" t="s">
        <v>2135</v>
      </c>
      <c r="V428" s="139" t="s">
        <v>1509</v>
      </c>
      <c r="W428" s="139">
        <v>4</v>
      </c>
      <c r="X428" s="165" t="s">
        <v>89</v>
      </c>
      <c r="Y428" s="139" t="s">
        <v>93</v>
      </c>
      <c r="Z428" s="139" t="s">
        <v>1946</v>
      </c>
      <c r="AD428" s="139" t="s">
        <v>146</v>
      </c>
      <c r="AE428" s="139">
        <v>0</v>
      </c>
      <c r="AG428" s="139" t="s">
        <v>1541</v>
      </c>
      <c r="AH428" s="160">
        <v>99.7</v>
      </c>
      <c r="AI428" s="166">
        <v>1</v>
      </c>
      <c r="AJ428" s="139">
        <v>1</v>
      </c>
      <c r="AK428" s="167" t="s">
        <v>109</v>
      </c>
      <c r="AL428" s="139" t="s">
        <v>107</v>
      </c>
      <c r="AN428" s="139">
        <v>0.1</v>
      </c>
      <c r="AO428" s="139">
        <v>0.1</v>
      </c>
      <c r="AP428" s="139">
        <v>0.1</v>
      </c>
      <c r="AQ428" s="139" t="s">
        <v>113</v>
      </c>
      <c r="AR428" s="167" t="s">
        <v>107</v>
      </c>
      <c r="AT428" s="139">
        <v>0.1</v>
      </c>
      <c r="AU428" s="139">
        <v>0.1</v>
      </c>
      <c r="AV428" s="139">
        <v>0.1</v>
      </c>
      <c r="AW428" s="139" t="s">
        <v>113</v>
      </c>
      <c r="AX428" s="139" t="s">
        <v>107</v>
      </c>
      <c r="AZ428" s="139">
        <v>0</v>
      </c>
      <c r="BF428" s="167">
        <v>0</v>
      </c>
      <c r="BL428" s="139">
        <v>0.1</v>
      </c>
      <c r="BM428" s="167">
        <v>0.1</v>
      </c>
      <c r="BN428" s="139">
        <v>0.1</v>
      </c>
      <c r="BO428" s="139" t="s">
        <v>109</v>
      </c>
      <c r="BP428" s="139" t="s">
        <v>105</v>
      </c>
      <c r="BX428" s="139">
        <v>0</v>
      </c>
      <c r="CE428" s="139" t="s">
        <v>2423</v>
      </c>
      <c r="CL428" s="139">
        <v>99.999999999999986</v>
      </c>
    </row>
    <row r="429" spans="1:90">
      <c r="A429" s="159">
        <v>43293</v>
      </c>
      <c r="B429" s="139" t="s">
        <v>1496</v>
      </c>
      <c r="D429" s="139" t="s">
        <v>1497</v>
      </c>
      <c r="E429" s="139">
        <v>85</v>
      </c>
      <c r="F429" s="139">
        <v>3</v>
      </c>
      <c r="G429" s="160" t="s">
        <v>857</v>
      </c>
      <c r="H429" s="139">
        <v>0</v>
      </c>
      <c r="I429" s="139">
        <v>71</v>
      </c>
      <c r="J429" s="169" t="s">
        <v>2507</v>
      </c>
      <c r="K429" s="162">
        <v>195.88499999999999</v>
      </c>
      <c r="L429" s="162">
        <v>196.595</v>
      </c>
      <c r="M429" s="163" t="s">
        <v>2464</v>
      </c>
      <c r="N429" s="164" t="s">
        <v>1499</v>
      </c>
      <c r="P429" s="139" t="s">
        <v>12</v>
      </c>
      <c r="Q429" s="139" t="s">
        <v>1588</v>
      </c>
      <c r="R429" s="160" t="s">
        <v>2135</v>
      </c>
      <c r="S429" s="139" t="s">
        <v>2135</v>
      </c>
      <c r="V429" s="139" t="s">
        <v>1509</v>
      </c>
      <c r="W429" s="139">
        <v>4</v>
      </c>
      <c r="X429" s="165" t="s">
        <v>89</v>
      </c>
      <c r="Y429" s="139" t="s">
        <v>93</v>
      </c>
      <c r="Z429" s="139" t="s">
        <v>1946</v>
      </c>
      <c r="AD429" s="139" t="s">
        <v>146</v>
      </c>
      <c r="AE429" s="139">
        <v>0</v>
      </c>
      <c r="AG429" s="139" t="s">
        <v>1541</v>
      </c>
      <c r="AH429" s="160">
        <v>99.7</v>
      </c>
      <c r="AI429" s="166">
        <v>1</v>
      </c>
      <c r="AJ429" s="139">
        <v>1</v>
      </c>
      <c r="AK429" s="167" t="s">
        <v>109</v>
      </c>
      <c r="AL429" s="139" t="s">
        <v>107</v>
      </c>
      <c r="AN429" s="139">
        <v>0.1</v>
      </c>
      <c r="AO429" s="139">
        <v>0.1</v>
      </c>
      <c r="AP429" s="139">
        <v>0.1</v>
      </c>
      <c r="AQ429" s="139" t="s">
        <v>113</v>
      </c>
      <c r="AR429" s="167" t="s">
        <v>107</v>
      </c>
      <c r="AT429" s="139">
        <v>0.1</v>
      </c>
      <c r="AU429" s="139">
        <v>0.1</v>
      </c>
      <c r="AV429" s="139">
        <v>0.1</v>
      </c>
      <c r="AW429" s="139" t="s">
        <v>113</v>
      </c>
      <c r="AX429" s="139" t="s">
        <v>107</v>
      </c>
      <c r="AZ429" s="139">
        <v>0</v>
      </c>
      <c r="BF429" s="167">
        <v>0</v>
      </c>
      <c r="BL429" s="139">
        <v>0.1</v>
      </c>
      <c r="BM429" s="167">
        <v>0.1</v>
      </c>
      <c r="BN429" s="139">
        <v>0.1</v>
      </c>
      <c r="BO429" s="139" t="s">
        <v>109</v>
      </c>
      <c r="BP429" s="139" t="s">
        <v>105</v>
      </c>
      <c r="BX429" s="139">
        <v>0</v>
      </c>
      <c r="CE429" s="139" t="s">
        <v>2423</v>
      </c>
      <c r="CL429" s="139">
        <v>99.999999999999986</v>
      </c>
    </row>
    <row r="430" spans="1:90">
      <c r="A430" s="159">
        <v>43293</v>
      </c>
      <c r="B430" s="139" t="s">
        <v>1496</v>
      </c>
      <c r="D430" s="139" t="s">
        <v>1497</v>
      </c>
      <c r="E430" s="139">
        <v>86</v>
      </c>
      <c r="F430" s="139">
        <v>1</v>
      </c>
      <c r="G430" s="160" t="s">
        <v>859</v>
      </c>
      <c r="H430" s="139">
        <v>0</v>
      </c>
      <c r="I430" s="139">
        <v>100</v>
      </c>
      <c r="J430" s="169" t="s">
        <v>2507</v>
      </c>
      <c r="K430" s="162">
        <v>196.25</v>
      </c>
      <c r="L430" s="162">
        <v>197.25</v>
      </c>
      <c r="M430" s="163" t="s">
        <v>2464</v>
      </c>
      <c r="N430" s="164" t="s">
        <v>1499</v>
      </c>
      <c r="P430" s="139" t="s">
        <v>12</v>
      </c>
      <c r="Q430" s="139" t="s">
        <v>1588</v>
      </c>
      <c r="R430" s="160" t="s">
        <v>2135</v>
      </c>
      <c r="S430" s="139" t="s">
        <v>2135</v>
      </c>
      <c r="V430" s="139" t="s">
        <v>1509</v>
      </c>
      <c r="W430" s="139">
        <v>4</v>
      </c>
      <c r="X430" s="165" t="s">
        <v>89</v>
      </c>
      <c r="Y430" s="139" t="s">
        <v>93</v>
      </c>
      <c r="Z430" s="139" t="s">
        <v>1946</v>
      </c>
      <c r="AD430" s="139" t="s">
        <v>146</v>
      </c>
      <c r="AE430" s="139">
        <v>0</v>
      </c>
      <c r="AG430" s="139" t="s">
        <v>1541</v>
      </c>
      <c r="AH430" s="160">
        <v>99.7</v>
      </c>
      <c r="AI430" s="166">
        <v>1</v>
      </c>
      <c r="AJ430" s="139">
        <v>1</v>
      </c>
      <c r="AK430" s="167" t="s">
        <v>109</v>
      </c>
      <c r="AL430" s="139" t="s">
        <v>107</v>
      </c>
      <c r="AN430" s="139">
        <v>0.1</v>
      </c>
      <c r="AO430" s="139">
        <v>0.1</v>
      </c>
      <c r="AP430" s="139">
        <v>0.1</v>
      </c>
      <c r="AQ430" s="139" t="s">
        <v>113</v>
      </c>
      <c r="AR430" s="167" t="s">
        <v>107</v>
      </c>
      <c r="AT430" s="139">
        <v>0.1</v>
      </c>
      <c r="AU430" s="139">
        <v>0.1</v>
      </c>
      <c r="AV430" s="139">
        <v>0.1</v>
      </c>
      <c r="AW430" s="139" t="s">
        <v>113</v>
      </c>
      <c r="AX430" s="139" t="s">
        <v>107</v>
      </c>
      <c r="AZ430" s="139">
        <v>0</v>
      </c>
      <c r="BF430" s="167">
        <v>0</v>
      </c>
      <c r="BL430" s="139">
        <v>0.1</v>
      </c>
      <c r="BM430" s="167">
        <v>0.1</v>
      </c>
      <c r="BN430" s="139">
        <v>0.1</v>
      </c>
      <c r="BO430" s="139" t="s">
        <v>109</v>
      </c>
      <c r="BP430" s="139" t="s">
        <v>105</v>
      </c>
      <c r="BX430" s="139">
        <v>0</v>
      </c>
      <c r="CE430" s="139" t="s">
        <v>2423</v>
      </c>
      <c r="CL430" s="139">
        <v>99.999999999999986</v>
      </c>
    </row>
    <row r="431" spans="1:90">
      <c r="A431" s="159">
        <v>43293</v>
      </c>
      <c r="B431" s="139" t="s">
        <v>1496</v>
      </c>
      <c r="D431" s="139" t="s">
        <v>1497</v>
      </c>
      <c r="E431" s="139">
        <v>87</v>
      </c>
      <c r="F431" s="139">
        <v>1</v>
      </c>
      <c r="G431" s="160" t="s">
        <v>861</v>
      </c>
      <c r="H431" s="139">
        <v>0</v>
      </c>
      <c r="I431" s="139">
        <v>97</v>
      </c>
      <c r="J431" s="169" t="s">
        <v>2507</v>
      </c>
      <c r="K431" s="162">
        <v>197.25</v>
      </c>
      <c r="L431" s="162">
        <v>198.22</v>
      </c>
      <c r="M431" s="163" t="s">
        <v>2464</v>
      </c>
      <c r="N431" s="164" t="s">
        <v>1499</v>
      </c>
      <c r="P431" s="139" t="s">
        <v>12</v>
      </c>
      <c r="Q431" s="139" t="s">
        <v>1588</v>
      </c>
      <c r="R431" s="160" t="s">
        <v>2135</v>
      </c>
      <c r="S431" s="139" t="s">
        <v>2135</v>
      </c>
      <c r="V431" s="139" t="s">
        <v>1509</v>
      </c>
      <c r="W431" s="139">
        <v>4</v>
      </c>
      <c r="X431" s="165" t="s">
        <v>89</v>
      </c>
      <c r="Y431" s="139" t="s">
        <v>93</v>
      </c>
      <c r="Z431" s="139" t="s">
        <v>1946</v>
      </c>
      <c r="AD431" s="139" t="s">
        <v>146</v>
      </c>
      <c r="AE431" s="139">
        <v>0</v>
      </c>
      <c r="AG431" s="139" t="s">
        <v>1541</v>
      </c>
      <c r="AH431" s="160">
        <v>99.7</v>
      </c>
      <c r="AI431" s="166">
        <v>1</v>
      </c>
      <c r="AJ431" s="139">
        <v>1</v>
      </c>
      <c r="AK431" s="167" t="s">
        <v>109</v>
      </c>
      <c r="AL431" s="139" t="s">
        <v>107</v>
      </c>
      <c r="AN431" s="139">
        <v>0.1</v>
      </c>
      <c r="AO431" s="139">
        <v>0.1</v>
      </c>
      <c r="AP431" s="139">
        <v>0.1</v>
      </c>
      <c r="AQ431" s="139" t="s">
        <v>113</v>
      </c>
      <c r="AR431" s="167" t="s">
        <v>107</v>
      </c>
      <c r="AT431" s="139">
        <v>0.1</v>
      </c>
      <c r="AU431" s="139">
        <v>0.1</v>
      </c>
      <c r="AV431" s="139">
        <v>0.1</v>
      </c>
      <c r="AW431" s="139" t="s">
        <v>113</v>
      </c>
      <c r="AX431" s="139" t="s">
        <v>107</v>
      </c>
      <c r="AZ431" s="139">
        <v>0</v>
      </c>
      <c r="BF431" s="167">
        <v>0</v>
      </c>
      <c r="BL431" s="139">
        <v>0.1</v>
      </c>
      <c r="BM431" s="167">
        <v>0.1</v>
      </c>
      <c r="BN431" s="139">
        <v>0.1</v>
      </c>
      <c r="BO431" s="139" t="s">
        <v>109</v>
      </c>
      <c r="BP431" s="139" t="s">
        <v>105</v>
      </c>
      <c r="BX431" s="139">
        <v>0</v>
      </c>
      <c r="CE431" s="139" t="s">
        <v>2423</v>
      </c>
      <c r="CL431" s="139">
        <v>99.999999999999986</v>
      </c>
    </row>
    <row r="432" spans="1:90">
      <c r="A432" s="159">
        <v>43293</v>
      </c>
      <c r="B432" s="139" t="s">
        <v>1496</v>
      </c>
      <c r="D432" s="139" t="s">
        <v>1497</v>
      </c>
      <c r="E432" s="139">
        <v>87</v>
      </c>
      <c r="F432" s="139">
        <v>2</v>
      </c>
      <c r="G432" s="160" t="s">
        <v>863</v>
      </c>
      <c r="H432" s="139">
        <v>0</v>
      </c>
      <c r="I432" s="139">
        <v>96</v>
      </c>
      <c r="J432" s="169" t="s">
        <v>2507</v>
      </c>
      <c r="K432" s="162">
        <v>198.22</v>
      </c>
      <c r="L432" s="162">
        <v>199.18</v>
      </c>
      <c r="M432" s="163" t="s">
        <v>2464</v>
      </c>
      <c r="N432" s="170" t="s">
        <v>1499</v>
      </c>
      <c r="P432" s="139" t="s">
        <v>12</v>
      </c>
      <c r="Q432" s="139" t="s">
        <v>1588</v>
      </c>
      <c r="R432" s="160" t="s">
        <v>2135</v>
      </c>
      <c r="S432" s="139" t="s">
        <v>2135</v>
      </c>
      <c r="V432" s="139" t="s">
        <v>1509</v>
      </c>
      <c r="W432" s="139">
        <v>4</v>
      </c>
      <c r="X432" s="165" t="s">
        <v>89</v>
      </c>
      <c r="Y432" s="139" t="s">
        <v>93</v>
      </c>
      <c r="Z432" s="139" t="s">
        <v>1946</v>
      </c>
      <c r="AD432" s="139" t="s">
        <v>146</v>
      </c>
      <c r="AE432" s="139">
        <v>0</v>
      </c>
      <c r="AG432" s="139" t="s">
        <v>1541</v>
      </c>
      <c r="AH432" s="160">
        <v>99.7</v>
      </c>
      <c r="AI432" s="166">
        <v>1</v>
      </c>
      <c r="AJ432" s="139">
        <v>1</v>
      </c>
      <c r="AK432" s="167" t="s">
        <v>109</v>
      </c>
      <c r="AL432" s="139" t="s">
        <v>107</v>
      </c>
      <c r="AN432" s="139">
        <v>0.1</v>
      </c>
      <c r="AO432" s="139">
        <v>0.1</v>
      </c>
      <c r="AP432" s="139">
        <v>0.1</v>
      </c>
      <c r="AQ432" s="139" t="s">
        <v>113</v>
      </c>
      <c r="AR432" s="167" t="s">
        <v>107</v>
      </c>
      <c r="AT432" s="139">
        <v>0.1</v>
      </c>
      <c r="AU432" s="139">
        <v>0.1</v>
      </c>
      <c r="AV432" s="139">
        <v>0.1</v>
      </c>
      <c r="AW432" s="139" t="s">
        <v>113</v>
      </c>
      <c r="AX432" s="139" t="s">
        <v>107</v>
      </c>
      <c r="AZ432" s="139">
        <v>0</v>
      </c>
      <c r="BF432" s="167">
        <v>0</v>
      </c>
      <c r="BL432" s="139">
        <v>0.1</v>
      </c>
      <c r="BM432" s="167">
        <v>0.1</v>
      </c>
      <c r="BN432" s="139">
        <v>0.1</v>
      </c>
      <c r="BO432" s="139" t="s">
        <v>109</v>
      </c>
      <c r="BP432" s="139" t="s">
        <v>105</v>
      </c>
      <c r="BX432" s="139">
        <v>0</v>
      </c>
      <c r="CE432" s="139" t="s">
        <v>2423</v>
      </c>
      <c r="CL432" s="139">
        <v>99.999999999999986</v>
      </c>
    </row>
    <row r="433" spans="1:90">
      <c r="A433" s="159">
        <v>43293</v>
      </c>
      <c r="B433" s="139" t="s">
        <v>1496</v>
      </c>
      <c r="D433" s="139" t="s">
        <v>1497</v>
      </c>
      <c r="E433" s="139">
        <v>87</v>
      </c>
      <c r="F433" s="139">
        <v>3</v>
      </c>
      <c r="G433" s="160" t="s">
        <v>865</v>
      </c>
      <c r="H433" s="139">
        <v>0</v>
      </c>
      <c r="I433" s="139">
        <v>61.5</v>
      </c>
      <c r="J433" s="169" t="s">
        <v>2507</v>
      </c>
      <c r="K433" s="162">
        <v>199.18</v>
      </c>
      <c r="L433" s="162">
        <v>199.79500000000002</v>
      </c>
      <c r="M433" s="163" t="s">
        <v>2464</v>
      </c>
      <c r="N433" s="170" t="s">
        <v>1499</v>
      </c>
      <c r="P433" s="139" t="s">
        <v>12</v>
      </c>
      <c r="Q433" s="139" t="s">
        <v>1588</v>
      </c>
      <c r="R433" s="160" t="s">
        <v>2135</v>
      </c>
      <c r="S433" s="139" t="s">
        <v>1939</v>
      </c>
      <c r="V433" s="139" t="s">
        <v>1509</v>
      </c>
      <c r="W433" s="139">
        <v>4</v>
      </c>
      <c r="X433" s="165" t="s">
        <v>89</v>
      </c>
      <c r="Y433" s="139" t="s">
        <v>93</v>
      </c>
      <c r="Z433" s="139" t="s">
        <v>1946</v>
      </c>
      <c r="AD433" s="139" t="s">
        <v>146</v>
      </c>
      <c r="AE433" s="139">
        <v>0</v>
      </c>
      <c r="AG433" s="139" t="s">
        <v>1541</v>
      </c>
      <c r="AH433" s="160">
        <v>99.7</v>
      </c>
      <c r="AI433" s="166">
        <v>1</v>
      </c>
      <c r="AJ433" s="139">
        <v>1</v>
      </c>
      <c r="AK433" s="167" t="s">
        <v>109</v>
      </c>
      <c r="AL433" s="139" t="s">
        <v>107</v>
      </c>
      <c r="AN433" s="139">
        <v>0.1</v>
      </c>
      <c r="AO433" s="139">
        <v>0.1</v>
      </c>
      <c r="AP433" s="139">
        <v>0.1</v>
      </c>
      <c r="AQ433" s="139" t="s">
        <v>113</v>
      </c>
      <c r="AR433" s="167" t="s">
        <v>107</v>
      </c>
      <c r="AT433" s="139">
        <v>0.1</v>
      </c>
      <c r="AU433" s="139">
        <v>0.1</v>
      </c>
      <c r="AV433" s="139">
        <v>0.1</v>
      </c>
      <c r="AW433" s="139" t="s">
        <v>113</v>
      </c>
      <c r="AX433" s="139" t="s">
        <v>107</v>
      </c>
      <c r="AZ433" s="139">
        <v>0</v>
      </c>
      <c r="BF433" s="167">
        <v>0</v>
      </c>
      <c r="BL433" s="139">
        <v>0.1</v>
      </c>
      <c r="BM433" s="167">
        <v>0.1</v>
      </c>
      <c r="BN433" s="139">
        <v>0.1</v>
      </c>
      <c r="BO433" s="139" t="s">
        <v>109</v>
      </c>
      <c r="BP433" s="139" t="s">
        <v>105</v>
      </c>
      <c r="BX433" s="139">
        <v>0</v>
      </c>
      <c r="CE433" s="139" t="s">
        <v>2423</v>
      </c>
      <c r="CL433" s="139">
        <v>99.999999999999986</v>
      </c>
    </row>
    <row r="434" spans="1:90">
      <c r="A434" s="159">
        <v>43293</v>
      </c>
      <c r="B434" s="139" t="s">
        <v>1496</v>
      </c>
      <c r="D434" s="139" t="s">
        <v>1497</v>
      </c>
      <c r="E434" s="139">
        <v>87</v>
      </c>
      <c r="F434" s="139">
        <v>3</v>
      </c>
      <c r="G434" s="160" t="s">
        <v>865</v>
      </c>
      <c r="H434" s="139">
        <v>61.5</v>
      </c>
      <c r="I434" s="139">
        <v>64.5</v>
      </c>
      <c r="J434" s="169" t="s">
        <v>2507</v>
      </c>
      <c r="K434" s="162">
        <v>199.79500000000002</v>
      </c>
      <c r="L434" s="162">
        <v>199.82500000000002</v>
      </c>
      <c r="M434" s="163" t="s">
        <v>2465</v>
      </c>
      <c r="N434" s="170">
        <v>1</v>
      </c>
      <c r="P434" s="139" t="s">
        <v>1489</v>
      </c>
      <c r="Q434" s="139" t="s">
        <v>1523</v>
      </c>
      <c r="R434" s="160" t="s">
        <v>1939</v>
      </c>
      <c r="S434" s="139" t="s">
        <v>1939</v>
      </c>
      <c r="T434" s="139" t="s">
        <v>133</v>
      </c>
      <c r="U434" s="139" t="s">
        <v>138</v>
      </c>
      <c r="V434" s="139" t="s">
        <v>1509</v>
      </c>
      <c r="W434" s="139">
        <v>4</v>
      </c>
      <c r="X434" s="165" t="s">
        <v>89</v>
      </c>
      <c r="Y434" s="139" t="s">
        <v>93</v>
      </c>
      <c r="Z434" s="139" t="s">
        <v>1946</v>
      </c>
      <c r="AD434" s="139" t="s">
        <v>146</v>
      </c>
      <c r="AE434" s="139">
        <v>0</v>
      </c>
      <c r="AG434" s="139" t="s">
        <v>1541</v>
      </c>
      <c r="AH434" s="160">
        <v>10</v>
      </c>
      <c r="AI434" s="166">
        <v>2</v>
      </c>
      <c r="AJ434" s="139">
        <v>1</v>
      </c>
      <c r="AK434" s="167" t="s">
        <v>109</v>
      </c>
      <c r="AL434" s="139" t="s">
        <v>107</v>
      </c>
      <c r="AN434" s="139">
        <v>60</v>
      </c>
      <c r="AO434" s="139">
        <v>2</v>
      </c>
      <c r="AP434" s="139">
        <v>1</v>
      </c>
      <c r="AQ434" s="139" t="s">
        <v>109</v>
      </c>
      <c r="AR434" s="167" t="s">
        <v>107</v>
      </c>
      <c r="AT434" s="139">
        <v>30</v>
      </c>
      <c r="AU434" s="139">
        <v>2</v>
      </c>
      <c r="AV434" s="139">
        <v>1</v>
      </c>
      <c r="AW434" s="139" t="s">
        <v>109</v>
      </c>
      <c r="AX434" s="139" t="s">
        <v>107</v>
      </c>
      <c r="AZ434" s="139">
        <v>0</v>
      </c>
      <c r="BF434" s="167">
        <v>0</v>
      </c>
      <c r="BL434" s="139">
        <v>0</v>
      </c>
      <c r="BX434" s="139">
        <v>0</v>
      </c>
      <c r="CE434" s="139" t="s">
        <v>2538</v>
      </c>
      <c r="CL434" s="139">
        <v>100</v>
      </c>
    </row>
    <row r="435" spans="1:90">
      <c r="A435" s="159">
        <v>43293</v>
      </c>
      <c r="B435" s="139" t="s">
        <v>1496</v>
      </c>
      <c r="D435" s="139" t="s">
        <v>1497</v>
      </c>
      <c r="E435" s="139">
        <v>87</v>
      </c>
      <c r="F435" s="139">
        <v>3</v>
      </c>
      <c r="G435" s="160" t="s">
        <v>865</v>
      </c>
      <c r="H435" s="139">
        <v>64.5</v>
      </c>
      <c r="I435" s="139">
        <v>80</v>
      </c>
      <c r="J435" s="169" t="s">
        <v>2507</v>
      </c>
      <c r="K435" s="162">
        <v>199.82500000000002</v>
      </c>
      <c r="L435" s="162">
        <v>199.98000000000002</v>
      </c>
      <c r="M435" s="163" t="s">
        <v>2466</v>
      </c>
      <c r="N435" s="170" t="s">
        <v>1499</v>
      </c>
      <c r="P435" s="139" t="s">
        <v>12</v>
      </c>
      <c r="Q435" s="139" t="s">
        <v>1588</v>
      </c>
      <c r="R435" s="160" t="s">
        <v>1939</v>
      </c>
      <c r="S435" s="139" t="s">
        <v>2135</v>
      </c>
      <c r="T435" s="139" t="s">
        <v>133</v>
      </c>
      <c r="V435" s="139" t="s">
        <v>1509</v>
      </c>
      <c r="W435" s="139">
        <v>4</v>
      </c>
      <c r="X435" s="165" t="s">
        <v>89</v>
      </c>
      <c r="Y435" s="139" t="s">
        <v>93</v>
      </c>
      <c r="Z435" s="139" t="s">
        <v>1946</v>
      </c>
      <c r="AD435" s="139" t="s">
        <v>146</v>
      </c>
      <c r="AE435" s="139">
        <v>0</v>
      </c>
      <c r="AG435" s="139" t="s">
        <v>1541</v>
      </c>
      <c r="AH435" s="160">
        <v>99.7</v>
      </c>
      <c r="AI435" s="166">
        <v>1</v>
      </c>
      <c r="AJ435" s="139">
        <v>1</v>
      </c>
      <c r="AK435" s="167" t="s">
        <v>109</v>
      </c>
      <c r="AL435" s="139" t="s">
        <v>107</v>
      </c>
      <c r="AN435" s="139">
        <v>0.1</v>
      </c>
      <c r="AO435" s="139">
        <v>0.1</v>
      </c>
      <c r="AP435" s="139">
        <v>0.1</v>
      </c>
      <c r="AQ435" s="139" t="s">
        <v>113</v>
      </c>
      <c r="AR435" s="167" t="s">
        <v>107</v>
      </c>
      <c r="AT435" s="139">
        <v>0.1</v>
      </c>
      <c r="AU435" s="139">
        <v>0.1</v>
      </c>
      <c r="AV435" s="139">
        <v>0.1</v>
      </c>
      <c r="AW435" s="139" t="s">
        <v>113</v>
      </c>
      <c r="AX435" s="139" t="s">
        <v>107</v>
      </c>
      <c r="AZ435" s="139">
        <v>0</v>
      </c>
      <c r="BF435" s="167">
        <v>0</v>
      </c>
      <c r="BL435" s="139">
        <v>0.1</v>
      </c>
      <c r="BM435" s="167">
        <v>0.1</v>
      </c>
      <c r="BN435" s="139">
        <v>0.1</v>
      </c>
      <c r="BO435" s="139" t="s">
        <v>109</v>
      </c>
      <c r="BP435" s="139" t="s">
        <v>105</v>
      </c>
      <c r="BX435" s="139">
        <v>0</v>
      </c>
      <c r="CE435" s="139" t="s">
        <v>2423</v>
      </c>
      <c r="CL435" s="139">
        <v>99.999999999999986</v>
      </c>
    </row>
    <row r="436" spans="1:90">
      <c r="A436" s="159">
        <v>43293</v>
      </c>
      <c r="B436" s="139" t="s">
        <v>1496</v>
      </c>
      <c r="D436" s="139" t="s">
        <v>1497</v>
      </c>
      <c r="E436" s="139">
        <v>88</v>
      </c>
      <c r="F436" s="139">
        <v>1</v>
      </c>
      <c r="G436" s="160" t="s">
        <v>867</v>
      </c>
      <c r="H436" s="139">
        <v>0</v>
      </c>
      <c r="I436" s="139">
        <v>67</v>
      </c>
      <c r="J436" s="169" t="s">
        <v>2507</v>
      </c>
      <c r="K436" s="162">
        <v>199.65</v>
      </c>
      <c r="L436" s="162">
        <v>200.32</v>
      </c>
      <c r="M436" s="163" t="s">
        <v>2466</v>
      </c>
      <c r="N436" s="170" t="s">
        <v>1499</v>
      </c>
      <c r="P436" s="139" t="s">
        <v>12</v>
      </c>
      <c r="Q436" s="139" t="s">
        <v>1588</v>
      </c>
      <c r="R436" s="160" t="s">
        <v>2135</v>
      </c>
      <c r="S436" s="139" t="s">
        <v>2135</v>
      </c>
      <c r="V436" s="139" t="s">
        <v>1509</v>
      </c>
      <c r="W436" s="139">
        <v>4</v>
      </c>
      <c r="X436" s="165" t="s">
        <v>89</v>
      </c>
      <c r="Y436" s="139" t="s">
        <v>93</v>
      </c>
      <c r="Z436" s="139" t="s">
        <v>1946</v>
      </c>
      <c r="AD436" s="139" t="s">
        <v>146</v>
      </c>
      <c r="AE436" s="139">
        <v>0</v>
      </c>
      <c r="AG436" s="139" t="s">
        <v>1541</v>
      </c>
      <c r="AH436" s="160">
        <v>99.7</v>
      </c>
      <c r="AI436" s="166">
        <v>1</v>
      </c>
      <c r="AJ436" s="139">
        <v>1</v>
      </c>
      <c r="AK436" s="167" t="s">
        <v>109</v>
      </c>
      <c r="AL436" s="139" t="s">
        <v>107</v>
      </c>
      <c r="AN436" s="139">
        <v>0.1</v>
      </c>
      <c r="AO436" s="139">
        <v>0.1</v>
      </c>
      <c r="AP436" s="139">
        <v>0.1</v>
      </c>
      <c r="AQ436" s="139" t="s">
        <v>113</v>
      </c>
      <c r="AR436" s="167" t="s">
        <v>107</v>
      </c>
      <c r="AT436" s="139">
        <v>0.1</v>
      </c>
      <c r="AU436" s="139">
        <v>0.1</v>
      </c>
      <c r="AV436" s="139">
        <v>0.1</v>
      </c>
      <c r="AW436" s="139" t="s">
        <v>113</v>
      </c>
      <c r="AX436" s="139" t="s">
        <v>107</v>
      </c>
      <c r="AZ436" s="139">
        <v>0</v>
      </c>
      <c r="BF436" s="167">
        <v>0</v>
      </c>
      <c r="BL436" s="139">
        <v>0.1</v>
      </c>
      <c r="BM436" s="167">
        <v>0.1</v>
      </c>
      <c r="BN436" s="139">
        <v>0.1</v>
      </c>
      <c r="BO436" s="139" t="s">
        <v>109</v>
      </c>
      <c r="BP436" s="139" t="s">
        <v>105</v>
      </c>
      <c r="BX436" s="139">
        <v>0</v>
      </c>
      <c r="CE436" s="139" t="s">
        <v>2423</v>
      </c>
      <c r="CL436" s="139">
        <v>99.999999999999986</v>
      </c>
    </row>
    <row r="437" spans="1:90">
      <c r="A437" s="159">
        <v>43293</v>
      </c>
      <c r="B437" s="139" t="s">
        <v>1496</v>
      </c>
      <c r="D437" s="139" t="s">
        <v>1497</v>
      </c>
      <c r="E437" s="139">
        <v>89</v>
      </c>
      <c r="F437" s="139">
        <v>1</v>
      </c>
      <c r="G437" s="160" t="s">
        <v>869</v>
      </c>
      <c r="H437" s="139">
        <v>0</v>
      </c>
      <c r="I437" s="139">
        <v>76</v>
      </c>
      <c r="J437" s="169" t="s">
        <v>2507</v>
      </c>
      <c r="K437" s="162">
        <v>200.25</v>
      </c>
      <c r="L437" s="162">
        <v>201.01</v>
      </c>
      <c r="M437" s="163" t="s">
        <v>2466</v>
      </c>
      <c r="N437" s="170" t="s">
        <v>1499</v>
      </c>
      <c r="P437" s="139" t="s">
        <v>12</v>
      </c>
      <c r="Q437" s="139" t="s">
        <v>1588</v>
      </c>
      <c r="R437" s="160" t="s">
        <v>2135</v>
      </c>
      <c r="S437" s="139" t="s">
        <v>21</v>
      </c>
      <c r="V437" s="139" t="s">
        <v>1509</v>
      </c>
      <c r="W437" s="139">
        <v>4</v>
      </c>
      <c r="X437" s="165" t="s">
        <v>89</v>
      </c>
      <c r="Y437" s="139" t="s">
        <v>93</v>
      </c>
      <c r="Z437" s="139" t="s">
        <v>1946</v>
      </c>
      <c r="AD437" s="139" t="s">
        <v>146</v>
      </c>
      <c r="AE437" s="139">
        <v>0</v>
      </c>
      <c r="AG437" s="139" t="s">
        <v>1541</v>
      </c>
      <c r="AH437" s="160">
        <v>99.7</v>
      </c>
      <c r="AI437" s="166">
        <v>1</v>
      </c>
      <c r="AJ437" s="139">
        <v>1</v>
      </c>
      <c r="AK437" s="167" t="s">
        <v>109</v>
      </c>
      <c r="AL437" s="139" t="s">
        <v>107</v>
      </c>
      <c r="AN437" s="139">
        <v>0.1</v>
      </c>
      <c r="AO437" s="139">
        <v>0.1</v>
      </c>
      <c r="AP437" s="139">
        <v>0.1</v>
      </c>
      <c r="AQ437" s="139" t="s">
        <v>113</v>
      </c>
      <c r="AR437" s="167" t="s">
        <v>107</v>
      </c>
      <c r="AT437" s="139">
        <v>0.1</v>
      </c>
      <c r="AU437" s="139">
        <v>0.1</v>
      </c>
      <c r="AV437" s="139">
        <v>0.1</v>
      </c>
      <c r="AW437" s="139" t="s">
        <v>113</v>
      </c>
      <c r="AX437" s="139" t="s">
        <v>107</v>
      </c>
      <c r="AZ437" s="139">
        <v>0</v>
      </c>
      <c r="BF437" s="167">
        <v>0</v>
      </c>
      <c r="BL437" s="139">
        <v>0.1</v>
      </c>
      <c r="BM437" s="167">
        <v>0.1</v>
      </c>
      <c r="BN437" s="139">
        <v>0.1</v>
      </c>
      <c r="BO437" s="139" t="s">
        <v>109</v>
      </c>
      <c r="BP437" s="139" t="s">
        <v>105</v>
      </c>
      <c r="BX437" s="139">
        <v>0</v>
      </c>
      <c r="CD437" s="139" t="s">
        <v>2539</v>
      </c>
      <c r="CE437" s="139" t="s">
        <v>2423</v>
      </c>
      <c r="CL437" s="139">
        <v>99.999999999999986</v>
      </c>
    </row>
    <row r="438" spans="1:90">
      <c r="A438" s="159">
        <v>43293</v>
      </c>
      <c r="B438" s="139" t="s">
        <v>1496</v>
      </c>
      <c r="D438" s="139" t="s">
        <v>1497</v>
      </c>
      <c r="E438" s="139">
        <v>89</v>
      </c>
      <c r="F438" s="139">
        <v>1</v>
      </c>
      <c r="G438" s="160" t="s">
        <v>869</v>
      </c>
      <c r="H438" s="139">
        <v>76</v>
      </c>
      <c r="I438" s="139">
        <v>76.5</v>
      </c>
      <c r="J438" s="169" t="s">
        <v>2507</v>
      </c>
      <c r="K438" s="162">
        <v>201.01</v>
      </c>
      <c r="L438" s="162">
        <v>201.01499999999999</v>
      </c>
      <c r="M438" s="163" t="s">
        <v>2540</v>
      </c>
      <c r="N438" s="170">
        <v>1</v>
      </c>
      <c r="P438" s="139" t="s">
        <v>2541</v>
      </c>
      <c r="Q438" s="139" t="s">
        <v>2542</v>
      </c>
      <c r="R438" s="160" t="s">
        <v>21</v>
      </c>
      <c r="S438" s="139" t="s">
        <v>21</v>
      </c>
      <c r="T438" s="139" t="s">
        <v>133</v>
      </c>
      <c r="U438" s="139" t="s">
        <v>140</v>
      </c>
      <c r="V438" s="139" t="s">
        <v>1501</v>
      </c>
      <c r="W438" s="139">
        <v>3</v>
      </c>
      <c r="X438" s="165" t="s">
        <v>89</v>
      </c>
      <c r="Y438" s="139" t="s">
        <v>93</v>
      </c>
      <c r="Z438" s="139" t="s">
        <v>1946</v>
      </c>
      <c r="AD438" s="139" t="s">
        <v>146</v>
      </c>
      <c r="AE438" s="139">
        <v>0</v>
      </c>
      <c r="AG438" s="139" t="s">
        <v>1541</v>
      </c>
      <c r="AH438" s="160">
        <v>40</v>
      </c>
      <c r="AI438" s="166">
        <v>1</v>
      </c>
      <c r="AJ438" s="139">
        <v>1</v>
      </c>
      <c r="AK438" s="167" t="s">
        <v>109</v>
      </c>
      <c r="AL438" s="139" t="s">
        <v>107</v>
      </c>
      <c r="AN438" s="139">
        <v>0</v>
      </c>
      <c r="AT438" s="139">
        <v>0</v>
      </c>
      <c r="AZ438" s="139">
        <v>0</v>
      </c>
      <c r="BF438" s="167">
        <v>0</v>
      </c>
      <c r="BL438" s="139">
        <v>60</v>
      </c>
      <c r="BM438" s="167">
        <v>0.5</v>
      </c>
      <c r="BN438" s="139">
        <v>0.5</v>
      </c>
      <c r="BO438" s="139" t="s">
        <v>109</v>
      </c>
      <c r="BP438" s="139" t="s">
        <v>105</v>
      </c>
      <c r="BX438" s="139">
        <v>0</v>
      </c>
      <c r="CE438" s="139" t="s">
        <v>2543</v>
      </c>
      <c r="CL438" s="139">
        <v>100</v>
      </c>
    </row>
    <row r="439" spans="1:90">
      <c r="A439" s="159">
        <v>43293</v>
      </c>
      <c r="B439" s="139" t="s">
        <v>1496</v>
      </c>
      <c r="D439" s="139" t="s">
        <v>1497</v>
      </c>
      <c r="E439" s="139">
        <v>89</v>
      </c>
      <c r="F439" s="139">
        <v>1</v>
      </c>
      <c r="G439" s="160" t="s">
        <v>869</v>
      </c>
      <c r="H439" s="139">
        <v>76.5</v>
      </c>
      <c r="I439" s="139">
        <v>78.5</v>
      </c>
      <c r="J439" s="169" t="s">
        <v>2507</v>
      </c>
      <c r="K439" s="162">
        <v>201.01499999999999</v>
      </c>
      <c r="L439" s="162">
        <v>201.035</v>
      </c>
      <c r="M439" s="163" t="s">
        <v>2544</v>
      </c>
      <c r="N439" s="170" t="s">
        <v>1499</v>
      </c>
      <c r="P439" s="139" t="s">
        <v>12</v>
      </c>
      <c r="Q439" s="139" t="s">
        <v>1588</v>
      </c>
      <c r="R439" s="160" t="s">
        <v>21</v>
      </c>
      <c r="S439" s="139" t="s">
        <v>21</v>
      </c>
      <c r="T439" s="139" t="s">
        <v>133</v>
      </c>
      <c r="V439" s="139" t="s">
        <v>1509</v>
      </c>
      <c r="W439" s="139">
        <v>4</v>
      </c>
      <c r="X439" s="165" t="s">
        <v>89</v>
      </c>
      <c r="Y439" s="139" t="s">
        <v>93</v>
      </c>
      <c r="Z439" s="139" t="s">
        <v>1946</v>
      </c>
      <c r="AD439" s="139" t="s">
        <v>146</v>
      </c>
      <c r="AE439" s="139">
        <v>0</v>
      </c>
      <c r="AG439" s="139" t="s">
        <v>1541</v>
      </c>
      <c r="AH439" s="160">
        <v>99.7</v>
      </c>
      <c r="AI439" s="166">
        <v>1</v>
      </c>
      <c r="AJ439" s="139">
        <v>1</v>
      </c>
      <c r="AK439" s="167" t="s">
        <v>109</v>
      </c>
      <c r="AL439" s="139" t="s">
        <v>107</v>
      </c>
      <c r="AN439" s="139">
        <v>0.1</v>
      </c>
      <c r="AO439" s="139">
        <v>0.1</v>
      </c>
      <c r="AP439" s="139">
        <v>0.1</v>
      </c>
      <c r="AQ439" s="139" t="s">
        <v>113</v>
      </c>
      <c r="AR439" s="167" t="s">
        <v>107</v>
      </c>
      <c r="AT439" s="139">
        <v>0.1</v>
      </c>
      <c r="AU439" s="139">
        <v>0.1</v>
      </c>
      <c r="AV439" s="139">
        <v>0.1</v>
      </c>
      <c r="AW439" s="139" t="s">
        <v>113</v>
      </c>
      <c r="AX439" s="139" t="s">
        <v>107</v>
      </c>
      <c r="AZ439" s="139">
        <v>0</v>
      </c>
      <c r="BF439" s="167">
        <v>0</v>
      </c>
      <c r="BL439" s="139">
        <v>0.1</v>
      </c>
      <c r="BM439" s="167">
        <v>0.1</v>
      </c>
      <c r="BN439" s="139">
        <v>0.1</v>
      </c>
      <c r="BO439" s="139" t="s">
        <v>109</v>
      </c>
      <c r="BP439" s="139" t="s">
        <v>105</v>
      </c>
      <c r="BX439" s="139">
        <v>0</v>
      </c>
      <c r="CE439" s="139" t="s">
        <v>2423</v>
      </c>
      <c r="CL439" s="139">
        <v>99.999999999999986</v>
      </c>
    </row>
    <row r="440" spans="1:90">
      <c r="A440" s="159">
        <v>43293</v>
      </c>
      <c r="B440" s="139" t="s">
        <v>1496</v>
      </c>
      <c r="D440" s="139" t="s">
        <v>1497</v>
      </c>
      <c r="E440" s="139">
        <v>89</v>
      </c>
      <c r="F440" s="139">
        <v>1</v>
      </c>
      <c r="G440" s="160" t="s">
        <v>869</v>
      </c>
      <c r="H440" s="139">
        <v>78.5</v>
      </c>
      <c r="I440" s="139">
        <v>79</v>
      </c>
      <c r="J440" s="169" t="s">
        <v>2507</v>
      </c>
      <c r="K440" s="162">
        <v>201.035</v>
      </c>
      <c r="L440" s="162">
        <v>201.04</v>
      </c>
      <c r="M440" s="163" t="s">
        <v>2545</v>
      </c>
      <c r="N440" s="170">
        <v>1</v>
      </c>
      <c r="P440" s="139" t="s">
        <v>2541</v>
      </c>
      <c r="Q440" s="139" t="s">
        <v>2542</v>
      </c>
      <c r="R440" s="160" t="s">
        <v>21</v>
      </c>
      <c r="S440" s="139" t="s">
        <v>21</v>
      </c>
      <c r="T440" s="139" t="s">
        <v>133</v>
      </c>
      <c r="U440" s="139" t="s">
        <v>140</v>
      </c>
      <c r="V440" s="139" t="s">
        <v>1501</v>
      </c>
      <c r="W440" s="139">
        <v>3</v>
      </c>
      <c r="X440" s="165" t="s">
        <v>89</v>
      </c>
      <c r="Y440" s="139" t="s">
        <v>93</v>
      </c>
      <c r="Z440" s="139" t="s">
        <v>1946</v>
      </c>
      <c r="AD440" s="139" t="s">
        <v>146</v>
      </c>
      <c r="AE440" s="139">
        <v>0</v>
      </c>
      <c r="AG440" s="139" t="s">
        <v>1541</v>
      </c>
      <c r="AH440" s="160">
        <v>40</v>
      </c>
      <c r="AI440" s="166">
        <v>1</v>
      </c>
      <c r="AJ440" s="139">
        <v>1</v>
      </c>
      <c r="AK440" s="167" t="s">
        <v>109</v>
      </c>
      <c r="AL440" s="139" t="s">
        <v>107</v>
      </c>
      <c r="AN440" s="139">
        <v>0</v>
      </c>
      <c r="AT440" s="139">
        <v>0</v>
      </c>
      <c r="AZ440" s="139">
        <v>0</v>
      </c>
      <c r="BF440" s="167">
        <v>0</v>
      </c>
      <c r="BL440" s="139">
        <v>60</v>
      </c>
      <c r="BM440" s="167">
        <v>0.5</v>
      </c>
      <c r="BN440" s="139">
        <v>0.5</v>
      </c>
      <c r="BO440" s="139" t="s">
        <v>109</v>
      </c>
      <c r="BP440" s="139" t="s">
        <v>105</v>
      </c>
      <c r="BX440" s="139">
        <v>0</v>
      </c>
      <c r="CE440" s="139" t="s">
        <v>2543</v>
      </c>
      <c r="CL440" s="139">
        <v>100</v>
      </c>
    </row>
    <row r="441" spans="1:90">
      <c r="A441" s="159">
        <v>43293</v>
      </c>
      <c r="B441" s="139" t="s">
        <v>1496</v>
      </c>
      <c r="D441" s="139" t="s">
        <v>1497</v>
      </c>
      <c r="E441" s="139">
        <v>89</v>
      </c>
      <c r="F441" s="139">
        <v>1</v>
      </c>
      <c r="G441" s="160" t="s">
        <v>869</v>
      </c>
      <c r="H441" s="139">
        <v>79</v>
      </c>
      <c r="I441" s="139">
        <v>99</v>
      </c>
      <c r="J441" s="169" t="s">
        <v>2507</v>
      </c>
      <c r="K441" s="162">
        <v>201.04</v>
      </c>
      <c r="L441" s="162">
        <v>201.24</v>
      </c>
      <c r="M441" s="163" t="s">
        <v>2546</v>
      </c>
      <c r="N441" s="171" t="s">
        <v>1499</v>
      </c>
      <c r="P441" s="139" t="s">
        <v>12</v>
      </c>
      <c r="Q441" s="139" t="s">
        <v>1588</v>
      </c>
      <c r="R441" s="160" t="s">
        <v>21</v>
      </c>
      <c r="S441" s="139" t="s">
        <v>2135</v>
      </c>
      <c r="T441" s="139" t="s">
        <v>133</v>
      </c>
      <c r="V441" s="139" t="s">
        <v>1509</v>
      </c>
      <c r="W441" s="139">
        <v>4</v>
      </c>
      <c r="X441" s="165" t="s">
        <v>89</v>
      </c>
      <c r="Y441" s="139" t="s">
        <v>93</v>
      </c>
      <c r="Z441" s="139" t="s">
        <v>1946</v>
      </c>
      <c r="AD441" s="139" t="s">
        <v>146</v>
      </c>
      <c r="AE441" s="139">
        <v>0</v>
      </c>
      <c r="AG441" s="139" t="s">
        <v>1541</v>
      </c>
      <c r="AH441" s="160">
        <v>99.7</v>
      </c>
      <c r="AI441" s="166">
        <v>1</v>
      </c>
      <c r="AJ441" s="139">
        <v>1</v>
      </c>
      <c r="AK441" s="167" t="s">
        <v>109</v>
      </c>
      <c r="AL441" s="139" t="s">
        <v>107</v>
      </c>
      <c r="AN441" s="139">
        <v>0.1</v>
      </c>
      <c r="AO441" s="139">
        <v>0.1</v>
      </c>
      <c r="AP441" s="139">
        <v>0.1</v>
      </c>
      <c r="AQ441" s="139" t="s">
        <v>113</v>
      </c>
      <c r="AR441" s="167" t="s">
        <v>107</v>
      </c>
      <c r="AT441" s="139">
        <v>0.1</v>
      </c>
      <c r="AU441" s="139">
        <v>0.1</v>
      </c>
      <c r="AV441" s="139">
        <v>0.1</v>
      </c>
      <c r="AW441" s="139" t="s">
        <v>113</v>
      </c>
      <c r="AX441" s="139" t="s">
        <v>107</v>
      </c>
      <c r="AZ441" s="139">
        <v>0</v>
      </c>
      <c r="BF441" s="167">
        <v>0</v>
      </c>
      <c r="BL441" s="139">
        <v>0.1</v>
      </c>
      <c r="BM441" s="167">
        <v>0.1</v>
      </c>
      <c r="BN441" s="139">
        <v>0.1</v>
      </c>
      <c r="BO441" s="139" t="s">
        <v>109</v>
      </c>
      <c r="BP441" s="139" t="s">
        <v>105</v>
      </c>
      <c r="BX441" s="139">
        <v>0</v>
      </c>
      <c r="CE441" s="139" t="s">
        <v>2423</v>
      </c>
      <c r="CL441" s="139">
        <v>99.999999999999986</v>
      </c>
    </row>
    <row r="442" spans="1:90">
      <c r="A442" s="159">
        <v>43294</v>
      </c>
      <c r="B442" s="139" t="s">
        <v>1496</v>
      </c>
      <c r="D442" s="139" t="s">
        <v>1497</v>
      </c>
      <c r="E442" s="139">
        <v>89</v>
      </c>
      <c r="F442" s="139">
        <v>2</v>
      </c>
      <c r="G442" s="160" t="s">
        <v>871</v>
      </c>
      <c r="H442" s="139">
        <v>0</v>
      </c>
      <c r="I442" s="139">
        <v>74</v>
      </c>
      <c r="J442" s="169" t="s">
        <v>2507</v>
      </c>
      <c r="K442" s="162">
        <v>201.24</v>
      </c>
      <c r="L442" s="162">
        <v>201.98000000000002</v>
      </c>
      <c r="M442" s="163" t="s">
        <v>2546</v>
      </c>
      <c r="N442" s="164" t="s">
        <v>1499</v>
      </c>
      <c r="P442" s="139" t="s">
        <v>12</v>
      </c>
      <c r="Q442" s="139" t="s">
        <v>1588</v>
      </c>
      <c r="R442" s="160" t="s">
        <v>2135</v>
      </c>
      <c r="S442" s="139" t="s">
        <v>2135</v>
      </c>
      <c r="V442" s="139" t="s">
        <v>1509</v>
      </c>
      <c r="W442" s="139">
        <v>4</v>
      </c>
      <c r="X442" s="165" t="s">
        <v>89</v>
      </c>
      <c r="Y442" s="139" t="s">
        <v>93</v>
      </c>
      <c r="Z442" s="139" t="s">
        <v>1946</v>
      </c>
      <c r="AD442" s="139" t="s">
        <v>146</v>
      </c>
      <c r="AE442" s="139">
        <v>0</v>
      </c>
      <c r="AG442" s="139" t="s">
        <v>1541</v>
      </c>
      <c r="AH442" s="160">
        <v>99.7</v>
      </c>
      <c r="AI442" s="166">
        <v>1</v>
      </c>
      <c r="AJ442" s="139">
        <v>1</v>
      </c>
      <c r="AK442" s="167" t="s">
        <v>109</v>
      </c>
      <c r="AL442" s="139" t="s">
        <v>107</v>
      </c>
      <c r="AN442" s="139">
        <v>0.1</v>
      </c>
      <c r="AO442" s="139">
        <v>0.1</v>
      </c>
      <c r="AP442" s="139">
        <v>0.1</v>
      </c>
      <c r="AQ442" s="139" t="s">
        <v>113</v>
      </c>
      <c r="AR442" s="167" t="s">
        <v>107</v>
      </c>
      <c r="AT442" s="139">
        <v>0.1</v>
      </c>
      <c r="AU442" s="139">
        <v>0.1</v>
      </c>
      <c r="AV442" s="139">
        <v>0.1</v>
      </c>
      <c r="AW442" s="139" t="s">
        <v>113</v>
      </c>
      <c r="AX442" s="139" t="s">
        <v>107</v>
      </c>
      <c r="AZ442" s="139">
        <v>0</v>
      </c>
      <c r="BF442" s="167">
        <v>0</v>
      </c>
      <c r="BL442" s="139">
        <v>0.1</v>
      </c>
      <c r="BM442" s="167">
        <v>0.1</v>
      </c>
      <c r="BN442" s="139">
        <v>0.1</v>
      </c>
      <c r="BO442" s="139" t="s">
        <v>109</v>
      </c>
      <c r="BP442" s="139" t="s">
        <v>105</v>
      </c>
      <c r="BX442" s="139">
        <v>0</v>
      </c>
      <c r="CE442" s="139" t="s">
        <v>2423</v>
      </c>
      <c r="CL442" s="139">
        <v>99.999999999999986</v>
      </c>
    </row>
    <row r="443" spans="1:90">
      <c r="A443" s="159">
        <v>43294</v>
      </c>
      <c r="B443" s="139" t="s">
        <v>1496</v>
      </c>
      <c r="D443" s="139" t="s">
        <v>1497</v>
      </c>
      <c r="E443" s="139">
        <v>89</v>
      </c>
      <c r="F443" s="139">
        <v>3</v>
      </c>
      <c r="G443" s="160" t="s">
        <v>873</v>
      </c>
      <c r="H443" s="139">
        <v>0</v>
      </c>
      <c r="I443" s="139">
        <v>51</v>
      </c>
      <c r="J443" s="169" t="s">
        <v>2507</v>
      </c>
      <c r="K443" s="162">
        <v>201.98</v>
      </c>
      <c r="L443" s="162">
        <v>202.48999999999998</v>
      </c>
      <c r="M443" s="163" t="s">
        <v>2546</v>
      </c>
      <c r="N443" s="164" t="s">
        <v>1499</v>
      </c>
      <c r="P443" s="139" t="s">
        <v>12</v>
      </c>
      <c r="Q443" s="139" t="s">
        <v>1588</v>
      </c>
      <c r="R443" s="160" t="s">
        <v>2135</v>
      </c>
      <c r="S443" s="139" t="s">
        <v>2135</v>
      </c>
      <c r="V443" s="139" t="s">
        <v>1509</v>
      </c>
      <c r="W443" s="139">
        <v>4</v>
      </c>
      <c r="X443" s="165" t="s">
        <v>89</v>
      </c>
      <c r="Y443" s="139" t="s">
        <v>93</v>
      </c>
      <c r="Z443" s="139" t="s">
        <v>1946</v>
      </c>
      <c r="AD443" s="139" t="s">
        <v>146</v>
      </c>
      <c r="AE443" s="139">
        <v>0</v>
      </c>
      <c r="AG443" s="139" t="s">
        <v>1541</v>
      </c>
      <c r="AH443" s="160">
        <v>99.7</v>
      </c>
      <c r="AI443" s="166">
        <v>1</v>
      </c>
      <c r="AJ443" s="139">
        <v>1</v>
      </c>
      <c r="AK443" s="167" t="s">
        <v>109</v>
      </c>
      <c r="AL443" s="139" t="s">
        <v>107</v>
      </c>
      <c r="AN443" s="139">
        <v>0.1</v>
      </c>
      <c r="AO443" s="139">
        <v>0.1</v>
      </c>
      <c r="AP443" s="139">
        <v>0.1</v>
      </c>
      <c r="AQ443" s="139" t="s">
        <v>113</v>
      </c>
      <c r="AR443" s="167" t="s">
        <v>107</v>
      </c>
      <c r="AT443" s="139">
        <v>0.1</v>
      </c>
      <c r="AU443" s="139">
        <v>0.1</v>
      </c>
      <c r="AV443" s="139">
        <v>0.1</v>
      </c>
      <c r="AW443" s="139" t="s">
        <v>113</v>
      </c>
      <c r="AX443" s="139" t="s">
        <v>107</v>
      </c>
      <c r="AZ443" s="139">
        <v>0</v>
      </c>
      <c r="BF443" s="167">
        <v>0</v>
      </c>
      <c r="BL443" s="139">
        <v>0.1</v>
      </c>
      <c r="BM443" s="167">
        <v>0.1</v>
      </c>
      <c r="BN443" s="139">
        <v>0.1</v>
      </c>
      <c r="BO443" s="139" t="s">
        <v>109</v>
      </c>
      <c r="BP443" s="139" t="s">
        <v>105</v>
      </c>
      <c r="BX443" s="139">
        <v>0</v>
      </c>
      <c r="CE443" s="139" t="s">
        <v>2423</v>
      </c>
      <c r="CL443" s="139">
        <v>99.999999999999986</v>
      </c>
    </row>
    <row r="444" spans="1:90">
      <c r="A444" s="159">
        <v>43294</v>
      </c>
      <c r="B444" s="139" t="s">
        <v>1496</v>
      </c>
      <c r="D444" s="139" t="s">
        <v>1497</v>
      </c>
      <c r="E444" s="139">
        <v>89</v>
      </c>
      <c r="F444" s="139">
        <v>4</v>
      </c>
      <c r="G444" s="160" t="s">
        <v>875</v>
      </c>
      <c r="H444" s="139">
        <v>0</v>
      </c>
      <c r="I444" s="139">
        <v>74</v>
      </c>
      <c r="J444" s="169" t="s">
        <v>2507</v>
      </c>
      <c r="K444" s="162">
        <v>202.49</v>
      </c>
      <c r="L444" s="162">
        <v>203.23000000000002</v>
      </c>
      <c r="M444" s="163" t="s">
        <v>2546</v>
      </c>
      <c r="N444" s="164" t="s">
        <v>1499</v>
      </c>
      <c r="P444" s="139" t="s">
        <v>12</v>
      </c>
      <c r="Q444" s="139" t="s">
        <v>1588</v>
      </c>
      <c r="R444" s="160" t="s">
        <v>2135</v>
      </c>
      <c r="S444" s="139" t="s">
        <v>2135</v>
      </c>
      <c r="V444" s="139" t="s">
        <v>1509</v>
      </c>
      <c r="W444" s="139">
        <v>4</v>
      </c>
      <c r="X444" s="165" t="s">
        <v>89</v>
      </c>
      <c r="Y444" s="139" t="s">
        <v>93</v>
      </c>
      <c r="Z444" s="139" t="s">
        <v>1946</v>
      </c>
      <c r="AD444" s="139" t="s">
        <v>146</v>
      </c>
      <c r="AE444" s="139">
        <v>0</v>
      </c>
      <c r="AG444" s="139" t="s">
        <v>1541</v>
      </c>
      <c r="AH444" s="160">
        <v>99.7</v>
      </c>
      <c r="AI444" s="166">
        <v>1</v>
      </c>
      <c r="AJ444" s="139">
        <v>1</v>
      </c>
      <c r="AK444" s="167" t="s">
        <v>109</v>
      </c>
      <c r="AL444" s="139" t="s">
        <v>107</v>
      </c>
      <c r="AN444" s="139">
        <v>0.1</v>
      </c>
      <c r="AO444" s="139">
        <v>0.1</v>
      </c>
      <c r="AP444" s="139">
        <v>0.1</v>
      </c>
      <c r="AQ444" s="139" t="s">
        <v>113</v>
      </c>
      <c r="AR444" s="167" t="s">
        <v>107</v>
      </c>
      <c r="AT444" s="139">
        <v>0.1</v>
      </c>
      <c r="AU444" s="139">
        <v>0.1</v>
      </c>
      <c r="AV444" s="139">
        <v>0.1</v>
      </c>
      <c r="AW444" s="139" t="s">
        <v>113</v>
      </c>
      <c r="AX444" s="139" t="s">
        <v>107</v>
      </c>
      <c r="AZ444" s="139">
        <v>0</v>
      </c>
      <c r="BF444" s="167">
        <v>0</v>
      </c>
      <c r="BL444" s="139">
        <v>0.1</v>
      </c>
      <c r="BM444" s="167">
        <v>0.1</v>
      </c>
      <c r="BN444" s="139">
        <v>0.1</v>
      </c>
      <c r="BO444" s="139" t="s">
        <v>109</v>
      </c>
      <c r="BP444" s="139" t="s">
        <v>105</v>
      </c>
      <c r="BX444" s="139">
        <v>0</v>
      </c>
      <c r="CE444" s="139" t="s">
        <v>2423</v>
      </c>
      <c r="CL444" s="139">
        <v>99.999999999999986</v>
      </c>
    </row>
    <row r="445" spans="1:90">
      <c r="A445" s="159">
        <v>43294</v>
      </c>
      <c r="B445" s="139" t="s">
        <v>1496</v>
      </c>
      <c r="D445" s="139" t="s">
        <v>1497</v>
      </c>
      <c r="E445" s="139">
        <v>90</v>
      </c>
      <c r="F445" s="139">
        <v>1</v>
      </c>
      <c r="G445" s="160" t="s">
        <v>877</v>
      </c>
      <c r="H445" s="139">
        <v>0</v>
      </c>
      <c r="I445" s="139">
        <v>76</v>
      </c>
      <c r="J445" s="169" t="s">
        <v>2507</v>
      </c>
      <c r="K445" s="162">
        <v>203.25</v>
      </c>
      <c r="L445" s="162">
        <v>204.01</v>
      </c>
      <c r="M445" s="163" t="s">
        <v>2546</v>
      </c>
      <c r="N445" s="164" t="s">
        <v>1499</v>
      </c>
      <c r="P445" s="139" t="s">
        <v>12</v>
      </c>
      <c r="Q445" s="139" t="s">
        <v>1588</v>
      </c>
      <c r="R445" s="160" t="s">
        <v>2135</v>
      </c>
      <c r="S445" s="139" t="s">
        <v>2135</v>
      </c>
      <c r="V445" s="139" t="s">
        <v>1509</v>
      </c>
      <c r="W445" s="139">
        <v>4</v>
      </c>
      <c r="X445" s="165" t="s">
        <v>89</v>
      </c>
      <c r="Y445" s="139" t="s">
        <v>93</v>
      </c>
      <c r="Z445" s="139" t="s">
        <v>1946</v>
      </c>
      <c r="AD445" s="139" t="s">
        <v>146</v>
      </c>
      <c r="AE445" s="139">
        <v>0</v>
      </c>
      <c r="AG445" s="139" t="s">
        <v>1541</v>
      </c>
      <c r="AH445" s="160">
        <v>99.7</v>
      </c>
      <c r="AI445" s="166">
        <v>1</v>
      </c>
      <c r="AJ445" s="139">
        <v>1</v>
      </c>
      <c r="AK445" s="167" t="s">
        <v>109</v>
      </c>
      <c r="AL445" s="139" t="s">
        <v>107</v>
      </c>
      <c r="AN445" s="139">
        <v>0.1</v>
      </c>
      <c r="AO445" s="139">
        <v>0.1</v>
      </c>
      <c r="AP445" s="139">
        <v>0.1</v>
      </c>
      <c r="AQ445" s="139" t="s">
        <v>113</v>
      </c>
      <c r="AR445" s="167" t="s">
        <v>107</v>
      </c>
      <c r="AT445" s="139">
        <v>0.1</v>
      </c>
      <c r="AU445" s="139">
        <v>0.1</v>
      </c>
      <c r="AV445" s="139">
        <v>0.1</v>
      </c>
      <c r="AW445" s="139" t="s">
        <v>113</v>
      </c>
      <c r="AX445" s="139" t="s">
        <v>107</v>
      </c>
      <c r="AZ445" s="139">
        <v>0</v>
      </c>
      <c r="BF445" s="167">
        <v>0</v>
      </c>
      <c r="BL445" s="139">
        <v>0.1</v>
      </c>
      <c r="BM445" s="167">
        <v>0.1</v>
      </c>
      <c r="BN445" s="139">
        <v>0.1</v>
      </c>
      <c r="BO445" s="139" t="s">
        <v>109</v>
      </c>
      <c r="BP445" s="139" t="s">
        <v>105</v>
      </c>
      <c r="BX445" s="139">
        <v>0</v>
      </c>
      <c r="CE445" s="139" t="s">
        <v>2423</v>
      </c>
      <c r="CL445" s="139">
        <v>99.999999999999986</v>
      </c>
    </row>
    <row r="446" spans="1:90">
      <c r="A446" s="159">
        <v>43294</v>
      </c>
      <c r="B446" s="139" t="s">
        <v>1496</v>
      </c>
      <c r="D446" s="139" t="s">
        <v>1497</v>
      </c>
      <c r="E446" s="139">
        <v>90</v>
      </c>
      <c r="F446" s="139">
        <v>2</v>
      </c>
      <c r="G446" s="160" t="s">
        <v>879</v>
      </c>
      <c r="H446" s="139">
        <v>0</v>
      </c>
      <c r="I446" s="139">
        <v>92</v>
      </c>
      <c r="J446" s="169" t="s">
        <v>2507</v>
      </c>
      <c r="K446" s="162">
        <v>204.01</v>
      </c>
      <c r="L446" s="162">
        <v>204.92999999999998</v>
      </c>
      <c r="M446" s="163" t="s">
        <v>2546</v>
      </c>
      <c r="N446" s="164" t="s">
        <v>1499</v>
      </c>
      <c r="P446" s="139" t="s">
        <v>12</v>
      </c>
      <c r="Q446" s="139" t="s">
        <v>1588</v>
      </c>
      <c r="R446" s="160" t="s">
        <v>2135</v>
      </c>
      <c r="S446" s="139" t="s">
        <v>2135</v>
      </c>
      <c r="V446" s="139" t="s">
        <v>1509</v>
      </c>
      <c r="W446" s="139">
        <v>4</v>
      </c>
      <c r="X446" s="165" t="s">
        <v>89</v>
      </c>
      <c r="Y446" s="139" t="s">
        <v>93</v>
      </c>
      <c r="Z446" s="139" t="s">
        <v>1946</v>
      </c>
      <c r="AD446" s="139" t="s">
        <v>146</v>
      </c>
      <c r="AE446" s="139">
        <v>0</v>
      </c>
      <c r="AG446" s="139" t="s">
        <v>1541</v>
      </c>
      <c r="AH446" s="160">
        <v>99.7</v>
      </c>
      <c r="AI446" s="166">
        <v>1</v>
      </c>
      <c r="AJ446" s="139">
        <v>1</v>
      </c>
      <c r="AK446" s="167" t="s">
        <v>109</v>
      </c>
      <c r="AL446" s="139" t="s">
        <v>107</v>
      </c>
      <c r="AN446" s="139">
        <v>0.1</v>
      </c>
      <c r="AO446" s="139">
        <v>0.1</v>
      </c>
      <c r="AP446" s="139">
        <v>0.1</v>
      </c>
      <c r="AQ446" s="139" t="s">
        <v>113</v>
      </c>
      <c r="AR446" s="167" t="s">
        <v>107</v>
      </c>
      <c r="AT446" s="139">
        <v>0.1</v>
      </c>
      <c r="AU446" s="139">
        <v>0.1</v>
      </c>
      <c r="AV446" s="139">
        <v>0.1</v>
      </c>
      <c r="AW446" s="139" t="s">
        <v>113</v>
      </c>
      <c r="AX446" s="139" t="s">
        <v>107</v>
      </c>
      <c r="AZ446" s="139">
        <v>0</v>
      </c>
      <c r="BF446" s="167">
        <v>0</v>
      </c>
      <c r="BL446" s="139">
        <v>0.1</v>
      </c>
      <c r="BM446" s="167">
        <v>0.1</v>
      </c>
      <c r="BN446" s="139">
        <v>0.1</v>
      </c>
      <c r="BO446" s="139" t="s">
        <v>109</v>
      </c>
      <c r="BP446" s="139" t="s">
        <v>105</v>
      </c>
      <c r="BX446" s="139">
        <v>0</v>
      </c>
      <c r="CE446" s="139" t="s">
        <v>2423</v>
      </c>
      <c r="CL446" s="139">
        <v>99.999999999999986</v>
      </c>
    </row>
    <row r="447" spans="1:90">
      <c r="A447" s="159">
        <v>43294</v>
      </c>
      <c r="B447" s="139" t="s">
        <v>1496</v>
      </c>
      <c r="D447" s="139" t="s">
        <v>1497</v>
      </c>
      <c r="E447" s="139">
        <v>90</v>
      </c>
      <c r="F447" s="139">
        <v>3</v>
      </c>
      <c r="G447" s="160" t="s">
        <v>881</v>
      </c>
      <c r="H447" s="139">
        <v>0</v>
      </c>
      <c r="I447" s="139">
        <v>93</v>
      </c>
      <c r="J447" s="169" t="s">
        <v>2507</v>
      </c>
      <c r="K447" s="162">
        <v>204.93</v>
      </c>
      <c r="L447" s="162">
        <v>205.86</v>
      </c>
      <c r="M447" s="163" t="s">
        <v>2546</v>
      </c>
      <c r="N447" s="164" t="s">
        <v>1499</v>
      </c>
      <c r="P447" s="139" t="s">
        <v>12</v>
      </c>
      <c r="Q447" s="139" t="s">
        <v>1588</v>
      </c>
      <c r="R447" s="160" t="s">
        <v>2135</v>
      </c>
      <c r="S447" s="139" t="s">
        <v>2135</v>
      </c>
      <c r="V447" s="139" t="s">
        <v>1509</v>
      </c>
      <c r="W447" s="139">
        <v>4</v>
      </c>
      <c r="X447" s="165" t="s">
        <v>89</v>
      </c>
      <c r="Y447" s="139" t="s">
        <v>93</v>
      </c>
      <c r="Z447" s="139" t="s">
        <v>1946</v>
      </c>
      <c r="AD447" s="139" t="s">
        <v>146</v>
      </c>
      <c r="AE447" s="139">
        <v>0</v>
      </c>
      <c r="AG447" s="139" t="s">
        <v>1541</v>
      </c>
      <c r="AH447" s="160">
        <v>99.7</v>
      </c>
      <c r="AI447" s="166">
        <v>1</v>
      </c>
      <c r="AJ447" s="139">
        <v>1</v>
      </c>
      <c r="AK447" s="167" t="s">
        <v>109</v>
      </c>
      <c r="AL447" s="139" t="s">
        <v>107</v>
      </c>
      <c r="AN447" s="139">
        <v>0.1</v>
      </c>
      <c r="AO447" s="139">
        <v>0.1</v>
      </c>
      <c r="AP447" s="139">
        <v>0.1</v>
      </c>
      <c r="AQ447" s="139" t="s">
        <v>113</v>
      </c>
      <c r="AR447" s="167" t="s">
        <v>107</v>
      </c>
      <c r="AT447" s="139">
        <v>0.1</v>
      </c>
      <c r="AU447" s="139">
        <v>0.1</v>
      </c>
      <c r="AV447" s="139">
        <v>0.1</v>
      </c>
      <c r="AW447" s="139" t="s">
        <v>113</v>
      </c>
      <c r="AX447" s="139" t="s">
        <v>107</v>
      </c>
      <c r="AZ447" s="139">
        <v>0</v>
      </c>
      <c r="BF447" s="167">
        <v>0</v>
      </c>
      <c r="BL447" s="139">
        <v>0.1</v>
      </c>
      <c r="BM447" s="167">
        <v>0.1</v>
      </c>
      <c r="BN447" s="139">
        <v>0.1</v>
      </c>
      <c r="BO447" s="139" t="s">
        <v>109</v>
      </c>
      <c r="BP447" s="139" t="s">
        <v>105</v>
      </c>
      <c r="BX447" s="139">
        <v>0</v>
      </c>
      <c r="CE447" s="139" t="s">
        <v>2423</v>
      </c>
      <c r="CL447" s="139">
        <v>99.999999999999986</v>
      </c>
    </row>
    <row r="448" spans="1:90">
      <c r="A448" s="159">
        <v>43294</v>
      </c>
      <c r="B448" s="139" t="s">
        <v>1496</v>
      </c>
      <c r="D448" s="139" t="s">
        <v>1497</v>
      </c>
      <c r="E448" s="139">
        <v>90</v>
      </c>
      <c r="F448" s="139">
        <v>4</v>
      </c>
      <c r="G448" s="160" t="s">
        <v>883</v>
      </c>
      <c r="H448" s="139">
        <v>0</v>
      </c>
      <c r="I448" s="139">
        <v>55</v>
      </c>
      <c r="J448" s="169" t="s">
        <v>2507</v>
      </c>
      <c r="K448" s="162">
        <v>205.86</v>
      </c>
      <c r="L448" s="162">
        <v>206.41000000000003</v>
      </c>
      <c r="M448" s="163" t="s">
        <v>2546</v>
      </c>
      <c r="N448" s="164" t="s">
        <v>1499</v>
      </c>
      <c r="P448" s="139" t="s">
        <v>12</v>
      </c>
      <c r="Q448" s="139" t="s">
        <v>1588</v>
      </c>
      <c r="R448" s="160" t="s">
        <v>2135</v>
      </c>
      <c r="S448" s="139" t="s">
        <v>2135</v>
      </c>
      <c r="V448" s="139" t="s">
        <v>1509</v>
      </c>
      <c r="W448" s="139">
        <v>4</v>
      </c>
      <c r="X448" s="165" t="s">
        <v>89</v>
      </c>
      <c r="Y448" s="139" t="s">
        <v>93</v>
      </c>
      <c r="Z448" s="139" t="s">
        <v>1946</v>
      </c>
      <c r="AD448" s="139" t="s">
        <v>146</v>
      </c>
      <c r="AE448" s="139">
        <v>0</v>
      </c>
      <c r="AG448" s="139" t="s">
        <v>1541</v>
      </c>
      <c r="AH448" s="160">
        <v>99.7</v>
      </c>
      <c r="AI448" s="166">
        <v>1</v>
      </c>
      <c r="AJ448" s="139">
        <v>1</v>
      </c>
      <c r="AK448" s="167" t="s">
        <v>109</v>
      </c>
      <c r="AL448" s="139" t="s">
        <v>107</v>
      </c>
      <c r="AN448" s="139">
        <v>0.1</v>
      </c>
      <c r="AO448" s="139">
        <v>0.1</v>
      </c>
      <c r="AP448" s="139">
        <v>0.1</v>
      </c>
      <c r="AQ448" s="139" t="s">
        <v>113</v>
      </c>
      <c r="AR448" s="167" t="s">
        <v>107</v>
      </c>
      <c r="AT448" s="139">
        <v>0.1</v>
      </c>
      <c r="AU448" s="139">
        <v>0.1</v>
      </c>
      <c r="AV448" s="139">
        <v>0.1</v>
      </c>
      <c r="AW448" s="139" t="s">
        <v>113</v>
      </c>
      <c r="AX448" s="139" t="s">
        <v>107</v>
      </c>
      <c r="AZ448" s="139">
        <v>0</v>
      </c>
      <c r="BF448" s="167">
        <v>0</v>
      </c>
      <c r="BL448" s="139">
        <v>0.1</v>
      </c>
      <c r="BM448" s="167">
        <v>0.1</v>
      </c>
      <c r="BN448" s="139">
        <v>0.1</v>
      </c>
      <c r="BO448" s="139" t="s">
        <v>109</v>
      </c>
      <c r="BP448" s="139" t="s">
        <v>105</v>
      </c>
      <c r="BX448" s="139">
        <v>0</v>
      </c>
      <c r="CE448" s="139" t="s">
        <v>2423</v>
      </c>
      <c r="CL448" s="139">
        <v>99.999999999999986</v>
      </c>
    </row>
    <row r="449" spans="1:90">
      <c r="A449" s="159">
        <v>43294</v>
      </c>
      <c r="B449" s="139" t="s">
        <v>1496</v>
      </c>
      <c r="D449" s="139" t="s">
        <v>1497</v>
      </c>
      <c r="E449" s="139">
        <v>91</v>
      </c>
      <c r="F449" s="139">
        <v>1</v>
      </c>
      <c r="G449" s="160" t="s">
        <v>885</v>
      </c>
      <c r="H449" s="139">
        <v>0</v>
      </c>
      <c r="I449" s="139">
        <v>75</v>
      </c>
      <c r="J449" s="169" t="s">
        <v>2507</v>
      </c>
      <c r="K449" s="162">
        <v>206.25</v>
      </c>
      <c r="L449" s="162">
        <v>207</v>
      </c>
      <c r="M449" s="163" t="s">
        <v>2546</v>
      </c>
      <c r="N449" s="164" t="s">
        <v>1499</v>
      </c>
      <c r="P449" s="139" t="s">
        <v>12</v>
      </c>
      <c r="Q449" s="139" t="s">
        <v>1588</v>
      </c>
      <c r="R449" s="160" t="s">
        <v>2135</v>
      </c>
      <c r="S449" s="139" t="s">
        <v>2135</v>
      </c>
      <c r="V449" s="139" t="s">
        <v>1509</v>
      </c>
      <c r="W449" s="139">
        <v>4</v>
      </c>
      <c r="X449" s="165" t="s">
        <v>89</v>
      </c>
      <c r="Y449" s="139" t="s">
        <v>93</v>
      </c>
      <c r="Z449" s="139" t="s">
        <v>1946</v>
      </c>
      <c r="AD449" s="139" t="s">
        <v>146</v>
      </c>
      <c r="AE449" s="139">
        <v>0</v>
      </c>
      <c r="AG449" s="139" t="s">
        <v>1541</v>
      </c>
      <c r="AH449" s="160">
        <v>99.7</v>
      </c>
      <c r="AI449" s="166">
        <v>1</v>
      </c>
      <c r="AJ449" s="139">
        <v>1</v>
      </c>
      <c r="AK449" s="167" t="s">
        <v>109</v>
      </c>
      <c r="AL449" s="139" t="s">
        <v>107</v>
      </c>
      <c r="AN449" s="139">
        <v>0.1</v>
      </c>
      <c r="AO449" s="139">
        <v>0.1</v>
      </c>
      <c r="AP449" s="139">
        <v>0.1</v>
      </c>
      <c r="AQ449" s="139" t="s">
        <v>113</v>
      </c>
      <c r="AR449" s="167" t="s">
        <v>107</v>
      </c>
      <c r="AT449" s="139">
        <v>0.1</v>
      </c>
      <c r="AU449" s="139">
        <v>0.1</v>
      </c>
      <c r="AV449" s="139">
        <v>0.1</v>
      </c>
      <c r="AW449" s="139" t="s">
        <v>113</v>
      </c>
      <c r="AX449" s="139" t="s">
        <v>107</v>
      </c>
      <c r="AZ449" s="139">
        <v>0</v>
      </c>
      <c r="BF449" s="167">
        <v>0</v>
      </c>
      <c r="BL449" s="139">
        <v>0.1</v>
      </c>
      <c r="BM449" s="167">
        <v>0.1</v>
      </c>
      <c r="BN449" s="139">
        <v>0.1</v>
      </c>
      <c r="BO449" s="139" t="s">
        <v>109</v>
      </c>
      <c r="BP449" s="139" t="s">
        <v>105</v>
      </c>
      <c r="BX449" s="139">
        <v>0</v>
      </c>
      <c r="CE449" s="139" t="s">
        <v>2423</v>
      </c>
      <c r="CL449" s="139">
        <v>99.999999999999986</v>
      </c>
    </row>
    <row r="450" spans="1:90">
      <c r="A450" s="159">
        <v>43294</v>
      </c>
      <c r="B450" s="139" t="s">
        <v>1496</v>
      </c>
      <c r="D450" s="139" t="s">
        <v>1497</v>
      </c>
      <c r="E450" s="139">
        <v>91</v>
      </c>
      <c r="F450" s="139">
        <v>2</v>
      </c>
      <c r="G450" s="160" t="s">
        <v>887</v>
      </c>
      <c r="H450" s="139">
        <v>0</v>
      </c>
      <c r="I450" s="139">
        <v>76.5</v>
      </c>
      <c r="J450" s="169" t="s">
        <v>2507</v>
      </c>
      <c r="K450" s="162">
        <v>207</v>
      </c>
      <c r="L450" s="162">
        <v>207.76499999999999</v>
      </c>
      <c r="M450" s="163" t="s">
        <v>2546</v>
      </c>
      <c r="N450" s="164" t="s">
        <v>1499</v>
      </c>
      <c r="P450" s="139" t="s">
        <v>12</v>
      </c>
      <c r="Q450" s="139" t="s">
        <v>1588</v>
      </c>
      <c r="R450" s="160" t="s">
        <v>2135</v>
      </c>
      <c r="S450" s="139" t="s">
        <v>2135</v>
      </c>
      <c r="V450" s="139" t="s">
        <v>1509</v>
      </c>
      <c r="W450" s="139">
        <v>4</v>
      </c>
      <c r="X450" s="165" t="s">
        <v>89</v>
      </c>
      <c r="Y450" s="139" t="s">
        <v>93</v>
      </c>
      <c r="Z450" s="139" t="s">
        <v>1946</v>
      </c>
      <c r="AD450" s="139" t="s">
        <v>146</v>
      </c>
      <c r="AE450" s="139">
        <v>0</v>
      </c>
      <c r="AG450" s="139" t="s">
        <v>1541</v>
      </c>
      <c r="AH450" s="160">
        <v>99.7</v>
      </c>
      <c r="AI450" s="166">
        <v>1</v>
      </c>
      <c r="AJ450" s="139">
        <v>1</v>
      </c>
      <c r="AK450" s="167" t="s">
        <v>109</v>
      </c>
      <c r="AL450" s="139" t="s">
        <v>107</v>
      </c>
      <c r="AN450" s="139">
        <v>0.1</v>
      </c>
      <c r="AO450" s="139">
        <v>0.1</v>
      </c>
      <c r="AP450" s="139">
        <v>0.1</v>
      </c>
      <c r="AQ450" s="139" t="s">
        <v>113</v>
      </c>
      <c r="AR450" s="167" t="s">
        <v>107</v>
      </c>
      <c r="AT450" s="139">
        <v>0.1</v>
      </c>
      <c r="AU450" s="139">
        <v>0.1</v>
      </c>
      <c r="AV450" s="139">
        <v>0.1</v>
      </c>
      <c r="AW450" s="139" t="s">
        <v>113</v>
      </c>
      <c r="AX450" s="139" t="s">
        <v>107</v>
      </c>
      <c r="AZ450" s="139">
        <v>0</v>
      </c>
      <c r="BF450" s="167">
        <v>0</v>
      </c>
      <c r="BL450" s="139">
        <v>0.1</v>
      </c>
      <c r="BM450" s="167">
        <v>0.1</v>
      </c>
      <c r="BN450" s="139">
        <v>0.1</v>
      </c>
      <c r="BO450" s="139" t="s">
        <v>109</v>
      </c>
      <c r="BP450" s="139" t="s">
        <v>105</v>
      </c>
      <c r="BX450" s="139">
        <v>0</v>
      </c>
      <c r="CE450" s="139" t="s">
        <v>2423</v>
      </c>
      <c r="CL450" s="139">
        <v>99.999999999999986</v>
      </c>
    </row>
    <row r="451" spans="1:90">
      <c r="A451" s="159">
        <v>43294</v>
      </c>
      <c r="B451" s="139" t="s">
        <v>1496</v>
      </c>
      <c r="D451" s="139" t="s">
        <v>1497</v>
      </c>
      <c r="E451" s="139">
        <v>91</v>
      </c>
      <c r="F451" s="139">
        <v>3</v>
      </c>
      <c r="G451" s="160" t="s">
        <v>889</v>
      </c>
      <c r="H451" s="139">
        <v>0</v>
      </c>
      <c r="I451" s="139">
        <v>72.2</v>
      </c>
      <c r="J451" s="169" t="s">
        <v>2507</v>
      </c>
      <c r="K451" s="162">
        <v>207.76499999999999</v>
      </c>
      <c r="L451" s="162">
        <v>208.48699999999999</v>
      </c>
      <c r="M451" s="163" t="s">
        <v>2546</v>
      </c>
      <c r="N451" s="164" t="s">
        <v>1499</v>
      </c>
      <c r="P451" s="139" t="s">
        <v>12</v>
      </c>
      <c r="Q451" s="139" t="s">
        <v>1588</v>
      </c>
      <c r="R451" s="160" t="s">
        <v>2135</v>
      </c>
      <c r="S451" s="139" t="s">
        <v>2135</v>
      </c>
      <c r="V451" s="139" t="s">
        <v>1509</v>
      </c>
      <c r="W451" s="139">
        <v>4</v>
      </c>
      <c r="X451" s="165" t="s">
        <v>89</v>
      </c>
      <c r="Y451" s="139" t="s">
        <v>93</v>
      </c>
      <c r="Z451" s="139" t="s">
        <v>1946</v>
      </c>
      <c r="AD451" s="139" t="s">
        <v>146</v>
      </c>
      <c r="AE451" s="139">
        <v>0</v>
      </c>
      <c r="AG451" s="139" t="s">
        <v>1541</v>
      </c>
      <c r="AH451" s="160">
        <v>99.7</v>
      </c>
      <c r="AI451" s="166">
        <v>1</v>
      </c>
      <c r="AJ451" s="139">
        <v>1</v>
      </c>
      <c r="AK451" s="167" t="s">
        <v>109</v>
      </c>
      <c r="AL451" s="139" t="s">
        <v>107</v>
      </c>
      <c r="AN451" s="139">
        <v>0.1</v>
      </c>
      <c r="AO451" s="139">
        <v>0.1</v>
      </c>
      <c r="AP451" s="139">
        <v>0.1</v>
      </c>
      <c r="AQ451" s="139" t="s">
        <v>113</v>
      </c>
      <c r="AR451" s="167" t="s">
        <v>107</v>
      </c>
      <c r="AT451" s="139">
        <v>0.1</v>
      </c>
      <c r="AU451" s="139">
        <v>0.1</v>
      </c>
      <c r="AV451" s="139">
        <v>0.1</v>
      </c>
      <c r="AW451" s="139" t="s">
        <v>113</v>
      </c>
      <c r="AX451" s="139" t="s">
        <v>107</v>
      </c>
      <c r="AZ451" s="139">
        <v>0</v>
      </c>
      <c r="BF451" s="167">
        <v>0</v>
      </c>
      <c r="BL451" s="139">
        <v>0.1</v>
      </c>
      <c r="BM451" s="167">
        <v>0.1</v>
      </c>
      <c r="BN451" s="139">
        <v>0.1</v>
      </c>
      <c r="BO451" s="139" t="s">
        <v>109</v>
      </c>
      <c r="BP451" s="139" t="s">
        <v>105</v>
      </c>
      <c r="BX451" s="139">
        <v>0</v>
      </c>
      <c r="CD451" s="139" t="s">
        <v>2547</v>
      </c>
      <c r="CE451" s="139" t="s">
        <v>2423</v>
      </c>
      <c r="CL451" s="139">
        <v>99.999999999999986</v>
      </c>
    </row>
    <row r="452" spans="1:90">
      <c r="A452" s="159">
        <v>43294</v>
      </c>
      <c r="B452" s="139" t="s">
        <v>1496</v>
      </c>
      <c r="D452" s="139" t="s">
        <v>1497</v>
      </c>
      <c r="E452" s="139">
        <v>91</v>
      </c>
      <c r="F452" s="139">
        <v>4</v>
      </c>
      <c r="G452" s="160" t="s">
        <v>891</v>
      </c>
      <c r="H452" s="139">
        <v>0</v>
      </c>
      <c r="I452" s="139">
        <v>79.5</v>
      </c>
      <c r="J452" s="169" t="s">
        <v>2507</v>
      </c>
      <c r="K452" s="162">
        <v>208.49</v>
      </c>
      <c r="L452" s="162">
        <v>209.285</v>
      </c>
      <c r="M452" s="163" t="s">
        <v>2546</v>
      </c>
      <c r="N452" s="164" t="s">
        <v>1499</v>
      </c>
      <c r="P452" s="139" t="s">
        <v>12</v>
      </c>
      <c r="Q452" s="139" t="s">
        <v>1588</v>
      </c>
      <c r="R452" s="160" t="s">
        <v>2135</v>
      </c>
      <c r="S452" s="139" t="s">
        <v>2135</v>
      </c>
      <c r="V452" s="139" t="s">
        <v>1509</v>
      </c>
      <c r="W452" s="139">
        <v>4</v>
      </c>
      <c r="X452" s="165" t="s">
        <v>89</v>
      </c>
      <c r="Y452" s="139" t="s">
        <v>93</v>
      </c>
      <c r="Z452" s="139" t="s">
        <v>1946</v>
      </c>
      <c r="AD452" s="139" t="s">
        <v>146</v>
      </c>
      <c r="AE452" s="139">
        <v>0</v>
      </c>
      <c r="AG452" s="139" t="s">
        <v>1541</v>
      </c>
      <c r="AH452" s="160">
        <v>99.7</v>
      </c>
      <c r="AI452" s="166">
        <v>1</v>
      </c>
      <c r="AJ452" s="139">
        <v>1</v>
      </c>
      <c r="AK452" s="167" t="s">
        <v>109</v>
      </c>
      <c r="AL452" s="139" t="s">
        <v>107</v>
      </c>
      <c r="AN452" s="139">
        <v>0.1</v>
      </c>
      <c r="AO452" s="139">
        <v>0.1</v>
      </c>
      <c r="AP452" s="139">
        <v>0.1</v>
      </c>
      <c r="AQ452" s="139" t="s">
        <v>113</v>
      </c>
      <c r="AR452" s="167" t="s">
        <v>107</v>
      </c>
      <c r="AT452" s="139">
        <v>0.1</v>
      </c>
      <c r="AU452" s="139">
        <v>0.1</v>
      </c>
      <c r="AV452" s="139">
        <v>0.1</v>
      </c>
      <c r="AW452" s="139" t="s">
        <v>113</v>
      </c>
      <c r="AX452" s="139" t="s">
        <v>107</v>
      </c>
      <c r="AZ452" s="139">
        <v>0</v>
      </c>
      <c r="BF452" s="167">
        <v>0</v>
      </c>
      <c r="BL452" s="139">
        <v>0.1</v>
      </c>
      <c r="BM452" s="167">
        <v>0.1</v>
      </c>
      <c r="BN452" s="139">
        <v>0.1</v>
      </c>
      <c r="BO452" s="139" t="s">
        <v>109</v>
      </c>
      <c r="BP452" s="139" t="s">
        <v>105</v>
      </c>
      <c r="BX452" s="139">
        <v>0</v>
      </c>
      <c r="CE452" s="139" t="s">
        <v>2423</v>
      </c>
      <c r="CL452" s="139">
        <v>99.999999999999986</v>
      </c>
    </row>
    <row r="453" spans="1:90">
      <c r="A453" s="159">
        <v>43294</v>
      </c>
      <c r="B453" s="139" t="s">
        <v>1496</v>
      </c>
      <c r="D453" s="139" t="s">
        <v>1497</v>
      </c>
      <c r="E453" s="139">
        <v>92</v>
      </c>
      <c r="F453" s="139">
        <v>1</v>
      </c>
      <c r="G453" s="160" t="s">
        <v>893</v>
      </c>
      <c r="H453" s="139">
        <v>0</v>
      </c>
      <c r="I453" s="139">
        <v>91</v>
      </c>
      <c r="J453" s="169" t="s">
        <v>2507</v>
      </c>
      <c r="K453" s="162">
        <v>209.25</v>
      </c>
      <c r="L453" s="162">
        <v>210.16</v>
      </c>
      <c r="M453" s="163" t="s">
        <v>2546</v>
      </c>
      <c r="N453" s="164" t="s">
        <v>1499</v>
      </c>
      <c r="P453" s="139" t="s">
        <v>12</v>
      </c>
      <c r="Q453" s="139" t="s">
        <v>1588</v>
      </c>
      <c r="R453" s="160" t="s">
        <v>2135</v>
      </c>
      <c r="S453" s="139" t="s">
        <v>2135</v>
      </c>
      <c r="V453" s="139" t="s">
        <v>1509</v>
      </c>
      <c r="W453" s="139">
        <v>4</v>
      </c>
      <c r="X453" s="165" t="s">
        <v>89</v>
      </c>
      <c r="Y453" s="139" t="s">
        <v>93</v>
      </c>
      <c r="Z453" s="139" t="s">
        <v>1946</v>
      </c>
      <c r="AD453" s="139" t="s">
        <v>146</v>
      </c>
      <c r="AE453" s="139">
        <v>0</v>
      </c>
      <c r="AG453" s="139" t="s">
        <v>1541</v>
      </c>
      <c r="AH453" s="160">
        <v>99.7</v>
      </c>
      <c r="AI453" s="166">
        <v>1</v>
      </c>
      <c r="AJ453" s="139">
        <v>1</v>
      </c>
      <c r="AK453" s="167" t="s">
        <v>109</v>
      </c>
      <c r="AL453" s="139" t="s">
        <v>107</v>
      </c>
      <c r="AN453" s="139">
        <v>0.1</v>
      </c>
      <c r="AO453" s="139">
        <v>0.1</v>
      </c>
      <c r="AP453" s="139">
        <v>0.1</v>
      </c>
      <c r="AQ453" s="139" t="s">
        <v>113</v>
      </c>
      <c r="AR453" s="167" t="s">
        <v>107</v>
      </c>
      <c r="AT453" s="139">
        <v>0.1</v>
      </c>
      <c r="AU453" s="139">
        <v>0.1</v>
      </c>
      <c r="AV453" s="139">
        <v>0.1</v>
      </c>
      <c r="AW453" s="139" t="s">
        <v>113</v>
      </c>
      <c r="AX453" s="139" t="s">
        <v>107</v>
      </c>
      <c r="AZ453" s="139">
        <v>0</v>
      </c>
      <c r="BF453" s="167">
        <v>0</v>
      </c>
      <c r="BL453" s="139">
        <v>0.1</v>
      </c>
      <c r="BM453" s="167">
        <v>0.1</v>
      </c>
      <c r="BN453" s="139">
        <v>0.1</v>
      </c>
      <c r="BO453" s="139" t="s">
        <v>109</v>
      </c>
      <c r="BP453" s="139" t="s">
        <v>105</v>
      </c>
      <c r="BX453" s="139">
        <v>0</v>
      </c>
      <c r="CE453" s="139" t="s">
        <v>2423</v>
      </c>
      <c r="CL453" s="139">
        <v>99.999999999999986</v>
      </c>
    </row>
    <row r="454" spans="1:90">
      <c r="A454" s="159">
        <v>43294</v>
      </c>
      <c r="B454" s="139" t="s">
        <v>1496</v>
      </c>
      <c r="D454" s="139" t="s">
        <v>1497</v>
      </c>
      <c r="E454" s="139">
        <v>92</v>
      </c>
      <c r="F454" s="139">
        <v>2</v>
      </c>
      <c r="G454" s="160" t="s">
        <v>895</v>
      </c>
      <c r="H454" s="139">
        <v>0</v>
      </c>
      <c r="I454" s="139">
        <v>59</v>
      </c>
      <c r="J454" s="169" t="s">
        <v>2507</v>
      </c>
      <c r="K454" s="162">
        <v>210.16</v>
      </c>
      <c r="L454" s="162">
        <v>210.75</v>
      </c>
      <c r="M454" s="163" t="s">
        <v>2546</v>
      </c>
      <c r="N454" s="164" t="s">
        <v>1499</v>
      </c>
      <c r="P454" s="139" t="s">
        <v>12</v>
      </c>
      <c r="Q454" s="139" t="s">
        <v>1588</v>
      </c>
      <c r="R454" s="160" t="s">
        <v>2135</v>
      </c>
      <c r="S454" s="139" t="s">
        <v>2135</v>
      </c>
      <c r="V454" s="139" t="s">
        <v>1509</v>
      </c>
      <c r="W454" s="139">
        <v>4</v>
      </c>
      <c r="X454" s="165" t="s">
        <v>89</v>
      </c>
      <c r="Y454" s="139" t="s">
        <v>93</v>
      </c>
      <c r="Z454" s="139" t="s">
        <v>1946</v>
      </c>
      <c r="AD454" s="139" t="s">
        <v>146</v>
      </c>
      <c r="AE454" s="139">
        <v>0</v>
      </c>
      <c r="AG454" s="139" t="s">
        <v>1541</v>
      </c>
      <c r="AH454" s="160">
        <v>99.7</v>
      </c>
      <c r="AI454" s="166">
        <v>1</v>
      </c>
      <c r="AJ454" s="139">
        <v>1</v>
      </c>
      <c r="AK454" s="167" t="s">
        <v>109</v>
      </c>
      <c r="AL454" s="139" t="s">
        <v>107</v>
      </c>
      <c r="AN454" s="139">
        <v>0.1</v>
      </c>
      <c r="AO454" s="139">
        <v>0.1</v>
      </c>
      <c r="AP454" s="139">
        <v>0.1</v>
      </c>
      <c r="AQ454" s="139" t="s">
        <v>113</v>
      </c>
      <c r="AR454" s="167" t="s">
        <v>107</v>
      </c>
      <c r="AT454" s="139">
        <v>0.1</v>
      </c>
      <c r="AU454" s="139">
        <v>0.1</v>
      </c>
      <c r="AV454" s="139">
        <v>0.1</v>
      </c>
      <c r="AW454" s="139" t="s">
        <v>113</v>
      </c>
      <c r="AX454" s="139" t="s">
        <v>107</v>
      </c>
      <c r="AZ454" s="139">
        <v>0</v>
      </c>
      <c r="BF454" s="167">
        <v>0</v>
      </c>
      <c r="BL454" s="139">
        <v>0.1</v>
      </c>
      <c r="BM454" s="167">
        <v>0.1</v>
      </c>
      <c r="BN454" s="139">
        <v>0.1</v>
      </c>
      <c r="BO454" s="139" t="s">
        <v>109</v>
      </c>
      <c r="BP454" s="139" t="s">
        <v>105</v>
      </c>
      <c r="BX454" s="139">
        <v>0</v>
      </c>
      <c r="CE454" s="139" t="s">
        <v>2423</v>
      </c>
      <c r="CL454" s="139">
        <v>99.999999999999986</v>
      </c>
    </row>
    <row r="455" spans="1:90">
      <c r="A455" s="159">
        <v>43294</v>
      </c>
      <c r="B455" s="139" t="s">
        <v>1496</v>
      </c>
      <c r="D455" s="139" t="s">
        <v>1497</v>
      </c>
      <c r="E455" s="139">
        <v>92</v>
      </c>
      <c r="F455" s="139">
        <v>3</v>
      </c>
      <c r="G455" s="160" t="s">
        <v>897</v>
      </c>
      <c r="H455" s="139">
        <v>0</v>
      </c>
      <c r="I455" s="139">
        <v>85.5</v>
      </c>
      <c r="J455" s="169" t="s">
        <v>2507</v>
      </c>
      <c r="K455" s="162">
        <v>210.75</v>
      </c>
      <c r="L455" s="162">
        <v>211.60499999999999</v>
      </c>
      <c r="M455" s="163" t="s">
        <v>2546</v>
      </c>
      <c r="N455" s="164" t="s">
        <v>1499</v>
      </c>
      <c r="P455" s="139" t="s">
        <v>12</v>
      </c>
      <c r="Q455" s="139" t="s">
        <v>1588</v>
      </c>
      <c r="R455" s="160" t="s">
        <v>2135</v>
      </c>
      <c r="S455" s="139" t="s">
        <v>2135</v>
      </c>
      <c r="V455" s="139" t="s">
        <v>1509</v>
      </c>
      <c r="W455" s="139">
        <v>4</v>
      </c>
      <c r="X455" s="165" t="s">
        <v>89</v>
      </c>
      <c r="Y455" s="139" t="s">
        <v>93</v>
      </c>
      <c r="Z455" s="139" t="s">
        <v>1946</v>
      </c>
      <c r="AD455" s="139" t="s">
        <v>146</v>
      </c>
      <c r="AE455" s="139">
        <v>0</v>
      </c>
      <c r="AG455" s="139" t="s">
        <v>1541</v>
      </c>
      <c r="AH455" s="160">
        <v>99.7</v>
      </c>
      <c r="AI455" s="166">
        <v>1</v>
      </c>
      <c r="AJ455" s="139">
        <v>1</v>
      </c>
      <c r="AK455" s="167" t="s">
        <v>109</v>
      </c>
      <c r="AL455" s="139" t="s">
        <v>107</v>
      </c>
      <c r="AN455" s="139">
        <v>0.1</v>
      </c>
      <c r="AO455" s="139">
        <v>0.1</v>
      </c>
      <c r="AP455" s="139">
        <v>0.1</v>
      </c>
      <c r="AQ455" s="139" t="s">
        <v>113</v>
      </c>
      <c r="AR455" s="167" t="s">
        <v>107</v>
      </c>
      <c r="AT455" s="139">
        <v>0.1</v>
      </c>
      <c r="AU455" s="139">
        <v>0.1</v>
      </c>
      <c r="AV455" s="139">
        <v>0.1</v>
      </c>
      <c r="AW455" s="139" t="s">
        <v>113</v>
      </c>
      <c r="AX455" s="139" t="s">
        <v>107</v>
      </c>
      <c r="AZ455" s="139">
        <v>0</v>
      </c>
      <c r="BF455" s="167">
        <v>0</v>
      </c>
      <c r="BL455" s="139">
        <v>0.1</v>
      </c>
      <c r="BM455" s="167">
        <v>0.1</v>
      </c>
      <c r="BN455" s="139">
        <v>0.1</v>
      </c>
      <c r="BO455" s="139" t="s">
        <v>109</v>
      </c>
      <c r="BP455" s="139" t="s">
        <v>105</v>
      </c>
      <c r="BX455" s="139">
        <v>0</v>
      </c>
      <c r="CE455" s="139" t="s">
        <v>2423</v>
      </c>
      <c r="CL455" s="139">
        <v>99.999999999999986</v>
      </c>
    </row>
    <row r="456" spans="1:90">
      <c r="A456" s="159">
        <v>43294</v>
      </c>
      <c r="B456" s="139" t="s">
        <v>1496</v>
      </c>
      <c r="D456" s="139" t="s">
        <v>1497</v>
      </c>
      <c r="E456" s="139">
        <v>92</v>
      </c>
      <c r="F456" s="139">
        <v>4</v>
      </c>
      <c r="G456" s="160" t="s">
        <v>899</v>
      </c>
      <c r="H456" s="139">
        <v>0</v>
      </c>
      <c r="I456" s="139">
        <v>84</v>
      </c>
      <c r="J456" s="169" t="s">
        <v>2507</v>
      </c>
      <c r="K456" s="162">
        <v>211.60499999999999</v>
      </c>
      <c r="L456" s="162">
        <v>212.44499999999999</v>
      </c>
      <c r="M456" s="163" t="s">
        <v>2546</v>
      </c>
      <c r="N456" s="164" t="s">
        <v>1499</v>
      </c>
      <c r="P456" s="139" t="s">
        <v>12</v>
      </c>
      <c r="Q456" s="139" t="s">
        <v>1588</v>
      </c>
      <c r="R456" s="160" t="s">
        <v>2135</v>
      </c>
      <c r="S456" s="139" t="s">
        <v>2135</v>
      </c>
      <c r="V456" s="139" t="s">
        <v>1509</v>
      </c>
      <c r="W456" s="139">
        <v>4</v>
      </c>
      <c r="X456" s="165" t="s">
        <v>89</v>
      </c>
      <c r="Y456" s="139" t="s">
        <v>93</v>
      </c>
      <c r="Z456" s="139" t="s">
        <v>1946</v>
      </c>
      <c r="AD456" s="139" t="s">
        <v>146</v>
      </c>
      <c r="AE456" s="139">
        <v>0</v>
      </c>
      <c r="AG456" s="139" t="s">
        <v>1541</v>
      </c>
      <c r="AH456" s="160">
        <v>99.7</v>
      </c>
      <c r="AI456" s="166">
        <v>1</v>
      </c>
      <c r="AJ456" s="139">
        <v>1</v>
      </c>
      <c r="AK456" s="167" t="s">
        <v>109</v>
      </c>
      <c r="AL456" s="139" t="s">
        <v>107</v>
      </c>
      <c r="AN456" s="139">
        <v>0.1</v>
      </c>
      <c r="AO456" s="139">
        <v>0.1</v>
      </c>
      <c r="AP456" s="139">
        <v>0.1</v>
      </c>
      <c r="AQ456" s="139" t="s">
        <v>113</v>
      </c>
      <c r="AR456" s="167" t="s">
        <v>107</v>
      </c>
      <c r="AT456" s="139">
        <v>0.1</v>
      </c>
      <c r="AU456" s="139">
        <v>0.1</v>
      </c>
      <c r="AV456" s="139">
        <v>0.1</v>
      </c>
      <c r="AW456" s="139" t="s">
        <v>113</v>
      </c>
      <c r="AX456" s="139" t="s">
        <v>107</v>
      </c>
      <c r="AZ456" s="139">
        <v>0</v>
      </c>
      <c r="BF456" s="167">
        <v>0</v>
      </c>
      <c r="BL456" s="139">
        <v>0.1</v>
      </c>
      <c r="BM456" s="167">
        <v>0.1</v>
      </c>
      <c r="BN456" s="139">
        <v>0.1</v>
      </c>
      <c r="BO456" s="139" t="s">
        <v>109</v>
      </c>
      <c r="BP456" s="139" t="s">
        <v>105</v>
      </c>
      <c r="BX456" s="139">
        <v>0</v>
      </c>
      <c r="CE456" s="139" t="s">
        <v>2423</v>
      </c>
      <c r="CL456" s="139">
        <v>99.999999999999986</v>
      </c>
    </row>
    <row r="457" spans="1:90">
      <c r="A457" s="159">
        <v>43294</v>
      </c>
      <c r="B457" s="139" t="s">
        <v>1496</v>
      </c>
      <c r="D457" s="139" t="s">
        <v>1497</v>
      </c>
      <c r="E457" s="139">
        <v>93</v>
      </c>
      <c r="F457" s="139">
        <v>1</v>
      </c>
      <c r="G457" s="160" t="s">
        <v>901</v>
      </c>
      <c r="H457" s="139">
        <v>0</v>
      </c>
      <c r="I457" s="139">
        <v>79.5</v>
      </c>
      <c r="J457" s="169" t="s">
        <v>2507</v>
      </c>
      <c r="K457" s="162">
        <v>212.25</v>
      </c>
      <c r="L457" s="162">
        <v>213.04499999999999</v>
      </c>
      <c r="M457" s="163" t="s">
        <v>2546</v>
      </c>
      <c r="N457" s="164" t="s">
        <v>1499</v>
      </c>
      <c r="P457" s="139" t="s">
        <v>12</v>
      </c>
      <c r="Q457" s="139" t="s">
        <v>1588</v>
      </c>
      <c r="R457" s="160" t="s">
        <v>2135</v>
      </c>
      <c r="S457" s="139" t="s">
        <v>2135</v>
      </c>
      <c r="V457" s="139" t="s">
        <v>1509</v>
      </c>
      <c r="W457" s="139">
        <v>4</v>
      </c>
      <c r="X457" s="165" t="s">
        <v>89</v>
      </c>
      <c r="Y457" s="139" t="s">
        <v>93</v>
      </c>
      <c r="Z457" s="139" t="s">
        <v>1946</v>
      </c>
      <c r="AD457" s="139" t="s">
        <v>146</v>
      </c>
      <c r="AE457" s="139">
        <v>0</v>
      </c>
      <c r="AG457" s="139" t="s">
        <v>1541</v>
      </c>
      <c r="AH457" s="160">
        <v>99.7</v>
      </c>
      <c r="AI457" s="166">
        <v>1</v>
      </c>
      <c r="AJ457" s="139">
        <v>1</v>
      </c>
      <c r="AK457" s="167" t="s">
        <v>109</v>
      </c>
      <c r="AL457" s="139" t="s">
        <v>107</v>
      </c>
      <c r="AN457" s="139">
        <v>0.1</v>
      </c>
      <c r="AO457" s="139">
        <v>0.1</v>
      </c>
      <c r="AP457" s="139">
        <v>0.1</v>
      </c>
      <c r="AQ457" s="139" t="s">
        <v>113</v>
      </c>
      <c r="AR457" s="167" t="s">
        <v>107</v>
      </c>
      <c r="AT457" s="139">
        <v>0.1</v>
      </c>
      <c r="AU457" s="139">
        <v>0.1</v>
      </c>
      <c r="AV457" s="139">
        <v>0.1</v>
      </c>
      <c r="AW457" s="139" t="s">
        <v>113</v>
      </c>
      <c r="AX457" s="139" t="s">
        <v>107</v>
      </c>
      <c r="AZ457" s="139">
        <v>0</v>
      </c>
      <c r="BF457" s="167">
        <v>0</v>
      </c>
      <c r="BL457" s="139">
        <v>0.1</v>
      </c>
      <c r="BM457" s="167">
        <v>0.1</v>
      </c>
      <c r="BN457" s="139">
        <v>0.1</v>
      </c>
      <c r="BO457" s="139" t="s">
        <v>109</v>
      </c>
      <c r="BP457" s="139" t="s">
        <v>105</v>
      </c>
      <c r="BX457" s="139">
        <v>0</v>
      </c>
      <c r="CE457" s="139" t="s">
        <v>2423</v>
      </c>
      <c r="CL457" s="139">
        <v>99.999999999999986</v>
      </c>
    </row>
    <row r="458" spans="1:90">
      <c r="A458" s="159">
        <v>43294</v>
      </c>
      <c r="B458" s="139" t="s">
        <v>1496</v>
      </c>
      <c r="D458" s="139" t="s">
        <v>1497</v>
      </c>
      <c r="E458" s="139">
        <v>93</v>
      </c>
      <c r="F458" s="139">
        <v>2</v>
      </c>
      <c r="G458" s="160" t="s">
        <v>903</v>
      </c>
      <c r="H458" s="139">
        <v>0</v>
      </c>
      <c r="I458" s="139">
        <v>75</v>
      </c>
      <c r="J458" s="169" t="s">
        <v>2507</v>
      </c>
      <c r="K458" s="162">
        <v>213.04499999999999</v>
      </c>
      <c r="L458" s="162">
        <v>213.79499999999999</v>
      </c>
      <c r="M458" s="163" t="s">
        <v>2546</v>
      </c>
      <c r="N458" s="164" t="s">
        <v>1499</v>
      </c>
      <c r="P458" s="139" t="s">
        <v>12</v>
      </c>
      <c r="Q458" s="139" t="s">
        <v>1588</v>
      </c>
      <c r="R458" s="160" t="s">
        <v>2135</v>
      </c>
      <c r="S458" s="139" t="s">
        <v>2135</v>
      </c>
      <c r="V458" s="139" t="s">
        <v>1509</v>
      </c>
      <c r="W458" s="139">
        <v>4</v>
      </c>
      <c r="X458" s="165" t="s">
        <v>89</v>
      </c>
      <c r="Y458" s="139" t="s">
        <v>93</v>
      </c>
      <c r="Z458" s="139" t="s">
        <v>1946</v>
      </c>
      <c r="AD458" s="139" t="s">
        <v>146</v>
      </c>
      <c r="AE458" s="139">
        <v>0</v>
      </c>
      <c r="AG458" s="139" t="s">
        <v>1541</v>
      </c>
      <c r="AH458" s="160">
        <v>99.7</v>
      </c>
      <c r="AI458" s="166">
        <v>1</v>
      </c>
      <c r="AJ458" s="139">
        <v>1</v>
      </c>
      <c r="AK458" s="167" t="s">
        <v>109</v>
      </c>
      <c r="AL458" s="139" t="s">
        <v>107</v>
      </c>
      <c r="AN458" s="139">
        <v>0.1</v>
      </c>
      <c r="AO458" s="139">
        <v>0.1</v>
      </c>
      <c r="AP458" s="139">
        <v>0.1</v>
      </c>
      <c r="AQ458" s="139" t="s">
        <v>113</v>
      </c>
      <c r="AR458" s="167" t="s">
        <v>107</v>
      </c>
      <c r="AT458" s="139">
        <v>0.1</v>
      </c>
      <c r="AU458" s="139">
        <v>0.1</v>
      </c>
      <c r="AV458" s="139">
        <v>0.1</v>
      </c>
      <c r="AW458" s="139" t="s">
        <v>113</v>
      </c>
      <c r="AX458" s="139" t="s">
        <v>107</v>
      </c>
      <c r="AZ458" s="139">
        <v>0</v>
      </c>
      <c r="BF458" s="167">
        <v>0</v>
      </c>
      <c r="BL458" s="139">
        <v>0.1</v>
      </c>
      <c r="BM458" s="167">
        <v>0.1</v>
      </c>
      <c r="BN458" s="139">
        <v>0.1</v>
      </c>
      <c r="BO458" s="139" t="s">
        <v>109</v>
      </c>
      <c r="BP458" s="139" t="s">
        <v>105</v>
      </c>
      <c r="BX458" s="139">
        <v>0</v>
      </c>
      <c r="CE458" s="139" t="s">
        <v>2423</v>
      </c>
      <c r="CL458" s="139">
        <v>99.999999999999986</v>
      </c>
    </row>
    <row r="459" spans="1:90">
      <c r="A459" s="159">
        <v>43294</v>
      </c>
      <c r="B459" s="139" t="s">
        <v>1496</v>
      </c>
      <c r="D459" s="139" t="s">
        <v>1497</v>
      </c>
      <c r="E459" s="139">
        <v>93</v>
      </c>
      <c r="F459" s="139">
        <v>3</v>
      </c>
      <c r="G459" s="160" t="s">
        <v>905</v>
      </c>
      <c r="H459" s="139">
        <v>0</v>
      </c>
      <c r="I459" s="139">
        <v>73.5</v>
      </c>
      <c r="J459" s="169" t="s">
        <v>2507</v>
      </c>
      <c r="K459" s="162">
        <v>213.79499999999999</v>
      </c>
      <c r="L459" s="162">
        <v>214.53</v>
      </c>
      <c r="M459" s="163" t="s">
        <v>2546</v>
      </c>
      <c r="N459" s="164" t="s">
        <v>1499</v>
      </c>
      <c r="P459" s="139" t="s">
        <v>12</v>
      </c>
      <c r="Q459" s="139" t="s">
        <v>1588</v>
      </c>
      <c r="R459" s="160" t="s">
        <v>2135</v>
      </c>
      <c r="S459" s="139" t="s">
        <v>2135</v>
      </c>
      <c r="V459" s="139" t="s">
        <v>1509</v>
      </c>
      <c r="W459" s="139">
        <v>4</v>
      </c>
      <c r="X459" s="165" t="s">
        <v>89</v>
      </c>
      <c r="Y459" s="139" t="s">
        <v>93</v>
      </c>
      <c r="Z459" s="139" t="s">
        <v>1946</v>
      </c>
      <c r="AD459" s="139" t="s">
        <v>146</v>
      </c>
      <c r="AE459" s="139">
        <v>0</v>
      </c>
      <c r="AG459" s="139" t="s">
        <v>1541</v>
      </c>
      <c r="AH459" s="160">
        <v>99.7</v>
      </c>
      <c r="AI459" s="166">
        <v>1</v>
      </c>
      <c r="AJ459" s="139">
        <v>1</v>
      </c>
      <c r="AK459" s="167" t="s">
        <v>109</v>
      </c>
      <c r="AL459" s="139" t="s">
        <v>107</v>
      </c>
      <c r="AN459" s="139">
        <v>0.1</v>
      </c>
      <c r="AO459" s="139">
        <v>0.1</v>
      </c>
      <c r="AP459" s="139">
        <v>0.1</v>
      </c>
      <c r="AQ459" s="139" t="s">
        <v>113</v>
      </c>
      <c r="AR459" s="167" t="s">
        <v>107</v>
      </c>
      <c r="AT459" s="139">
        <v>0.1</v>
      </c>
      <c r="AU459" s="139">
        <v>0.1</v>
      </c>
      <c r="AV459" s="139">
        <v>0.1</v>
      </c>
      <c r="AW459" s="139" t="s">
        <v>113</v>
      </c>
      <c r="AX459" s="139" t="s">
        <v>107</v>
      </c>
      <c r="AZ459" s="139">
        <v>0</v>
      </c>
      <c r="BF459" s="167">
        <v>0</v>
      </c>
      <c r="BL459" s="139">
        <v>0.1</v>
      </c>
      <c r="BM459" s="167">
        <v>0.1</v>
      </c>
      <c r="BN459" s="139">
        <v>0.1</v>
      </c>
      <c r="BO459" s="139" t="s">
        <v>109</v>
      </c>
      <c r="BP459" s="139" t="s">
        <v>105</v>
      </c>
      <c r="BX459" s="139">
        <v>0</v>
      </c>
      <c r="CE459" s="139" t="s">
        <v>2423</v>
      </c>
      <c r="CL459" s="139">
        <v>99.999999999999986</v>
      </c>
    </row>
    <row r="460" spans="1:90">
      <c r="A460" s="159">
        <v>43294</v>
      </c>
      <c r="B460" s="139" t="s">
        <v>1496</v>
      </c>
      <c r="D460" s="139" t="s">
        <v>1497</v>
      </c>
      <c r="E460" s="139">
        <v>93</v>
      </c>
      <c r="F460" s="139">
        <v>4</v>
      </c>
      <c r="G460" s="160" t="s">
        <v>907</v>
      </c>
      <c r="H460" s="139">
        <v>0</v>
      </c>
      <c r="I460" s="139">
        <v>83</v>
      </c>
      <c r="J460" s="169" t="s">
        <v>2507</v>
      </c>
      <c r="K460" s="162">
        <v>214.53</v>
      </c>
      <c r="L460" s="162">
        <v>215.36</v>
      </c>
      <c r="M460" s="163" t="s">
        <v>2546</v>
      </c>
      <c r="N460" s="164" t="s">
        <v>1499</v>
      </c>
      <c r="P460" s="139" t="s">
        <v>12</v>
      </c>
      <c r="Q460" s="139" t="s">
        <v>1588</v>
      </c>
      <c r="R460" s="160" t="s">
        <v>2135</v>
      </c>
      <c r="S460" s="139" t="s">
        <v>2135</v>
      </c>
      <c r="V460" s="139" t="s">
        <v>1509</v>
      </c>
      <c r="W460" s="139">
        <v>4</v>
      </c>
      <c r="X460" s="165" t="s">
        <v>89</v>
      </c>
      <c r="Y460" s="139" t="s">
        <v>93</v>
      </c>
      <c r="Z460" s="139" t="s">
        <v>1946</v>
      </c>
      <c r="AD460" s="139" t="s">
        <v>146</v>
      </c>
      <c r="AE460" s="139">
        <v>0</v>
      </c>
      <c r="AG460" s="139" t="s">
        <v>1541</v>
      </c>
      <c r="AH460" s="160">
        <v>99.7</v>
      </c>
      <c r="AI460" s="166">
        <v>1</v>
      </c>
      <c r="AJ460" s="139">
        <v>1</v>
      </c>
      <c r="AK460" s="167" t="s">
        <v>109</v>
      </c>
      <c r="AL460" s="139" t="s">
        <v>107</v>
      </c>
      <c r="AN460" s="139">
        <v>0.1</v>
      </c>
      <c r="AO460" s="139">
        <v>0.1</v>
      </c>
      <c r="AP460" s="139">
        <v>0.1</v>
      </c>
      <c r="AQ460" s="139" t="s">
        <v>113</v>
      </c>
      <c r="AR460" s="167" t="s">
        <v>107</v>
      </c>
      <c r="AT460" s="139">
        <v>0.1</v>
      </c>
      <c r="AU460" s="139">
        <v>0.1</v>
      </c>
      <c r="AV460" s="139">
        <v>0.1</v>
      </c>
      <c r="AW460" s="139" t="s">
        <v>113</v>
      </c>
      <c r="AX460" s="139" t="s">
        <v>107</v>
      </c>
      <c r="AZ460" s="139">
        <v>0</v>
      </c>
      <c r="BF460" s="167">
        <v>0</v>
      </c>
      <c r="BL460" s="139">
        <v>0.1</v>
      </c>
      <c r="BM460" s="167">
        <v>0.1</v>
      </c>
      <c r="BN460" s="139">
        <v>0.1</v>
      </c>
      <c r="BO460" s="139" t="s">
        <v>109</v>
      </c>
      <c r="BP460" s="139" t="s">
        <v>105</v>
      </c>
      <c r="BX460" s="139">
        <v>0</v>
      </c>
      <c r="CE460" s="139" t="s">
        <v>2423</v>
      </c>
      <c r="CL460" s="139">
        <v>99.999999999999986</v>
      </c>
    </row>
    <row r="461" spans="1:90">
      <c r="A461" s="159">
        <v>43294</v>
      </c>
      <c r="B461" s="139" t="s">
        <v>1496</v>
      </c>
      <c r="D461" s="139" t="s">
        <v>1497</v>
      </c>
      <c r="E461" s="139">
        <v>94</v>
      </c>
      <c r="F461" s="139">
        <v>1</v>
      </c>
      <c r="G461" s="160" t="s">
        <v>909</v>
      </c>
      <c r="H461" s="139">
        <v>0</v>
      </c>
      <c r="I461" s="139">
        <v>91</v>
      </c>
      <c r="J461" s="169" t="s">
        <v>2507</v>
      </c>
      <c r="K461" s="162">
        <v>215.25</v>
      </c>
      <c r="L461" s="162">
        <v>216.16</v>
      </c>
      <c r="M461" s="163" t="s">
        <v>2546</v>
      </c>
      <c r="N461" s="164" t="s">
        <v>1499</v>
      </c>
      <c r="P461" s="139" t="s">
        <v>12</v>
      </c>
      <c r="Q461" s="139" t="s">
        <v>1588</v>
      </c>
      <c r="R461" s="160" t="s">
        <v>2135</v>
      </c>
      <c r="S461" s="139" t="s">
        <v>2135</v>
      </c>
      <c r="V461" s="139" t="s">
        <v>1509</v>
      </c>
      <c r="W461" s="139">
        <v>4</v>
      </c>
      <c r="X461" s="165" t="s">
        <v>89</v>
      </c>
      <c r="Y461" s="139" t="s">
        <v>93</v>
      </c>
      <c r="Z461" s="139" t="s">
        <v>1946</v>
      </c>
      <c r="AD461" s="139" t="s">
        <v>146</v>
      </c>
      <c r="AE461" s="139">
        <v>0</v>
      </c>
      <c r="AG461" s="139" t="s">
        <v>1541</v>
      </c>
      <c r="AH461" s="160">
        <v>99.7</v>
      </c>
      <c r="AI461" s="166">
        <v>1</v>
      </c>
      <c r="AJ461" s="139">
        <v>1</v>
      </c>
      <c r="AK461" s="167" t="s">
        <v>109</v>
      </c>
      <c r="AL461" s="139" t="s">
        <v>107</v>
      </c>
      <c r="AN461" s="139">
        <v>0.1</v>
      </c>
      <c r="AO461" s="139">
        <v>0.1</v>
      </c>
      <c r="AP461" s="139">
        <v>0.1</v>
      </c>
      <c r="AQ461" s="139" t="s">
        <v>113</v>
      </c>
      <c r="AR461" s="167" t="s">
        <v>107</v>
      </c>
      <c r="AT461" s="139">
        <v>0.1</v>
      </c>
      <c r="AU461" s="139">
        <v>0.1</v>
      </c>
      <c r="AV461" s="139">
        <v>0.1</v>
      </c>
      <c r="AW461" s="139" t="s">
        <v>113</v>
      </c>
      <c r="AX461" s="139" t="s">
        <v>107</v>
      </c>
      <c r="AZ461" s="139">
        <v>0</v>
      </c>
      <c r="BF461" s="167">
        <v>0</v>
      </c>
      <c r="BL461" s="139">
        <v>0.1</v>
      </c>
      <c r="BM461" s="167">
        <v>0.1</v>
      </c>
      <c r="BN461" s="139">
        <v>0.1</v>
      </c>
      <c r="BO461" s="139" t="s">
        <v>109</v>
      </c>
      <c r="BP461" s="139" t="s">
        <v>105</v>
      </c>
      <c r="BX461" s="139">
        <v>0</v>
      </c>
      <c r="CE461" s="139" t="s">
        <v>2423</v>
      </c>
      <c r="CL461" s="139">
        <v>99.999999999999986</v>
      </c>
    </row>
    <row r="462" spans="1:90">
      <c r="A462" s="159">
        <v>43294</v>
      </c>
      <c r="B462" s="139" t="s">
        <v>1496</v>
      </c>
      <c r="D462" s="139" t="s">
        <v>1497</v>
      </c>
      <c r="E462" s="139">
        <v>94</v>
      </c>
      <c r="F462" s="139">
        <v>2</v>
      </c>
      <c r="G462" s="160" t="s">
        <v>911</v>
      </c>
      <c r="H462" s="139">
        <v>0</v>
      </c>
      <c r="I462" s="139">
        <v>88.5</v>
      </c>
      <c r="J462" s="169" t="s">
        <v>2507</v>
      </c>
      <c r="K462" s="162">
        <v>216.16</v>
      </c>
      <c r="L462" s="162">
        <v>217.04499999999999</v>
      </c>
      <c r="M462" s="163" t="s">
        <v>2546</v>
      </c>
      <c r="N462" s="164" t="s">
        <v>1499</v>
      </c>
      <c r="P462" s="139" t="s">
        <v>12</v>
      </c>
      <c r="Q462" s="139" t="s">
        <v>1588</v>
      </c>
      <c r="R462" s="160" t="s">
        <v>2135</v>
      </c>
      <c r="S462" s="139" t="s">
        <v>2135</v>
      </c>
      <c r="V462" s="139" t="s">
        <v>1509</v>
      </c>
      <c r="W462" s="139">
        <v>4</v>
      </c>
      <c r="X462" s="165" t="s">
        <v>89</v>
      </c>
      <c r="Y462" s="139" t="s">
        <v>93</v>
      </c>
      <c r="Z462" s="139" t="s">
        <v>1946</v>
      </c>
      <c r="AD462" s="139" t="s">
        <v>146</v>
      </c>
      <c r="AE462" s="139">
        <v>0</v>
      </c>
      <c r="AG462" s="139" t="s">
        <v>1541</v>
      </c>
      <c r="AH462" s="160">
        <v>99.7</v>
      </c>
      <c r="AI462" s="166">
        <v>1</v>
      </c>
      <c r="AJ462" s="139">
        <v>1</v>
      </c>
      <c r="AK462" s="167" t="s">
        <v>109</v>
      </c>
      <c r="AL462" s="139" t="s">
        <v>107</v>
      </c>
      <c r="AN462" s="139">
        <v>0.1</v>
      </c>
      <c r="AO462" s="139">
        <v>0.1</v>
      </c>
      <c r="AP462" s="139">
        <v>0.1</v>
      </c>
      <c r="AQ462" s="139" t="s">
        <v>113</v>
      </c>
      <c r="AR462" s="167" t="s">
        <v>107</v>
      </c>
      <c r="AT462" s="139">
        <v>0.1</v>
      </c>
      <c r="AU462" s="139">
        <v>0.1</v>
      </c>
      <c r="AV462" s="139">
        <v>0.1</v>
      </c>
      <c r="AW462" s="139" t="s">
        <v>113</v>
      </c>
      <c r="AX462" s="139" t="s">
        <v>107</v>
      </c>
      <c r="AZ462" s="139">
        <v>0</v>
      </c>
      <c r="BF462" s="167">
        <v>0</v>
      </c>
      <c r="BL462" s="139">
        <v>0.1</v>
      </c>
      <c r="BM462" s="167">
        <v>0.1</v>
      </c>
      <c r="BN462" s="139">
        <v>0.1</v>
      </c>
      <c r="BO462" s="139" t="s">
        <v>109</v>
      </c>
      <c r="BP462" s="139" t="s">
        <v>105</v>
      </c>
      <c r="BX462" s="139">
        <v>0</v>
      </c>
      <c r="CE462" s="139" t="s">
        <v>2423</v>
      </c>
      <c r="CL462" s="139">
        <v>99.999999999999986</v>
      </c>
    </row>
    <row r="463" spans="1:90">
      <c r="A463" s="159">
        <v>43294</v>
      </c>
      <c r="B463" s="139" t="s">
        <v>1496</v>
      </c>
      <c r="D463" s="139" t="s">
        <v>1497</v>
      </c>
      <c r="E463" s="139">
        <v>94</v>
      </c>
      <c r="F463" s="139">
        <v>3</v>
      </c>
      <c r="G463" s="160" t="s">
        <v>913</v>
      </c>
      <c r="H463" s="139">
        <v>0</v>
      </c>
      <c r="I463" s="139">
        <v>66.5</v>
      </c>
      <c r="J463" s="169" t="s">
        <v>2507</v>
      </c>
      <c r="K463" s="162">
        <v>217.04499999999999</v>
      </c>
      <c r="L463" s="162">
        <v>217.70999999999998</v>
      </c>
      <c r="M463" s="163" t="s">
        <v>2546</v>
      </c>
      <c r="N463" s="164" t="s">
        <v>1499</v>
      </c>
      <c r="P463" s="139" t="s">
        <v>12</v>
      </c>
      <c r="Q463" s="139" t="s">
        <v>1588</v>
      </c>
      <c r="R463" s="160" t="s">
        <v>2135</v>
      </c>
      <c r="S463" s="139" t="s">
        <v>2135</v>
      </c>
      <c r="V463" s="139" t="s">
        <v>1509</v>
      </c>
      <c r="W463" s="139">
        <v>4</v>
      </c>
      <c r="X463" s="165" t="s">
        <v>89</v>
      </c>
      <c r="Y463" s="139" t="s">
        <v>93</v>
      </c>
      <c r="Z463" s="139" t="s">
        <v>1946</v>
      </c>
      <c r="AD463" s="139" t="s">
        <v>146</v>
      </c>
      <c r="AE463" s="139">
        <v>0</v>
      </c>
      <c r="AG463" s="139" t="s">
        <v>1541</v>
      </c>
      <c r="AH463" s="160">
        <v>99.7</v>
      </c>
      <c r="AI463" s="166">
        <v>1</v>
      </c>
      <c r="AJ463" s="139">
        <v>1</v>
      </c>
      <c r="AK463" s="167" t="s">
        <v>109</v>
      </c>
      <c r="AL463" s="139" t="s">
        <v>107</v>
      </c>
      <c r="AN463" s="139">
        <v>0.1</v>
      </c>
      <c r="AO463" s="139">
        <v>0.1</v>
      </c>
      <c r="AP463" s="139">
        <v>0.1</v>
      </c>
      <c r="AQ463" s="139" t="s">
        <v>113</v>
      </c>
      <c r="AR463" s="167" t="s">
        <v>107</v>
      </c>
      <c r="AT463" s="139">
        <v>0.1</v>
      </c>
      <c r="AU463" s="139">
        <v>0.1</v>
      </c>
      <c r="AV463" s="139">
        <v>0.1</v>
      </c>
      <c r="AW463" s="139" t="s">
        <v>113</v>
      </c>
      <c r="AX463" s="139" t="s">
        <v>107</v>
      </c>
      <c r="AZ463" s="139">
        <v>0</v>
      </c>
      <c r="BF463" s="167">
        <v>0</v>
      </c>
      <c r="BL463" s="139">
        <v>0.1</v>
      </c>
      <c r="BM463" s="167">
        <v>0.1</v>
      </c>
      <c r="BN463" s="139">
        <v>0.1</v>
      </c>
      <c r="BO463" s="139" t="s">
        <v>109</v>
      </c>
      <c r="BP463" s="139" t="s">
        <v>105</v>
      </c>
      <c r="BX463" s="139">
        <v>0</v>
      </c>
      <c r="CE463" s="139" t="s">
        <v>2423</v>
      </c>
      <c r="CL463" s="139">
        <v>99.999999999999986</v>
      </c>
    </row>
    <row r="464" spans="1:90">
      <c r="A464" s="159">
        <v>43294</v>
      </c>
      <c r="B464" s="139" t="s">
        <v>1496</v>
      </c>
      <c r="D464" s="139" t="s">
        <v>1497</v>
      </c>
      <c r="E464" s="139">
        <v>94</v>
      </c>
      <c r="F464" s="139">
        <v>4</v>
      </c>
      <c r="G464" s="160" t="s">
        <v>915</v>
      </c>
      <c r="H464" s="139">
        <v>0</v>
      </c>
      <c r="I464" s="139">
        <v>61.5</v>
      </c>
      <c r="J464" s="169" t="s">
        <v>2507</v>
      </c>
      <c r="K464" s="162">
        <v>217.71</v>
      </c>
      <c r="L464" s="162">
        <v>218.32500000000002</v>
      </c>
      <c r="M464" s="163" t="s">
        <v>2546</v>
      </c>
      <c r="N464" s="164" t="s">
        <v>1499</v>
      </c>
      <c r="P464" s="139" t="s">
        <v>12</v>
      </c>
      <c r="Q464" s="139" t="s">
        <v>1588</v>
      </c>
      <c r="R464" s="160" t="s">
        <v>2135</v>
      </c>
      <c r="S464" s="139" t="s">
        <v>2135</v>
      </c>
      <c r="V464" s="139" t="s">
        <v>1509</v>
      </c>
      <c r="W464" s="139">
        <v>4</v>
      </c>
      <c r="X464" s="165" t="s">
        <v>89</v>
      </c>
      <c r="Y464" s="139" t="s">
        <v>93</v>
      </c>
      <c r="Z464" s="139" t="s">
        <v>1946</v>
      </c>
      <c r="AD464" s="139" t="s">
        <v>146</v>
      </c>
      <c r="AE464" s="139">
        <v>0</v>
      </c>
      <c r="AG464" s="139" t="s">
        <v>1541</v>
      </c>
      <c r="AH464" s="160">
        <v>99.7</v>
      </c>
      <c r="AI464" s="166">
        <v>1</v>
      </c>
      <c r="AJ464" s="139">
        <v>1</v>
      </c>
      <c r="AK464" s="167" t="s">
        <v>109</v>
      </c>
      <c r="AL464" s="139" t="s">
        <v>107</v>
      </c>
      <c r="AN464" s="139">
        <v>0.1</v>
      </c>
      <c r="AO464" s="139">
        <v>0.1</v>
      </c>
      <c r="AP464" s="139">
        <v>0.1</v>
      </c>
      <c r="AQ464" s="139" t="s">
        <v>113</v>
      </c>
      <c r="AR464" s="167" t="s">
        <v>107</v>
      </c>
      <c r="AT464" s="139">
        <v>0.1</v>
      </c>
      <c r="AU464" s="139">
        <v>0.1</v>
      </c>
      <c r="AV464" s="139">
        <v>0.1</v>
      </c>
      <c r="AW464" s="139" t="s">
        <v>113</v>
      </c>
      <c r="AX464" s="139" t="s">
        <v>107</v>
      </c>
      <c r="AZ464" s="139">
        <v>0</v>
      </c>
      <c r="BF464" s="167">
        <v>0</v>
      </c>
      <c r="BL464" s="139">
        <v>0.1</v>
      </c>
      <c r="BM464" s="167">
        <v>0.1</v>
      </c>
      <c r="BN464" s="139">
        <v>0.1</v>
      </c>
      <c r="BO464" s="139" t="s">
        <v>109</v>
      </c>
      <c r="BP464" s="139" t="s">
        <v>105</v>
      </c>
      <c r="BX464" s="139">
        <v>0</v>
      </c>
      <c r="CE464" s="139" t="s">
        <v>2423</v>
      </c>
      <c r="CL464" s="139">
        <v>99.999999999999986</v>
      </c>
    </row>
    <row r="465" spans="1:90">
      <c r="A465" s="159">
        <v>43294</v>
      </c>
      <c r="B465" s="139" t="s">
        <v>1496</v>
      </c>
      <c r="D465" s="139" t="s">
        <v>1497</v>
      </c>
      <c r="E465" s="139">
        <v>95</v>
      </c>
      <c r="F465" s="139">
        <v>1</v>
      </c>
      <c r="G465" s="160" t="s">
        <v>917</v>
      </c>
      <c r="H465" s="139">
        <v>0</v>
      </c>
      <c r="I465" s="139">
        <v>95.5</v>
      </c>
      <c r="J465" s="169" t="s">
        <v>2507</v>
      </c>
      <c r="K465" s="162">
        <v>218.25</v>
      </c>
      <c r="L465" s="162">
        <v>219.20500000000001</v>
      </c>
      <c r="M465" s="163" t="s">
        <v>2546</v>
      </c>
      <c r="N465" s="164" t="s">
        <v>1499</v>
      </c>
      <c r="P465" s="139" t="s">
        <v>12</v>
      </c>
      <c r="Q465" s="139" t="s">
        <v>1588</v>
      </c>
      <c r="R465" s="160" t="s">
        <v>2135</v>
      </c>
      <c r="S465" s="139" t="s">
        <v>2135</v>
      </c>
      <c r="V465" s="139" t="s">
        <v>1509</v>
      </c>
      <c r="W465" s="139">
        <v>4</v>
      </c>
      <c r="X465" s="165" t="s">
        <v>89</v>
      </c>
      <c r="Y465" s="139" t="s">
        <v>93</v>
      </c>
      <c r="Z465" s="139" t="s">
        <v>1946</v>
      </c>
      <c r="AD465" s="139" t="s">
        <v>146</v>
      </c>
      <c r="AE465" s="139">
        <v>0</v>
      </c>
      <c r="AG465" s="139" t="s">
        <v>1541</v>
      </c>
      <c r="AH465" s="160">
        <v>99.7</v>
      </c>
      <c r="AI465" s="166">
        <v>1</v>
      </c>
      <c r="AJ465" s="139">
        <v>1</v>
      </c>
      <c r="AK465" s="167" t="s">
        <v>109</v>
      </c>
      <c r="AL465" s="139" t="s">
        <v>107</v>
      </c>
      <c r="AN465" s="139">
        <v>0.1</v>
      </c>
      <c r="AO465" s="139">
        <v>0.1</v>
      </c>
      <c r="AP465" s="139">
        <v>0.1</v>
      </c>
      <c r="AQ465" s="139" t="s">
        <v>113</v>
      </c>
      <c r="AR465" s="167" t="s">
        <v>107</v>
      </c>
      <c r="AT465" s="139">
        <v>0.1</v>
      </c>
      <c r="AU465" s="139">
        <v>0.1</v>
      </c>
      <c r="AV465" s="139">
        <v>0.1</v>
      </c>
      <c r="AW465" s="139" t="s">
        <v>113</v>
      </c>
      <c r="AX465" s="139" t="s">
        <v>107</v>
      </c>
      <c r="AZ465" s="139">
        <v>0</v>
      </c>
      <c r="BF465" s="167">
        <v>0</v>
      </c>
      <c r="BL465" s="139">
        <v>0.1</v>
      </c>
      <c r="BM465" s="167">
        <v>0.1</v>
      </c>
      <c r="BN465" s="139">
        <v>0.1</v>
      </c>
      <c r="BO465" s="139" t="s">
        <v>109</v>
      </c>
      <c r="BP465" s="139" t="s">
        <v>105</v>
      </c>
      <c r="BX465" s="139">
        <v>0</v>
      </c>
      <c r="CE465" s="139" t="s">
        <v>2423</v>
      </c>
      <c r="CL465" s="139">
        <v>99.999999999999986</v>
      </c>
    </row>
    <row r="466" spans="1:90">
      <c r="A466" s="159">
        <v>43294</v>
      </c>
      <c r="B466" s="139" t="s">
        <v>1496</v>
      </c>
      <c r="D466" s="139" t="s">
        <v>1497</v>
      </c>
      <c r="E466" s="139">
        <v>95</v>
      </c>
      <c r="F466" s="139">
        <v>2</v>
      </c>
      <c r="G466" s="160" t="s">
        <v>919</v>
      </c>
      <c r="H466" s="139">
        <v>0</v>
      </c>
      <c r="I466" s="139">
        <v>50</v>
      </c>
      <c r="J466" s="169" t="s">
        <v>2507</v>
      </c>
      <c r="K466" s="162">
        <v>219.20500000000001</v>
      </c>
      <c r="L466" s="162">
        <v>219.70500000000001</v>
      </c>
      <c r="M466" s="163" t="s">
        <v>2546</v>
      </c>
      <c r="N466" s="164" t="s">
        <v>1499</v>
      </c>
      <c r="P466" s="139" t="s">
        <v>12</v>
      </c>
      <c r="Q466" s="139" t="s">
        <v>1588</v>
      </c>
      <c r="R466" s="160" t="s">
        <v>2135</v>
      </c>
      <c r="S466" s="139" t="s">
        <v>1939</v>
      </c>
      <c r="V466" s="139" t="s">
        <v>1509</v>
      </c>
      <c r="W466" s="139">
        <v>4</v>
      </c>
      <c r="X466" s="165" t="s">
        <v>89</v>
      </c>
      <c r="Y466" s="139" t="s">
        <v>93</v>
      </c>
      <c r="Z466" s="139" t="s">
        <v>1946</v>
      </c>
      <c r="AD466" s="139" t="s">
        <v>146</v>
      </c>
      <c r="AE466" s="139">
        <v>0</v>
      </c>
      <c r="AG466" s="139" t="s">
        <v>1541</v>
      </c>
      <c r="AH466" s="160">
        <v>99.7</v>
      </c>
      <c r="AI466" s="166">
        <v>1</v>
      </c>
      <c r="AJ466" s="139">
        <v>1</v>
      </c>
      <c r="AK466" s="167" t="s">
        <v>109</v>
      </c>
      <c r="AL466" s="139" t="s">
        <v>107</v>
      </c>
      <c r="AN466" s="139">
        <v>0.1</v>
      </c>
      <c r="AO466" s="139">
        <v>0.1</v>
      </c>
      <c r="AP466" s="139">
        <v>0.1</v>
      </c>
      <c r="AQ466" s="139" t="s">
        <v>113</v>
      </c>
      <c r="AR466" s="167" t="s">
        <v>107</v>
      </c>
      <c r="AT466" s="139">
        <v>0.1</v>
      </c>
      <c r="AU466" s="139">
        <v>0.1</v>
      </c>
      <c r="AV466" s="139">
        <v>0.1</v>
      </c>
      <c r="AW466" s="139" t="s">
        <v>113</v>
      </c>
      <c r="AX466" s="139" t="s">
        <v>107</v>
      </c>
      <c r="AZ466" s="139">
        <v>0</v>
      </c>
      <c r="BF466" s="167">
        <v>0</v>
      </c>
      <c r="BL466" s="139">
        <v>0.1</v>
      </c>
      <c r="BM466" s="167">
        <v>0.1</v>
      </c>
      <c r="BN466" s="139">
        <v>0.1</v>
      </c>
      <c r="BO466" s="139" t="s">
        <v>109</v>
      </c>
      <c r="BP466" s="139" t="s">
        <v>105</v>
      </c>
      <c r="BX466" s="139">
        <v>0</v>
      </c>
      <c r="CE466" s="139" t="s">
        <v>2423</v>
      </c>
      <c r="CL466" s="139">
        <v>99.999999999999986</v>
      </c>
    </row>
    <row r="467" spans="1:90">
      <c r="A467" s="159">
        <v>43294</v>
      </c>
      <c r="B467" s="139" t="s">
        <v>1496</v>
      </c>
      <c r="D467" s="139" t="s">
        <v>1497</v>
      </c>
      <c r="E467" s="139">
        <v>95</v>
      </c>
      <c r="F467" s="139">
        <v>2</v>
      </c>
      <c r="G467" s="160" t="s">
        <v>919</v>
      </c>
      <c r="H467" s="139">
        <v>50</v>
      </c>
      <c r="I467" s="139">
        <v>53</v>
      </c>
      <c r="J467" s="169" t="s">
        <v>2507</v>
      </c>
      <c r="K467" s="162">
        <v>219.70500000000001</v>
      </c>
      <c r="L467" s="162">
        <v>219.73500000000001</v>
      </c>
      <c r="M467" s="163" t="s">
        <v>2548</v>
      </c>
      <c r="N467" s="164">
        <v>1</v>
      </c>
      <c r="O467" s="139" t="s">
        <v>31</v>
      </c>
      <c r="P467" s="139" t="s">
        <v>4</v>
      </c>
      <c r="Q467" s="139" t="s">
        <v>2549</v>
      </c>
      <c r="R467" s="160" t="s">
        <v>1939</v>
      </c>
      <c r="S467" s="139" t="s">
        <v>1939</v>
      </c>
      <c r="T467" s="139" t="s">
        <v>133</v>
      </c>
      <c r="U467" s="139" t="s">
        <v>138</v>
      </c>
      <c r="V467" s="139" t="s">
        <v>1569</v>
      </c>
      <c r="W467" s="139">
        <v>5</v>
      </c>
      <c r="X467" s="165" t="s">
        <v>89</v>
      </c>
      <c r="Y467" s="139" t="s">
        <v>93</v>
      </c>
      <c r="Z467" s="139" t="s">
        <v>1946</v>
      </c>
      <c r="AD467" s="139" t="s">
        <v>146</v>
      </c>
      <c r="AE467" s="139">
        <v>0</v>
      </c>
      <c r="AG467" s="139" t="s">
        <v>1541</v>
      </c>
      <c r="AH467" s="160">
        <v>0</v>
      </c>
      <c r="AN467" s="139">
        <v>90</v>
      </c>
      <c r="AT467" s="139">
        <v>10</v>
      </c>
      <c r="AZ467" s="139">
        <v>0</v>
      </c>
      <c r="BF467" s="167">
        <v>0</v>
      </c>
      <c r="BL467" s="139">
        <v>0</v>
      </c>
      <c r="BX467" s="139">
        <v>0</v>
      </c>
      <c r="CE467" s="139" t="s">
        <v>2550</v>
      </c>
      <c r="CL467" s="139">
        <v>100</v>
      </c>
    </row>
    <row r="468" spans="1:90">
      <c r="A468" s="159">
        <v>43294</v>
      </c>
      <c r="B468" s="139" t="s">
        <v>1496</v>
      </c>
      <c r="D468" s="139" t="s">
        <v>1497</v>
      </c>
      <c r="E468" s="139">
        <v>95</v>
      </c>
      <c r="F468" s="139">
        <v>2</v>
      </c>
      <c r="G468" s="160" t="s">
        <v>919</v>
      </c>
      <c r="H468" s="139">
        <v>53</v>
      </c>
      <c r="I468" s="139">
        <v>76</v>
      </c>
      <c r="J468" s="169" t="s">
        <v>2507</v>
      </c>
      <c r="K468" s="162">
        <v>219.73500000000001</v>
      </c>
      <c r="L468" s="162">
        <v>219.965</v>
      </c>
      <c r="M468" s="163" t="s">
        <v>2551</v>
      </c>
      <c r="N468" s="164" t="s">
        <v>1499</v>
      </c>
      <c r="P468" s="139" t="s">
        <v>12</v>
      </c>
      <c r="Q468" s="139" t="s">
        <v>1588</v>
      </c>
      <c r="R468" s="160" t="s">
        <v>1939</v>
      </c>
      <c r="S468" s="139" t="s">
        <v>2135</v>
      </c>
      <c r="T468" s="139" t="s">
        <v>133</v>
      </c>
      <c r="V468" s="139" t="s">
        <v>1509</v>
      </c>
      <c r="W468" s="139">
        <v>4</v>
      </c>
      <c r="X468" s="165" t="s">
        <v>89</v>
      </c>
      <c r="Y468" s="139" t="s">
        <v>93</v>
      </c>
      <c r="Z468" s="139" t="s">
        <v>1946</v>
      </c>
      <c r="AD468" s="139" t="s">
        <v>146</v>
      </c>
      <c r="AE468" s="139">
        <v>0</v>
      </c>
      <c r="AG468" s="139" t="s">
        <v>1541</v>
      </c>
      <c r="AH468" s="160">
        <v>99.7</v>
      </c>
      <c r="AI468" s="166">
        <v>1</v>
      </c>
      <c r="AJ468" s="139">
        <v>1</v>
      </c>
      <c r="AK468" s="167" t="s">
        <v>109</v>
      </c>
      <c r="AL468" s="139" t="s">
        <v>107</v>
      </c>
      <c r="AN468" s="139">
        <v>0.1</v>
      </c>
      <c r="AO468" s="139">
        <v>0.1</v>
      </c>
      <c r="AP468" s="139">
        <v>0.1</v>
      </c>
      <c r="AQ468" s="139" t="s">
        <v>113</v>
      </c>
      <c r="AR468" s="167" t="s">
        <v>107</v>
      </c>
      <c r="AT468" s="139">
        <v>0.1</v>
      </c>
      <c r="AU468" s="139">
        <v>0.1</v>
      </c>
      <c r="AV468" s="139">
        <v>0.1</v>
      </c>
      <c r="AW468" s="139" t="s">
        <v>113</v>
      </c>
      <c r="AX468" s="139" t="s">
        <v>107</v>
      </c>
      <c r="AZ468" s="139">
        <v>0</v>
      </c>
      <c r="BF468" s="167">
        <v>0</v>
      </c>
      <c r="BL468" s="139">
        <v>0.1</v>
      </c>
      <c r="BM468" s="167">
        <v>0.1</v>
      </c>
      <c r="BN468" s="139">
        <v>0.1</v>
      </c>
      <c r="BO468" s="139" t="s">
        <v>109</v>
      </c>
      <c r="BP468" s="139" t="s">
        <v>105</v>
      </c>
      <c r="BX468" s="139">
        <v>0</v>
      </c>
      <c r="CE468" s="139" t="s">
        <v>2423</v>
      </c>
      <c r="CL468" s="139">
        <v>99.999999999999986</v>
      </c>
    </row>
    <row r="469" spans="1:90">
      <c r="A469" s="159">
        <v>43294</v>
      </c>
      <c r="B469" s="139" t="s">
        <v>1496</v>
      </c>
      <c r="D469" s="139" t="s">
        <v>1497</v>
      </c>
      <c r="E469" s="139">
        <v>95</v>
      </c>
      <c r="F469" s="139">
        <v>3</v>
      </c>
      <c r="G469" s="160" t="s">
        <v>921</v>
      </c>
      <c r="H469" s="139">
        <v>0</v>
      </c>
      <c r="I469" s="139">
        <v>76</v>
      </c>
      <c r="J469" s="169" t="s">
        <v>2507</v>
      </c>
      <c r="K469" s="162">
        <v>220.05500000000001</v>
      </c>
      <c r="L469" s="162">
        <v>220.815</v>
      </c>
      <c r="M469" s="163" t="s">
        <v>2551</v>
      </c>
      <c r="N469" s="164" t="s">
        <v>1499</v>
      </c>
      <c r="P469" s="139" t="s">
        <v>12</v>
      </c>
      <c r="Q469" s="139" t="s">
        <v>1588</v>
      </c>
      <c r="R469" s="160" t="s">
        <v>2135</v>
      </c>
      <c r="S469" s="139" t="s">
        <v>2135</v>
      </c>
      <c r="V469" s="139" t="s">
        <v>1509</v>
      </c>
      <c r="W469" s="139">
        <v>4</v>
      </c>
      <c r="X469" s="165" t="s">
        <v>89</v>
      </c>
      <c r="Y469" s="139" t="s">
        <v>93</v>
      </c>
      <c r="Z469" s="139" t="s">
        <v>1946</v>
      </c>
      <c r="AD469" s="139" t="s">
        <v>146</v>
      </c>
      <c r="AE469" s="139">
        <v>0</v>
      </c>
      <c r="AG469" s="139" t="s">
        <v>1541</v>
      </c>
      <c r="AH469" s="160">
        <v>99.7</v>
      </c>
      <c r="AI469" s="166">
        <v>1</v>
      </c>
      <c r="AJ469" s="139">
        <v>1</v>
      </c>
      <c r="AK469" s="167" t="s">
        <v>109</v>
      </c>
      <c r="AL469" s="139" t="s">
        <v>107</v>
      </c>
      <c r="AN469" s="139">
        <v>0.1</v>
      </c>
      <c r="AO469" s="139">
        <v>0.1</v>
      </c>
      <c r="AP469" s="139">
        <v>0.1</v>
      </c>
      <c r="AQ469" s="139" t="s">
        <v>113</v>
      </c>
      <c r="AR469" s="167" t="s">
        <v>107</v>
      </c>
      <c r="AT469" s="139">
        <v>0.1</v>
      </c>
      <c r="AU469" s="139">
        <v>0.1</v>
      </c>
      <c r="AV469" s="139">
        <v>0.1</v>
      </c>
      <c r="AW469" s="139" t="s">
        <v>113</v>
      </c>
      <c r="AX469" s="139" t="s">
        <v>107</v>
      </c>
      <c r="AZ469" s="139">
        <v>0</v>
      </c>
      <c r="BF469" s="167">
        <v>0</v>
      </c>
      <c r="BL469" s="139">
        <v>0.1</v>
      </c>
      <c r="BM469" s="167">
        <v>0.1</v>
      </c>
      <c r="BN469" s="139">
        <v>0.1</v>
      </c>
      <c r="BO469" s="139" t="s">
        <v>109</v>
      </c>
      <c r="BP469" s="139" t="s">
        <v>105</v>
      </c>
      <c r="BX469" s="139">
        <v>0</v>
      </c>
      <c r="CE469" s="139" t="s">
        <v>2423</v>
      </c>
      <c r="CL469" s="139">
        <v>99.999999999999986</v>
      </c>
    </row>
    <row r="470" spans="1:90">
      <c r="A470" s="159">
        <v>43294</v>
      </c>
      <c r="B470" s="139" t="s">
        <v>1496</v>
      </c>
      <c r="D470" s="139" t="s">
        <v>1497</v>
      </c>
      <c r="E470" s="139">
        <v>95</v>
      </c>
      <c r="F470" s="139">
        <v>4</v>
      </c>
      <c r="G470" s="160" t="s">
        <v>923</v>
      </c>
      <c r="H470" s="139">
        <v>0</v>
      </c>
      <c r="I470" s="139">
        <v>54</v>
      </c>
      <c r="J470" s="169" t="s">
        <v>2507</v>
      </c>
      <c r="K470" s="162">
        <v>220.815</v>
      </c>
      <c r="L470" s="162">
        <v>221.35499999999999</v>
      </c>
      <c r="M470" s="163" t="s">
        <v>2551</v>
      </c>
      <c r="N470" s="164" t="s">
        <v>1499</v>
      </c>
      <c r="P470" s="139" t="s">
        <v>12</v>
      </c>
      <c r="Q470" s="139" t="s">
        <v>1588</v>
      </c>
      <c r="R470" s="160" t="s">
        <v>2135</v>
      </c>
      <c r="S470" s="139" t="s">
        <v>2135</v>
      </c>
      <c r="V470" s="139" t="s">
        <v>1509</v>
      </c>
      <c r="W470" s="139">
        <v>4</v>
      </c>
      <c r="X470" s="165" t="s">
        <v>89</v>
      </c>
      <c r="Y470" s="139" t="s">
        <v>93</v>
      </c>
      <c r="Z470" s="139" t="s">
        <v>1946</v>
      </c>
      <c r="AD470" s="139" t="s">
        <v>146</v>
      </c>
      <c r="AE470" s="139">
        <v>0</v>
      </c>
      <c r="AG470" s="139" t="s">
        <v>1541</v>
      </c>
      <c r="AH470" s="160">
        <v>99.7</v>
      </c>
      <c r="AI470" s="166">
        <v>1</v>
      </c>
      <c r="AJ470" s="139">
        <v>1</v>
      </c>
      <c r="AK470" s="167" t="s">
        <v>109</v>
      </c>
      <c r="AL470" s="139" t="s">
        <v>107</v>
      </c>
      <c r="AN470" s="139">
        <v>0.1</v>
      </c>
      <c r="AO470" s="139">
        <v>0.1</v>
      </c>
      <c r="AP470" s="139">
        <v>0.1</v>
      </c>
      <c r="AQ470" s="139" t="s">
        <v>113</v>
      </c>
      <c r="AR470" s="167" t="s">
        <v>107</v>
      </c>
      <c r="AT470" s="139">
        <v>0.1</v>
      </c>
      <c r="AU470" s="139">
        <v>0.1</v>
      </c>
      <c r="AV470" s="139">
        <v>0.1</v>
      </c>
      <c r="AW470" s="139" t="s">
        <v>113</v>
      </c>
      <c r="AX470" s="139" t="s">
        <v>107</v>
      </c>
      <c r="AZ470" s="139">
        <v>0</v>
      </c>
      <c r="BF470" s="167">
        <v>0</v>
      </c>
      <c r="BL470" s="139">
        <v>0.1</v>
      </c>
      <c r="BM470" s="167">
        <v>0.1</v>
      </c>
      <c r="BN470" s="139">
        <v>0.1</v>
      </c>
      <c r="BO470" s="139" t="s">
        <v>109</v>
      </c>
      <c r="BP470" s="139" t="s">
        <v>105</v>
      </c>
      <c r="BX470" s="139">
        <v>0</v>
      </c>
      <c r="CE470" s="139" t="s">
        <v>2423</v>
      </c>
      <c r="CL470" s="139">
        <v>99.999999999999986</v>
      </c>
    </row>
    <row r="471" spans="1:90">
      <c r="A471" s="159">
        <v>43294</v>
      </c>
      <c r="B471" s="139" t="s">
        <v>1496</v>
      </c>
      <c r="D471" s="139" t="s">
        <v>1497</v>
      </c>
      <c r="E471" s="139">
        <v>96</v>
      </c>
      <c r="F471" s="139">
        <v>1</v>
      </c>
      <c r="G471" s="160" t="s">
        <v>925</v>
      </c>
      <c r="H471" s="139">
        <v>0</v>
      </c>
      <c r="I471" s="139">
        <v>76.5</v>
      </c>
      <c r="J471" s="169" t="s">
        <v>2507</v>
      </c>
      <c r="K471" s="162">
        <v>221.25</v>
      </c>
      <c r="L471" s="162">
        <v>222.01499999999999</v>
      </c>
      <c r="M471" s="163" t="s">
        <v>2551</v>
      </c>
      <c r="N471" s="164" t="s">
        <v>1499</v>
      </c>
      <c r="P471" s="139" t="s">
        <v>12</v>
      </c>
      <c r="Q471" s="139" t="s">
        <v>1588</v>
      </c>
      <c r="R471" s="160" t="s">
        <v>2135</v>
      </c>
      <c r="S471" s="139" t="s">
        <v>2135</v>
      </c>
      <c r="V471" s="139" t="s">
        <v>1509</v>
      </c>
      <c r="W471" s="139">
        <v>4</v>
      </c>
      <c r="X471" s="165" t="s">
        <v>89</v>
      </c>
      <c r="Y471" s="139" t="s">
        <v>93</v>
      </c>
      <c r="Z471" s="139" t="s">
        <v>1946</v>
      </c>
      <c r="AD471" s="139" t="s">
        <v>146</v>
      </c>
      <c r="AE471" s="139">
        <v>0</v>
      </c>
      <c r="AG471" s="139" t="s">
        <v>1541</v>
      </c>
      <c r="AH471" s="160">
        <v>99.7</v>
      </c>
      <c r="AI471" s="166">
        <v>1</v>
      </c>
      <c r="AJ471" s="139">
        <v>1</v>
      </c>
      <c r="AK471" s="167" t="s">
        <v>109</v>
      </c>
      <c r="AL471" s="139" t="s">
        <v>107</v>
      </c>
      <c r="AN471" s="139">
        <v>0.1</v>
      </c>
      <c r="AO471" s="139">
        <v>0.1</v>
      </c>
      <c r="AP471" s="139">
        <v>0.1</v>
      </c>
      <c r="AQ471" s="139" t="s">
        <v>113</v>
      </c>
      <c r="AR471" s="167" t="s">
        <v>107</v>
      </c>
      <c r="AT471" s="139">
        <v>0.1</v>
      </c>
      <c r="AU471" s="139">
        <v>0.1</v>
      </c>
      <c r="AV471" s="139">
        <v>0.1</v>
      </c>
      <c r="AW471" s="139" t="s">
        <v>113</v>
      </c>
      <c r="AX471" s="139" t="s">
        <v>107</v>
      </c>
      <c r="AZ471" s="139">
        <v>0</v>
      </c>
      <c r="BF471" s="167">
        <v>0</v>
      </c>
      <c r="BL471" s="139">
        <v>0.1</v>
      </c>
      <c r="BM471" s="167">
        <v>0.1</v>
      </c>
      <c r="BN471" s="139">
        <v>0.1</v>
      </c>
      <c r="BO471" s="139" t="s">
        <v>109</v>
      </c>
      <c r="BP471" s="139" t="s">
        <v>105</v>
      </c>
      <c r="BX471" s="139">
        <v>0</v>
      </c>
      <c r="CE471" s="139" t="s">
        <v>2423</v>
      </c>
      <c r="CL471" s="139">
        <v>99.999999999999986</v>
      </c>
    </row>
    <row r="472" spans="1:90">
      <c r="A472" s="159">
        <v>43294</v>
      </c>
      <c r="B472" s="139" t="s">
        <v>1496</v>
      </c>
      <c r="D472" s="139" t="s">
        <v>1497</v>
      </c>
      <c r="E472" s="139">
        <v>96</v>
      </c>
      <c r="F472" s="139">
        <v>2</v>
      </c>
      <c r="G472" s="160" t="s">
        <v>927</v>
      </c>
      <c r="H472" s="139">
        <v>0</v>
      </c>
      <c r="I472" s="139">
        <v>99</v>
      </c>
      <c r="J472" s="169" t="s">
        <v>2507</v>
      </c>
      <c r="K472" s="162">
        <v>222.01499999999999</v>
      </c>
      <c r="L472" s="162">
        <v>223.005</v>
      </c>
      <c r="M472" s="163" t="s">
        <v>2551</v>
      </c>
      <c r="N472" s="164" t="s">
        <v>1499</v>
      </c>
      <c r="P472" s="139" t="s">
        <v>12</v>
      </c>
      <c r="Q472" s="139" t="s">
        <v>1588</v>
      </c>
      <c r="R472" s="160" t="s">
        <v>2135</v>
      </c>
      <c r="S472" s="139" t="s">
        <v>2135</v>
      </c>
      <c r="V472" s="139" t="s">
        <v>1509</v>
      </c>
      <c r="W472" s="139">
        <v>4</v>
      </c>
      <c r="X472" s="165" t="s">
        <v>89</v>
      </c>
      <c r="Y472" s="139" t="s">
        <v>93</v>
      </c>
      <c r="Z472" s="139" t="s">
        <v>1946</v>
      </c>
      <c r="AD472" s="139" t="s">
        <v>146</v>
      </c>
      <c r="AE472" s="139">
        <v>0</v>
      </c>
      <c r="AG472" s="139" t="s">
        <v>1541</v>
      </c>
      <c r="AH472" s="160">
        <v>99.7</v>
      </c>
      <c r="AI472" s="166">
        <v>1</v>
      </c>
      <c r="AJ472" s="139">
        <v>1</v>
      </c>
      <c r="AK472" s="167" t="s">
        <v>109</v>
      </c>
      <c r="AL472" s="139" t="s">
        <v>107</v>
      </c>
      <c r="AN472" s="139">
        <v>0.1</v>
      </c>
      <c r="AO472" s="139">
        <v>0.1</v>
      </c>
      <c r="AP472" s="139">
        <v>0.1</v>
      </c>
      <c r="AQ472" s="139" t="s">
        <v>113</v>
      </c>
      <c r="AR472" s="167" t="s">
        <v>107</v>
      </c>
      <c r="AT472" s="139">
        <v>0.1</v>
      </c>
      <c r="AU472" s="139">
        <v>0.1</v>
      </c>
      <c r="AV472" s="139">
        <v>0.1</v>
      </c>
      <c r="AW472" s="139" t="s">
        <v>113</v>
      </c>
      <c r="AX472" s="139" t="s">
        <v>107</v>
      </c>
      <c r="AZ472" s="139">
        <v>0</v>
      </c>
      <c r="BF472" s="167">
        <v>0</v>
      </c>
      <c r="BL472" s="139">
        <v>0.1</v>
      </c>
      <c r="BM472" s="167">
        <v>0.1</v>
      </c>
      <c r="BN472" s="139">
        <v>0.1</v>
      </c>
      <c r="BO472" s="139" t="s">
        <v>109</v>
      </c>
      <c r="BP472" s="139" t="s">
        <v>105</v>
      </c>
      <c r="BX472" s="139">
        <v>0</v>
      </c>
      <c r="CE472" s="139" t="s">
        <v>2423</v>
      </c>
      <c r="CL472" s="139">
        <v>99.999999999999986</v>
      </c>
    </row>
    <row r="473" spans="1:90">
      <c r="A473" s="159">
        <v>43294</v>
      </c>
      <c r="B473" s="139" t="s">
        <v>1496</v>
      </c>
      <c r="D473" s="139" t="s">
        <v>1497</v>
      </c>
      <c r="E473" s="139">
        <v>96</v>
      </c>
      <c r="F473" s="139">
        <v>3</v>
      </c>
      <c r="G473" s="160" t="s">
        <v>929</v>
      </c>
      <c r="H473" s="139">
        <v>0</v>
      </c>
      <c r="I473" s="139">
        <v>9.5</v>
      </c>
      <c r="J473" s="169" t="s">
        <v>2507</v>
      </c>
      <c r="K473" s="162">
        <v>223.005</v>
      </c>
      <c r="L473" s="162">
        <v>223.1</v>
      </c>
      <c r="M473" s="163" t="s">
        <v>2551</v>
      </c>
      <c r="N473" s="164" t="s">
        <v>1499</v>
      </c>
      <c r="P473" s="139" t="s">
        <v>12</v>
      </c>
      <c r="Q473" s="139" t="s">
        <v>1588</v>
      </c>
      <c r="R473" s="160" t="s">
        <v>2135</v>
      </c>
      <c r="S473" s="139" t="s">
        <v>21</v>
      </c>
      <c r="V473" s="139" t="s">
        <v>1509</v>
      </c>
      <c r="W473" s="139">
        <v>4</v>
      </c>
      <c r="X473" s="165" t="s">
        <v>89</v>
      </c>
      <c r="Y473" s="139" t="s">
        <v>93</v>
      </c>
      <c r="Z473" s="139" t="s">
        <v>1946</v>
      </c>
      <c r="AD473" s="139" t="s">
        <v>146</v>
      </c>
      <c r="AE473" s="139">
        <v>0</v>
      </c>
      <c r="AG473" s="139" t="s">
        <v>1541</v>
      </c>
      <c r="AH473" s="160">
        <v>99.7</v>
      </c>
      <c r="AI473" s="166">
        <v>1</v>
      </c>
      <c r="AJ473" s="139">
        <v>1</v>
      </c>
      <c r="AK473" s="167" t="s">
        <v>109</v>
      </c>
      <c r="AL473" s="139" t="s">
        <v>107</v>
      </c>
      <c r="AN473" s="139">
        <v>0.1</v>
      </c>
      <c r="AO473" s="139">
        <v>0.1</v>
      </c>
      <c r="AP473" s="139">
        <v>0.1</v>
      </c>
      <c r="AQ473" s="139" t="s">
        <v>113</v>
      </c>
      <c r="AR473" s="167" t="s">
        <v>107</v>
      </c>
      <c r="AT473" s="139">
        <v>0.1</v>
      </c>
      <c r="AU473" s="139">
        <v>0.1</v>
      </c>
      <c r="AV473" s="139">
        <v>0.1</v>
      </c>
      <c r="AW473" s="139" t="s">
        <v>113</v>
      </c>
      <c r="AX473" s="139" t="s">
        <v>107</v>
      </c>
      <c r="AZ473" s="139">
        <v>0</v>
      </c>
      <c r="BF473" s="167">
        <v>0</v>
      </c>
      <c r="BL473" s="139">
        <v>0.1</v>
      </c>
      <c r="BM473" s="167">
        <v>0.1</v>
      </c>
      <c r="BN473" s="139">
        <v>0.1</v>
      </c>
      <c r="BO473" s="139" t="s">
        <v>109</v>
      </c>
      <c r="BP473" s="139" t="s">
        <v>105</v>
      </c>
      <c r="BX473" s="139">
        <v>0</v>
      </c>
      <c r="CE473" s="139" t="s">
        <v>2423</v>
      </c>
      <c r="CL473" s="139">
        <v>99.999999999999986</v>
      </c>
    </row>
    <row r="474" spans="1:90">
      <c r="A474" s="159">
        <v>43294</v>
      </c>
      <c r="B474" s="139" t="s">
        <v>1496</v>
      </c>
      <c r="D474" s="139" t="s">
        <v>1497</v>
      </c>
      <c r="E474" s="139">
        <v>96</v>
      </c>
      <c r="F474" s="139">
        <v>3</v>
      </c>
      <c r="G474" s="160" t="s">
        <v>929</v>
      </c>
      <c r="H474" s="139">
        <v>9.5</v>
      </c>
      <c r="I474" s="139">
        <v>10</v>
      </c>
      <c r="J474" s="169" t="s">
        <v>2507</v>
      </c>
      <c r="K474" s="162">
        <v>223.1</v>
      </c>
      <c r="L474" s="162">
        <v>223.10499999999999</v>
      </c>
      <c r="M474" s="163" t="s">
        <v>2552</v>
      </c>
      <c r="N474" s="164">
        <v>1</v>
      </c>
      <c r="P474" s="139" t="s">
        <v>2541</v>
      </c>
      <c r="Q474" s="139" t="s">
        <v>2542</v>
      </c>
      <c r="R474" s="160" t="s">
        <v>21</v>
      </c>
      <c r="S474" s="139" t="s">
        <v>21</v>
      </c>
      <c r="T474" s="139" t="s">
        <v>133</v>
      </c>
      <c r="U474" s="139" t="s">
        <v>140</v>
      </c>
      <c r="V474" s="139" t="s">
        <v>1501</v>
      </c>
      <c r="W474" s="139">
        <v>3</v>
      </c>
      <c r="X474" s="165" t="s">
        <v>89</v>
      </c>
      <c r="Y474" s="139" t="s">
        <v>93</v>
      </c>
      <c r="Z474" s="139" t="s">
        <v>1946</v>
      </c>
      <c r="AD474" s="139" t="s">
        <v>146</v>
      </c>
      <c r="AE474" s="139">
        <v>0</v>
      </c>
      <c r="AG474" s="139" t="s">
        <v>1541</v>
      </c>
      <c r="AH474" s="160">
        <v>50</v>
      </c>
      <c r="AI474" s="166">
        <v>1</v>
      </c>
      <c r="AJ474" s="139">
        <v>1</v>
      </c>
      <c r="AN474" s="139">
        <v>0</v>
      </c>
      <c r="AZ474" s="139">
        <v>0</v>
      </c>
      <c r="BF474" s="167">
        <v>0</v>
      </c>
      <c r="BL474" s="139">
        <v>50</v>
      </c>
      <c r="BM474" s="167">
        <v>0.5</v>
      </c>
      <c r="BN474" s="139">
        <v>0.5</v>
      </c>
      <c r="BO474" s="139" t="s">
        <v>109</v>
      </c>
      <c r="BP474" s="139" t="s">
        <v>105</v>
      </c>
      <c r="BX474" s="139">
        <v>0</v>
      </c>
      <c r="CE474" s="139" t="s">
        <v>2543</v>
      </c>
      <c r="CL474" s="139">
        <v>100</v>
      </c>
    </row>
    <row r="475" spans="1:90">
      <c r="A475" s="159">
        <v>43294</v>
      </c>
      <c r="B475" s="139" t="s">
        <v>1496</v>
      </c>
      <c r="D475" s="139" t="s">
        <v>1497</v>
      </c>
      <c r="E475" s="139">
        <v>96</v>
      </c>
      <c r="F475" s="139">
        <v>3</v>
      </c>
      <c r="G475" s="160" t="s">
        <v>929</v>
      </c>
      <c r="H475" s="139">
        <v>0</v>
      </c>
      <c r="I475" s="139">
        <v>70</v>
      </c>
      <c r="J475" s="169" t="s">
        <v>2507</v>
      </c>
      <c r="K475" s="162">
        <v>223.005</v>
      </c>
      <c r="L475" s="162">
        <v>223.70499999999998</v>
      </c>
      <c r="M475" s="163" t="s">
        <v>2553</v>
      </c>
      <c r="N475" s="164" t="s">
        <v>1499</v>
      </c>
      <c r="P475" s="139" t="s">
        <v>12</v>
      </c>
      <c r="Q475" s="139" t="s">
        <v>1588</v>
      </c>
      <c r="R475" s="160" t="s">
        <v>21</v>
      </c>
      <c r="S475" s="139" t="s">
        <v>2135</v>
      </c>
      <c r="T475" s="139" t="s">
        <v>133</v>
      </c>
      <c r="V475" s="139" t="s">
        <v>1509</v>
      </c>
      <c r="W475" s="139">
        <v>4</v>
      </c>
      <c r="X475" s="165" t="s">
        <v>89</v>
      </c>
      <c r="Y475" s="139" t="s">
        <v>93</v>
      </c>
      <c r="Z475" s="139" t="s">
        <v>1946</v>
      </c>
      <c r="AD475" s="139" t="s">
        <v>146</v>
      </c>
      <c r="AE475" s="139">
        <v>0</v>
      </c>
      <c r="AG475" s="139" t="s">
        <v>1541</v>
      </c>
      <c r="AH475" s="160">
        <v>99.7</v>
      </c>
      <c r="AI475" s="166">
        <v>1</v>
      </c>
      <c r="AJ475" s="139">
        <v>1</v>
      </c>
      <c r="AK475" s="167" t="s">
        <v>109</v>
      </c>
      <c r="AL475" s="139" t="s">
        <v>107</v>
      </c>
      <c r="AN475" s="139">
        <v>0.1</v>
      </c>
      <c r="AO475" s="139">
        <v>0.1</v>
      </c>
      <c r="AP475" s="139">
        <v>0.1</v>
      </c>
      <c r="AQ475" s="139" t="s">
        <v>113</v>
      </c>
      <c r="AR475" s="167" t="s">
        <v>107</v>
      </c>
      <c r="AT475" s="139">
        <v>0.1</v>
      </c>
      <c r="AU475" s="139">
        <v>0.1</v>
      </c>
      <c r="AV475" s="139">
        <v>0.1</v>
      </c>
      <c r="AW475" s="139" t="s">
        <v>113</v>
      </c>
      <c r="AX475" s="139" t="s">
        <v>107</v>
      </c>
      <c r="AZ475" s="139">
        <v>0</v>
      </c>
      <c r="BF475" s="167">
        <v>0</v>
      </c>
      <c r="BL475" s="139">
        <v>0.1</v>
      </c>
      <c r="BM475" s="167">
        <v>0.1</v>
      </c>
      <c r="BN475" s="139">
        <v>0.1</v>
      </c>
      <c r="BO475" s="139" t="s">
        <v>109</v>
      </c>
      <c r="BP475" s="139" t="s">
        <v>105</v>
      </c>
      <c r="BX475" s="139">
        <v>0</v>
      </c>
      <c r="CE475" s="139" t="s">
        <v>2423</v>
      </c>
      <c r="CL475" s="139">
        <v>99.999999999999986</v>
      </c>
    </row>
    <row r="476" spans="1:90">
      <c r="A476" s="159">
        <v>43294</v>
      </c>
      <c r="B476" s="139" t="s">
        <v>1496</v>
      </c>
      <c r="D476" s="139" t="s">
        <v>1497</v>
      </c>
      <c r="E476" s="139">
        <v>96</v>
      </c>
      <c r="F476" s="139">
        <v>4</v>
      </c>
      <c r="G476" s="160" t="s">
        <v>931</v>
      </c>
      <c r="H476" s="139">
        <v>0</v>
      </c>
      <c r="I476" s="139">
        <v>90</v>
      </c>
      <c r="J476" s="169" t="s">
        <v>2507</v>
      </c>
      <c r="K476" s="162">
        <v>223.70500000000001</v>
      </c>
      <c r="L476" s="162">
        <v>224.60500000000002</v>
      </c>
      <c r="M476" s="163" t="s">
        <v>2553</v>
      </c>
      <c r="N476" s="164" t="s">
        <v>1499</v>
      </c>
      <c r="P476" s="139" t="s">
        <v>12</v>
      </c>
      <c r="Q476" s="139" t="s">
        <v>1588</v>
      </c>
      <c r="R476" s="160" t="s">
        <v>2135</v>
      </c>
      <c r="S476" s="139" t="s">
        <v>2135</v>
      </c>
      <c r="V476" s="139" t="s">
        <v>1509</v>
      </c>
      <c r="W476" s="139">
        <v>4</v>
      </c>
      <c r="X476" s="165" t="s">
        <v>89</v>
      </c>
      <c r="Y476" s="139" t="s">
        <v>93</v>
      </c>
      <c r="Z476" s="139" t="s">
        <v>1946</v>
      </c>
      <c r="AD476" s="139" t="s">
        <v>146</v>
      </c>
      <c r="AE476" s="139">
        <v>0</v>
      </c>
      <c r="AG476" s="139" t="s">
        <v>1541</v>
      </c>
      <c r="AH476" s="160">
        <v>99.7</v>
      </c>
      <c r="AI476" s="166">
        <v>1</v>
      </c>
      <c r="AJ476" s="139">
        <v>1</v>
      </c>
      <c r="AK476" s="167" t="s">
        <v>109</v>
      </c>
      <c r="AL476" s="139" t="s">
        <v>107</v>
      </c>
      <c r="AN476" s="139">
        <v>0.1</v>
      </c>
      <c r="AO476" s="139">
        <v>0.1</v>
      </c>
      <c r="AP476" s="139">
        <v>0.1</v>
      </c>
      <c r="AQ476" s="139" t="s">
        <v>113</v>
      </c>
      <c r="AR476" s="167" t="s">
        <v>107</v>
      </c>
      <c r="AT476" s="139">
        <v>0.1</v>
      </c>
      <c r="AU476" s="139">
        <v>0.1</v>
      </c>
      <c r="AV476" s="139">
        <v>0.1</v>
      </c>
      <c r="AW476" s="139" t="s">
        <v>113</v>
      </c>
      <c r="AX476" s="139" t="s">
        <v>107</v>
      </c>
      <c r="AZ476" s="139">
        <v>0</v>
      </c>
      <c r="BF476" s="167">
        <v>0</v>
      </c>
      <c r="BL476" s="139">
        <v>0.1</v>
      </c>
      <c r="BM476" s="167">
        <v>0.1</v>
      </c>
      <c r="BN476" s="139">
        <v>0.1</v>
      </c>
      <c r="BO476" s="139" t="s">
        <v>109</v>
      </c>
      <c r="BP476" s="139" t="s">
        <v>105</v>
      </c>
      <c r="BX476" s="139">
        <v>0</v>
      </c>
      <c r="CE476" s="139" t="s">
        <v>2423</v>
      </c>
      <c r="CL476" s="139">
        <v>99.999999999999986</v>
      </c>
    </row>
    <row r="477" spans="1:90">
      <c r="A477" s="159">
        <v>43294</v>
      </c>
      <c r="B477" s="139" t="s">
        <v>1496</v>
      </c>
      <c r="D477" s="139" t="s">
        <v>1497</v>
      </c>
      <c r="E477" s="139">
        <v>97</v>
      </c>
      <c r="F477" s="139">
        <v>1</v>
      </c>
      <c r="G477" s="160" t="s">
        <v>933</v>
      </c>
      <c r="H477" s="139">
        <v>0</v>
      </c>
      <c r="I477" s="139">
        <v>72</v>
      </c>
      <c r="J477" s="169" t="s">
        <v>2507</v>
      </c>
      <c r="K477" s="162">
        <v>224.25</v>
      </c>
      <c r="L477" s="162">
        <v>224.97</v>
      </c>
      <c r="M477" s="163" t="s">
        <v>2553</v>
      </c>
      <c r="N477" s="164" t="s">
        <v>1499</v>
      </c>
      <c r="P477" s="139" t="s">
        <v>12</v>
      </c>
      <c r="Q477" s="139" t="s">
        <v>1588</v>
      </c>
      <c r="R477" s="160" t="s">
        <v>2135</v>
      </c>
      <c r="S477" s="139" t="s">
        <v>2135</v>
      </c>
      <c r="V477" s="139" t="s">
        <v>1509</v>
      </c>
      <c r="W477" s="139">
        <v>4</v>
      </c>
      <c r="X477" s="165" t="s">
        <v>89</v>
      </c>
      <c r="Y477" s="139" t="s">
        <v>93</v>
      </c>
      <c r="Z477" s="139" t="s">
        <v>1946</v>
      </c>
      <c r="AD477" s="139" t="s">
        <v>146</v>
      </c>
      <c r="AE477" s="139">
        <v>0</v>
      </c>
      <c r="AG477" s="139" t="s">
        <v>1541</v>
      </c>
      <c r="AH477" s="160">
        <v>99.7</v>
      </c>
      <c r="AI477" s="166">
        <v>1</v>
      </c>
      <c r="AJ477" s="139">
        <v>1</v>
      </c>
      <c r="AK477" s="167" t="s">
        <v>109</v>
      </c>
      <c r="AL477" s="139" t="s">
        <v>107</v>
      </c>
      <c r="AN477" s="139">
        <v>0.1</v>
      </c>
      <c r="AO477" s="139">
        <v>0.1</v>
      </c>
      <c r="AP477" s="139">
        <v>0.1</v>
      </c>
      <c r="AQ477" s="139" t="s">
        <v>113</v>
      </c>
      <c r="AR477" s="167" t="s">
        <v>107</v>
      </c>
      <c r="AT477" s="139">
        <v>0.1</v>
      </c>
      <c r="AU477" s="139">
        <v>0.1</v>
      </c>
      <c r="AV477" s="139">
        <v>0.1</v>
      </c>
      <c r="AW477" s="139" t="s">
        <v>113</v>
      </c>
      <c r="AX477" s="139" t="s">
        <v>107</v>
      </c>
      <c r="AZ477" s="139">
        <v>0</v>
      </c>
      <c r="BF477" s="167">
        <v>0</v>
      </c>
      <c r="BL477" s="139">
        <v>0.1</v>
      </c>
      <c r="BM477" s="167">
        <v>0.1</v>
      </c>
      <c r="BN477" s="139">
        <v>0.1</v>
      </c>
      <c r="BO477" s="139" t="s">
        <v>109</v>
      </c>
      <c r="BP477" s="139" t="s">
        <v>105</v>
      </c>
      <c r="BX477" s="139">
        <v>0</v>
      </c>
      <c r="CE477" s="139" t="s">
        <v>2423</v>
      </c>
      <c r="CL477" s="139">
        <v>99.999999999999986</v>
      </c>
    </row>
    <row r="478" spans="1:90">
      <c r="A478" s="159">
        <v>43294</v>
      </c>
      <c r="B478" s="139" t="s">
        <v>1496</v>
      </c>
      <c r="D478" s="139" t="s">
        <v>1497</v>
      </c>
      <c r="E478" s="139">
        <v>97</v>
      </c>
      <c r="F478" s="139">
        <v>2</v>
      </c>
      <c r="G478" s="160" t="s">
        <v>935</v>
      </c>
      <c r="H478" s="139">
        <v>0</v>
      </c>
      <c r="I478" s="139">
        <v>72</v>
      </c>
      <c r="J478" s="169" t="s">
        <v>2507</v>
      </c>
      <c r="K478" s="162">
        <v>224.97</v>
      </c>
      <c r="L478" s="162">
        <v>225.69</v>
      </c>
      <c r="M478" s="163" t="s">
        <v>2553</v>
      </c>
      <c r="N478" s="164" t="s">
        <v>1499</v>
      </c>
      <c r="P478" s="139" t="s">
        <v>12</v>
      </c>
      <c r="Q478" s="139" t="s">
        <v>1588</v>
      </c>
      <c r="R478" s="160" t="s">
        <v>2135</v>
      </c>
      <c r="S478" s="139" t="s">
        <v>2135</v>
      </c>
      <c r="V478" s="139" t="s">
        <v>1509</v>
      </c>
      <c r="W478" s="139">
        <v>4</v>
      </c>
      <c r="X478" s="165" t="s">
        <v>89</v>
      </c>
      <c r="Y478" s="139" t="s">
        <v>93</v>
      </c>
      <c r="Z478" s="139" t="s">
        <v>1946</v>
      </c>
      <c r="AD478" s="139" t="s">
        <v>146</v>
      </c>
      <c r="AE478" s="139">
        <v>0</v>
      </c>
      <c r="AG478" s="139" t="s">
        <v>1541</v>
      </c>
      <c r="AH478" s="160">
        <v>99.7</v>
      </c>
      <c r="AI478" s="166">
        <v>1</v>
      </c>
      <c r="AJ478" s="139">
        <v>1</v>
      </c>
      <c r="AK478" s="167" t="s">
        <v>109</v>
      </c>
      <c r="AL478" s="139" t="s">
        <v>107</v>
      </c>
      <c r="AN478" s="139">
        <v>0.1</v>
      </c>
      <c r="AO478" s="139">
        <v>0.1</v>
      </c>
      <c r="AP478" s="139">
        <v>0.1</v>
      </c>
      <c r="AQ478" s="139" t="s">
        <v>113</v>
      </c>
      <c r="AR478" s="167" t="s">
        <v>107</v>
      </c>
      <c r="AT478" s="139">
        <v>0.1</v>
      </c>
      <c r="AU478" s="139">
        <v>0.1</v>
      </c>
      <c r="AV478" s="139">
        <v>0.1</v>
      </c>
      <c r="AW478" s="139" t="s">
        <v>113</v>
      </c>
      <c r="AX478" s="139" t="s">
        <v>107</v>
      </c>
      <c r="AZ478" s="139">
        <v>0</v>
      </c>
      <c r="BF478" s="167">
        <v>0</v>
      </c>
      <c r="BL478" s="139">
        <v>0.1</v>
      </c>
      <c r="BM478" s="167">
        <v>0.1</v>
      </c>
      <c r="BN478" s="139">
        <v>0.1</v>
      </c>
      <c r="BO478" s="139" t="s">
        <v>109</v>
      </c>
      <c r="BP478" s="139" t="s">
        <v>105</v>
      </c>
      <c r="BX478" s="139">
        <v>0</v>
      </c>
      <c r="CE478" s="139" t="s">
        <v>2423</v>
      </c>
      <c r="CL478" s="139">
        <v>99.999999999999986</v>
      </c>
    </row>
    <row r="479" spans="1:90">
      <c r="A479" s="159">
        <v>43294</v>
      </c>
      <c r="B479" s="139" t="s">
        <v>1496</v>
      </c>
      <c r="D479" s="139" t="s">
        <v>1497</v>
      </c>
      <c r="E479" s="139">
        <v>97</v>
      </c>
      <c r="F479" s="139">
        <v>3</v>
      </c>
      <c r="G479" s="160" t="s">
        <v>937</v>
      </c>
      <c r="H479" s="139">
        <v>0</v>
      </c>
      <c r="I479" s="139">
        <v>73</v>
      </c>
      <c r="J479" s="169" t="s">
        <v>2507</v>
      </c>
      <c r="K479" s="162">
        <v>225.69</v>
      </c>
      <c r="L479" s="162">
        <v>226.42</v>
      </c>
      <c r="M479" s="163" t="s">
        <v>2553</v>
      </c>
      <c r="N479" s="164" t="s">
        <v>1499</v>
      </c>
      <c r="P479" s="139" t="s">
        <v>12</v>
      </c>
      <c r="Q479" s="139" t="s">
        <v>1588</v>
      </c>
      <c r="R479" s="160" t="s">
        <v>2135</v>
      </c>
      <c r="S479" s="139" t="s">
        <v>2135</v>
      </c>
      <c r="V479" s="139" t="s">
        <v>1509</v>
      </c>
      <c r="W479" s="139">
        <v>4</v>
      </c>
      <c r="X479" s="165" t="s">
        <v>89</v>
      </c>
      <c r="Y479" s="139" t="s">
        <v>93</v>
      </c>
      <c r="Z479" s="139" t="s">
        <v>1946</v>
      </c>
      <c r="AD479" s="139" t="s">
        <v>146</v>
      </c>
      <c r="AE479" s="139">
        <v>0</v>
      </c>
      <c r="AG479" s="139" t="s">
        <v>1541</v>
      </c>
      <c r="AH479" s="160">
        <v>99.7</v>
      </c>
      <c r="AI479" s="166">
        <v>1</v>
      </c>
      <c r="AJ479" s="139">
        <v>1</v>
      </c>
      <c r="AK479" s="167" t="s">
        <v>109</v>
      </c>
      <c r="AL479" s="139" t="s">
        <v>107</v>
      </c>
      <c r="AN479" s="139">
        <v>0.1</v>
      </c>
      <c r="AO479" s="139">
        <v>0.1</v>
      </c>
      <c r="AP479" s="139">
        <v>0.1</v>
      </c>
      <c r="AQ479" s="139" t="s">
        <v>113</v>
      </c>
      <c r="AR479" s="167" t="s">
        <v>107</v>
      </c>
      <c r="AT479" s="139">
        <v>0.1</v>
      </c>
      <c r="AU479" s="139">
        <v>0.1</v>
      </c>
      <c r="AV479" s="139">
        <v>0.1</v>
      </c>
      <c r="AW479" s="139" t="s">
        <v>113</v>
      </c>
      <c r="AX479" s="139" t="s">
        <v>107</v>
      </c>
      <c r="AZ479" s="139">
        <v>0</v>
      </c>
      <c r="BF479" s="167">
        <v>0</v>
      </c>
      <c r="BL479" s="139">
        <v>0.1</v>
      </c>
      <c r="BM479" s="167">
        <v>0.1</v>
      </c>
      <c r="BN479" s="139">
        <v>0.1</v>
      </c>
      <c r="BO479" s="139" t="s">
        <v>109</v>
      </c>
      <c r="BP479" s="139" t="s">
        <v>105</v>
      </c>
      <c r="BX479" s="139">
        <v>0</v>
      </c>
      <c r="CE479" s="139" t="s">
        <v>2423</v>
      </c>
      <c r="CL479" s="139">
        <v>99.999999999999986</v>
      </c>
    </row>
    <row r="480" spans="1:90">
      <c r="A480" s="159">
        <v>43294</v>
      </c>
      <c r="B480" s="139" t="s">
        <v>1496</v>
      </c>
      <c r="D480" s="139" t="s">
        <v>1497</v>
      </c>
      <c r="E480" s="139">
        <v>97</v>
      </c>
      <c r="F480" s="139">
        <v>4</v>
      </c>
      <c r="G480" s="160" t="s">
        <v>939</v>
      </c>
      <c r="H480" s="139">
        <v>0</v>
      </c>
      <c r="I480" s="139">
        <v>99.5</v>
      </c>
      <c r="J480" s="169" t="s">
        <v>2507</v>
      </c>
      <c r="K480" s="162">
        <v>226.42</v>
      </c>
      <c r="L480" s="162">
        <v>227.41499999999999</v>
      </c>
      <c r="M480" s="163" t="s">
        <v>2553</v>
      </c>
      <c r="N480" s="164" t="s">
        <v>1499</v>
      </c>
      <c r="P480" s="139" t="s">
        <v>12</v>
      </c>
      <c r="Q480" s="139" t="s">
        <v>1588</v>
      </c>
      <c r="R480" s="160" t="s">
        <v>2135</v>
      </c>
      <c r="S480" s="139" t="s">
        <v>2135</v>
      </c>
      <c r="V480" s="139" t="s">
        <v>1509</v>
      </c>
      <c r="W480" s="139">
        <v>4</v>
      </c>
      <c r="X480" s="165" t="s">
        <v>89</v>
      </c>
      <c r="Y480" s="139" t="s">
        <v>93</v>
      </c>
      <c r="Z480" s="139" t="s">
        <v>1946</v>
      </c>
      <c r="AD480" s="139" t="s">
        <v>146</v>
      </c>
      <c r="AE480" s="139">
        <v>0</v>
      </c>
      <c r="AG480" s="139" t="s">
        <v>1541</v>
      </c>
      <c r="AH480" s="160">
        <v>99.7</v>
      </c>
      <c r="AI480" s="166">
        <v>1</v>
      </c>
      <c r="AJ480" s="139">
        <v>1</v>
      </c>
      <c r="AK480" s="167" t="s">
        <v>109</v>
      </c>
      <c r="AL480" s="139" t="s">
        <v>107</v>
      </c>
      <c r="AN480" s="139">
        <v>0.1</v>
      </c>
      <c r="AO480" s="139">
        <v>0.1</v>
      </c>
      <c r="AP480" s="139">
        <v>0.1</v>
      </c>
      <c r="AQ480" s="139" t="s">
        <v>113</v>
      </c>
      <c r="AR480" s="167" t="s">
        <v>107</v>
      </c>
      <c r="AT480" s="139">
        <v>0.1</v>
      </c>
      <c r="AU480" s="139">
        <v>0.1</v>
      </c>
      <c r="AV480" s="139">
        <v>0.1</v>
      </c>
      <c r="AW480" s="139" t="s">
        <v>113</v>
      </c>
      <c r="AX480" s="139" t="s">
        <v>107</v>
      </c>
      <c r="AZ480" s="139">
        <v>0</v>
      </c>
      <c r="BF480" s="167">
        <v>0</v>
      </c>
      <c r="BL480" s="139">
        <v>0.1</v>
      </c>
      <c r="BM480" s="167">
        <v>0.1</v>
      </c>
      <c r="BN480" s="139">
        <v>0.1</v>
      </c>
      <c r="BO480" s="139" t="s">
        <v>109</v>
      </c>
      <c r="BP480" s="139" t="s">
        <v>105</v>
      </c>
      <c r="BX480" s="139">
        <v>0</v>
      </c>
      <c r="CE480" s="139" t="s">
        <v>2423</v>
      </c>
      <c r="CL480" s="139">
        <v>99.999999999999986</v>
      </c>
    </row>
    <row r="481" spans="1:90">
      <c r="A481" s="159">
        <v>43294</v>
      </c>
      <c r="B481" s="139" t="s">
        <v>1496</v>
      </c>
      <c r="D481" s="139" t="s">
        <v>1497</v>
      </c>
      <c r="E481" s="139">
        <v>98</v>
      </c>
      <c r="F481" s="139">
        <v>1</v>
      </c>
      <c r="G481" s="160" t="s">
        <v>941</v>
      </c>
      <c r="H481" s="139">
        <v>0</v>
      </c>
      <c r="I481" s="139">
        <v>64.5</v>
      </c>
      <c r="J481" s="169" t="s">
        <v>2507</v>
      </c>
      <c r="K481" s="162">
        <v>227.25</v>
      </c>
      <c r="L481" s="162">
        <v>227.89500000000001</v>
      </c>
      <c r="M481" s="163" t="s">
        <v>2553</v>
      </c>
      <c r="N481" s="164" t="s">
        <v>1499</v>
      </c>
      <c r="P481" s="139" t="s">
        <v>12</v>
      </c>
      <c r="Q481" s="139" t="s">
        <v>1588</v>
      </c>
      <c r="R481" s="160" t="s">
        <v>2135</v>
      </c>
      <c r="S481" s="139" t="s">
        <v>2135</v>
      </c>
      <c r="V481" s="139" t="s">
        <v>1509</v>
      </c>
      <c r="W481" s="139">
        <v>4</v>
      </c>
      <c r="X481" s="165" t="s">
        <v>89</v>
      </c>
      <c r="Y481" s="139" t="s">
        <v>93</v>
      </c>
      <c r="Z481" s="139" t="s">
        <v>1946</v>
      </c>
      <c r="AD481" s="139" t="s">
        <v>146</v>
      </c>
      <c r="AE481" s="139">
        <v>0</v>
      </c>
      <c r="AG481" s="139" t="s">
        <v>1541</v>
      </c>
      <c r="AH481" s="160">
        <v>99.7</v>
      </c>
      <c r="AI481" s="166">
        <v>1</v>
      </c>
      <c r="AJ481" s="139">
        <v>1</v>
      </c>
      <c r="AK481" s="167" t="s">
        <v>109</v>
      </c>
      <c r="AL481" s="139" t="s">
        <v>107</v>
      </c>
      <c r="AN481" s="139">
        <v>0.1</v>
      </c>
      <c r="AO481" s="139">
        <v>0.1</v>
      </c>
      <c r="AP481" s="139">
        <v>0.1</v>
      </c>
      <c r="AQ481" s="139" t="s">
        <v>113</v>
      </c>
      <c r="AR481" s="167" t="s">
        <v>107</v>
      </c>
      <c r="AT481" s="139">
        <v>0.1</v>
      </c>
      <c r="AU481" s="139">
        <v>0.1</v>
      </c>
      <c r="AV481" s="139">
        <v>0.1</v>
      </c>
      <c r="AW481" s="139" t="s">
        <v>113</v>
      </c>
      <c r="AX481" s="139" t="s">
        <v>107</v>
      </c>
      <c r="AZ481" s="139">
        <v>0</v>
      </c>
      <c r="BF481" s="167">
        <v>0</v>
      </c>
      <c r="BL481" s="139">
        <v>0.1</v>
      </c>
      <c r="BM481" s="167">
        <v>0.1</v>
      </c>
      <c r="BN481" s="139">
        <v>0.1</v>
      </c>
      <c r="BO481" s="139" t="s">
        <v>109</v>
      </c>
      <c r="BP481" s="139" t="s">
        <v>105</v>
      </c>
      <c r="BX481" s="139">
        <v>0</v>
      </c>
      <c r="CE481" s="139" t="s">
        <v>2423</v>
      </c>
      <c r="CL481" s="139">
        <v>99.999999999999986</v>
      </c>
    </row>
    <row r="482" spans="1:90">
      <c r="A482" s="159">
        <v>43294</v>
      </c>
      <c r="B482" s="139" t="s">
        <v>1496</v>
      </c>
      <c r="D482" s="139" t="s">
        <v>1497</v>
      </c>
      <c r="E482" s="139">
        <v>98</v>
      </c>
      <c r="F482" s="139">
        <v>2</v>
      </c>
      <c r="G482" s="160" t="s">
        <v>943</v>
      </c>
      <c r="H482" s="139">
        <v>0</v>
      </c>
      <c r="I482" s="139">
        <v>78.5</v>
      </c>
      <c r="J482" s="169" t="s">
        <v>2507</v>
      </c>
      <c r="K482" s="162">
        <v>227.89500000000001</v>
      </c>
      <c r="L482" s="162">
        <v>228.68</v>
      </c>
      <c r="M482" s="163" t="s">
        <v>2553</v>
      </c>
      <c r="N482" s="164" t="s">
        <v>1499</v>
      </c>
      <c r="P482" s="139" t="s">
        <v>12</v>
      </c>
      <c r="Q482" s="139" t="s">
        <v>1588</v>
      </c>
      <c r="R482" s="160" t="s">
        <v>2135</v>
      </c>
      <c r="S482" s="139" t="s">
        <v>2135</v>
      </c>
      <c r="V482" s="139" t="s">
        <v>1509</v>
      </c>
      <c r="W482" s="139">
        <v>4</v>
      </c>
      <c r="X482" s="165" t="s">
        <v>89</v>
      </c>
      <c r="Y482" s="139" t="s">
        <v>93</v>
      </c>
      <c r="Z482" s="139" t="s">
        <v>1946</v>
      </c>
      <c r="AD482" s="139" t="s">
        <v>146</v>
      </c>
      <c r="AE482" s="139">
        <v>0</v>
      </c>
      <c r="AG482" s="139" t="s">
        <v>1541</v>
      </c>
      <c r="AH482" s="160">
        <v>99.7</v>
      </c>
      <c r="AI482" s="166">
        <v>1</v>
      </c>
      <c r="AJ482" s="139">
        <v>1</v>
      </c>
      <c r="AK482" s="167" t="s">
        <v>109</v>
      </c>
      <c r="AL482" s="139" t="s">
        <v>107</v>
      </c>
      <c r="AN482" s="139">
        <v>0.1</v>
      </c>
      <c r="AO482" s="139">
        <v>0.1</v>
      </c>
      <c r="AP482" s="139">
        <v>0.1</v>
      </c>
      <c r="AQ482" s="139" t="s">
        <v>113</v>
      </c>
      <c r="AR482" s="167" t="s">
        <v>107</v>
      </c>
      <c r="AT482" s="139">
        <v>0.1</v>
      </c>
      <c r="AU482" s="139">
        <v>0.1</v>
      </c>
      <c r="AV482" s="139">
        <v>0.1</v>
      </c>
      <c r="AW482" s="139" t="s">
        <v>113</v>
      </c>
      <c r="AX482" s="139" t="s">
        <v>107</v>
      </c>
      <c r="AZ482" s="139">
        <v>0</v>
      </c>
      <c r="BF482" s="167">
        <v>0</v>
      </c>
      <c r="BL482" s="139">
        <v>0.1</v>
      </c>
      <c r="BM482" s="167">
        <v>0.1</v>
      </c>
      <c r="BN482" s="139">
        <v>0.1</v>
      </c>
      <c r="BO482" s="139" t="s">
        <v>109</v>
      </c>
      <c r="BP482" s="139" t="s">
        <v>105</v>
      </c>
      <c r="BX482" s="139">
        <v>0</v>
      </c>
      <c r="CE482" s="139" t="s">
        <v>2423</v>
      </c>
      <c r="CL482" s="139">
        <v>99.999999999999986</v>
      </c>
    </row>
    <row r="483" spans="1:90">
      <c r="A483" s="159">
        <v>43294</v>
      </c>
      <c r="B483" s="139" t="s">
        <v>1496</v>
      </c>
      <c r="D483" s="139" t="s">
        <v>1497</v>
      </c>
      <c r="E483" s="139">
        <v>98</v>
      </c>
      <c r="F483" s="139">
        <v>3</v>
      </c>
      <c r="G483" s="160" t="s">
        <v>945</v>
      </c>
      <c r="H483" s="139">
        <v>0</v>
      </c>
      <c r="I483" s="139">
        <v>79.5</v>
      </c>
      <c r="J483" s="169" t="s">
        <v>2507</v>
      </c>
      <c r="K483" s="162">
        <v>228.68</v>
      </c>
      <c r="L483" s="162">
        <v>229.47499999999999</v>
      </c>
      <c r="M483" s="163" t="s">
        <v>2553</v>
      </c>
      <c r="N483" s="164" t="s">
        <v>1499</v>
      </c>
      <c r="P483" s="139" t="s">
        <v>12</v>
      </c>
      <c r="Q483" s="139" t="s">
        <v>1588</v>
      </c>
      <c r="R483" s="160" t="s">
        <v>2135</v>
      </c>
      <c r="S483" s="139" t="s">
        <v>2135</v>
      </c>
      <c r="V483" s="139" t="s">
        <v>1509</v>
      </c>
      <c r="W483" s="139">
        <v>4</v>
      </c>
      <c r="X483" s="165" t="s">
        <v>89</v>
      </c>
      <c r="Y483" s="139" t="s">
        <v>93</v>
      </c>
      <c r="Z483" s="139" t="s">
        <v>1946</v>
      </c>
      <c r="AD483" s="139" t="s">
        <v>146</v>
      </c>
      <c r="AE483" s="139">
        <v>0</v>
      </c>
      <c r="AG483" s="139" t="s">
        <v>1541</v>
      </c>
      <c r="AH483" s="160">
        <v>99.7</v>
      </c>
      <c r="AI483" s="166">
        <v>1</v>
      </c>
      <c r="AJ483" s="139">
        <v>1</v>
      </c>
      <c r="AK483" s="167" t="s">
        <v>109</v>
      </c>
      <c r="AL483" s="139" t="s">
        <v>107</v>
      </c>
      <c r="AN483" s="139">
        <v>0.1</v>
      </c>
      <c r="AO483" s="139">
        <v>0.1</v>
      </c>
      <c r="AP483" s="139">
        <v>0.1</v>
      </c>
      <c r="AQ483" s="139" t="s">
        <v>113</v>
      </c>
      <c r="AR483" s="167" t="s">
        <v>107</v>
      </c>
      <c r="AT483" s="139">
        <v>0.1</v>
      </c>
      <c r="AU483" s="139">
        <v>0.1</v>
      </c>
      <c r="AV483" s="139">
        <v>0.1</v>
      </c>
      <c r="AW483" s="139" t="s">
        <v>113</v>
      </c>
      <c r="AX483" s="139" t="s">
        <v>107</v>
      </c>
      <c r="AZ483" s="139">
        <v>0</v>
      </c>
      <c r="BF483" s="167">
        <v>0</v>
      </c>
      <c r="BL483" s="139">
        <v>0.1</v>
      </c>
      <c r="BM483" s="167">
        <v>0.1</v>
      </c>
      <c r="BN483" s="139">
        <v>0.1</v>
      </c>
      <c r="BO483" s="139" t="s">
        <v>109</v>
      </c>
      <c r="BP483" s="139" t="s">
        <v>105</v>
      </c>
      <c r="BX483" s="139">
        <v>0</v>
      </c>
      <c r="CE483" s="139" t="s">
        <v>2423</v>
      </c>
      <c r="CL483" s="139">
        <v>99.999999999999986</v>
      </c>
    </row>
    <row r="484" spans="1:90">
      <c r="A484" s="159">
        <v>43294</v>
      </c>
      <c r="B484" s="139" t="s">
        <v>1496</v>
      </c>
      <c r="D484" s="139" t="s">
        <v>1497</v>
      </c>
      <c r="E484" s="139">
        <v>98</v>
      </c>
      <c r="F484" s="139">
        <v>4</v>
      </c>
      <c r="G484" s="160" t="s">
        <v>947</v>
      </c>
      <c r="H484" s="139">
        <v>0</v>
      </c>
      <c r="I484" s="139">
        <v>97.5</v>
      </c>
      <c r="J484" s="169" t="s">
        <v>2507</v>
      </c>
      <c r="K484" s="162">
        <v>229.47499999999999</v>
      </c>
      <c r="L484" s="162">
        <v>230.45</v>
      </c>
      <c r="M484" s="163" t="s">
        <v>2553</v>
      </c>
      <c r="N484" s="164" t="s">
        <v>1499</v>
      </c>
      <c r="P484" s="139" t="s">
        <v>12</v>
      </c>
      <c r="Q484" s="139" t="s">
        <v>1588</v>
      </c>
      <c r="R484" s="160" t="s">
        <v>2135</v>
      </c>
      <c r="S484" s="139" t="s">
        <v>2135</v>
      </c>
      <c r="V484" s="139" t="s">
        <v>1509</v>
      </c>
      <c r="W484" s="139">
        <v>4</v>
      </c>
      <c r="X484" s="165" t="s">
        <v>89</v>
      </c>
      <c r="Y484" s="139" t="s">
        <v>93</v>
      </c>
      <c r="Z484" s="139" t="s">
        <v>1946</v>
      </c>
      <c r="AD484" s="139" t="s">
        <v>146</v>
      </c>
      <c r="AE484" s="139">
        <v>0</v>
      </c>
      <c r="AG484" s="139" t="s">
        <v>1541</v>
      </c>
      <c r="AH484" s="160">
        <v>99.7</v>
      </c>
      <c r="AI484" s="166">
        <v>1</v>
      </c>
      <c r="AJ484" s="139">
        <v>1</v>
      </c>
      <c r="AK484" s="167" t="s">
        <v>109</v>
      </c>
      <c r="AL484" s="139" t="s">
        <v>107</v>
      </c>
      <c r="AN484" s="139">
        <v>0.1</v>
      </c>
      <c r="AO484" s="139">
        <v>0.1</v>
      </c>
      <c r="AP484" s="139">
        <v>0.1</v>
      </c>
      <c r="AQ484" s="139" t="s">
        <v>113</v>
      </c>
      <c r="AR484" s="167" t="s">
        <v>107</v>
      </c>
      <c r="AT484" s="139">
        <v>0.1</v>
      </c>
      <c r="AU484" s="139">
        <v>0.1</v>
      </c>
      <c r="AV484" s="139">
        <v>0.1</v>
      </c>
      <c r="AW484" s="139" t="s">
        <v>113</v>
      </c>
      <c r="AX484" s="139" t="s">
        <v>107</v>
      </c>
      <c r="AZ484" s="139">
        <v>0</v>
      </c>
      <c r="BF484" s="167">
        <v>0</v>
      </c>
      <c r="BL484" s="139">
        <v>0.1</v>
      </c>
      <c r="BM484" s="167">
        <v>0.1</v>
      </c>
      <c r="BN484" s="139">
        <v>0.1</v>
      </c>
      <c r="BO484" s="139" t="s">
        <v>109</v>
      </c>
      <c r="BP484" s="139" t="s">
        <v>105</v>
      </c>
      <c r="BX484" s="139">
        <v>0</v>
      </c>
      <c r="CE484" s="139" t="s">
        <v>2423</v>
      </c>
      <c r="CL484" s="139">
        <v>99.999999999999986</v>
      </c>
    </row>
    <row r="485" spans="1:90">
      <c r="A485" s="159">
        <v>43294</v>
      </c>
      <c r="B485" s="139" t="s">
        <v>1496</v>
      </c>
      <c r="D485" s="139" t="s">
        <v>1497</v>
      </c>
      <c r="E485" s="139">
        <v>99</v>
      </c>
      <c r="F485" s="139">
        <v>1</v>
      </c>
      <c r="G485" s="160" t="s">
        <v>949</v>
      </c>
      <c r="H485" s="139">
        <v>0</v>
      </c>
      <c r="I485" s="139">
        <v>92</v>
      </c>
      <c r="J485" s="169" t="s">
        <v>2507</v>
      </c>
      <c r="K485" s="162">
        <v>230.25</v>
      </c>
      <c r="L485" s="162">
        <v>231.17</v>
      </c>
      <c r="M485" s="163" t="s">
        <v>2553</v>
      </c>
      <c r="N485" s="164" t="s">
        <v>1499</v>
      </c>
      <c r="P485" s="139" t="s">
        <v>12</v>
      </c>
      <c r="Q485" s="139" t="s">
        <v>1588</v>
      </c>
      <c r="R485" s="160" t="s">
        <v>2135</v>
      </c>
      <c r="S485" s="139" t="s">
        <v>2135</v>
      </c>
      <c r="V485" s="139" t="s">
        <v>1509</v>
      </c>
      <c r="W485" s="139">
        <v>4</v>
      </c>
      <c r="X485" s="165" t="s">
        <v>89</v>
      </c>
      <c r="Y485" s="139" t="s">
        <v>93</v>
      </c>
      <c r="Z485" s="139" t="s">
        <v>1946</v>
      </c>
      <c r="AD485" s="139" t="s">
        <v>146</v>
      </c>
      <c r="AE485" s="139">
        <v>0</v>
      </c>
      <c r="AG485" s="139" t="s">
        <v>1541</v>
      </c>
      <c r="AH485" s="160">
        <v>99.7</v>
      </c>
      <c r="AI485" s="166">
        <v>1</v>
      </c>
      <c r="AJ485" s="139">
        <v>1</v>
      </c>
      <c r="AK485" s="167" t="s">
        <v>109</v>
      </c>
      <c r="AL485" s="139" t="s">
        <v>107</v>
      </c>
      <c r="AN485" s="139">
        <v>0.1</v>
      </c>
      <c r="AO485" s="139">
        <v>0.1</v>
      </c>
      <c r="AP485" s="139">
        <v>0.1</v>
      </c>
      <c r="AQ485" s="139" t="s">
        <v>113</v>
      </c>
      <c r="AR485" s="167" t="s">
        <v>107</v>
      </c>
      <c r="AT485" s="139">
        <v>0.1</v>
      </c>
      <c r="AU485" s="139">
        <v>0.1</v>
      </c>
      <c r="AV485" s="139">
        <v>0.1</v>
      </c>
      <c r="AW485" s="139" t="s">
        <v>113</v>
      </c>
      <c r="AX485" s="139" t="s">
        <v>107</v>
      </c>
      <c r="AZ485" s="139">
        <v>0</v>
      </c>
      <c r="BF485" s="167">
        <v>0</v>
      </c>
      <c r="BL485" s="139">
        <v>0.1</v>
      </c>
      <c r="BM485" s="167">
        <v>0.1</v>
      </c>
      <c r="BN485" s="139">
        <v>0.1</v>
      </c>
      <c r="BO485" s="139" t="s">
        <v>109</v>
      </c>
      <c r="BP485" s="139" t="s">
        <v>105</v>
      </c>
      <c r="BX485" s="139">
        <v>0</v>
      </c>
      <c r="CE485" s="139" t="s">
        <v>2423</v>
      </c>
      <c r="CL485" s="139">
        <v>99.999999999999986</v>
      </c>
    </row>
    <row r="486" spans="1:90">
      <c r="A486" s="159">
        <v>43294</v>
      </c>
      <c r="B486" s="139" t="s">
        <v>1496</v>
      </c>
      <c r="D486" s="139" t="s">
        <v>1497</v>
      </c>
      <c r="E486" s="139">
        <v>99</v>
      </c>
      <c r="F486" s="139">
        <v>2</v>
      </c>
      <c r="G486" s="160" t="s">
        <v>951</v>
      </c>
      <c r="H486" s="139">
        <v>0</v>
      </c>
      <c r="I486" s="139">
        <v>49</v>
      </c>
      <c r="J486" s="169" t="s">
        <v>2507</v>
      </c>
      <c r="K486" s="162">
        <v>231.17</v>
      </c>
      <c r="L486" s="162">
        <v>231.66</v>
      </c>
      <c r="M486" s="163" t="s">
        <v>2553</v>
      </c>
      <c r="N486" s="164" t="s">
        <v>1499</v>
      </c>
      <c r="P486" s="139" t="s">
        <v>12</v>
      </c>
      <c r="Q486" s="139" t="s">
        <v>1588</v>
      </c>
      <c r="R486" s="160" t="s">
        <v>2135</v>
      </c>
      <c r="S486" s="139" t="s">
        <v>21</v>
      </c>
      <c r="V486" s="139" t="s">
        <v>1509</v>
      </c>
      <c r="W486" s="139">
        <v>4</v>
      </c>
      <c r="X486" s="165" t="s">
        <v>89</v>
      </c>
      <c r="Y486" s="139" t="s">
        <v>93</v>
      </c>
      <c r="Z486" s="139" t="s">
        <v>1946</v>
      </c>
      <c r="AD486" s="139" t="s">
        <v>146</v>
      </c>
      <c r="AE486" s="139">
        <v>0</v>
      </c>
      <c r="AG486" s="139" t="s">
        <v>1541</v>
      </c>
      <c r="AH486" s="160">
        <v>99.7</v>
      </c>
      <c r="AI486" s="166">
        <v>1</v>
      </c>
      <c r="AJ486" s="139">
        <v>1</v>
      </c>
      <c r="AK486" s="167" t="s">
        <v>109</v>
      </c>
      <c r="AL486" s="139" t="s">
        <v>107</v>
      </c>
      <c r="AN486" s="139">
        <v>0.1</v>
      </c>
      <c r="AO486" s="139">
        <v>0.1</v>
      </c>
      <c r="AP486" s="139">
        <v>0.1</v>
      </c>
      <c r="AQ486" s="139" t="s">
        <v>113</v>
      </c>
      <c r="AR486" s="167" t="s">
        <v>107</v>
      </c>
      <c r="AT486" s="139">
        <v>0.1</v>
      </c>
      <c r="AU486" s="139">
        <v>0.1</v>
      </c>
      <c r="AV486" s="139">
        <v>0.1</v>
      </c>
      <c r="AW486" s="139" t="s">
        <v>113</v>
      </c>
      <c r="AX486" s="139" t="s">
        <v>107</v>
      </c>
      <c r="AZ486" s="139">
        <v>0</v>
      </c>
      <c r="BF486" s="167">
        <v>0</v>
      </c>
      <c r="BL486" s="139">
        <v>0.1</v>
      </c>
      <c r="BM486" s="167">
        <v>0.1</v>
      </c>
      <c r="BN486" s="139">
        <v>0.1</v>
      </c>
      <c r="BO486" s="139" t="s">
        <v>109</v>
      </c>
      <c r="BP486" s="139" t="s">
        <v>105</v>
      </c>
      <c r="BX486" s="139">
        <v>0</v>
      </c>
      <c r="CE486" s="139" t="s">
        <v>2423</v>
      </c>
      <c r="CL486" s="139">
        <v>99.999999999999986</v>
      </c>
    </row>
    <row r="487" spans="1:90">
      <c r="A487" s="159">
        <v>43294</v>
      </c>
      <c r="B487" s="139" t="s">
        <v>1496</v>
      </c>
      <c r="D487" s="139" t="s">
        <v>1497</v>
      </c>
      <c r="E487" s="139">
        <v>99</v>
      </c>
      <c r="F487" s="139">
        <v>2</v>
      </c>
      <c r="G487" s="160" t="s">
        <v>951</v>
      </c>
      <c r="H487" s="139">
        <v>49</v>
      </c>
      <c r="I487" s="139">
        <v>49.5</v>
      </c>
      <c r="J487" s="169" t="s">
        <v>2507</v>
      </c>
      <c r="K487" s="162">
        <v>231.66</v>
      </c>
      <c r="L487" s="162">
        <v>231.66499999999999</v>
      </c>
      <c r="M487" s="163" t="s">
        <v>2554</v>
      </c>
      <c r="N487" s="164">
        <v>1</v>
      </c>
      <c r="P487" s="139" t="s">
        <v>2541</v>
      </c>
      <c r="Q487" s="139" t="s">
        <v>2542</v>
      </c>
      <c r="R487" s="160" t="s">
        <v>21</v>
      </c>
      <c r="S487" s="139" t="s">
        <v>21</v>
      </c>
      <c r="T487" s="139" t="s">
        <v>133</v>
      </c>
      <c r="U487" s="139" t="s">
        <v>140</v>
      </c>
      <c r="V487" s="139" t="s">
        <v>1501</v>
      </c>
      <c r="W487" s="139">
        <v>3</v>
      </c>
      <c r="X487" s="165" t="s">
        <v>89</v>
      </c>
      <c r="Y487" s="139" t="s">
        <v>93</v>
      </c>
      <c r="Z487" s="139" t="s">
        <v>1946</v>
      </c>
      <c r="AD487" s="139" t="s">
        <v>146</v>
      </c>
      <c r="AE487" s="139">
        <v>0</v>
      </c>
      <c r="AG487" s="139" t="s">
        <v>1541</v>
      </c>
      <c r="AH487" s="160">
        <v>50</v>
      </c>
      <c r="AI487" s="166">
        <v>1</v>
      </c>
      <c r="AJ487" s="139">
        <v>1</v>
      </c>
      <c r="AK487" s="167" t="s">
        <v>109</v>
      </c>
      <c r="AL487" s="139" t="s">
        <v>107</v>
      </c>
      <c r="AN487" s="139">
        <v>0</v>
      </c>
      <c r="AT487" s="139">
        <v>0</v>
      </c>
      <c r="AZ487" s="139">
        <v>0</v>
      </c>
      <c r="BF487" s="167">
        <v>0</v>
      </c>
      <c r="BL487" s="139">
        <v>50</v>
      </c>
      <c r="BM487" s="167">
        <v>0.5</v>
      </c>
      <c r="BN487" s="139">
        <v>0.5</v>
      </c>
      <c r="BO487" s="139" t="s">
        <v>109</v>
      </c>
      <c r="BP487" s="139" t="s">
        <v>105</v>
      </c>
      <c r="BX487" s="139">
        <v>0</v>
      </c>
      <c r="CE487" s="139" t="s">
        <v>2543</v>
      </c>
      <c r="CL487" s="139">
        <v>100</v>
      </c>
    </row>
    <row r="488" spans="1:90">
      <c r="A488" s="159">
        <v>43294</v>
      </c>
      <c r="B488" s="139" t="s">
        <v>1496</v>
      </c>
      <c r="D488" s="139" t="s">
        <v>1497</v>
      </c>
      <c r="E488" s="139">
        <v>99</v>
      </c>
      <c r="F488" s="139">
        <v>2</v>
      </c>
      <c r="G488" s="160" t="s">
        <v>951</v>
      </c>
      <c r="H488" s="139">
        <v>49.5</v>
      </c>
      <c r="I488" s="139">
        <v>82.5</v>
      </c>
      <c r="J488" s="169" t="s">
        <v>2507</v>
      </c>
      <c r="K488" s="162">
        <v>231.66499999999999</v>
      </c>
      <c r="L488" s="162">
        <v>231.99499999999998</v>
      </c>
      <c r="M488" s="163" t="s">
        <v>2555</v>
      </c>
      <c r="N488" s="164" t="s">
        <v>1499</v>
      </c>
      <c r="P488" s="139" t="s">
        <v>12</v>
      </c>
      <c r="Q488" s="139" t="s">
        <v>1588</v>
      </c>
      <c r="R488" s="160" t="s">
        <v>21</v>
      </c>
      <c r="S488" s="139" t="s">
        <v>2135</v>
      </c>
      <c r="T488" s="139" t="s">
        <v>133</v>
      </c>
      <c r="V488" s="139" t="s">
        <v>1509</v>
      </c>
      <c r="W488" s="139">
        <v>4</v>
      </c>
      <c r="X488" s="165" t="s">
        <v>89</v>
      </c>
      <c r="Y488" s="139" t="s">
        <v>93</v>
      </c>
      <c r="Z488" s="139" t="s">
        <v>1946</v>
      </c>
      <c r="AD488" s="139" t="s">
        <v>146</v>
      </c>
      <c r="AE488" s="139">
        <v>0</v>
      </c>
      <c r="AG488" s="139" t="s">
        <v>1541</v>
      </c>
      <c r="AH488" s="160">
        <v>99.7</v>
      </c>
      <c r="AI488" s="166">
        <v>1</v>
      </c>
      <c r="AJ488" s="139">
        <v>1</v>
      </c>
      <c r="AK488" s="167" t="s">
        <v>109</v>
      </c>
      <c r="AL488" s="139" t="s">
        <v>107</v>
      </c>
      <c r="AN488" s="139">
        <v>0.1</v>
      </c>
      <c r="AO488" s="139">
        <v>0.1</v>
      </c>
      <c r="AP488" s="139">
        <v>0.1</v>
      </c>
      <c r="AQ488" s="139" t="s">
        <v>113</v>
      </c>
      <c r="AR488" s="167" t="s">
        <v>107</v>
      </c>
      <c r="AT488" s="139">
        <v>0.1</v>
      </c>
      <c r="AU488" s="139">
        <v>0.1</v>
      </c>
      <c r="AV488" s="139">
        <v>0.1</v>
      </c>
      <c r="AW488" s="139" t="s">
        <v>113</v>
      </c>
      <c r="AX488" s="139" t="s">
        <v>107</v>
      </c>
      <c r="AZ488" s="139">
        <v>0</v>
      </c>
      <c r="BF488" s="167">
        <v>0</v>
      </c>
      <c r="BL488" s="139">
        <v>0.1</v>
      </c>
      <c r="BM488" s="167">
        <v>0.1</v>
      </c>
      <c r="BN488" s="139">
        <v>0.1</v>
      </c>
      <c r="BO488" s="139" t="s">
        <v>109</v>
      </c>
      <c r="BP488" s="139" t="s">
        <v>105</v>
      </c>
      <c r="BX488" s="139">
        <v>0</v>
      </c>
      <c r="CE488" s="139" t="s">
        <v>2423</v>
      </c>
      <c r="CL488" s="139">
        <v>99.999999999999986</v>
      </c>
    </row>
    <row r="489" spans="1:90">
      <c r="A489" s="159">
        <v>43294</v>
      </c>
      <c r="B489" s="139" t="s">
        <v>1496</v>
      </c>
      <c r="D489" s="139" t="s">
        <v>1497</v>
      </c>
      <c r="E489" s="139">
        <v>99</v>
      </c>
      <c r="F489" s="139">
        <v>3</v>
      </c>
      <c r="G489" s="160" t="s">
        <v>953</v>
      </c>
      <c r="H489" s="139">
        <v>0</v>
      </c>
      <c r="I489" s="139">
        <v>83.5</v>
      </c>
      <c r="J489" s="169" t="s">
        <v>2507</v>
      </c>
      <c r="K489" s="162">
        <v>231.995</v>
      </c>
      <c r="L489" s="162">
        <v>232.83</v>
      </c>
      <c r="M489" s="163" t="s">
        <v>2555</v>
      </c>
      <c r="N489" s="164" t="s">
        <v>1499</v>
      </c>
      <c r="P489" s="139" t="s">
        <v>12</v>
      </c>
      <c r="Q489" s="139" t="s">
        <v>1588</v>
      </c>
      <c r="R489" s="160" t="s">
        <v>2135</v>
      </c>
      <c r="S489" s="139" t="s">
        <v>2135</v>
      </c>
      <c r="V489" s="139" t="s">
        <v>1509</v>
      </c>
      <c r="W489" s="139">
        <v>4</v>
      </c>
      <c r="X489" s="165" t="s">
        <v>89</v>
      </c>
      <c r="Y489" s="139" t="s">
        <v>93</v>
      </c>
      <c r="Z489" s="139" t="s">
        <v>1946</v>
      </c>
      <c r="AD489" s="139" t="s">
        <v>146</v>
      </c>
      <c r="AE489" s="139">
        <v>0</v>
      </c>
      <c r="AG489" s="139" t="s">
        <v>1541</v>
      </c>
      <c r="AH489" s="160">
        <v>99.7</v>
      </c>
      <c r="AI489" s="166">
        <v>1</v>
      </c>
      <c r="AJ489" s="139">
        <v>1</v>
      </c>
      <c r="AK489" s="167" t="s">
        <v>109</v>
      </c>
      <c r="AL489" s="139" t="s">
        <v>107</v>
      </c>
      <c r="AN489" s="139">
        <v>0.1</v>
      </c>
      <c r="AO489" s="139">
        <v>0.1</v>
      </c>
      <c r="AP489" s="139">
        <v>0.1</v>
      </c>
      <c r="AQ489" s="139" t="s">
        <v>113</v>
      </c>
      <c r="AR489" s="167" t="s">
        <v>107</v>
      </c>
      <c r="AT489" s="139">
        <v>0.1</v>
      </c>
      <c r="AU489" s="139">
        <v>0.1</v>
      </c>
      <c r="AV489" s="139">
        <v>0.1</v>
      </c>
      <c r="AW489" s="139" t="s">
        <v>113</v>
      </c>
      <c r="AX489" s="139" t="s">
        <v>107</v>
      </c>
      <c r="AZ489" s="139">
        <v>0</v>
      </c>
      <c r="BF489" s="167">
        <v>0</v>
      </c>
      <c r="BL489" s="139">
        <v>0.1</v>
      </c>
      <c r="BM489" s="167">
        <v>0.1</v>
      </c>
      <c r="BN489" s="139">
        <v>0.1</v>
      </c>
      <c r="BO489" s="139" t="s">
        <v>109</v>
      </c>
      <c r="BP489" s="139" t="s">
        <v>105</v>
      </c>
      <c r="BX489" s="139">
        <v>0</v>
      </c>
      <c r="CE489" s="139" t="s">
        <v>2423</v>
      </c>
      <c r="CL489" s="139">
        <v>99.999999999999986</v>
      </c>
    </row>
    <row r="490" spans="1:90">
      <c r="A490" s="159">
        <v>43294</v>
      </c>
      <c r="B490" s="139" t="s">
        <v>1496</v>
      </c>
      <c r="D490" s="139" t="s">
        <v>1497</v>
      </c>
      <c r="E490" s="139">
        <v>99</v>
      </c>
      <c r="F490" s="139">
        <v>4</v>
      </c>
      <c r="G490" s="160" t="s">
        <v>955</v>
      </c>
      <c r="H490" s="139">
        <v>0</v>
      </c>
      <c r="I490" s="139">
        <v>45.5</v>
      </c>
      <c r="J490" s="169" t="s">
        <v>2507</v>
      </c>
      <c r="K490" s="162">
        <v>232.83</v>
      </c>
      <c r="L490" s="162">
        <v>233.28500000000003</v>
      </c>
      <c r="M490" s="163" t="s">
        <v>2555</v>
      </c>
      <c r="N490" s="164" t="s">
        <v>1499</v>
      </c>
      <c r="P490" s="139" t="s">
        <v>12</v>
      </c>
      <c r="Q490" s="139" t="s">
        <v>1588</v>
      </c>
      <c r="R490" s="160" t="s">
        <v>2135</v>
      </c>
      <c r="S490" s="139" t="s">
        <v>2135</v>
      </c>
      <c r="V490" s="139" t="s">
        <v>1509</v>
      </c>
      <c r="W490" s="139">
        <v>4</v>
      </c>
      <c r="X490" s="165" t="s">
        <v>89</v>
      </c>
      <c r="Y490" s="139" t="s">
        <v>93</v>
      </c>
      <c r="Z490" s="139" t="s">
        <v>1946</v>
      </c>
      <c r="AD490" s="139" t="s">
        <v>146</v>
      </c>
      <c r="AE490" s="139">
        <v>0</v>
      </c>
      <c r="AG490" s="139" t="s">
        <v>1541</v>
      </c>
      <c r="AH490" s="160">
        <v>99.7</v>
      </c>
      <c r="AI490" s="166">
        <v>1</v>
      </c>
      <c r="AJ490" s="139">
        <v>1</v>
      </c>
      <c r="AK490" s="167" t="s">
        <v>109</v>
      </c>
      <c r="AL490" s="139" t="s">
        <v>107</v>
      </c>
      <c r="AN490" s="139">
        <v>0.1</v>
      </c>
      <c r="AO490" s="139">
        <v>0.1</v>
      </c>
      <c r="AP490" s="139">
        <v>0.1</v>
      </c>
      <c r="AQ490" s="139" t="s">
        <v>113</v>
      </c>
      <c r="AR490" s="167" t="s">
        <v>107</v>
      </c>
      <c r="AT490" s="139">
        <v>0.1</v>
      </c>
      <c r="AU490" s="139">
        <v>0.1</v>
      </c>
      <c r="AV490" s="139">
        <v>0.1</v>
      </c>
      <c r="AW490" s="139" t="s">
        <v>113</v>
      </c>
      <c r="AX490" s="139" t="s">
        <v>107</v>
      </c>
      <c r="AZ490" s="139">
        <v>0</v>
      </c>
      <c r="BF490" s="167">
        <v>0</v>
      </c>
      <c r="BL490" s="139">
        <v>0.1</v>
      </c>
      <c r="BM490" s="167">
        <v>0.1</v>
      </c>
      <c r="BN490" s="139">
        <v>0.1</v>
      </c>
      <c r="BO490" s="139" t="s">
        <v>109</v>
      </c>
      <c r="BP490" s="139" t="s">
        <v>105</v>
      </c>
      <c r="BX490" s="139">
        <v>0</v>
      </c>
      <c r="CE490" s="139" t="s">
        <v>2423</v>
      </c>
      <c r="CL490" s="139">
        <v>99.999999999999986</v>
      </c>
    </row>
    <row r="491" spans="1:90">
      <c r="A491" s="159">
        <v>43294</v>
      </c>
      <c r="B491" s="139" t="s">
        <v>1496</v>
      </c>
      <c r="D491" s="139" t="s">
        <v>1497</v>
      </c>
      <c r="E491" s="139">
        <v>100</v>
      </c>
      <c r="F491" s="139">
        <v>1</v>
      </c>
      <c r="G491" s="160" t="s">
        <v>957</v>
      </c>
      <c r="H491" s="139">
        <v>0</v>
      </c>
      <c r="I491" s="139">
        <v>76</v>
      </c>
      <c r="J491" s="169" t="s">
        <v>2507</v>
      </c>
      <c r="K491" s="162">
        <v>233.25</v>
      </c>
      <c r="L491" s="162">
        <v>234.01</v>
      </c>
      <c r="M491" s="163" t="s">
        <v>2555</v>
      </c>
      <c r="N491" s="164" t="s">
        <v>1499</v>
      </c>
      <c r="P491" s="139" t="s">
        <v>12</v>
      </c>
      <c r="Q491" s="139" t="s">
        <v>1588</v>
      </c>
      <c r="R491" s="160" t="s">
        <v>2135</v>
      </c>
      <c r="S491" s="139" t="s">
        <v>2135</v>
      </c>
      <c r="V491" s="139" t="s">
        <v>1509</v>
      </c>
      <c r="W491" s="139">
        <v>4</v>
      </c>
      <c r="X491" s="165" t="s">
        <v>89</v>
      </c>
      <c r="Y491" s="139" t="s">
        <v>93</v>
      </c>
      <c r="Z491" s="139" t="s">
        <v>1946</v>
      </c>
      <c r="AD491" s="139" t="s">
        <v>146</v>
      </c>
      <c r="AE491" s="139">
        <v>0</v>
      </c>
      <c r="AG491" s="139" t="s">
        <v>1541</v>
      </c>
      <c r="AH491" s="160">
        <v>99.7</v>
      </c>
      <c r="AI491" s="166">
        <v>1</v>
      </c>
      <c r="AJ491" s="139">
        <v>1</v>
      </c>
      <c r="AK491" s="167" t="s">
        <v>109</v>
      </c>
      <c r="AL491" s="139" t="s">
        <v>107</v>
      </c>
      <c r="AN491" s="139">
        <v>0.1</v>
      </c>
      <c r="AO491" s="139">
        <v>0.1</v>
      </c>
      <c r="AP491" s="139">
        <v>0.1</v>
      </c>
      <c r="AQ491" s="139" t="s">
        <v>113</v>
      </c>
      <c r="AR491" s="167" t="s">
        <v>107</v>
      </c>
      <c r="AT491" s="139">
        <v>0.1</v>
      </c>
      <c r="AU491" s="139">
        <v>0.1</v>
      </c>
      <c r="AV491" s="139">
        <v>0.1</v>
      </c>
      <c r="AW491" s="139" t="s">
        <v>113</v>
      </c>
      <c r="AX491" s="139" t="s">
        <v>107</v>
      </c>
      <c r="AZ491" s="139">
        <v>0</v>
      </c>
      <c r="BF491" s="167">
        <v>0</v>
      </c>
      <c r="BL491" s="139">
        <v>0.1</v>
      </c>
      <c r="BM491" s="167">
        <v>0.1</v>
      </c>
      <c r="BN491" s="139">
        <v>0.1</v>
      </c>
      <c r="BO491" s="139" t="s">
        <v>109</v>
      </c>
      <c r="BP491" s="139" t="s">
        <v>105</v>
      </c>
      <c r="BX491" s="139">
        <v>0</v>
      </c>
      <c r="CE491" s="139" t="s">
        <v>2423</v>
      </c>
      <c r="CL491" s="139">
        <v>99.999999999999986</v>
      </c>
    </row>
    <row r="492" spans="1:90">
      <c r="A492" s="159">
        <v>43294</v>
      </c>
      <c r="B492" s="139" t="s">
        <v>1496</v>
      </c>
      <c r="D492" s="139" t="s">
        <v>1497</v>
      </c>
      <c r="E492" s="139">
        <v>100</v>
      </c>
      <c r="F492" s="139">
        <v>2</v>
      </c>
      <c r="G492" s="160" t="s">
        <v>959</v>
      </c>
      <c r="H492" s="139">
        <v>0</v>
      </c>
      <c r="I492" s="139">
        <v>79.5</v>
      </c>
      <c r="J492" s="169" t="s">
        <v>2507</v>
      </c>
      <c r="K492" s="162">
        <v>234.01</v>
      </c>
      <c r="L492" s="162">
        <v>234.80499999999998</v>
      </c>
      <c r="M492" s="163" t="s">
        <v>2555</v>
      </c>
      <c r="N492" s="164" t="s">
        <v>1499</v>
      </c>
      <c r="P492" s="139" t="s">
        <v>12</v>
      </c>
      <c r="Q492" s="139" t="s">
        <v>1588</v>
      </c>
      <c r="R492" s="160" t="s">
        <v>2135</v>
      </c>
      <c r="S492" s="139" t="s">
        <v>2135</v>
      </c>
      <c r="V492" s="139" t="s">
        <v>1509</v>
      </c>
      <c r="W492" s="139">
        <v>4</v>
      </c>
      <c r="X492" s="165" t="s">
        <v>89</v>
      </c>
      <c r="Y492" s="139" t="s">
        <v>93</v>
      </c>
      <c r="Z492" s="139" t="s">
        <v>1946</v>
      </c>
      <c r="AD492" s="139" t="s">
        <v>146</v>
      </c>
      <c r="AE492" s="139">
        <v>0</v>
      </c>
      <c r="AG492" s="139" t="s">
        <v>1541</v>
      </c>
      <c r="AH492" s="160">
        <v>99.7</v>
      </c>
      <c r="AI492" s="166">
        <v>1</v>
      </c>
      <c r="AJ492" s="139">
        <v>1</v>
      </c>
      <c r="AK492" s="167" t="s">
        <v>109</v>
      </c>
      <c r="AL492" s="139" t="s">
        <v>107</v>
      </c>
      <c r="AN492" s="139">
        <v>0.1</v>
      </c>
      <c r="AO492" s="139">
        <v>0.1</v>
      </c>
      <c r="AP492" s="139">
        <v>0.1</v>
      </c>
      <c r="AQ492" s="139" t="s">
        <v>113</v>
      </c>
      <c r="AR492" s="167" t="s">
        <v>107</v>
      </c>
      <c r="AT492" s="139">
        <v>0.1</v>
      </c>
      <c r="AU492" s="139">
        <v>0.1</v>
      </c>
      <c r="AV492" s="139">
        <v>0.1</v>
      </c>
      <c r="AW492" s="139" t="s">
        <v>113</v>
      </c>
      <c r="AX492" s="139" t="s">
        <v>107</v>
      </c>
      <c r="AZ492" s="139">
        <v>0</v>
      </c>
      <c r="BF492" s="167">
        <v>0</v>
      </c>
      <c r="BL492" s="139">
        <v>0.1</v>
      </c>
      <c r="BM492" s="167">
        <v>0.1</v>
      </c>
      <c r="BN492" s="139">
        <v>0.1</v>
      </c>
      <c r="BO492" s="139" t="s">
        <v>109</v>
      </c>
      <c r="BP492" s="139" t="s">
        <v>105</v>
      </c>
      <c r="BX492" s="139">
        <v>0</v>
      </c>
      <c r="CD492" s="139" t="s">
        <v>2556</v>
      </c>
      <c r="CE492" s="139" t="s">
        <v>2423</v>
      </c>
      <c r="CL492" s="139">
        <v>99.999999999999986</v>
      </c>
    </row>
    <row r="493" spans="1:90">
      <c r="A493" s="159">
        <v>43294</v>
      </c>
      <c r="B493" s="139" t="s">
        <v>1496</v>
      </c>
      <c r="D493" s="139" t="s">
        <v>1497</v>
      </c>
      <c r="E493" s="139">
        <v>100</v>
      </c>
      <c r="F493" s="139">
        <v>3</v>
      </c>
      <c r="G493" s="160" t="s">
        <v>961</v>
      </c>
      <c r="H493" s="139">
        <v>0</v>
      </c>
      <c r="I493" s="139">
        <v>75</v>
      </c>
      <c r="J493" s="169" t="s">
        <v>2507</v>
      </c>
      <c r="K493" s="162">
        <v>234.80500000000001</v>
      </c>
      <c r="L493" s="162">
        <v>235.55500000000001</v>
      </c>
      <c r="M493" s="163" t="s">
        <v>2555</v>
      </c>
      <c r="N493" s="164" t="s">
        <v>1499</v>
      </c>
      <c r="P493" s="139" t="s">
        <v>12</v>
      </c>
      <c r="Q493" s="139" t="s">
        <v>1588</v>
      </c>
      <c r="R493" s="160" t="s">
        <v>2135</v>
      </c>
      <c r="S493" s="139" t="s">
        <v>2135</v>
      </c>
      <c r="V493" s="139" t="s">
        <v>1509</v>
      </c>
      <c r="W493" s="139">
        <v>4</v>
      </c>
      <c r="X493" s="165" t="s">
        <v>89</v>
      </c>
      <c r="Y493" s="139" t="s">
        <v>93</v>
      </c>
      <c r="Z493" s="139" t="s">
        <v>1946</v>
      </c>
      <c r="AD493" s="139" t="s">
        <v>146</v>
      </c>
      <c r="AE493" s="139">
        <v>0</v>
      </c>
      <c r="AG493" s="139" t="s">
        <v>1541</v>
      </c>
      <c r="AH493" s="160">
        <v>99.7</v>
      </c>
      <c r="AI493" s="166">
        <v>1</v>
      </c>
      <c r="AJ493" s="139">
        <v>1</v>
      </c>
      <c r="AK493" s="167" t="s">
        <v>109</v>
      </c>
      <c r="AL493" s="139" t="s">
        <v>107</v>
      </c>
      <c r="AN493" s="139">
        <v>0.1</v>
      </c>
      <c r="AO493" s="139">
        <v>0.1</v>
      </c>
      <c r="AP493" s="139">
        <v>0.1</v>
      </c>
      <c r="AQ493" s="139" t="s">
        <v>113</v>
      </c>
      <c r="AR493" s="167" t="s">
        <v>107</v>
      </c>
      <c r="AT493" s="139">
        <v>0.1</v>
      </c>
      <c r="AU493" s="139">
        <v>0.1</v>
      </c>
      <c r="AV493" s="139">
        <v>0.1</v>
      </c>
      <c r="AW493" s="139" t="s">
        <v>113</v>
      </c>
      <c r="AX493" s="139" t="s">
        <v>107</v>
      </c>
      <c r="AZ493" s="139">
        <v>0</v>
      </c>
      <c r="BF493" s="167">
        <v>0</v>
      </c>
      <c r="BL493" s="139">
        <v>0.1</v>
      </c>
      <c r="BM493" s="167">
        <v>0.1</v>
      </c>
      <c r="BN493" s="139">
        <v>0.1</v>
      </c>
      <c r="BO493" s="139" t="s">
        <v>109</v>
      </c>
      <c r="BP493" s="139" t="s">
        <v>105</v>
      </c>
      <c r="BX493" s="139">
        <v>0</v>
      </c>
      <c r="CE493" s="139" t="s">
        <v>2423</v>
      </c>
      <c r="CL493" s="139">
        <v>99.999999999999986</v>
      </c>
    </row>
    <row r="494" spans="1:90">
      <c r="A494" s="159">
        <v>43294</v>
      </c>
      <c r="B494" s="139" t="s">
        <v>1496</v>
      </c>
      <c r="D494" s="139" t="s">
        <v>1497</v>
      </c>
      <c r="E494" s="139">
        <v>100</v>
      </c>
      <c r="F494" s="139">
        <v>4</v>
      </c>
      <c r="G494" s="160" t="s">
        <v>963</v>
      </c>
      <c r="H494" s="139">
        <v>0</v>
      </c>
      <c r="I494" s="139">
        <v>76</v>
      </c>
      <c r="J494" s="169" t="s">
        <v>2507</v>
      </c>
      <c r="K494" s="162">
        <v>235.55500000000001</v>
      </c>
      <c r="L494" s="162">
        <v>236.315</v>
      </c>
      <c r="M494" s="163" t="s">
        <v>2555</v>
      </c>
      <c r="N494" s="164" t="s">
        <v>1499</v>
      </c>
      <c r="P494" s="139" t="s">
        <v>12</v>
      </c>
      <c r="Q494" s="139" t="s">
        <v>1588</v>
      </c>
      <c r="R494" s="160" t="s">
        <v>2135</v>
      </c>
      <c r="S494" s="139" t="s">
        <v>2135</v>
      </c>
      <c r="V494" s="139" t="s">
        <v>1509</v>
      </c>
      <c r="W494" s="139">
        <v>4</v>
      </c>
      <c r="X494" s="165" t="s">
        <v>89</v>
      </c>
      <c r="Y494" s="139" t="s">
        <v>93</v>
      </c>
      <c r="Z494" s="139" t="s">
        <v>1946</v>
      </c>
      <c r="AD494" s="139" t="s">
        <v>146</v>
      </c>
      <c r="AE494" s="139">
        <v>0</v>
      </c>
      <c r="AG494" s="139" t="s">
        <v>1541</v>
      </c>
      <c r="AH494" s="160">
        <v>99.7</v>
      </c>
      <c r="AI494" s="166">
        <v>1</v>
      </c>
      <c r="AJ494" s="139">
        <v>1</v>
      </c>
      <c r="AK494" s="167" t="s">
        <v>109</v>
      </c>
      <c r="AL494" s="139" t="s">
        <v>107</v>
      </c>
      <c r="AN494" s="139">
        <v>0.1</v>
      </c>
      <c r="AO494" s="139">
        <v>0.1</v>
      </c>
      <c r="AP494" s="139">
        <v>0.1</v>
      </c>
      <c r="AQ494" s="139" t="s">
        <v>113</v>
      </c>
      <c r="AR494" s="167" t="s">
        <v>107</v>
      </c>
      <c r="AT494" s="139">
        <v>0.1</v>
      </c>
      <c r="AU494" s="139">
        <v>0.1</v>
      </c>
      <c r="AV494" s="139">
        <v>0.1</v>
      </c>
      <c r="AW494" s="139" t="s">
        <v>113</v>
      </c>
      <c r="AX494" s="139" t="s">
        <v>107</v>
      </c>
      <c r="AZ494" s="139">
        <v>0</v>
      </c>
      <c r="BF494" s="167">
        <v>0</v>
      </c>
      <c r="BL494" s="139">
        <v>0.1</v>
      </c>
      <c r="BM494" s="167">
        <v>0.1</v>
      </c>
      <c r="BN494" s="139">
        <v>0.1</v>
      </c>
      <c r="BO494" s="139" t="s">
        <v>109</v>
      </c>
      <c r="BP494" s="139" t="s">
        <v>105</v>
      </c>
      <c r="BX494" s="139">
        <v>0</v>
      </c>
      <c r="CE494" s="139" t="s">
        <v>2423</v>
      </c>
      <c r="CL494" s="139">
        <v>99.999999999999986</v>
      </c>
    </row>
    <row r="495" spans="1:90">
      <c r="A495" s="159">
        <v>43294</v>
      </c>
      <c r="B495" s="139" t="s">
        <v>1496</v>
      </c>
      <c r="D495" s="139" t="s">
        <v>1497</v>
      </c>
      <c r="E495" s="139">
        <v>101</v>
      </c>
      <c r="F495" s="139">
        <v>1</v>
      </c>
      <c r="G495" s="160" t="s">
        <v>965</v>
      </c>
      <c r="H495" s="139">
        <v>0</v>
      </c>
      <c r="I495" s="139">
        <v>81.5</v>
      </c>
      <c r="J495" s="169" t="s">
        <v>2507</v>
      </c>
      <c r="K495" s="162">
        <v>236.25</v>
      </c>
      <c r="L495" s="162">
        <v>237.065</v>
      </c>
      <c r="M495" s="163" t="s">
        <v>2555</v>
      </c>
      <c r="N495" s="164" t="s">
        <v>1499</v>
      </c>
      <c r="P495" s="139" t="s">
        <v>12</v>
      </c>
      <c r="Q495" s="139" t="s">
        <v>1588</v>
      </c>
      <c r="R495" s="160" t="s">
        <v>2135</v>
      </c>
      <c r="S495" s="139" t="s">
        <v>2135</v>
      </c>
      <c r="V495" s="139" t="s">
        <v>1509</v>
      </c>
      <c r="W495" s="139">
        <v>4</v>
      </c>
      <c r="X495" s="165" t="s">
        <v>89</v>
      </c>
      <c r="Y495" s="139" t="s">
        <v>93</v>
      </c>
      <c r="Z495" s="139" t="s">
        <v>1946</v>
      </c>
      <c r="AD495" s="139" t="s">
        <v>146</v>
      </c>
      <c r="AE495" s="139">
        <v>0</v>
      </c>
      <c r="AG495" s="139" t="s">
        <v>1541</v>
      </c>
      <c r="AH495" s="160">
        <v>99.7</v>
      </c>
      <c r="AI495" s="166">
        <v>1</v>
      </c>
      <c r="AJ495" s="139">
        <v>1</v>
      </c>
      <c r="AK495" s="167" t="s">
        <v>109</v>
      </c>
      <c r="AL495" s="139" t="s">
        <v>107</v>
      </c>
      <c r="AN495" s="139">
        <v>0.1</v>
      </c>
      <c r="AO495" s="139">
        <v>0.1</v>
      </c>
      <c r="AP495" s="139">
        <v>0.1</v>
      </c>
      <c r="AQ495" s="139" t="s">
        <v>113</v>
      </c>
      <c r="AR495" s="167" t="s">
        <v>107</v>
      </c>
      <c r="AT495" s="139">
        <v>0.1</v>
      </c>
      <c r="AU495" s="139">
        <v>0.1</v>
      </c>
      <c r="AV495" s="139">
        <v>0.1</v>
      </c>
      <c r="AW495" s="139" t="s">
        <v>113</v>
      </c>
      <c r="AX495" s="139" t="s">
        <v>107</v>
      </c>
      <c r="AZ495" s="139">
        <v>0</v>
      </c>
      <c r="BF495" s="167">
        <v>0</v>
      </c>
      <c r="BL495" s="139">
        <v>0.1</v>
      </c>
      <c r="BM495" s="167">
        <v>0.1</v>
      </c>
      <c r="BN495" s="139">
        <v>0.1</v>
      </c>
      <c r="BO495" s="139" t="s">
        <v>109</v>
      </c>
      <c r="BP495" s="139" t="s">
        <v>105</v>
      </c>
      <c r="BX495" s="139">
        <v>0</v>
      </c>
      <c r="CE495" s="139" t="s">
        <v>2423</v>
      </c>
      <c r="CL495" s="139">
        <v>99.999999999999986</v>
      </c>
    </row>
    <row r="496" spans="1:90">
      <c r="A496" s="159">
        <v>43294</v>
      </c>
      <c r="B496" s="139" t="s">
        <v>1496</v>
      </c>
      <c r="D496" s="139" t="s">
        <v>1497</v>
      </c>
      <c r="E496" s="139">
        <v>101</v>
      </c>
      <c r="F496" s="139">
        <v>2</v>
      </c>
      <c r="G496" s="160" t="s">
        <v>967</v>
      </c>
      <c r="H496" s="139">
        <v>0</v>
      </c>
      <c r="I496" s="139">
        <v>4.5</v>
      </c>
      <c r="J496" s="169" t="s">
        <v>2507</v>
      </c>
      <c r="K496" s="162">
        <v>237.065</v>
      </c>
      <c r="L496" s="162">
        <v>237.10999999999999</v>
      </c>
      <c r="M496" s="163" t="s">
        <v>2555</v>
      </c>
      <c r="N496" s="164" t="s">
        <v>1499</v>
      </c>
      <c r="P496" s="139" t="s">
        <v>12</v>
      </c>
      <c r="Q496" s="139" t="s">
        <v>1588</v>
      </c>
      <c r="R496" s="160" t="s">
        <v>2135</v>
      </c>
      <c r="S496" s="139" t="s">
        <v>21</v>
      </c>
      <c r="V496" s="139" t="s">
        <v>1509</v>
      </c>
      <c r="W496" s="139">
        <v>4</v>
      </c>
      <c r="X496" s="165" t="s">
        <v>89</v>
      </c>
      <c r="Y496" s="139" t="s">
        <v>93</v>
      </c>
      <c r="Z496" s="139" t="s">
        <v>1946</v>
      </c>
      <c r="AD496" s="139" t="s">
        <v>146</v>
      </c>
      <c r="AE496" s="139">
        <v>0</v>
      </c>
      <c r="AG496" s="139" t="s">
        <v>1541</v>
      </c>
      <c r="AH496" s="160">
        <v>99.7</v>
      </c>
      <c r="AI496" s="166">
        <v>1</v>
      </c>
      <c r="AJ496" s="139">
        <v>1</v>
      </c>
      <c r="AK496" s="167" t="s">
        <v>109</v>
      </c>
      <c r="AL496" s="139" t="s">
        <v>107</v>
      </c>
      <c r="AN496" s="139">
        <v>0.1</v>
      </c>
      <c r="AO496" s="139">
        <v>0.1</v>
      </c>
      <c r="AP496" s="139">
        <v>0.1</v>
      </c>
      <c r="AQ496" s="139" t="s">
        <v>113</v>
      </c>
      <c r="AR496" s="167" t="s">
        <v>107</v>
      </c>
      <c r="AT496" s="139">
        <v>0.1</v>
      </c>
      <c r="AU496" s="139">
        <v>0.1</v>
      </c>
      <c r="AV496" s="139">
        <v>0.1</v>
      </c>
      <c r="AW496" s="139" t="s">
        <v>113</v>
      </c>
      <c r="AX496" s="139" t="s">
        <v>107</v>
      </c>
      <c r="AZ496" s="139">
        <v>0</v>
      </c>
      <c r="BF496" s="167">
        <v>0</v>
      </c>
      <c r="BL496" s="139">
        <v>0.1</v>
      </c>
      <c r="BM496" s="167">
        <v>0.1</v>
      </c>
      <c r="BN496" s="139">
        <v>0.1</v>
      </c>
      <c r="BO496" s="139" t="s">
        <v>109</v>
      </c>
      <c r="BP496" s="139" t="s">
        <v>105</v>
      </c>
      <c r="BX496" s="139">
        <v>0</v>
      </c>
      <c r="CE496" s="139" t="s">
        <v>2423</v>
      </c>
      <c r="CL496" s="139">
        <v>99.999999999999986</v>
      </c>
    </row>
    <row r="497" spans="1:101">
      <c r="A497" s="159">
        <v>43294</v>
      </c>
      <c r="B497" s="139" t="s">
        <v>1496</v>
      </c>
      <c r="D497" s="139" t="s">
        <v>1497</v>
      </c>
      <c r="E497" s="139">
        <v>101</v>
      </c>
      <c r="F497" s="139">
        <v>2</v>
      </c>
      <c r="G497" s="160" t="s">
        <v>967</v>
      </c>
      <c r="H497" s="139">
        <v>4.5</v>
      </c>
      <c r="I497" s="139">
        <v>5</v>
      </c>
      <c r="J497" s="169" t="s">
        <v>2507</v>
      </c>
      <c r="K497" s="162">
        <v>237.10999999999999</v>
      </c>
      <c r="L497" s="162">
        <v>237.11500000000001</v>
      </c>
      <c r="M497" s="163" t="s">
        <v>2557</v>
      </c>
      <c r="N497" s="164" t="s">
        <v>1499</v>
      </c>
      <c r="P497" s="139" t="s">
        <v>2541</v>
      </c>
      <c r="Q497" s="139" t="s">
        <v>2542</v>
      </c>
      <c r="R497" s="160" t="s">
        <v>21</v>
      </c>
      <c r="S497" s="139" t="s">
        <v>21</v>
      </c>
      <c r="T497" s="139" t="s">
        <v>133</v>
      </c>
      <c r="U497" s="139" t="s">
        <v>140</v>
      </c>
      <c r="V497" s="139" t="s">
        <v>1509</v>
      </c>
      <c r="W497" s="139">
        <v>4</v>
      </c>
      <c r="X497" s="165" t="s">
        <v>89</v>
      </c>
      <c r="Y497" s="139" t="s">
        <v>93</v>
      </c>
      <c r="Z497" s="139" t="s">
        <v>1946</v>
      </c>
      <c r="AD497" s="139" t="s">
        <v>146</v>
      </c>
      <c r="AE497" s="139">
        <v>0</v>
      </c>
      <c r="AG497" s="139" t="s">
        <v>1541</v>
      </c>
      <c r="AH497" s="160">
        <v>99.7</v>
      </c>
      <c r="AI497" s="166">
        <v>1</v>
      </c>
      <c r="AJ497" s="139">
        <v>1</v>
      </c>
      <c r="AK497" s="167" t="s">
        <v>109</v>
      </c>
      <c r="AL497" s="139" t="s">
        <v>107</v>
      </c>
      <c r="AN497" s="139">
        <v>0.1</v>
      </c>
      <c r="AO497" s="139">
        <v>0.1</v>
      </c>
      <c r="AP497" s="139">
        <v>0.1</v>
      </c>
      <c r="AQ497" s="139" t="s">
        <v>113</v>
      </c>
      <c r="AR497" s="167" t="s">
        <v>107</v>
      </c>
      <c r="AT497" s="139">
        <v>0.1</v>
      </c>
      <c r="AU497" s="139">
        <v>0.1</v>
      </c>
      <c r="AV497" s="139">
        <v>0.1</v>
      </c>
      <c r="AW497" s="139" t="s">
        <v>113</v>
      </c>
      <c r="AX497" s="139" t="s">
        <v>107</v>
      </c>
      <c r="AZ497" s="139">
        <v>0</v>
      </c>
      <c r="BF497" s="167">
        <v>0</v>
      </c>
      <c r="BL497" s="139">
        <v>0.1</v>
      </c>
      <c r="BM497" s="167">
        <v>0.1</v>
      </c>
      <c r="BN497" s="139">
        <v>0.1</v>
      </c>
      <c r="BO497" s="139" t="s">
        <v>109</v>
      </c>
      <c r="BP497" s="139" t="s">
        <v>105</v>
      </c>
      <c r="BX497" s="139">
        <v>0</v>
      </c>
      <c r="CE497" s="139" t="s">
        <v>2423</v>
      </c>
      <c r="CL497" s="139">
        <v>99.999999999999986</v>
      </c>
    </row>
    <row r="498" spans="1:101">
      <c r="A498" s="159">
        <v>43294</v>
      </c>
      <c r="B498" s="139" t="s">
        <v>1496</v>
      </c>
      <c r="D498" s="139" t="s">
        <v>1497</v>
      </c>
      <c r="E498" s="139">
        <v>101</v>
      </c>
      <c r="F498" s="139">
        <v>2</v>
      </c>
      <c r="G498" s="160" t="s">
        <v>967</v>
      </c>
      <c r="H498" s="139">
        <v>5</v>
      </c>
      <c r="I498" s="139">
        <v>79</v>
      </c>
      <c r="J498" s="169" t="s">
        <v>2507</v>
      </c>
      <c r="K498" s="162">
        <v>237.11500000000001</v>
      </c>
      <c r="L498" s="162">
        <v>237.85499999999999</v>
      </c>
      <c r="M498" s="163" t="s">
        <v>2558</v>
      </c>
      <c r="N498" s="164">
        <v>1</v>
      </c>
      <c r="P498" s="139" t="s">
        <v>12</v>
      </c>
      <c r="Q498" s="139" t="s">
        <v>1588</v>
      </c>
      <c r="R498" s="160" t="s">
        <v>21</v>
      </c>
      <c r="S498" s="139" t="s">
        <v>2135</v>
      </c>
      <c r="T498" s="139" t="s">
        <v>133</v>
      </c>
      <c r="U498" s="139" t="s">
        <v>140</v>
      </c>
      <c r="V498" s="139" t="s">
        <v>1501</v>
      </c>
      <c r="W498" s="139">
        <v>3</v>
      </c>
      <c r="X498" s="165" t="s">
        <v>89</v>
      </c>
      <c r="Y498" s="139" t="s">
        <v>93</v>
      </c>
      <c r="Z498" s="139" t="s">
        <v>1946</v>
      </c>
      <c r="AD498" s="139" t="s">
        <v>146</v>
      </c>
      <c r="AE498" s="139">
        <v>0</v>
      </c>
      <c r="AG498" s="139" t="s">
        <v>1541</v>
      </c>
      <c r="AH498" s="160">
        <v>50</v>
      </c>
      <c r="AI498" s="166">
        <v>1</v>
      </c>
      <c r="AJ498" s="139">
        <v>1</v>
      </c>
      <c r="AK498" s="167" t="s">
        <v>109</v>
      </c>
      <c r="AL498" s="139" t="s">
        <v>107</v>
      </c>
      <c r="AN498" s="139">
        <v>0</v>
      </c>
      <c r="AT498" s="139">
        <v>0</v>
      </c>
      <c r="AZ498" s="139">
        <v>0</v>
      </c>
      <c r="BF498" s="167">
        <v>0</v>
      </c>
      <c r="BL498" s="139">
        <v>50</v>
      </c>
      <c r="BM498" s="167">
        <v>0.5</v>
      </c>
      <c r="BN498" s="139">
        <v>0.5</v>
      </c>
      <c r="BO498" s="139" t="s">
        <v>109</v>
      </c>
      <c r="BP498" s="139" t="s">
        <v>105</v>
      </c>
      <c r="BX498" s="139">
        <v>0</v>
      </c>
      <c r="CE498" s="139" t="s">
        <v>2543</v>
      </c>
      <c r="CL498" s="139">
        <v>100</v>
      </c>
    </row>
    <row r="499" spans="1:101">
      <c r="A499" s="159">
        <v>43294</v>
      </c>
      <c r="B499" s="139" t="s">
        <v>1496</v>
      </c>
      <c r="D499" s="139" t="s">
        <v>1497</v>
      </c>
      <c r="E499" s="139">
        <v>101</v>
      </c>
      <c r="F499" s="139">
        <v>3</v>
      </c>
      <c r="G499" s="160" t="s">
        <v>969</v>
      </c>
      <c r="H499" s="139">
        <v>0</v>
      </c>
      <c r="I499" s="139">
        <v>22.5</v>
      </c>
      <c r="J499" s="169" t="s">
        <v>2507</v>
      </c>
      <c r="K499" s="162">
        <v>237.85499999999999</v>
      </c>
      <c r="L499" s="162">
        <v>238.07999999999998</v>
      </c>
      <c r="M499" s="163" t="s">
        <v>2558</v>
      </c>
      <c r="N499" s="164" t="s">
        <v>1499</v>
      </c>
      <c r="P499" s="139" t="s">
        <v>12</v>
      </c>
      <c r="Q499" s="139" t="s">
        <v>1588</v>
      </c>
      <c r="R499" s="160" t="s">
        <v>2135</v>
      </c>
      <c r="S499" s="139" t="s">
        <v>21</v>
      </c>
      <c r="V499" s="139" t="s">
        <v>1509</v>
      </c>
      <c r="W499" s="139">
        <v>4</v>
      </c>
      <c r="X499" s="165" t="s">
        <v>89</v>
      </c>
      <c r="Y499" s="139" t="s">
        <v>93</v>
      </c>
      <c r="Z499" s="139" t="s">
        <v>1946</v>
      </c>
      <c r="AD499" s="139" t="s">
        <v>146</v>
      </c>
      <c r="AE499" s="139">
        <v>0</v>
      </c>
      <c r="AG499" s="139" t="s">
        <v>1541</v>
      </c>
      <c r="AH499" s="160">
        <v>99.7</v>
      </c>
      <c r="AI499" s="166">
        <v>1</v>
      </c>
      <c r="AJ499" s="139">
        <v>1</v>
      </c>
      <c r="AK499" s="167" t="s">
        <v>109</v>
      </c>
      <c r="AL499" s="139" t="s">
        <v>107</v>
      </c>
      <c r="AN499" s="139">
        <v>0.1</v>
      </c>
      <c r="AO499" s="139">
        <v>0.1</v>
      </c>
      <c r="AP499" s="139">
        <v>0.1</v>
      </c>
      <c r="AQ499" s="139" t="s">
        <v>113</v>
      </c>
      <c r="AR499" s="167" t="s">
        <v>107</v>
      </c>
      <c r="AT499" s="139">
        <v>0.1</v>
      </c>
      <c r="AU499" s="139">
        <v>0.1</v>
      </c>
      <c r="AV499" s="139">
        <v>0.1</v>
      </c>
      <c r="AW499" s="139" t="s">
        <v>113</v>
      </c>
      <c r="AX499" s="139" t="s">
        <v>107</v>
      </c>
      <c r="AZ499" s="139">
        <v>0</v>
      </c>
      <c r="BF499" s="167">
        <v>0</v>
      </c>
      <c r="BL499" s="139">
        <v>0</v>
      </c>
      <c r="BM499" s="167">
        <v>0.1</v>
      </c>
      <c r="BN499" s="139">
        <v>0.1</v>
      </c>
      <c r="BO499" s="139" t="s">
        <v>109</v>
      </c>
      <c r="BP499" s="139" t="s">
        <v>105</v>
      </c>
      <c r="BX499" s="139">
        <v>0</v>
      </c>
      <c r="CE499" s="139" t="s">
        <v>2423</v>
      </c>
      <c r="CL499" s="139">
        <v>99.899999999999991</v>
      </c>
    </row>
    <row r="500" spans="1:101">
      <c r="A500" s="159">
        <v>43294</v>
      </c>
      <c r="B500" s="139" t="s">
        <v>1496</v>
      </c>
      <c r="D500" s="139" t="s">
        <v>1497</v>
      </c>
      <c r="E500" s="139">
        <v>101</v>
      </c>
      <c r="F500" s="139">
        <v>3</v>
      </c>
      <c r="G500" s="160" t="s">
        <v>969</v>
      </c>
      <c r="H500" s="139">
        <v>22.5</v>
      </c>
      <c r="I500" s="139">
        <v>23.5</v>
      </c>
      <c r="J500" s="169" t="s">
        <v>2507</v>
      </c>
      <c r="K500" s="162">
        <v>238.07999999999998</v>
      </c>
      <c r="L500" s="162">
        <v>238.09</v>
      </c>
      <c r="M500" s="163" t="s">
        <v>2559</v>
      </c>
      <c r="N500" s="164">
        <v>1</v>
      </c>
      <c r="P500" s="139" t="s">
        <v>2541</v>
      </c>
      <c r="Q500" s="139" t="s">
        <v>2542</v>
      </c>
      <c r="R500" s="160" t="s">
        <v>21</v>
      </c>
      <c r="S500" s="139" t="s">
        <v>21</v>
      </c>
      <c r="T500" s="139" t="s">
        <v>133</v>
      </c>
      <c r="U500" s="139" t="s">
        <v>140</v>
      </c>
      <c r="V500" s="139" t="s">
        <v>1501</v>
      </c>
      <c r="W500" s="139">
        <v>3</v>
      </c>
      <c r="X500" s="165" t="s">
        <v>89</v>
      </c>
      <c r="Y500" s="139" t="s">
        <v>93</v>
      </c>
      <c r="Z500" s="139" t="s">
        <v>1946</v>
      </c>
      <c r="AD500" s="139" t="s">
        <v>146</v>
      </c>
      <c r="AE500" s="139">
        <v>0</v>
      </c>
      <c r="AG500" s="139" t="s">
        <v>1541</v>
      </c>
      <c r="AH500" s="160">
        <v>50</v>
      </c>
      <c r="AI500" s="166">
        <v>1</v>
      </c>
      <c r="AJ500" s="139">
        <v>1</v>
      </c>
      <c r="AK500" s="167" t="s">
        <v>109</v>
      </c>
      <c r="AL500" s="139" t="s">
        <v>107</v>
      </c>
      <c r="AN500" s="139">
        <v>0</v>
      </c>
      <c r="AT500" s="139">
        <v>0</v>
      </c>
      <c r="AZ500" s="139">
        <v>0</v>
      </c>
      <c r="BF500" s="167">
        <v>0</v>
      </c>
      <c r="BL500" s="139">
        <v>50</v>
      </c>
      <c r="BM500" s="167">
        <v>0.5</v>
      </c>
      <c r="BN500" s="139">
        <v>0.5</v>
      </c>
      <c r="BO500" s="139" t="s">
        <v>109</v>
      </c>
      <c r="BP500" s="139" t="s">
        <v>105</v>
      </c>
      <c r="BX500" s="139">
        <v>0</v>
      </c>
      <c r="CE500" s="139" t="s">
        <v>2543</v>
      </c>
      <c r="CL500" s="139">
        <v>100</v>
      </c>
    </row>
    <row r="501" spans="1:101">
      <c r="A501" s="159">
        <v>43294</v>
      </c>
      <c r="B501" s="139" t="s">
        <v>1496</v>
      </c>
      <c r="D501" s="139" t="s">
        <v>1497</v>
      </c>
      <c r="E501" s="139">
        <v>101</v>
      </c>
      <c r="F501" s="139">
        <v>3</v>
      </c>
      <c r="G501" s="160" t="s">
        <v>969</v>
      </c>
      <c r="H501" s="139">
        <v>23.5</v>
      </c>
      <c r="I501" s="139">
        <v>71.5</v>
      </c>
      <c r="J501" s="169" t="s">
        <v>2507</v>
      </c>
      <c r="K501" s="162">
        <v>238.09</v>
      </c>
      <c r="L501" s="162">
        <v>238.57</v>
      </c>
      <c r="M501" s="163" t="s">
        <v>2560</v>
      </c>
      <c r="N501" s="164" t="s">
        <v>1499</v>
      </c>
      <c r="P501" s="139" t="s">
        <v>12</v>
      </c>
      <c r="Q501" s="139" t="s">
        <v>1588</v>
      </c>
      <c r="R501" s="160" t="s">
        <v>21</v>
      </c>
      <c r="S501" s="139" t="s">
        <v>2135</v>
      </c>
      <c r="T501" s="139" t="s">
        <v>133</v>
      </c>
      <c r="U501" s="139" t="s">
        <v>140</v>
      </c>
      <c r="V501" s="139" t="s">
        <v>1509</v>
      </c>
      <c r="W501" s="139">
        <v>4</v>
      </c>
      <c r="X501" s="165" t="s">
        <v>89</v>
      </c>
      <c r="Y501" s="139" t="s">
        <v>93</v>
      </c>
      <c r="Z501" s="139" t="s">
        <v>1946</v>
      </c>
      <c r="AD501" s="139" t="s">
        <v>146</v>
      </c>
      <c r="AE501" s="139">
        <v>0</v>
      </c>
      <c r="AG501" s="139" t="s">
        <v>1541</v>
      </c>
      <c r="AH501" s="160">
        <v>99.7</v>
      </c>
      <c r="AI501" s="166">
        <v>1</v>
      </c>
      <c r="AJ501" s="139">
        <v>1</v>
      </c>
      <c r="AK501" s="167" t="s">
        <v>109</v>
      </c>
      <c r="AL501" s="139" t="s">
        <v>107</v>
      </c>
      <c r="AN501" s="139">
        <v>0.1</v>
      </c>
      <c r="AO501" s="139">
        <v>0.1</v>
      </c>
      <c r="AP501" s="139">
        <v>0.1</v>
      </c>
      <c r="AQ501" s="139" t="s">
        <v>113</v>
      </c>
      <c r="AR501" s="167" t="s">
        <v>107</v>
      </c>
      <c r="AT501" s="139">
        <v>0.1</v>
      </c>
      <c r="AU501" s="139">
        <v>0.1</v>
      </c>
      <c r="AV501" s="139">
        <v>0.1</v>
      </c>
      <c r="AW501" s="139" t="s">
        <v>113</v>
      </c>
      <c r="AX501" s="139" t="s">
        <v>107</v>
      </c>
      <c r="AZ501" s="139">
        <v>0</v>
      </c>
      <c r="BF501" s="167">
        <v>0</v>
      </c>
      <c r="BL501" s="139">
        <v>0</v>
      </c>
      <c r="BM501" s="167">
        <v>0.1</v>
      </c>
      <c r="BN501" s="139">
        <v>0.1</v>
      </c>
      <c r="BO501" s="139" t="s">
        <v>109</v>
      </c>
      <c r="BP501" s="139" t="s">
        <v>105</v>
      </c>
      <c r="BX501" s="139">
        <v>0</v>
      </c>
      <c r="CE501" s="139" t="s">
        <v>2423</v>
      </c>
      <c r="CL501" s="139">
        <v>99.899999999999991</v>
      </c>
    </row>
    <row r="502" spans="1:101">
      <c r="A502" s="159">
        <v>43294</v>
      </c>
      <c r="B502" s="139" t="s">
        <v>1496</v>
      </c>
      <c r="D502" s="139" t="s">
        <v>1497</v>
      </c>
      <c r="E502" s="139">
        <v>101</v>
      </c>
      <c r="F502" s="139">
        <v>4</v>
      </c>
      <c r="G502" s="160" t="s">
        <v>971</v>
      </c>
      <c r="H502" s="139">
        <v>0</v>
      </c>
      <c r="I502" s="139">
        <v>90</v>
      </c>
      <c r="J502" s="169" t="s">
        <v>2507</v>
      </c>
      <c r="K502" s="162">
        <v>238.57</v>
      </c>
      <c r="L502" s="162">
        <v>239.47</v>
      </c>
      <c r="M502" s="163" t="s">
        <v>2560</v>
      </c>
      <c r="N502" s="164" t="s">
        <v>1499</v>
      </c>
      <c r="P502" s="139" t="s">
        <v>12</v>
      </c>
      <c r="Q502" s="139" t="s">
        <v>1588</v>
      </c>
      <c r="R502" s="160" t="s">
        <v>2135</v>
      </c>
      <c r="S502" s="139" t="s">
        <v>2135</v>
      </c>
      <c r="V502" s="139" t="s">
        <v>1509</v>
      </c>
      <c r="W502" s="139">
        <v>4</v>
      </c>
      <c r="X502" s="165" t="s">
        <v>89</v>
      </c>
      <c r="Y502" s="139" t="s">
        <v>93</v>
      </c>
      <c r="Z502" s="139" t="s">
        <v>1946</v>
      </c>
      <c r="AD502" s="139" t="s">
        <v>146</v>
      </c>
      <c r="AE502" s="139">
        <v>0</v>
      </c>
      <c r="AG502" s="139" t="s">
        <v>1541</v>
      </c>
      <c r="AH502" s="160">
        <v>99.7</v>
      </c>
      <c r="AI502" s="166">
        <v>1</v>
      </c>
      <c r="AJ502" s="139">
        <v>1</v>
      </c>
      <c r="AK502" s="167" t="s">
        <v>109</v>
      </c>
      <c r="AL502" s="139" t="s">
        <v>107</v>
      </c>
      <c r="AN502" s="139">
        <v>0.1</v>
      </c>
      <c r="AO502" s="139">
        <v>0.1</v>
      </c>
      <c r="AP502" s="139">
        <v>0.1</v>
      </c>
      <c r="AQ502" s="139" t="s">
        <v>113</v>
      </c>
      <c r="AR502" s="167" t="s">
        <v>107</v>
      </c>
      <c r="AT502" s="139">
        <v>0.1</v>
      </c>
      <c r="AU502" s="139">
        <v>0.1</v>
      </c>
      <c r="AV502" s="139">
        <v>0.1</v>
      </c>
      <c r="AW502" s="139" t="s">
        <v>113</v>
      </c>
      <c r="AX502" s="139" t="s">
        <v>107</v>
      </c>
      <c r="AZ502" s="139">
        <v>0</v>
      </c>
      <c r="BF502" s="167">
        <v>0</v>
      </c>
      <c r="BL502" s="139">
        <v>0</v>
      </c>
      <c r="BM502" s="167">
        <v>0.1</v>
      </c>
      <c r="BN502" s="139">
        <v>0.1</v>
      </c>
      <c r="BO502" s="139" t="s">
        <v>109</v>
      </c>
      <c r="BP502" s="139" t="s">
        <v>105</v>
      </c>
      <c r="BX502" s="139">
        <v>0</v>
      </c>
      <c r="CE502" s="139" t="s">
        <v>2423</v>
      </c>
      <c r="CL502" s="139">
        <v>99.899999999999991</v>
      </c>
    </row>
    <row r="503" spans="1:101">
      <c r="A503" s="159">
        <v>43294</v>
      </c>
      <c r="B503" s="139" t="s">
        <v>1496</v>
      </c>
      <c r="D503" s="139" t="s">
        <v>1497</v>
      </c>
      <c r="E503" s="139">
        <v>102</v>
      </c>
      <c r="F503" s="139">
        <v>1</v>
      </c>
      <c r="G503" s="160" t="s">
        <v>973</v>
      </c>
      <c r="H503" s="139">
        <v>0</v>
      </c>
      <c r="I503" s="139">
        <v>94.5</v>
      </c>
      <c r="J503" s="169" t="s">
        <v>2507</v>
      </c>
      <c r="K503" s="162">
        <v>239.25</v>
      </c>
      <c r="L503" s="162">
        <v>240.19499999999999</v>
      </c>
      <c r="M503" s="163" t="s">
        <v>2560</v>
      </c>
      <c r="N503" s="164" t="s">
        <v>1499</v>
      </c>
      <c r="P503" s="139" t="s">
        <v>12</v>
      </c>
      <c r="Q503" s="139" t="s">
        <v>1588</v>
      </c>
      <c r="R503" s="160" t="s">
        <v>2135</v>
      </c>
      <c r="S503" s="139">
        <v>0</v>
      </c>
      <c r="V503" s="139" t="s">
        <v>1509</v>
      </c>
      <c r="W503" s="139">
        <v>4</v>
      </c>
      <c r="X503" s="165" t="s">
        <v>89</v>
      </c>
      <c r="Y503" s="139" t="s">
        <v>93</v>
      </c>
      <c r="Z503" s="139" t="s">
        <v>1946</v>
      </c>
      <c r="AD503" s="139" t="s">
        <v>146</v>
      </c>
      <c r="AE503" s="139">
        <v>0</v>
      </c>
      <c r="AG503" s="139" t="s">
        <v>1541</v>
      </c>
      <c r="AH503" s="160">
        <v>99.7</v>
      </c>
      <c r="AI503" s="166">
        <v>1</v>
      </c>
      <c r="AJ503" s="139">
        <v>1</v>
      </c>
      <c r="AK503" s="167" t="s">
        <v>109</v>
      </c>
      <c r="AL503" s="139" t="s">
        <v>107</v>
      </c>
      <c r="AN503" s="139">
        <v>0.1</v>
      </c>
      <c r="AO503" s="139">
        <v>0.1</v>
      </c>
      <c r="AP503" s="139">
        <v>0.1</v>
      </c>
      <c r="AQ503" s="139" t="s">
        <v>113</v>
      </c>
      <c r="AR503" s="167" t="s">
        <v>107</v>
      </c>
      <c r="AT503" s="139">
        <v>0.1</v>
      </c>
      <c r="AU503" s="139">
        <v>0.1</v>
      </c>
      <c r="AV503" s="139">
        <v>0.1</v>
      </c>
      <c r="AW503" s="139" t="s">
        <v>113</v>
      </c>
      <c r="AX503" s="139" t="s">
        <v>107</v>
      </c>
      <c r="AZ503" s="139">
        <v>0</v>
      </c>
      <c r="BF503" s="167">
        <v>0</v>
      </c>
      <c r="BL503" s="139">
        <v>0</v>
      </c>
      <c r="BM503" s="167">
        <v>0.1</v>
      </c>
      <c r="BN503" s="139">
        <v>0.1</v>
      </c>
      <c r="BO503" s="139" t="s">
        <v>109</v>
      </c>
      <c r="BP503" s="139" t="s">
        <v>105</v>
      </c>
      <c r="BX503" s="139">
        <v>0</v>
      </c>
      <c r="CE503" s="139" t="s">
        <v>2423</v>
      </c>
      <c r="CL503" s="139">
        <v>99.899999999999991</v>
      </c>
    </row>
    <row r="504" spans="1:101">
      <c r="D504" s="139" t="s">
        <v>1497</v>
      </c>
      <c r="E504" s="139">
        <v>102</v>
      </c>
      <c r="F504" s="139">
        <v>2</v>
      </c>
      <c r="G504" s="160" t="s">
        <v>975</v>
      </c>
      <c r="H504" s="139">
        <v>0</v>
      </c>
      <c r="I504" s="139">
        <v>95</v>
      </c>
      <c r="J504" s="169" t="s">
        <v>2507</v>
      </c>
      <c r="K504" s="162">
        <v>240.19499999999999</v>
      </c>
      <c r="L504" s="162">
        <v>241.14499999999998</v>
      </c>
      <c r="M504" s="163"/>
      <c r="Q504" s="139" t="s">
        <v>2561</v>
      </c>
      <c r="S504" s="139">
        <v>0</v>
      </c>
      <c r="W504" s="139" t="e">
        <v>#N/A</v>
      </c>
      <c r="AE504" s="139" t="e">
        <v>#N/A</v>
      </c>
      <c r="CL504" s="139">
        <v>0</v>
      </c>
    </row>
    <row r="505" spans="1:101">
      <c r="D505" s="139" t="s">
        <v>1497</v>
      </c>
      <c r="E505" s="139">
        <v>102</v>
      </c>
      <c r="F505" s="139">
        <v>3</v>
      </c>
      <c r="G505" s="160" t="s">
        <v>977</v>
      </c>
      <c r="H505" s="139">
        <v>0</v>
      </c>
      <c r="I505" s="139">
        <v>88.5</v>
      </c>
      <c r="J505" s="169" t="s">
        <v>2507</v>
      </c>
      <c r="K505" s="162">
        <v>241.14500000000001</v>
      </c>
      <c r="L505" s="162">
        <v>242.03</v>
      </c>
      <c r="M505" s="163"/>
      <c r="Q505" s="139" t="s">
        <v>2561</v>
      </c>
      <c r="S505" s="139">
        <v>0</v>
      </c>
      <c r="W505" s="139" t="e">
        <v>#N/A</v>
      </c>
      <c r="AE505" s="139" t="e">
        <v>#N/A</v>
      </c>
      <c r="CL505" s="139">
        <v>0</v>
      </c>
    </row>
    <row r="506" spans="1:101" s="202" customFormat="1">
      <c r="A506" s="191"/>
      <c r="B506" s="192"/>
      <c r="C506" s="192"/>
      <c r="D506" s="192" t="s">
        <v>1497</v>
      </c>
      <c r="E506" s="192">
        <v>102</v>
      </c>
      <c r="F506" s="192">
        <v>4</v>
      </c>
      <c r="G506" s="193" t="s">
        <v>979</v>
      </c>
      <c r="H506" s="192">
        <v>0</v>
      </c>
      <c r="I506" s="192">
        <v>88.5</v>
      </c>
      <c r="J506" s="194" t="s">
        <v>2507</v>
      </c>
      <c r="K506" s="195">
        <v>242.03</v>
      </c>
      <c r="L506" s="195">
        <v>242.91499999999999</v>
      </c>
      <c r="M506" s="196"/>
      <c r="N506" s="197"/>
      <c r="O506" s="192"/>
      <c r="P506" s="192"/>
      <c r="Q506" s="192" t="s">
        <v>2561</v>
      </c>
      <c r="R506" s="193"/>
      <c r="S506" s="192">
        <v>0</v>
      </c>
      <c r="T506" s="192"/>
      <c r="U506" s="192"/>
      <c r="V506" s="192"/>
      <c r="W506" s="192" t="e">
        <v>#N/A</v>
      </c>
      <c r="X506" s="198"/>
      <c r="Y506" s="192"/>
      <c r="Z506" s="192"/>
      <c r="AA506" s="192"/>
      <c r="AB506" s="192"/>
      <c r="AC506" s="192"/>
      <c r="AD506" s="192"/>
      <c r="AE506" s="192" t="e">
        <v>#N/A</v>
      </c>
      <c r="AF506" s="193"/>
      <c r="AG506" s="192"/>
      <c r="AH506" s="193"/>
      <c r="AI506" s="199"/>
      <c r="AJ506" s="192"/>
      <c r="AK506" s="200"/>
      <c r="AL506" s="192"/>
      <c r="AM506" s="192"/>
      <c r="AN506" s="192"/>
      <c r="AO506" s="192"/>
      <c r="AP506" s="192"/>
      <c r="AQ506" s="192"/>
      <c r="AR506" s="200"/>
      <c r="AS506" s="192"/>
      <c r="AT506" s="192"/>
      <c r="AU506" s="192"/>
      <c r="AV506" s="192"/>
      <c r="AW506" s="192"/>
      <c r="AX506" s="192"/>
      <c r="AY506" s="200"/>
      <c r="AZ506" s="192"/>
      <c r="BA506" s="192"/>
      <c r="BB506" s="192"/>
      <c r="BC506" s="192"/>
      <c r="BD506" s="192"/>
      <c r="BE506" s="192"/>
      <c r="BF506" s="200"/>
      <c r="BG506" s="192"/>
      <c r="BH506" s="192"/>
      <c r="BI506" s="192"/>
      <c r="BJ506" s="192"/>
      <c r="BK506" s="192"/>
      <c r="BL506" s="192"/>
      <c r="BM506" s="200"/>
      <c r="BN506" s="192"/>
      <c r="BO506" s="192"/>
      <c r="BP506" s="192"/>
      <c r="BQ506" s="192"/>
      <c r="BR506" s="192"/>
      <c r="BS506" s="192"/>
      <c r="BT506" s="200"/>
      <c r="BU506" s="192"/>
      <c r="BV506" s="192"/>
      <c r="BW506" s="192"/>
      <c r="BX506" s="192"/>
      <c r="BY506" s="192"/>
      <c r="BZ506" s="192"/>
      <c r="CA506" s="192"/>
      <c r="CB506" s="192"/>
      <c r="CC506" s="192"/>
      <c r="CD506" s="192"/>
      <c r="CE506" s="192"/>
      <c r="CF506" s="192"/>
      <c r="CG506" s="192"/>
      <c r="CH506" s="200"/>
      <c r="CI506" s="192"/>
      <c r="CJ506" s="192"/>
      <c r="CK506" s="192"/>
      <c r="CL506" s="192">
        <v>0</v>
      </c>
      <c r="CM506" s="192"/>
      <c r="CN506" s="192"/>
      <c r="CO506" s="192"/>
      <c r="CP506" s="192"/>
      <c r="CQ506" s="192"/>
      <c r="CR506" s="192"/>
      <c r="CS506" s="192"/>
      <c r="CT506" s="192"/>
      <c r="CU506" s="192"/>
      <c r="CV506" s="192"/>
      <c r="CW506" s="201"/>
    </row>
    <row r="507" spans="1:101" s="181" customFormat="1" ht="13">
      <c r="A507" s="179">
        <v>43296</v>
      </c>
      <c r="B507" s="180" t="s">
        <v>1496</v>
      </c>
      <c r="D507" s="180" t="s">
        <v>1497</v>
      </c>
      <c r="E507" s="181">
        <v>123</v>
      </c>
      <c r="F507" s="181">
        <v>2</v>
      </c>
      <c r="G507" s="182" t="str">
        <f t="shared" ref="G507:G565" si="0">E507&amp;"-"&amp;F507</f>
        <v>123-2</v>
      </c>
      <c r="H507" s="181">
        <v>0</v>
      </c>
      <c r="I507" s="181">
        <v>74.5</v>
      </c>
      <c r="J507" s="183" t="str">
        <f>IF(((VLOOKUP($G507,[2]Depth_Lookup!$A$3:$J$561,9,FALSE))-(I507/100))&gt;=0,"Good","Too Long")</f>
        <v>Good</v>
      </c>
      <c r="K507" s="184">
        <f>(VLOOKUP($G507,[2]Depth_Lookup!$A$3:$J$561,10,FALSE))+(H507/100)</f>
        <v>277.44</v>
      </c>
      <c r="L507" s="184">
        <f>(VLOOKUP($G507,[2]Depth_Lookup!$A$3:$J$561,10,FALSE))+(I507/100)</f>
        <v>278.185</v>
      </c>
      <c r="M507" s="185">
        <v>60</v>
      </c>
      <c r="N507" s="186">
        <v>13</v>
      </c>
      <c r="P507" s="181" t="s">
        <v>4</v>
      </c>
      <c r="Q507" s="182" t="str">
        <f t="shared" ref="Q507:Q565" si="1">O507&amp;" "&amp;P507</f>
        <v xml:space="preserve"> Gabbro</v>
      </c>
      <c r="R507" s="181" t="s">
        <v>2135</v>
      </c>
      <c r="S507" s="180" t="str">
        <f t="shared" ref="S507:S565" si="2">R508</f>
        <v>Continuous</v>
      </c>
      <c r="T507" s="181" t="s">
        <v>160</v>
      </c>
      <c r="U507" s="181" t="s">
        <v>140</v>
      </c>
      <c r="V507" s="181" t="s">
        <v>1509</v>
      </c>
      <c r="W507" s="187">
        <f>VLOOKUP(V507,[2]definitions_list_lookup!$A$13:$B$19,2,0)</f>
        <v>4</v>
      </c>
      <c r="X507" s="180" t="s">
        <v>2717</v>
      </c>
      <c r="Y507" s="180" t="s">
        <v>2718</v>
      </c>
      <c r="Z507" s="181" t="s">
        <v>2719</v>
      </c>
      <c r="AA507" s="186"/>
      <c r="AD507" s="188" t="s">
        <v>2720</v>
      </c>
      <c r="AE507" s="182">
        <f>VLOOKUP(AD507,[2]definitions_list_lookup!$V$13:$W$16,2,0)</f>
        <v>0</v>
      </c>
      <c r="AF507" s="189"/>
      <c r="AG507" s="181" t="s">
        <v>2721</v>
      </c>
      <c r="AH507" s="181">
        <v>2</v>
      </c>
      <c r="AI507" s="181">
        <v>2</v>
      </c>
      <c r="AJ507" s="181">
        <v>0.5</v>
      </c>
      <c r="AK507" s="181" t="s">
        <v>109</v>
      </c>
      <c r="AL507" s="181" t="s">
        <v>107</v>
      </c>
      <c r="AN507" s="181">
        <v>77</v>
      </c>
      <c r="AO507" s="181">
        <v>2</v>
      </c>
      <c r="AP507" s="181">
        <v>1</v>
      </c>
      <c r="AQ507" s="181" t="s">
        <v>110</v>
      </c>
      <c r="AR507" s="181" t="s">
        <v>107</v>
      </c>
      <c r="AT507" s="181">
        <v>20</v>
      </c>
      <c r="AU507" s="181">
        <v>3</v>
      </c>
      <c r="AV507" s="181">
        <v>1</v>
      </c>
      <c r="AW507" s="181" t="s">
        <v>110</v>
      </c>
      <c r="AX507" s="181" t="s">
        <v>107</v>
      </c>
      <c r="AZ507" s="181">
        <v>0</v>
      </c>
      <c r="BF507" s="181">
        <v>0</v>
      </c>
      <c r="BL507" s="181">
        <v>1</v>
      </c>
      <c r="BM507" s="181">
        <v>0.5</v>
      </c>
      <c r="BN507" s="181">
        <v>0.5</v>
      </c>
      <c r="BO507" s="181" t="s">
        <v>2722</v>
      </c>
      <c r="BP507" s="181" t="s">
        <v>2723</v>
      </c>
      <c r="BX507" s="181">
        <v>0</v>
      </c>
      <c r="CD507" s="181" t="s">
        <v>2724</v>
      </c>
      <c r="CE507" s="181" t="s">
        <v>2725</v>
      </c>
      <c r="CL507" s="190">
        <f t="shared" ref="CL507:CL565" si="3">AH507+AN507+AZ507+AT507+BF507+BL507+BX507</f>
        <v>100</v>
      </c>
      <c r="CM507" s="181" t="e">
        <f>VLOOKUP(O507,[2]definitions_list_lookup!$K$30:$L$53,2,FALSE)</f>
        <v>#N/A</v>
      </c>
    </row>
    <row r="508" spans="1:101" s="181" customFormat="1" ht="13">
      <c r="A508" s="179">
        <v>43296</v>
      </c>
      <c r="B508" s="180" t="s">
        <v>1496</v>
      </c>
      <c r="D508" s="180" t="s">
        <v>1497</v>
      </c>
      <c r="E508" s="181">
        <v>124</v>
      </c>
      <c r="F508" s="181">
        <v>1</v>
      </c>
      <c r="G508" s="182" t="str">
        <f t="shared" si="0"/>
        <v>124-1</v>
      </c>
      <c r="H508" s="181">
        <v>0</v>
      </c>
      <c r="I508" s="181">
        <v>45</v>
      </c>
      <c r="J508" s="183" t="str">
        <f>IF(((VLOOKUP($G508,[2]Depth_Lookup!$A$3:$J$561,9,FALSE))-(I508/100))&gt;=0,"Good","Too Long")</f>
        <v>Good</v>
      </c>
      <c r="K508" s="184">
        <f>(VLOOKUP($G508,[2]Depth_Lookup!$A$3:$J$561,10,FALSE))+(H508/100)</f>
        <v>278.14999999999998</v>
      </c>
      <c r="L508" s="184">
        <f>(VLOOKUP($G508,[2]Depth_Lookup!$A$3:$J$561,10,FALSE))+(I508/100)</f>
        <v>278.59999999999997</v>
      </c>
      <c r="M508" s="185">
        <v>60</v>
      </c>
      <c r="N508" s="186">
        <v>13</v>
      </c>
      <c r="P508" s="181" t="s">
        <v>4</v>
      </c>
      <c r="Q508" s="182" t="str">
        <f t="shared" si="1"/>
        <v xml:space="preserve"> Gabbro</v>
      </c>
      <c r="R508" s="181" t="s">
        <v>2135</v>
      </c>
      <c r="S508" s="180" t="str">
        <f t="shared" si="2"/>
        <v>Intrusive</v>
      </c>
      <c r="T508" s="181" t="s">
        <v>160</v>
      </c>
      <c r="U508" s="181" t="s">
        <v>140</v>
      </c>
      <c r="V508" s="181" t="s">
        <v>1509</v>
      </c>
      <c r="W508" s="187">
        <f>VLOOKUP(V508,[2]definitions_list_lookup!$A$13:$B$19,2,0)</f>
        <v>4</v>
      </c>
      <c r="X508" s="180" t="s">
        <v>2717</v>
      </c>
      <c r="Y508" s="180" t="s">
        <v>2718</v>
      </c>
      <c r="Z508" s="181" t="s">
        <v>2719</v>
      </c>
      <c r="AA508" s="186"/>
      <c r="AD508" s="188" t="s">
        <v>2720</v>
      </c>
      <c r="AE508" s="182">
        <f>VLOOKUP(AD508,[2]definitions_list_lookup!$V$13:$W$16,2,0)</f>
        <v>0</v>
      </c>
      <c r="AF508" s="189"/>
      <c r="AG508" s="181" t="s">
        <v>2721</v>
      </c>
      <c r="AH508" s="181">
        <v>2</v>
      </c>
      <c r="AI508" s="181">
        <v>2</v>
      </c>
      <c r="AJ508" s="181">
        <v>0.5</v>
      </c>
      <c r="AK508" s="181" t="s">
        <v>109</v>
      </c>
      <c r="AL508" s="181" t="s">
        <v>107</v>
      </c>
      <c r="AN508" s="181">
        <v>77</v>
      </c>
      <c r="AO508" s="181">
        <v>2</v>
      </c>
      <c r="AP508" s="181">
        <v>1</v>
      </c>
      <c r="AQ508" s="181" t="s">
        <v>110</v>
      </c>
      <c r="AR508" s="181" t="s">
        <v>107</v>
      </c>
      <c r="AT508" s="181">
        <v>20</v>
      </c>
      <c r="AU508" s="181">
        <v>3</v>
      </c>
      <c r="AV508" s="181">
        <v>1</v>
      </c>
      <c r="AW508" s="181" t="s">
        <v>110</v>
      </c>
      <c r="AX508" s="181" t="s">
        <v>107</v>
      </c>
      <c r="AZ508" s="181">
        <v>0</v>
      </c>
      <c r="BF508" s="181">
        <v>0</v>
      </c>
      <c r="BL508" s="181">
        <v>1</v>
      </c>
      <c r="BM508" s="181">
        <v>0.5</v>
      </c>
      <c r="BN508" s="181">
        <v>0.5</v>
      </c>
      <c r="BO508" s="181" t="s">
        <v>2722</v>
      </c>
      <c r="BP508" s="181" t="s">
        <v>2723</v>
      </c>
      <c r="BX508" s="181">
        <v>0</v>
      </c>
      <c r="CD508" s="181" t="s">
        <v>2724</v>
      </c>
      <c r="CE508" s="181" t="s">
        <v>2725</v>
      </c>
      <c r="CL508" s="190">
        <f t="shared" si="3"/>
        <v>100</v>
      </c>
      <c r="CM508" s="181" t="e">
        <f>VLOOKUP(O508,[2]definitions_list_lookup!$K$30:$L$53,2,FALSE)</f>
        <v>#N/A</v>
      </c>
    </row>
    <row r="509" spans="1:101" s="181" customFormat="1" ht="13">
      <c r="A509" s="179">
        <v>43296</v>
      </c>
      <c r="B509" s="180" t="s">
        <v>1496</v>
      </c>
      <c r="D509" s="180" t="s">
        <v>1497</v>
      </c>
      <c r="E509" s="181">
        <v>124</v>
      </c>
      <c r="F509" s="181">
        <v>1</v>
      </c>
      <c r="G509" s="182" t="str">
        <f t="shared" si="0"/>
        <v>124-1</v>
      </c>
      <c r="H509" s="181">
        <v>45</v>
      </c>
      <c r="I509" s="181">
        <v>91</v>
      </c>
      <c r="J509" s="183" t="str">
        <f>IF(((VLOOKUP($G509,[2]Depth_Lookup!$A$3:$J$561,9,FALSE))-(I509/100))&gt;=0,"Good","Too Long")</f>
        <v>Good</v>
      </c>
      <c r="K509" s="184">
        <f>(VLOOKUP($G509,[2]Depth_Lookup!$A$3:$J$561,10,FALSE))+(H509/100)</f>
        <v>278.59999999999997</v>
      </c>
      <c r="L509" s="184">
        <f>(VLOOKUP($G509,[2]Depth_Lookup!$A$3:$J$561,10,FALSE))+(I509/100)</f>
        <v>279.06</v>
      </c>
      <c r="M509" s="185" t="s">
        <v>2726</v>
      </c>
      <c r="N509" s="186" t="s">
        <v>2727</v>
      </c>
      <c r="P509" s="181" t="s">
        <v>12</v>
      </c>
      <c r="Q509" s="182" t="str">
        <f t="shared" si="1"/>
        <v xml:space="preserve"> Dunite</v>
      </c>
      <c r="R509" s="181" t="s">
        <v>1939</v>
      </c>
      <c r="S509" s="180" t="str">
        <f t="shared" si="2"/>
        <v>Continuous</v>
      </c>
      <c r="T509" s="181" t="s">
        <v>133</v>
      </c>
      <c r="U509" s="181" t="s">
        <v>138</v>
      </c>
      <c r="V509" s="181" t="s">
        <v>2728</v>
      </c>
      <c r="W509" s="187">
        <f>VLOOKUP(V509,[2]definitions_list_lookup!$A$13:$B$19,2,0)</f>
        <v>4</v>
      </c>
      <c r="X509" s="181" t="s">
        <v>89</v>
      </c>
      <c r="Y509" s="181" t="s">
        <v>93</v>
      </c>
      <c r="Z509" s="181" t="s">
        <v>2729</v>
      </c>
      <c r="AA509" s="186"/>
      <c r="AD509" s="188"/>
      <c r="AE509" s="182" t="e">
        <f>VLOOKUP(AD509,[2]definitions_list_lookup!$V$13:$W$16,2,0)</f>
        <v>#N/A</v>
      </c>
      <c r="AF509" s="189"/>
      <c r="AG509" s="181" t="s">
        <v>2721</v>
      </c>
      <c r="AH509" s="181">
        <v>99.9</v>
      </c>
      <c r="AI509" s="181">
        <v>3</v>
      </c>
      <c r="AJ509" s="181">
        <v>1</v>
      </c>
      <c r="AK509" s="181" t="s">
        <v>110</v>
      </c>
      <c r="AL509" s="181" t="s">
        <v>107</v>
      </c>
      <c r="AN509" s="181">
        <v>0</v>
      </c>
      <c r="AT509" s="181">
        <v>0</v>
      </c>
      <c r="AZ509" s="181">
        <v>0</v>
      </c>
      <c r="BF509" s="181">
        <v>0</v>
      </c>
      <c r="BL509" s="181">
        <v>0.1</v>
      </c>
      <c r="BM509" s="181">
        <v>1</v>
      </c>
      <c r="BN509" s="181">
        <v>0.1</v>
      </c>
      <c r="BO509" s="181" t="s">
        <v>2722</v>
      </c>
      <c r="BP509" s="181" t="s">
        <v>2723</v>
      </c>
      <c r="BX509" s="181">
        <v>0</v>
      </c>
      <c r="CE509" s="181" t="s">
        <v>2730</v>
      </c>
      <c r="CL509" s="190">
        <f t="shared" si="3"/>
        <v>100</v>
      </c>
      <c r="CM509" s="181" t="e">
        <f>VLOOKUP(O509,[2]definitions_list_lookup!$K$30:$L$53,2,FALSE)</f>
        <v>#N/A</v>
      </c>
    </row>
    <row r="510" spans="1:101" s="181" customFormat="1" ht="13">
      <c r="A510" s="179">
        <v>43296</v>
      </c>
      <c r="B510" s="180" t="s">
        <v>1496</v>
      </c>
      <c r="D510" s="180" t="s">
        <v>1497</v>
      </c>
      <c r="E510" s="181">
        <v>125</v>
      </c>
      <c r="F510" s="181">
        <v>1</v>
      </c>
      <c r="G510" s="182" t="str">
        <f t="shared" si="0"/>
        <v>125-1</v>
      </c>
      <c r="H510" s="181">
        <v>0</v>
      </c>
      <c r="I510" s="181">
        <v>60.5</v>
      </c>
      <c r="J510" s="183" t="str">
        <f>IF(((VLOOKUP($G510,[2]Depth_Lookup!$A$3:$J$561,9,FALSE))-(I510/100))&gt;=0,"Good","Too Long")</f>
        <v>Good</v>
      </c>
      <c r="K510" s="184">
        <f>(VLOOKUP($G510,[2]Depth_Lookup!$A$3:$J$561,10,FALSE))+(H510/100)</f>
        <v>278.95</v>
      </c>
      <c r="L510" s="184">
        <f>(VLOOKUP($G510,[2]Depth_Lookup!$A$3:$J$561,10,FALSE))+(I510/100)</f>
        <v>279.55500000000001</v>
      </c>
      <c r="M510" s="185" t="s">
        <v>2726</v>
      </c>
      <c r="N510" s="186" t="s">
        <v>2727</v>
      </c>
      <c r="P510" s="181" t="s">
        <v>12</v>
      </c>
      <c r="Q510" s="182" t="str">
        <f t="shared" si="1"/>
        <v xml:space="preserve"> Dunite</v>
      </c>
      <c r="R510" s="181" t="s">
        <v>2135</v>
      </c>
      <c r="S510" s="180" t="str">
        <f t="shared" si="2"/>
        <v>Continuous</v>
      </c>
      <c r="T510" s="181" t="s">
        <v>133</v>
      </c>
      <c r="U510" s="181" t="s">
        <v>138</v>
      </c>
      <c r="V510" s="181" t="s">
        <v>2728</v>
      </c>
      <c r="W510" s="187">
        <f>VLOOKUP(V510,[2]definitions_list_lookup!$A$13:$B$19,2,0)</f>
        <v>4</v>
      </c>
      <c r="X510" s="181" t="s">
        <v>89</v>
      </c>
      <c r="Y510" s="181" t="s">
        <v>93</v>
      </c>
      <c r="Z510" s="181" t="s">
        <v>2729</v>
      </c>
      <c r="AA510" s="186"/>
      <c r="AD510" s="188"/>
      <c r="AE510" s="182" t="e">
        <f>VLOOKUP(AD510,[2]definitions_list_lookup!$V$13:$W$16,2,0)</f>
        <v>#N/A</v>
      </c>
      <c r="AF510" s="189"/>
      <c r="AG510" s="181" t="s">
        <v>2721</v>
      </c>
      <c r="AH510" s="181">
        <v>99.9</v>
      </c>
      <c r="AI510" s="181">
        <v>3</v>
      </c>
      <c r="AJ510" s="181">
        <v>1</v>
      </c>
      <c r="AK510" s="181" t="s">
        <v>110</v>
      </c>
      <c r="AL510" s="181" t="s">
        <v>107</v>
      </c>
      <c r="AN510" s="181">
        <v>0</v>
      </c>
      <c r="AT510" s="181">
        <v>0</v>
      </c>
      <c r="AZ510" s="181">
        <v>0</v>
      </c>
      <c r="BF510" s="181">
        <v>0</v>
      </c>
      <c r="BL510" s="181">
        <v>0.1</v>
      </c>
      <c r="BM510" s="181">
        <v>1</v>
      </c>
      <c r="BN510" s="181">
        <v>0.1</v>
      </c>
      <c r="BO510" s="181" t="s">
        <v>2722</v>
      </c>
      <c r="BP510" s="181" t="s">
        <v>2723</v>
      </c>
      <c r="BX510" s="181">
        <v>0</v>
      </c>
      <c r="CE510" s="181" t="s">
        <v>2730</v>
      </c>
      <c r="CL510" s="190">
        <f t="shared" si="3"/>
        <v>100</v>
      </c>
      <c r="CM510" s="181" t="e">
        <f>VLOOKUP(O510,[2]definitions_list_lookup!$K$30:$L$53,2,FALSE)</f>
        <v>#N/A</v>
      </c>
    </row>
    <row r="511" spans="1:101" s="181" customFormat="1" ht="13">
      <c r="A511" s="179">
        <v>43296</v>
      </c>
      <c r="B511" s="180" t="s">
        <v>1496</v>
      </c>
      <c r="D511" s="180" t="s">
        <v>1497</v>
      </c>
      <c r="E511" s="181">
        <v>125</v>
      </c>
      <c r="F511" s="181">
        <v>2</v>
      </c>
      <c r="G511" s="182" t="str">
        <f t="shared" si="0"/>
        <v>125-2</v>
      </c>
      <c r="H511" s="181">
        <v>0</v>
      </c>
      <c r="I511" s="181">
        <v>82</v>
      </c>
      <c r="J511" s="183" t="str">
        <f>IF(((VLOOKUP($G511,[2]Depth_Lookup!$A$3:$J$561,9,FALSE))-(I511/100))&gt;=0,"Good","Too Long")</f>
        <v>Good</v>
      </c>
      <c r="K511" s="184">
        <f>(VLOOKUP($G511,[2]Depth_Lookup!$A$3:$J$561,10,FALSE))+(H511/100)</f>
        <v>279.55500000000001</v>
      </c>
      <c r="L511" s="184">
        <f>(VLOOKUP($G511,[2]Depth_Lookup!$A$3:$J$561,10,FALSE))+(I511/100)</f>
        <v>280.375</v>
      </c>
      <c r="M511" s="185" t="s">
        <v>2726</v>
      </c>
      <c r="N511" s="186" t="s">
        <v>2727</v>
      </c>
      <c r="P511" s="181" t="s">
        <v>12</v>
      </c>
      <c r="Q511" s="182" t="str">
        <f t="shared" si="1"/>
        <v xml:space="preserve"> Dunite</v>
      </c>
      <c r="R511" s="181" t="s">
        <v>2135</v>
      </c>
      <c r="S511" s="180" t="str">
        <f t="shared" si="2"/>
        <v>Continuous</v>
      </c>
      <c r="T511" s="181" t="s">
        <v>133</v>
      </c>
      <c r="U511" s="181" t="s">
        <v>138</v>
      </c>
      <c r="V511" s="181" t="s">
        <v>2728</v>
      </c>
      <c r="W511" s="187">
        <f>VLOOKUP(V511,[2]definitions_list_lookup!$A$13:$B$19,2,0)</f>
        <v>4</v>
      </c>
      <c r="X511" s="181" t="s">
        <v>89</v>
      </c>
      <c r="Y511" s="181" t="s">
        <v>93</v>
      </c>
      <c r="Z511" s="181" t="s">
        <v>2729</v>
      </c>
      <c r="AA511" s="186"/>
      <c r="AD511" s="188"/>
      <c r="AE511" s="182" t="e">
        <f>VLOOKUP(AD511,[2]definitions_list_lookup!$V$13:$W$16,2,0)</f>
        <v>#N/A</v>
      </c>
      <c r="AF511" s="189"/>
      <c r="AG511" s="181" t="s">
        <v>2721</v>
      </c>
      <c r="AH511" s="181">
        <v>99.9</v>
      </c>
      <c r="AI511" s="181">
        <v>3</v>
      </c>
      <c r="AJ511" s="181">
        <v>1</v>
      </c>
      <c r="AK511" s="181" t="s">
        <v>110</v>
      </c>
      <c r="AL511" s="181" t="s">
        <v>107</v>
      </c>
      <c r="AN511" s="181">
        <v>0</v>
      </c>
      <c r="AT511" s="181">
        <v>0</v>
      </c>
      <c r="AZ511" s="181">
        <v>0</v>
      </c>
      <c r="BF511" s="181">
        <v>0</v>
      </c>
      <c r="BL511" s="181">
        <v>0.1</v>
      </c>
      <c r="BM511" s="181">
        <v>1</v>
      </c>
      <c r="BN511" s="181">
        <v>0.1</v>
      </c>
      <c r="BO511" s="181" t="s">
        <v>2722</v>
      </c>
      <c r="BP511" s="181" t="s">
        <v>2723</v>
      </c>
      <c r="BX511" s="181">
        <v>0</v>
      </c>
      <c r="CE511" s="181" t="s">
        <v>2730</v>
      </c>
      <c r="CL511" s="190">
        <f t="shared" si="3"/>
        <v>100</v>
      </c>
      <c r="CM511" s="181" t="e">
        <f>VLOOKUP(O511,[2]definitions_list_lookup!$K$30:$L$53,2,FALSE)</f>
        <v>#N/A</v>
      </c>
    </row>
    <row r="512" spans="1:101" s="181" customFormat="1" ht="13">
      <c r="A512" s="179">
        <v>43296</v>
      </c>
      <c r="B512" s="180" t="s">
        <v>1496</v>
      </c>
      <c r="D512" s="180" t="s">
        <v>1497</v>
      </c>
      <c r="E512" s="181">
        <v>125</v>
      </c>
      <c r="F512" s="181">
        <v>3</v>
      </c>
      <c r="G512" s="182" t="str">
        <f t="shared" si="0"/>
        <v>125-3</v>
      </c>
      <c r="H512" s="181">
        <v>0</v>
      </c>
      <c r="I512" s="181">
        <v>54.5</v>
      </c>
      <c r="J512" s="183" t="str">
        <f>IF(((VLOOKUP($G512,[2]Depth_Lookup!$A$3:$J$561,9,FALSE))-(I512/100))&gt;=0,"Good","Too Long")</f>
        <v>Good</v>
      </c>
      <c r="K512" s="184">
        <f>(VLOOKUP($G512,[2]Depth_Lookup!$A$3:$J$561,10,FALSE))+(H512/100)</f>
        <v>280.375</v>
      </c>
      <c r="L512" s="184">
        <f>(VLOOKUP($G512,[2]Depth_Lookup!$A$3:$J$561,10,FALSE))+(I512/100)</f>
        <v>280.92</v>
      </c>
      <c r="M512" s="185" t="s">
        <v>2726</v>
      </c>
      <c r="N512" s="186" t="s">
        <v>2727</v>
      </c>
      <c r="P512" s="181" t="s">
        <v>12</v>
      </c>
      <c r="Q512" s="182" t="str">
        <f t="shared" si="1"/>
        <v xml:space="preserve"> Dunite</v>
      </c>
      <c r="R512" s="181" t="s">
        <v>2135</v>
      </c>
      <c r="S512" s="180" t="str">
        <f t="shared" si="2"/>
        <v>Continuous</v>
      </c>
      <c r="T512" s="181" t="s">
        <v>133</v>
      </c>
      <c r="U512" s="181" t="s">
        <v>138</v>
      </c>
      <c r="V512" s="181" t="s">
        <v>2728</v>
      </c>
      <c r="W512" s="187">
        <f>VLOOKUP(V512,[2]definitions_list_lookup!$A$13:$B$19,2,0)</f>
        <v>4</v>
      </c>
      <c r="X512" s="181" t="s">
        <v>89</v>
      </c>
      <c r="Y512" s="181" t="s">
        <v>93</v>
      </c>
      <c r="Z512" s="181" t="s">
        <v>2729</v>
      </c>
      <c r="AA512" s="186"/>
      <c r="AD512" s="188"/>
      <c r="AE512" s="182" t="e">
        <f>VLOOKUP(AD512,[2]definitions_list_lookup!$V$13:$W$16,2,0)</f>
        <v>#N/A</v>
      </c>
      <c r="AF512" s="189"/>
      <c r="AG512" s="181" t="s">
        <v>2721</v>
      </c>
      <c r="AH512" s="181">
        <v>99.9</v>
      </c>
      <c r="AI512" s="181">
        <v>3</v>
      </c>
      <c r="AJ512" s="181">
        <v>1</v>
      </c>
      <c r="AK512" s="181" t="s">
        <v>110</v>
      </c>
      <c r="AL512" s="181" t="s">
        <v>107</v>
      </c>
      <c r="AN512" s="181">
        <v>0</v>
      </c>
      <c r="AT512" s="181">
        <v>0</v>
      </c>
      <c r="AZ512" s="181">
        <v>0</v>
      </c>
      <c r="BF512" s="181">
        <v>0</v>
      </c>
      <c r="BL512" s="181">
        <v>0.1</v>
      </c>
      <c r="BM512" s="181">
        <v>1</v>
      </c>
      <c r="BN512" s="181">
        <v>0.1</v>
      </c>
      <c r="BO512" s="181" t="s">
        <v>2722</v>
      </c>
      <c r="BP512" s="181" t="s">
        <v>2723</v>
      </c>
      <c r="BX512" s="181">
        <v>0</v>
      </c>
      <c r="CE512" s="181" t="s">
        <v>2730</v>
      </c>
      <c r="CL512" s="190">
        <f t="shared" si="3"/>
        <v>100</v>
      </c>
      <c r="CM512" s="181" t="e">
        <f>VLOOKUP(O512,[2]definitions_list_lookup!$K$30:$L$53,2,FALSE)</f>
        <v>#N/A</v>
      </c>
    </row>
    <row r="513" spans="1:91" s="181" customFormat="1" ht="13">
      <c r="A513" s="179">
        <v>43296</v>
      </c>
      <c r="B513" s="180" t="s">
        <v>1496</v>
      </c>
      <c r="D513" s="180" t="s">
        <v>1497</v>
      </c>
      <c r="E513" s="181">
        <v>126</v>
      </c>
      <c r="F513" s="181">
        <v>1</v>
      </c>
      <c r="G513" s="182" t="str">
        <f t="shared" si="0"/>
        <v>126-1</v>
      </c>
      <c r="H513" s="181">
        <v>0</v>
      </c>
      <c r="I513" s="181">
        <v>72</v>
      </c>
      <c r="J513" s="183" t="str">
        <f>IF(((VLOOKUP($G513,[2]Depth_Lookup!$A$3:$J$561,9,FALSE))-(I513/100))&gt;=0,"Good","Too Long")</f>
        <v>Good</v>
      </c>
      <c r="K513" s="184">
        <f>(VLOOKUP($G513,[2]Depth_Lookup!$A$3:$J$561,10,FALSE))+(H513/100)</f>
        <v>281.14999999999998</v>
      </c>
      <c r="L513" s="184">
        <f>(VLOOKUP($G513,[2]Depth_Lookup!$A$3:$J$561,10,FALSE))+(I513/100)</f>
        <v>281.87</v>
      </c>
      <c r="M513" s="185" t="s">
        <v>2726</v>
      </c>
      <c r="N513" s="186" t="s">
        <v>2727</v>
      </c>
      <c r="P513" s="181" t="s">
        <v>12</v>
      </c>
      <c r="Q513" s="182" t="str">
        <f t="shared" si="1"/>
        <v xml:space="preserve"> Dunite</v>
      </c>
      <c r="R513" s="181" t="s">
        <v>2135</v>
      </c>
      <c r="S513" s="180" t="str">
        <f t="shared" si="2"/>
        <v>Continuous</v>
      </c>
      <c r="T513" s="181" t="s">
        <v>133</v>
      </c>
      <c r="U513" s="181" t="s">
        <v>138</v>
      </c>
      <c r="V513" s="181" t="s">
        <v>2728</v>
      </c>
      <c r="W513" s="187">
        <f>VLOOKUP(V513,[2]definitions_list_lookup!$A$13:$B$19,2,0)</f>
        <v>4</v>
      </c>
      <c r="X513" s="181" t="s">
        <v>89</v>
      </c>
      <c r="Y513" s="181" t="s">
        <v>93</v>
      </c>
      <c r="Z513" s="181" t="s">
        <v>2729</v>
      </c>
      <c r="AA513" s="186"/>
      <c r="AD513" s="188"/>
      <c r="AE513" s="182" t="e">
        <f>VLOOKUP(AD513,[2]definitions_list_lookup!$V$13:$W$16,2,0)</f>
        <v>#N/A</v>
      </c>
      <c r="AF513" s="189"/>
      <c r="AG513" s="181" t="s">
        <v>2721</v>
      </c>
      <c r="AH513" s="181">
        <v>99.9</v>
      </c>
      <c r="AI513" s="181">
        <v>3</v>
      </c>
      <c r="AJ513" s="181">
        <v>1</v>
      </c>
      <c r="AK513" s="181" t="s">
        <v>110</v>
      </c>
      <c r="AL513" s="181" t="s">
        <v>107</v>
      </c>
      <c r="AN513" s="181">
        <v>0</v>
      </c>
      <c r="AT513" s="181">
        <v>0</v>
      </c>
      <c r="AZ513" s="181">
        <v>0</v>
      </c>
      <c r="BF513" s="181">
        <v>0</v>
      </c>
      <c r="BL513" s="181">
        <v>0.1</v>
      </c>
      <c r="BM513" s="181">
        <v>1</v>
      </c>
      <c r="BN513" s="181">
        <v>0.1</v>
      </c>
      <c r="BO513" s="181" t="s">
        <v>2722</v>
      </c>
      <c r="BP513" s="181" t="s">
        <v>2723</v>
      </c>
      <c r="BX513" s="181">
        <v>0</v>
      </c>
      <c r="CE513" s="181" t="s">
        <v>2730</v>
      </c>
      <c r="CL513" s="190">
        <f t="shared" si="3"/>
        <v>100</v>
      </c>
      <c r="CM513" s="181" t="e">
        <f>VLOOKUP(O513,[2]definitions_list_lookup!$K$30:$L$53,2,FALSE)</f>
        <v>#N/A</v>
      </c>
    </row>
    <row r="514" spans="1:91" s="181" customFormat="1" ht="13">
      <c r="A514" s="179">
        <v>43296</v>
      </c>
      <c r="B514" s="180" t="s">
        <v>1496</v>
      </c>
      <c r="D514" s="180" t="s">
        <v>1497</v>
      </c>
      <c r="E514" s="181">
        <v>126</v>
      </c>
      <c r="F514" s="181">
        <v>2</v>
      </c>
      <c r="G514" s="182" t="str">
        <f t="shared" si="0"/>
        <v>126-2</v>
      </c>
      <c r="H514" s="181">
        <v>0</v>
      </c>
      <c r="I514" s="181">
        <v>76</v>
      </c>
      <c r="J514" s="183" t="str">
        <f>IF(((VLOOKUP($G514,[2]Depth_Lookup!$A$3:$J$561,9,FALSE))-(I514/100))&gt;=0,"Good","Too Long")</f>
        <v>Good</v>
      </c>
      <c r="K514" s="184">
        <f>(VLOOKUP($G514,[2]Depth_Lookup!$A$3:$J$561,10,FALSE))+(H514/100)</f>
        <v>281.87</v>
      </c>
      <c r="L514" s="184">
        <f>(VLOOKUP($G514,[2]Depth_Lookup!$A$3:$J$561,10,FALSE))+(I514/100)</f>
        <v>282.63</v>
      </c>
      <c r="M514" s="185" t="s">
        <v>2726</v>
      </c>
      <c r="N514" s="186" t="s">
        <v>2727</v>
      </c>
      <c r="P514" s="181" t="s">
        <v>12</v>
      </c>
      <c r="Q514" s="182" t="str">
        <f t="shared" si="1"/>
        <v xml:space="preserve"> Dunite</v>
      </c>
      <c r="R514" s="181" t="s">
        <v>2135</v>
      </c>
      <c r="S514" s="180" t="str">
        <f t="shared" si="2"/>
        <v>Continuous</v>
      </c>
      <c r="T514" s="181" t="s">
        <v>133</v>
      </c>
      <c r="U514" s="181" t="s">
        <v>138</v>
      </c>
      <c r="V514" s="181" t="s">
        <v>2728</v>
      </c>
      <c r="W514" s="187">
        <f>VLOOKUP(V514,[2]definitions_list_lookup!$A$13:$B$19,2,0)</f>
        <v>4</v>
      </c>
      <c r="X514" s="181" t="s">
        <v>89</v>
      </c>
      <c r="Y514" s="181" t="s">
        <v>93</v>
      </c>
      <c r="Z514" s="181" t="s">
        <v>2729</v>
      </c>
      <c r="AA514" s="186"/>
      <c r="AD514" s="188"/>
      <c r="AE514" s="182" t="e">
        <f>VLOOKUP(AD514,[2]definitions_list_lookup!$V$13:$W$16,2,0)</f>
        <v>#N/A</v>
      </c>
      <c r="AF514" s="189"/>
      <c r="AG514" s="181" t="s">
        <v>2721</v>
      </c>
      <c r="AH514" s="181">
        <v>99.9</v>
      </c>
      <c r="AI514" s="181">
        <v>3</v>
      </c>
      <c r="AJ514" s="181">
        <v>1</v>
      </c>
      <c r="AK514" s="181" t="s">
        <v>110</v>
      </c>
      <c r="AL514" s="181" t="s">
        <v>107</v>
      </c>
      <c r="AN514" s="181">
        <v>0</v>
      </c>
      <c r="AT514" s="181">
        <v>0</v>
      </c>
      <c r="AZ514" s="181">
        <v>0</v>
      </c>
      <c r="BF514" s="181">
        <v>0</v>
      </c>
      <c r="BL514" s="181">
        <v>0.1</v>
      </c>
      <c r="BM514" s="181">
        <v>1</v>
      </c>
      <c r="BN514" s="181">
        <v>0.1</v>
      </c>
      <c r="BO514" s="181" t="s">
        <v>2722</v>
      </c>
      <c r="BP514" s="181" t="s">
        <v>2723</v>
      </c>
      <c r="BX514" s="181">
        <v>0</v>
      </c>
      <c r="CE514" s="181" t="s">
        <v>2730</v>
      </c>
      <c r="CL514" s="190">
        <f t="shared" si="3"/>
        <v>100</v>
      </c>
      <c r="CM514" s="181" t="e">
        <f>VLOOKUP(O514,[2]definitions_list_lookup!$K$30:$L$53,2,FALSE)</f>
        <v>#N/A</v>
      </c>
    </row>
    <row r="515" spans="1:91" s="181" customFormat="1" ht="13">
      <c r="A515" s="179">
        <v>43296</v>
      </c>
      <c r="B515" s="180" t="s">
        <v>1496</v>
      </c>
      <c r="D515" s="180" t="s">
        <v>1497</v>
      </c>
      <c r="E515" s="181">
        <v>126</v>
      </c>
      <c r="F515" s="181">
        <v>3</v>
      </c>
      <c r="G515" s="182" t="str">
        <f t="shared" si="0"/>
        <v>126-3</v>
      </c>
      <c r="H515" s="181">
        <v>0</v>
      </c>
      <c r="I515" s="181">
        <v>59</v>
      </c>
      <c r="J515" s="183" t="str">
        <f>IF(((VLOOKUP($G515,[2]Depth_Lookup!$A$3:$J$561,9,FALSE))-(I515/100))&gt;=0,"Good","Too Long")</f>
        <v>Good</v>
      </c>
      <c r="K515" s="184">
        <f>(VLOOKUP($G515,[2]Depth_Lookup!$A$3:$J$561,10,FALSE))+(H515/100)</f>
        <v>282.63</v>
      </c>
      <c r="L515" s="184">
        <f>(VLOOKUP($G515,[2]Depth_Lookup!$A$3:$J$561,10,FALSE))+(I515/100)</f>
        <v>283.21999999999997</v>
      </c>
      <c r="M515" s="185" t="s">
        <v>2726</v>
      </c>
      <c r="N515" s="186" t="s">
        <v>2727</v>
      </c>
      <c r="P515" s="181" t="s">
        <v>12</v>
      </c>
      <c r="Q515" s="182" t="str">
        <f t="shared" si="1"/>
        <v xml:space="preserve"> Dunite</v>
      </c>
      <c r="R515" s="181" t="s">
        <v>2135</v>
      </c>
      <c r="S515" s="180" t="str">
        <f t="shared" si="2"/>
        <v>Continuous</v>
      </c>
      <c r="T515" s="181" t="s">
        <v>133</v>
      </c>
      <c r="U515" s="181" t="s">
        <v>138</v>
      </c>
      <c r="V515" s="181" t="s">
        <v>2728</v>
      </c>
      <c r="W515" s="187">
        <f>VLOOKUP(V515,[2]definitions_list_lookup!$A$13:$B$19,2,0)</f>
        <v>4</v>
      </c>
      <c r="X515" s="181" t="s">
        <v>89</v>
      </c>
      <c r="Y515" s="181" t="s">
        <v>93</v>
      </c>
      <c r="Z515" s="181" t="s">
        <v>2729</v>
      </c>
      <c r="AA515" s="186"/>
      <c r="AD515" s="188"/>
      <c r="AE515" s="182" t="e">
        <f>VLOOKUP(AD515,[2]definitions_list_lookup!$V$13:$W$16,2,0)</f>
        <v>#N/A</v>
      </c>
      <c r="AF515" s="189"/>
      <c r="AG515" s="181" t="s">
        <v>2721</v>
      </c>
      <c r="AH515" s="181">
        <v>99.9</v>
      </c>
      <c r="AI515" s="181">
        <v>3</v>
      </c>
      <c r="AJ515" s="181">
        <v>1</v>
      </c>
      <c r="AK515" s="181" t="s">
        <v>110</v>
      </c>
      <c r="AL515" s="181" t="s">
        <v>107</v>
      </c>
      <c r="AN515" s="181">
        <v>0</v>
      </c>
      <c r="AT515" s="181">
        <v>0</v>
      </c>
      <c r="AZ515" s="181">
        <v>0</v>
      </c>
      <c r="BF515" s="181">
        <v>0</v>
      </c>
      <c r="BL515" s="181">
        <v>0.1</v>
      </c>
      <c r="BM515" s="181">
        <v>1</v>
      </c>
      <c r="BN515" s="181">
        <v>0.1</v>
      </c>
      <c r="BO515" s="181" t="s">
        <v>2722</v>
      </c>
      <c r="BP515" s="181" t="s">
        <v>2723</v>
      </c>
      <c r="BX515" s="181">
        <v>0</v>
      </c>
      <c r="CE515" s="181" t="s">
        <v>2730</v>
      </c>
      <c r="CL515" s="190">
        <f t="shared" si="3"/>
        <v>100</v>
      </c>
      <c r="CM515" s="181" t="e">
        <f>VLOOKUP(O515,[2]definitions_list_lookup!$K$30:$L$53,2,FALSE)</f>
        <v>#N/A</v>
      </c>
    </row>
    <row r="516" spans="1:91" s="181" customFormat="1" ht="13">
      <c r="A516" s="179">
        <v>43296</v>
      </c>
      <c r="B516" s="180" t="s">
        <v>1496</v>
      </c>
      <c r="D516" s="180" t="s">
        <v>1497</v>
      </c>
      <c r="E516" s="181">
        <v>127</v>
      </c>
      <c r="F516" s="181">
        <v>1</v>
      </c>
      <c r="G516" s="182" t="str">
        <f t="shared" si="0"/>
        <v>127-1</v>
      </c>
      <c r="H516" s="181">
        <v>0</v>
      </c>
      <c r="I516" s="181">
        <v>94.5</v>
      </c>
      <c r="J516" s="183" t="str">
        <f>IF(((VLOOKUP($G516,[2]Depth_Lookup!$A$3:$J$561,9,FALSE))-(I516/100))&gt;=0,"Good","Too Long")</f>
        <v>Good</v>
      </c>
      <c r="K516" s="184">
        <f>(VLOOKUP($G516,[2]Depth_Lookup!$A$3:$J$561,10,FALSE))+(H516/100)</f>
        <v>282.64999999999998</v>
      </c>
      <c r="L516" s="184">
        <f>(VLOOKUP($G516,[2]Depth_Lookup!$A$3:$J$561,10,FALSE))+(I516/100)</f>
        <v>283.59499999999997</v>
      </c>
      <c r="M516" s="185" t="s">
        <v>2726</v>
      </c>
      <c r="N516" s="186" t="s">
        <v>2727</v>
      </c>
      <c r="P516" s="181" t="s">
        <v>12</v>
      </c>
      <c r="Q516" s="182" t="str">
        <f t="shared" si="1"/>
        <v xml:space="preserve"> Dunite</v>
      </c>
      <c r="R516" s="181" t="s">
        <v>2135</v>
      </c>
      <c r="S516" s="180" t="str">
        <f t="shared" si="2"/>
        <v>Continuous</v>
      </c>
      <c r="T516" s="181" t="s">
        <v>133</v>
      </c>
      <c r="U516" s="181" t="s">
        <v>138</v>
      </c>
      <c r="V516" s="181" t="s">
        <v>2728</v>
      </c>
      <c r="W516" s="187">
        <f>VLOOKUP(V516,[2]definitions_list_lookup!$A$13:$B$19,2,0)</f>
        <v>4</v>
      </c>
      <c r="X516" s="181" t="s">
        <v>89</v>
      </c>
      <c r="Y516" s="181" t="s">
        <v>93</v>
      </c>
      <c r="Z516" s="181" t="s">
        <v>2729</v>
      </c>
      <c r="AA516" s="186"/>
      <c r="AD516" s="188"/>
      <c r="AE516" s="182" t="e">
        <f>VLOOKUP(AD516,[2]definitions_list_lookup!$V$13:$W$16,2,0)</f>
        <v>#N/A</v>
      </c>
      <c r="AF516" s="189"/>
      <c r="AG516" s="181" t="s">
        <v>2721</v>
      </c>
      <c r="AH516" s="181">
        <v>99.9</v>
      </c>
      <c r="AI516" s="181">
        <v>3</v>
      </c>
      <c r="AJ516" s="181">
        <v>1</v>
      </c>
      <c r="AK516" s="181" t="s">
        <v>110</v>
      </c>
      <c r="AL516" s="181" t="s">
        <v>107</v>
      </c>
      <c r="AN516" s="181">
        <v>0</v>
      </c>
      <c r="AT516" s="181">
        <v>0</v>
      </c>
      <c r="AZ516" s="181">
        <v>0</v>
      </c>
      <c r="BF516" s="181">
        <v>0</v>
      </c>
      <c r="BL516" s="181">
        <v>0.1</v>
      </c>
      <c r="BM516" s="181">
        <v>1</v>
      </c>
      <c r="BN516" s="181">
        <v>0.1</v>
      </c>
      <c r="BO516" s="181" t="s">
        <v>2722</v>
      </c>
      <c r="BP516" s="181" t="s">
        <v>2723</v>
      </c>
      <c r="BX516" s="181">
        <v>0</v>
      </c>
      <c r="CE516" s="181" t="s">
        <v>2730</v>
      </c>
      <c r="CL516" s="190">
        <f t="shared" si="3"/>
        <v>100</v>
      </c>
      <c r="CM516" s="181" t="e">
        <f>VLOOKUP(O516,[2]definitions_list_lookup!$K$30:$L$53,2,FALSE)</f>
        <v>#N/A</v>
      </c>
    </row>
    <row r="517" spans="1:91" s="181" customFormat="1" ht="13">
      <c r="A517" s="179">
        <v>43296</v>
      </c>
      <c r="B517" s="180" t="s">
        <v>1496</v>
      </c>
      <c r="D517" s="180" t="s">
        <v>1497</v>
      </c>
      <c r="E517" s="181">
        <v>127</v>
      </c>
      <c r="F517" s="181">
        <v>2</v>
      </c>
      <c r="G517" s="182" t="str">
        <f t="shared" si="0"/>
        <v>127-2</v>
      </c>
      <c r="H517" s="181">
        <v>0</v>
      </c>
      <c r="I517" s="181">
        <v>62.5</v>
      </c>
      <c r="J517" s="183" t="str">
        <f>IF(((VLOOKUP($G517,[2]Depth_Lookup!$A$3:$J$561,9,FALSE))-(I517/100))&gt;=0,"Good","Too Long")</f>
        <v>Good</v>
      </c>
      <c r="K517" s="184">
        <f>(VLOOKUP($G517,[2]Depth_Lookup!$A$3:$J$561,10,FALSE))+(H517/100)</f>
        <v>283.59500000000003</v>
      </c>
      <c r="L517" s="184">
        <f>(VLOOKUP($G517,[2]Depth_Lookup!$A$3:$J$561,10,FALSE))+(I517/100)</f>
        <v>284.22000000000003</v>
      </c>
      <c r="M517" s="185" t="s">
        <v>2726</v>
      </c>
      <c r="N517" s="186" t="s">
        <v>2727</v>
      </c>
      <c r="P517" s="181" t="s">
        <v>12</v>
      </c>
      <c r="Q517" s="182" t="str">
        <f t="shared" si="1"/>
        <v xml:space="preserve"> Dunite</v>
      </c>
      <c r="R517" s="181" t="s">
        <v>2135</v>
      </c>
      <c r="S517" s="180" t="str">
        <f t="shared" si="2"/>
        <v>Continuous</v>
      </c>
      <c r="T517" s="181" t="s">
        <v>133</v>
      </c>
      <c r="U517" s="181" t="s">
        <v>138</v>
      </c>
      <c r="V517" s="181" t="s">
        <v>2728</v>
      </c>
      <c r="W517" s="187">
        <f>VLOOKUP(V517,[2]definitions_list_lookup!$A$13:$B$19,2,0)</f>
        <v>4</v>
      </c>
      <c r="X517" s="181" t="s">
        <v>89</v>
      </c>
      <c r="Y517" s="181" t="s">
        <v>93</v>
      </c>
      <c r="Z517" s="181" t="s">
        <v>2729</v>
      </c>
      <c r="AA517" s="186"/>
      <c r="AD517" s="188"/>
      <c r="AE517" s="182" t="e">
        <f>VLOOKUP(AD517,[2]definitions_list_lookup!$V$13:$W$16,2,0)</f>
        <v>#N/A</v>
      </c>
      <c r="AF517" s="189"/>
      <c r="AG517" s="181" t="s">
        <v>2721</v>
      </c>
      <c r="AH517" s="181">
        <v>99.9</v>
      </c>
      <c r="AI517" s="181">
        <v>3</v>
      </c>
      <c r="AJ517" s="181">
        <v>1</v>
      </c>
      <c r="AK517" s="181" t="s">
        <v>110</v>
      </c>
      <c r="AL517" s="181" t="s">
        <v>107</v>
      </c>
      <c r="AN517" s="181">
        <v>0</v>
      </c>
      <c r="AT517" s="181">
        <v>0</v>
      </c>
      <c r="AZ517" s="181">
        <v>0</v>
      </c>
      <c r="BF517" s="181">
        <v>0</v>
      </c>
      <c r="BL517" s="181">
        <v>0.1</v>
      </c>
      <c r="BM517" s="181">
        <v>1</v>
      </c>
      <c r="BN517" s="181">
        <v>0.1</v>
      </c>
      <c r="BO517" s="181" t="s">
        <v>2722</v>
      </c>
      <c r="BP517" s="181" t="s">
        <v>2723</v>
      </c>
      <c r="BX517" s="181">
        <v>0</v>
      </c>
      <c r="CE517" s="181" t="s">
        <v>2730</v>
      </c>
      <c r="CL517" s="190">
        <f t="shared" si="3"/>
        <v>100</v>
      </c>
      <c r="CM517" s="181" t="e">
        <f>VLOOKUP(O517,[2]definitions_list_lookup!$K$30:$L$53,2,FALSE)</f>
        <v>#N/A</v>
      </c>
    </row>
    <row r="518" spans="1:91" s="181" customFormat="1" ht="13">
      <c r="A518" s="179">
        <v>43296</v>
      </c>
      <c r="B518" s="180" t="s">
        <v>1496</v>
      </c>
      <c r="D518" s="180" t="s">
        <v>1497</v>
      </c>
      <c r="E518" s="181">
        <v>128</v>
      </c>
      <c r="F518" s="181">
        <v>1</v>
      </c>
      <c r="G518" s="182" t="str">
        <f t="shared" si="0"/>
        <v>128-1</v>
      </c>
      <c r="H518" s="181">
        <v>0</v>
      </c>
      <c r="I518" s="181">
        <v>87.5</v>
      </c>
      <c r="J518" s="183" t="str">
        <f>IF(((VLOOKUP($G518,[2]Depth_Lookup!$A$3:$J$561,9,FALSE))-(I518/100))&gt;=0,"Good","Too Long")</f>
        <v>Good</v>
      </c>
      <c r="K518" s="184">
        <f>(VLOOKUP($G518,[2]Depth_Lookup!$A$3:$J$561,10,FALSE))+(H518/100)</f>
        <v>284.14999999999998</v>
      </c>
      <c r="L518" s="184">
        <f>(VLOOKUP($G518,[2]Depth_Lookup!$A$3:$J$561,10,FALSE))+(I518/100)</f>
        <v>285.02499999999998</v>
      </c>
      <c r="M518" s="185" t="s">
        <v>2726</v>
      </c>
      <c r="N518" s="186" t="s">
        <v>2727</v>
      </c>
      <c r="P518" s="181" t="s">
        <v>12</v>
      </c>
      <c r="Q518" s="182" t="str">
        <f t="shared" si="1"/>
        <v xml:space="preserve"> Dunite</v>
      </c>
      <c r="R518" s="181" t="s">
        <v>2135</v>
      </c>
      <c r="S518" s="180" t="str">
        <f t="shared" si="2"/>
        <v>Continuous</v>
      </c>
      <c r="T518" s="181" t="s">
        <v>133</v>
      </c>
      <c r="U518" s="181" t="s">
        <v>138</v>
      </c>
      <c r="V518" s="181" t="s">
        <v>2728</v>
      </c>
      <c r="W518" s="187">
        <f>VLOOKUP(V518,[2]definitions_list_lookup!$A$13:$B$19,2,0)</f>
        <v>4</v>
      </c>
      <c r="X518" s="181" t="s">
        <v>89</v>
      </c>
      <c r="Y518" s="181" t="s">
        <v>93</v>
      </c>
      <c r="Z518" s="181" t="s">
        <v>2729</v>
      </c>
      <c r="AA518" s="186"/>
      <c r="AD518" s="188"/>
      <c r="AE518" s="182" t="e">
        <f>VLOOKUP(AD518,[2]definitions_list_lookup!$V$13:$W$16,2,0)</f>
        <v>#N/A</v>
      </c>
      <c r="AF518" s="189"/>
      <c r="AG518" s="181" t="s">
        <v>2721</v>
      </c>
      <c r="AH518" s="181">
        <v>99.9</v>
      </c>
      <c r="AI518" s="181">
        <v>3</v>
      </c>
      <c r="AJ518" s="181">
        <v>1</v>
      </c>
      <c r="AK518" s="181" t="s">
        <v>110</v>
      </c>
      <c r="AL518" s="181" t="s">
        <v>107</v>
      </c>
      <c r="AN518" s="181">
        <v>0</v>
      </c>
      <c r="AT518" s="181">
        <v>0</v>
      </c>
      <c r="AZ518" s="181">
        <v>0</v>
      </c>
      <c r="BF518" s="181">
        <v>0</v>
      </c>
      <c r="BL518" s="181">
        <v>0.1</v>
      </c>
      <c r="BM518" s="181">
        <v>1</v>
      </c>
      <c r="BN518" s="181">
        <v>0.1</v>
      </c>
      <c r="BO518" s="181" t="s">
        <v>2722</v>
      </c>
      <c r="BP518" s="181" t="s">
        <v>2723</v>
      </c>
      <c r="BX518" s="181">
        <v>0</v>
      </c>
      <c r="CE518" s="181" t="s">
        <v>2730</v>
      </c>
      <c r="CL518" s="190">
        <f t="shared" si="3"/>
        <v>100</v>
      </c>
      <c r="CM518" s="181" t="e">
        <f>VLOOKUP(O518,[2]definitions_list_lookup!$K$30:$L$53,2,FALSE)</f>
        <v>#N/A</v>
      </c>
    </row>
    <row r="519" spans="1:91" s="181" customFormat="1" ht="13">
      <c r="A519" s="179">
        <v>43296</v>
      </c>
      <c r="B519" s="180" t="s">
        <v>1496</v>
      </c>
      <c r="D519" s="180" t="s">
        <v>1497</v>
      </c>
      <c r="E519" s="181">
        <v>128</v>
      </c>
      <c r="F519" s="181">
        <v>2</v>
      </c>
      <c r="G519" s="182" t="str">
        <f t="shared" si="0"/>
        <v>128-2</v>
      </c>
      <c r="H519" s="181">
        <v>0</v>
      </c>
      <c r="I519" s="181">
        <v>69</v>
      </c>
      <c r="J519" s="183" t="str">
        <f>IF(((VLOOKUP($G519,[2]Depth_Lookup!$A$3:$J$561,9,FALSE))-(I519/100))&gt;=0,"Good","Too Long")</f>
        <v>Good</v>
      </c>
      <c r="K519" s="184">
        <f>(VLOOKUP($G519,[2]Depth_Lookup!$A$3:$J$561,10,FALSE))+(H519/100)</f>
        <v>285.02499999999998</v>
      </c>
      <c r="L519" s="184">
        <f>(VLOOKUP($G519,[2]Depth_Lookup!$A$3:$J$561,10,FALSE))+(I519/100)</f>
        <v>285.71499999999997</v>
      </c>
      <c r="M519" s="185" t="s">
        <v>2726</v>
      </c>
      <c r="N519" s="186" t="s">
        <v>2727</v>
      </c>
      <c r="P519" s="181" t="s">
        <v>12</v>
      </c>
      <c r="Q519" s="182" t="str">
        <f t="shared" si="1"/>
        <v xml:space="preserve"> Dunite</v>
      </c>
      <c r="R519" s="181" t="s">
        <v>2135</v>
      </c>
      <c r="S519" s="180" t="str">
        <f t="shared" si="2"/>
        <v>Continuous</v>
      </c>
      <c r="T519" s="181" t="s">
        <v>133</v>
      </c>
      <c r="U519" s="181" t="s">
        <v>138</v>
      </c>
      <c r="V519" s="181" t="s">
        <v>2728</v>
      </c>
      <c r="W519" s="187">
        <f>VLOOKUP(V519,[2]definitions_list_lookup!$A$13:$B$19,2,0)</f>
        <v>4</v>
      </c>
      <c r="X519" s="181" t="s">
        <v>89</v>
      </c>
      <c r="Y519" s="181" t="s">
        <v>93</v>
      </c>
      <c r="Z519" s="181" t="s">
        <v>2729</v>
      </c>
      <c r="AA519" s="186"/>
      <c r="AD519" s="188"/>
      <c r="AE519" s="182" t="e">
        <f>VLOOKUP(AD519,[2]definitions_list_lookup!$V$13:$W$16,2,0)</f>
        <v>#N/A</v>
      </c>
      <c r="AF519" s="189"/>
      <c r="AG519" s="181" t="s">
        <v>2721</v>
      </c>
      <c r="AH519" s="181">
        <v>99.9</v>
      </c>
      <c r="AI519" s="181">
        <v>3</v>
      </c>
      <c r="AJ519" s="181">
        <v>1</v>
      </c>
      <c r="AK519" s="181" t="s">
        <v>110</v>
      </c>
      <c r="AL519" s="181" t="s">
        <v>107</v>
      </c>
      <c r="AN519" s="181">
        <v>0</v>
      </c>
      <c r="AT519" s="181">
        <v>0</v>
      </c>
      <c r="AZ519" s="181">
        <v>0</v>
      </c>
      <c r="BF519" s="181">
        <v>0</v>
      </c>
      <c r="BL519" s="181">
        <v>0.1</v>
      </c>
      <c r="BM519" s="181">
        <v>1</v>
      </c>
      <c r="BN519" s="181">
        <v>0.1</v>
      </c>
      <c r="BO519" s="181" t="s">
        <v>2722</v>
      </c>
      <c r="BP519" s="181" t="s">
        <v>2723</v>
      </c>
      <c r="BX519" s="181">
        <v>0</v>
      </c>
      <c r="CE519" s="181" t="s">
        <v>2730</v>
      </c>
      <c r="CL519" s="190">
        <f t="shared" si="3"/>
        <v>100</v>
      </c>
      <c r="CM519" s="181" t="e">
        <f>VLOOKUP(O519,[2]definitions_list_lookup!$K$30:$L$53,2,FALSE)</f>
        <v>#N/A</v>
      </c>
    </row>
    <row r="520" spans="1:91" s="181" customFormat="1" ht="13">
      <c r="A520" s="179">
        <v>43296</v>
      </c>
      <c r="B520" s="180" t="s">
        <v>1496</v>
      </c>
      <c r="D520" s="180" t="s">
        <v>1497</v>
      </c>
      <c r="E520" s="181">
        <v>129</v>
      </c>
      <c r="F520" s="181">
        <v>1</v>
      </c>
      <c r="G520" s="182" t="str">
        <f t="shared" si="0"/>
        <v>129-1</v>
      </c>
      <c r="H520" s="181">
        <v>0</v>
      </c>
      <c r="I520" s="181">
        <v>67.5</v>
      </c>
      <c r="J520" s="183" t="str">
        <f>IF(((VLOOKUP($G520,[2]Depth_Lookup!$A$3:$J$561,9,FALSE))-(I520/100))&gt;=0,"Good","Too Long")</f>
        <v>Good</v>
      </c>
      <c r="K520" s="184">
        <f>(VLOOKUP($G520,[2]Depth_Lookup!$A$3:$J$561,10,FALSE))+(H520/100)</f>
        <v>285.35000000000002</v>
      </c>
      <c r="L520" s="184">
        <f>(VLOOKUP($G520,[2]Depth_Lookup!$A$3:$J$561,10,FALSE))+(I520/100)</f>
        <v>286.02500000000003</v>
      </c>
      <c r="M520" s="185" t="s">
        <v>2726</v>
      </c>
      <c r="N520" s="186" t="s">
        <v>2727</v>
      </c>
      <c r="P520" s="181" t="s">
        <v>12</v>
      </c>
      <c r="Q520" s="182" t="str">
        <f t="shared" si="1"/>
        <v xml:space="preserve"> Dunite</v>
      </c>
      <c r="R520" s="181" t="s">
        <v>2135</v>
      </c>
      <c r="S520" s="180" t="str">
        <f t="shared" si="2"/>
        <v>Continuous</v>
      </c>
      <c r="T520" s="181" t="s">
        <v>133</v>
      </c>
      <c r="U520" s="181" t="s">
        <v>138</v>
      </c>
      <c r="V520" s="181" t="s">
        <v>2728</v>
      </c>
      <c r="W520" s="187">
        <f>VLOOKUP(V520,[2]definitions_list_lookup!$A$13:$B$19,2,0)</f>
        <v>4</v>
      </c>
      <c r="X520" s="181" t="s">
        <v>89</v>
      </c>
      <c r="Y520" s="181" t="s">
        <v>93</v>
      </c>
      <c r="Z520" s="181" t="s">
        <v>2729</v>
      </c>
      <c r="AA520" s="186"/>
      <c r="AD520" s="188"/>
      <c r="AE520" s="182" t="e">
        <f>VLOOKUP(AD520,[2]definitions_list_lookup!$V$13:$W$16,2,0)</f>
        <v>#N/A</v>
      </c>
      <c r="AF520" s="189"/>
      <c r="AG520" s="181" t="s">
        <v>2721</v>
      </c>
      <c r="AH520" s="181">
        <v>99.9</v>
      </c>
      <c r="AI520" s="181">
        <v>3</v>
      </c>
      <c r="AJ520" s="181">
        <v>1</v>
      </c>
      <c r="AK520" s="181" t="s">
        <v>110</v>
      </c>
      <c r="AL520" s="181" t="s">
        <v>107</v>
      </c>
      <c r="AN520" s="181">
        <v>0</v>
      </c>
      <c r="AT520" s="181">
        <v>0</v>
      </c>
      <c r="AZ520" s="181">
        <v>0</v>
      </c>
      <c r="BF520" s="181">
        <v>0</v>
      </c>
      <c r="BL520" s="181">
        <v>0.1</v>
      </c>
      <c r="BM520" s="181">
        <v>1</v>
      </c>
      <c r="BN520" s="181">
        <v>0.1</v>
      </c>
      <c r="BO520" s="181" t="s">
        <v>2722</v>
      </c>
      <c r="BP520" s="181" t="s">
        <v>2723</v>
      </c>
      <c r="BX520" s="181">
        <v>0</v>
      </c>
      <c r="CE520" s="181" t="s">
        <v>2730</v>
      </c>
      <c r="CL520" s="190">
        <f t="shared" si="3"/>
        <v>100</v>
      </c>
      <c r="CM520" s="181" t="e">
        <f>VLOOKUP(O520,[2]definitions_list_lookup!$K$30:$L$53,2,FALSE)</f>
        <v>#N/A</v>
      </c>
    </row>
    <row r="521" spans="1:91" s="181" customFormat="1" ht="13">
      <c r="A521" s="179">
        <v>43296</v>
      </c>
      <c r="B521" s="180" t="s">
        <v>1496</v>
      </c>
      <c r="D521" s="180" t="s">
        <v>1497</v>
      </c>
      <c r="E521" s="181">
        <v>129</v>
      </c>
      <c r="F521" s="181">
        <v>2</v>
      </c>
      <c r="G521" s="182" t="str">
        <f t="shared" si="0"/>
        <v>129-2</v>
      </c>
      <c r="H521" s="181">
        <v>0</v>
      </c>
      <c r="I521" s="181">
        <v>89.5</v>
      </c>
      <c r="J521" s="183" t="str">
        <f>IF(((VLOOKUP($G521,[2]Depth_Lookup!$A$3:$J$561,9,FALSE))-(I521/100))&gt;=0,"Good","Too Long")</f>
        <v>Good</v>
      </c>
      <c r="K521" s="184">
        <f>(VLOOKUP($G521,[2]Depth_Lookup!$A$3:$J$561,10,FALSE))+(H521/100)</f>
        <v>286.02499999999998</v>
      </c>
      <c r="L521" s="184">
        <f>(VLOOKUP($G521,[2]Depth_Lookup!$A$3:$J$561,10,FALSE))+(I521/100)</f>
        <v>286.91999999999996</v>
      </c>
      <c r="M521" s="185" t="s">
        <v>2726</v>
      </c>
      <c r="N521" s="186" t="s">
        <v>2727</v>
      </c>
      <c r="P521" s="181" t="s">
        <v>12</v>
      </c>
      <c r="Q521" s="182" t="str">
        <f t="shared" si="1"/>
        <v xml:space="preserve"> Dunite</v>
      </c>
      <c r="R521" s="181" t="s">
        <v>2135</v>
      </c>
      <c r="S521" s="180" t="str">
        <f t="shared" si="2"/>
        <v>Continuous</v>
      </c>
      <c r="T521" s="181" t="s">
        <v>133</v>
      </c>
      <c r="U521" s="181" t="s">
        <v>138</v>
      </c>
      <c r="V521" s="181" t="s">
        <v>2728</v>
      </c>
      <c r="W521" s="187">
        <f>VLOOKUP(V521,[2]definitions_list_lookup!$A$13:$B$19,2,0)</f>
        <v>4</v>
      </c>
      <c r="X521" s="181" t="s">
        <v>89</v>
      </c>
      <c r="Y521" s="181" t="s">
        <v>93</v>
      </c>
      <c r="Z521" s="181" t="s">
        <v>2729</v>
      </c>
      <c r="AA521" s="186"/>
      <c r="AD521" s="188"/>
      <c r="AE521" s="182" t="e">
        <f>VLOOKUP(AD521,[2]definitions_list_lookup!$V$13:$W$16,2,0)</f>
        <v>#N/A</v>
      </c>
      <c r="AF521" s="189"/>
      <c r="AG521" s="181" t="s">
        <v>2721</v>
      </c>
      <c r="AH521" s="181">
        <v>99.9</v>
      </c>
      <c r="AI521" s="181">
        <v>3</v>
      </c>
      <c r="AJ521" s="181">
        <v>1</v>
      </c>
      <c r="AK521" s="181" t="s">
        <v>110</v>
      </c>
      <c r="AL521" s="181" t="s">
        <v>107</v>
      </c>
      <c r="AN521" s="181">
        <v>0</v>
      </c>
      <c r="AT521" s="181">
        <v>0</v>
      </c>
      <c r="AZ521" s="181">
        <v>0</v>
      </c>
      <c r="BF521" s="181">
        <v>0</v>
      </c>
      <c r="BL521" s="181">
        <v>0.1</v>
      </c>
      <c r="BM521" s="181">
        <v>1</v>
      </c>
      <c r="BN521" s="181">
        <v>0.1</v>
      </c>
      <c r="BO521" s="181" t="s">
        <v>2722</v>
      </c>
      <c r="BP521" s="181" t="s">
        <v>2723</v>
      </c>
      <c r="BX521" s="181">
        <v>0</v>
      </c>
      <c r="CE521" s="181" t="s">
        <v>2730</v>
      </c>
      <c r="CL521" s="190">
        <f t="shared" si="3"/>
        <v>100</v>
      </c>
      <c r="CM521" s="181" t="e">
        <f>VLOOKUP(O521,[2]definitions_list_lookup!$K$30:$L$53,2,FALSE)</f>
        <v>#N/A</v>
      </c>
    </row>
    <row r="522" spans="1:91" s="181" customFormat="1" ht="13">
      <c r="A522" s="179">
        <v>43296</v>
      </c>
      <c r="B522" s="180" t="s">
        <v>1496</v>
      </c>
      <c r="D522" s="180" t="s">
        <v>1497</v>
      </c>
      <c r="E522" s="181">
        <v>130</v>
      </c>
      <c r="F522" s="181">
        <v>1</v>
      </c>
      <c r="G522" s="182" t="str">
        <f t="shared" si="0"/>
        <v>130-1</v>
      </c>
      <c r="H522" s="181">
        <v>0</v>
      </c>
      <c r="I522" s="181">
        <v>97.5</v>
      </c>
      <c r="J522" s="183" t="str">
        <f>IF(((VLOOKUP($G522,[2]Depth_Lookup!$A$3:$J$561,9,FALSE))-(I522/100))&gt;=0,"Good","Too Long")</f>
        <v>Good</v>
      </c>
      <c r="K522" s="184">
        <f>(VLOOKUP($G522,[2]Depth_Lookup!$A$3:$J$561,10,FALSE))+(H522/100)</f>
        <v>286.89999999999998</v>
      </c>
      <c r="L522" s="184">
        <f>(VLOOKUP($G522,[2]Depth_Lookup!$A$3:$J$561,10,FALSE))+(I522/100)</f>
        <v>287.875</v>
      </c>
      <c r="M522" s="185" t="s">
        <v>2726</v>
      </c>
      <c r="N522" s="186" t="s">
        <v>2727</v>
      </c>
      <c r="P522" s="181" t="s">
        <v>12</v>
      </c>
      <c r="Q522" s="182" t="str">
        <f t="shared" si="1"/>
        <v xml:space="preserve"> Dunite</v>
      </c>
      <c r="R522" s="181" t="s">
        <v>2135</v>
      </c>
      <c r="S522" s="180" t="str">
        <f t="shared" si="2"/>
        <v>Continuous</v>
      </c>
      <c r="T522" s="181" t="s">
        <v>133</v>
      </c>
      <c r="U522" s="181" t="s">
        <v>138</v>
      </c>
      <c r="V522" s="181" t="s">
        <v>2728</v>
      </c>
      <c r="W522" s="187">
        <f>VLOOKUP(V522,[2]definitions_list_lookup!$A$13:$B$19,2,0)</f>
        <v>4</v>
      </c>
      <c r="X522" s="181" t="s">
        <v>89</v>
      </c>
      <c r="Y522" s="181" t="s">
        <v>93</v>
      </c>
      <c r="Z522" s="181" t="s">
        <v>2729</v>
      </c>
      <c r="AA522" s="186"/>
      <c r="AD522" s="188"/>
      <c r="AE522" s="182" t="e">
        <f>VLOOKUP(AD522,[2]definitions_list_lookup!$V$13:$W$16,2,0)</f>
        <v>#N/A</v>
      </c>
      <c r="AF522" s="189"/>
      <c r="AG522" s="181" t="s">
        <v>2721</v>
      </c>
      <c r="AH522" s="181">
        <v>99.9</v>
      </c>
      <c r="AI522" s="181">
        <v>3</v>
      </c>
      <c r="AJ522" s="181">
        <v>1</v>
      </c>
      <c r="AK522" s="181" t="s">
        <v>110</v>
      </c>
      <c r="AL522" s="181" t="s">
        <v>107</v>
      </c>
      <c r="AN522" s="181">
        <v>0</v>
      </c>
      <c r="AT522" s="181">
        <v>0</v>
      </c>
      <c r="AZ522" s="181">
        <v>0</v>
      </c>
      <c r="BF522" s="181">
        <v>0</v>
      </c>
      <c r="BL522" s="181">
        <v>0.1</v>
      </c>
      <c r="BM522" s="181">
        <v>1</v>
      </c>
      <c r="BN522" s="181">
        <v>0.1</v>
      </c>
      <c r="BO522" s="181" t="s">
        <v>2722</v>
      </c>
      <c r="BP522" s="181" t="s">
        <v>2723</v>
      </c>
      <c r="BX522" s="181">
        <v>0</v>
      </c>
      <c r="CE522" s="181" t="s">
        <v>2730</v>
      </c>
      <c r="CL522" s="190">
        <f t="shared" si="3"/>
        <v>100</v>
      </c>
      <c r="CM522" s="181" t="e">
        <f>VLOOKUP(O522,[2]definitions_list_lookup!$K$30:$L$53,2,FALSE)</f>
        <v>#N/A</v>
      </c>
    </row>
    <row r="523" spans="1:91" s="181" customFormat="1" ht="13">
      <c r="A523" s="179">
        <v>43296</v>
      </c>
      <c r="B523" s="180" t="s">
        <v>1496</v>
      </c>
      <c r="D523" s="180" t="s">
        <v>1497</v>
      </c>
      <c r="E523" s="181">
        <v>130</v>
      </c>
      <c r="F523" s="181">
        <v>2</v>
      </c>
      <c r="G523" s="182" t="str">
        <f t="shared" si="0"/>
        <v>130-2</v>
      </c>
      <c r="H523" s="181">
        <v>0</v>
      </c>
      <c r="I523" s="181">
        <v>46</v>
      </c>
      <c r="J523" s="183" t="str">
        <f>IF(((VLOOKUP($G523,[2]Depth_Lookup!$A$3:$J$561,9,FALSE))-(I523/100))&gt;=0,"Good","Too Long")</f>
        <v>Good</v>
      </c>
      <c r="K523" s="184">
        <f>(VLOOKUP($G523,[2]Depth_Lookup!$A$3:$J$561,10,FALSE))+(H523/100)</f>
        <v>287.875</v>
      </c>
      <c r="L523" s="184">
        <f>(VLOOKUP($G523,[2]Depth_Lookup!$A$3:$J$561,10,FALSE))+(I523/100)</f>
        <v>288.33499999999998</v>
      </c>
      <c r="M523" s="185" t="s">
        <v>2726</v>
      </c>
      <c r="N523" s="186" t="s">
        <v>2727</v>
      </c>
      <c r="P523" s="181" t="s">
        <v>12</v>
      </c>
      <c r="Q523" s="182" t="str">
        <f t="shared" si="1"/>
        <v xml:space="preserve"> Dunite</v>
      </c>
      <c r="R523" s="181" t="s">
        <v>2135</v>
      </c>
      <c r="S523" s="180" t="str">
        <f t="shared" si="2"/>
        <v>Continuous</v>
      </c>
      <c r="T523" s="181" t="s">
        <v>133</v>
      </c>
      <c r="U523" s="181" t="s">
        <v>138</v>
      </c>
      <c r="V523" s="181" t="s">
        <v>2728</v>
      </c>
      <c r="W523" s="187">
        <f>VLOOKUP(V523,[2]definitions_list_lookup!$A$13:$B$19,2,0)</f>
        <v>4</v>
      </c>
      <c r="X523" s="181" t="s">
        <v>89</v>
      </c>
      <c r="Y523" s="181" t="s">
        <v>93</v>
      </c>
      <c r="Z523" s="181" t="s">
        <v>2729</v>
      </c>
      <c r="AA523" s="186"/>
      <c r="AD523" s="188"/>
      <c r="AE523" s="182" t="e">
        <f>VLOOKUP(AD523,[2]definitions_list_lookup!$V$13:$W$16,2,0)</f>
        <v>#N/A</v>
      </c>
      <c r="AF523" s="189"/>
      <c r="AG523" s="181" t="s">
        <v>2721</v>
      </c>
      <c r="AH523" s="181">
        <v>99.9</v>
      </c>
      <c r="AI523" s="181">
        <v>3</v>
      </c>
      <c r="AJ523" s="181">
        <v>1</v>
      </c>
      <c r="AK523" s="181" t="s">
        <v>110</v>
      </c>
      <c r="AL523" s="181" t="s">
        <v>107</v>
      </c>
      <c r="AN523" s="181">
        <v>0</v>
      </c>
      <c r="AT523" s="181">
        <v>0</v>
      </c>
      <c r="AZ523" s="181">
        <v>0</v>
      </c>
      <c r="BF523" s="181">
        <v>0</v>
      </c>
      <c r="BL523" s="181">
        <v>0.1</v>
      </c>
      <c r="BM523" s="181">
        <v>1</v>
      </c>
      <c r="BN523" s="181">
        <v>0.1</v>
      </c>
      <c r="BO523" s="181" t="s">
        <v>2722</v>
      </c>
      <c r="BP523" s="181" t="s">
        <v>2723</v>
      </c>
      <c r="BX523" s="181">
        <v>0</v>
      </c>
      <c r="CE523" s="181" t="s">
        <v>2730</v>
      </c>
      <c r="CL523" s="190">
        <f t="shared" si="3"/>
        <v>100</v>
      </c>
      <c r="CM523" s="181" t="e">
        <f>VLOOKUP(O523,[2]definitions_list_lookup!$K$30:$L$53,2,FALSE)</f>
        <v>#N/A</v>
      </c>
    </row>
    <row r="524" spans="1:91" s="181" customFormat="1" ht="13">
      <c r="A524" s="179">
        <v>43296</v>
      </c>
      <c r="B524" s="180" t="s">
        <v>1496</v>
      </c>
      <c r="D524" s="180" t="s">
        <v>1497</v>
      </c>
      <c r="E524" s="181">
        <v>131</v>
      </c>
      <c r="F524" s="181">
        <v>1</v>
      </c>
      <c r="G524" s="182" t="str">
        <f t="shared" si="0"/>
        <v>131-1</v>
      </c>
      <c r="H524" s="181">
        <v>0</v>
      </c>
      <c r="I524" s="181">
        <v>40.5</v>
      </c>
      <c r="J524" s="183" t="str">
        <f>IF(((VLOOKUP($G524,[2]Depth_Lookup!$A$3:$J$561,9,FALSE))-(I524/100))&gt;=0,"Good","Too Long")</f>
        <v>Good</v>
      </c>
      <c r="K524" s="184">
        <f>(VLOOKUP($G524,[2]Depth_Lookup!$A$3:$J$561,10,FALSE))+(H524/100)</f>
        <v>288.14999999999998</v>
      </c>
      <c r="L524" s="184">
        <f>(VLOOKUP($G524,[2]Depth_Lookup!$A$3:$J$561,10,FALSE))+(I524/100)</f>
        <v>288.55499999999995</v>
      </c>
      <c r="M524" s="185" t="s">
        <v>2726</v>
      </c>
      <c r="N524" s="186" t="s">
        <v>2727</v>
      </c>
      <c r="P524" s="181" t="s">
        <v>12</v>
      </c>
      <c r="Q524" s="182" t="str">
        <f t="shared" si="1"/>
        <v xml:space="preserve"> Dunite</v>
      </c>
      <c r="R524" s="181" t="s">
        <v>2135</v>
      </c>
      <c r="S524" s="180" t="str">
        <f t="shared" si="2"/>
        <v>Continuous</v>
      </c>
      <c r="T524" s="181" t="s">
        <v>133</v>
      </c>
      <c r="U524" s="181" t="s">
        <v>138</v>
      </c>
      <c r="V524" s="181" t="s">
        <v>2728</v>
      </c>
      <c r="W524" s="187">
        <f>VLOOKUP(V524,[2]definitions_list_lookup!$A$13:$B$19,2,0)</f>
        <v>4</v>
      </c>
      <c r="X524" s="181" t="s">
        <v>89</v>
      </c>
      <c r="Y524" s="181" t="s">
        <v>93</v>
      </c>
      <c r="Z524" s="181" t="s">
        <v>2729</v>
      </c>
      <c r="AA524" s="186"/>
      <c r="AD524" s="188"/>
      <c r="AE524" s="182" t="e">
        <f>VLOOKUP(AD524,[2]definitions_list_lookup!$V$13:$W$16,2,0)</f>
        <v>#N/A</v>
      </c>
      <c r="AF524" s="189"/>
      <c r="AG524" s="181" t="s">
        <v>2721</v>
      </c>
      <c r="AH524" s="181">
        <v>99.9</v>
      </c>
      <c r="AI524" s="181">
        <v>3</v>
      </c>
      <c r="AJ524" s="181">
        <v>1</v>
      </c>
      <c r="AK524" s="181" t="s">
        <v>110</v>
      </c>
      <c r="AL524" s="181" t="s">
        <v>107</v>
      </c>
      <c r="AN524" s="181">
        <v>0</v>
      </c>
      <c r="AT524" s="181">
        <v>0</v>
      </c>
      <c r="AZ524" s="181">
        <v>0</v>
      </c>
      <c r="BF524" s="181">
        <v>0</v>
      </c>
      <c r="BL524" s="181">
        <v>0.1</v>
      </c>
      <c r="BM524" s="181">
        <v>1</v>
      </c>
      <c r="BN524" s="181">
        <v>0.1</v>
      </c>
      <c r="BO524" s="181" t="s">
        <v>2722</v>
      </c>
      <c r="BP524" s="181" t="s">
        <v>2723</v>
      </c>
      <c r="BX524" s="181">
        <v>0</v>
      </c>
      <c r="CE524" s="181" t="s">
        <v>2730</v>
      </c>
      <c r="CL524" s="190">
        <f t="shared" si="3"/>
        <v>100</v>
      </c>
      <c r="CM524" s="181" t="e">
        <f>VLOOKUP(O524,[2]definitions_list_lookup!$K$30:$L$53,2,FALSE)</f>
        <v>#N/A</v>
      </c>
    </row>
    <row r="525" spans="1:91" s="181" customFormat="1" ht="13">
      <c r="A525" s="179">
        <v>43296</v>
      </c>
      <c r="B525" s="180" t="s">
        <v>1496</v>
      </c>
      <c r="D525" s="180" t="s">
        <v>1497</v>
      </c>
      <c r="E525" s="181">
        <v>132</v>
      </c>
      <c r="F525" s="181">
        <v>1</v>
      </c>
      <c r="G525" s="182" t="str">
        <f t="shared" si="0"/>
        <v>132-1</v>
      </c>
      <c r="H525" s="181">
        <v>0</v>
      </c>
      <c r="I525" s="181">
        <v>94</v>
      </c>
      <c r="J525" s="183" t="str">
        <f>IF(((VLOOKUP($G525,[2]Depth_Lookup!$A$3:$J$561,9,FALSE))-(I525/100))&gt;=0,"Good","Too Long")</f>
        <v>Good</v>
      </c>
      <c r="K525" s="184">
        <f>(VLOOKUP($G525,[2]Depth_Lookup!$A$3:$J$561,10,FALSE))+(H525/100)</f>
        <v>288.64999999999998</v>
      </c>
      <c r="L525" s="184">
        <f>(VLOOKUP($G525,[2]Depth_Lookup!$A$3:$J$561,10,FALSE))+(I525/100)</f>
        <v>289.58999999999997</v>
      </c>
      <c r="M525" s="185" t="s">
        <v>2726</v>
      </c>
      <c r="N525" s="186" t="s">
        <v>2727</v>
      </c>
      <c r="P525" s="181" t="s">
        <v>12</v>
      </c>
      <c r="Q525" s="182" t="str">
        <f t="shared" si="1"/>
        <v xml:space="preserve"> Dunite</v>
      </c>
      <c r="R525" s="181" t="s">
        <v>2135</v>
      </c>
      <c r="S525" s="180" t="str">
        <f t="shared" si="2"/>
        <v>Continuous</v>
      </c>
      <c r="T525" s="181" t="s">
        <v>133</v>
      </c>
      <c r="U525" s="181" t="s">
        <v>138</v>
      </c>
      <c r="V525" s="181" t="s">
        <v>2728</v>
      </c>
      <c r="W525" s="187">
        <f>VLOOKUP(V525,[2]definitions_list_lookup!$A$13:$B$19,2,0)</f>
        <v>4</v>
      </c>
      <c r="X525" s="181" t="s">
        <v>89</v>
      </c>
      <c r="Y525" s="181" t="s">
        <v>93</v>
      </c>
      <c r="Z525" s="181" t="s">
        <v>2729</v>
      </c>
      <c r="AA525" s="186"/>
      <c r="AD525" s="188"/>
      <c r="AE525" s="182" t="e">
        <f>VLOOKUP(AD525,[2]definitions_list_lookup!$V$13:$W$16,2,0)</f>
        <v>#N/A</v>
      </c>
      <c r="AF525" s="189"/>
      <c r="AG525" s="181" t="s">
        <v>2721</v>
      </c>
      <c r="AH525" s="181">
        <v>99.9</v>
      </c>
      <c r="AI525" s="181">
        <v>3</v>
      </c>
      <c r="AJ525" s="181">
        <v>1</v>
      </c>
      <c r="AK525" s="181" t="s">
        <v>110</v>
      </c>
      <c r="AL525" s="181" t="s">
        <v>107</v>
      </c>
      <c r="AN525" s="181">
        <v>0</v>
      </c>
      <c r="AT525" s="181">
        <v>0</v>
      </c>
      <c r="AZ525" s="181">
        <v>0</v>
      </c>
      <c r="BF525" s="181">
        <v>0</v>
      </c>
      <c r="BL525" s="181">
        <v>0.1</v>
      </c>
      <c r="BM525" s="181">
        <v>1</v>
      </c>
      <c r="BN525" s="181">
        <v>0.1</v>
      </c>
      <c r="BO525" s="181" t="s">
        <v>2722</v>
      </c>
      <c r="BP525" s="181" t="s">
        <v>2723</v>
      </c>
      <c r="BX525" s="181">
        <v>0</v>
      </c>
      <c r="CE525" s="181" t="s">
        <v>2730</v>
      </c>
      <c r="CL525" s="190">
        <f t="shared" si="3"/>
        <v>100</v>
      </c>
      <c r="CM525" s="181" t="e">
        <f>VLOOKUP(O525,[2]definitions_list_lookup!$K$30:$L$53,2,FALSE)</f>
        <v>#N/A</v>
      </c>
    </row>
    <row r="526" spans="1:91" s="181" customFormat="1" ht="13">
      <c r="A526" s="179">
        <v>43296</v>
      </c>
      <c r="B526" s="180" t="s">
        <v>1496</v>
      </c>
      <c r="D526" s="180" t="s">
        <v>1497</v>
      </c>
      <c r="E526" s="181">
        <v>132</v>
      </c>
      <c r="F526" s="181">
        <v>2</v>
      </c>
      <c r="G526" s="182" t="str">
        <f t="shared" si="0"/>
        <v>132-2</v>
      </c>
      <c r="H526" s="181">
        <v>0</v>
      </c>
      <c r="I526" s="181">
        <v>70.5</v>
      </c>
      <c r="J526" s="183" t="str">
        <f>IF(((VLOOKUP($G526,[2]Depth_Lookup!$A$3:$J$561,9,FALSE))-(I526/100))&gt;=0,"Good","Too Long")</f>
        <v>Good</v>
      </c>
      <c r="K526" s="184">
        <f>(VLOOKUP($G526,[2]Depth_Lookup!$A$3:$J$561,10,FALSE))+(H526/100)</f>
        <v>289.58999999999997</v>
      </c>
      <c r="L526" s="184">
        <f>(VLOOKUP($G526,[2]Depth_Lookup!$A$3:$J$561,10,FALSE))+(I526/100)</f>
        <v>290.29499999999996</v>
      </c>
      <c r="M526" s="185" t="s">
        <v>2726</v>
      </c>
      <c r="N526" s="186" t="s">
        <v>2727</v>
      </c>
      <c r="P526" s="181" t="s">
        <v>12</v>
      </c>
      <c r="Q526" s="182" t="str">
        <f t="shared" si="1"/>
        <v xml:space="preserve"> Dunite</v>
      </c>
      <c r="R526" s="181" t="s">
        <v>2135</v>
      </c>
      <c r="S526" s="180" t="str">
        <f t="shared" si="2"/>
        <v>Continuous</v>
      </c>
      <c r="T526" s="181" t="s">
        <v>133</v>
      </c>
      <c r="U526" s="181" t="s">
        <v>138</v>
      </c>
      <c r="V526" s="181" t="s">
        <v>2728</v>
      </c>
      <c r="W526" s="187">
        <f>VLOOKUP(V526,[2]definitions_list_lookup!$A$13:$B$19,2,0)</f>
        <v>4</v>
      </c>
      <c r="X526" s="181" t="s">
        <v>89</v>
      </c>
      <c r="Y526" s="181" t="s">
        <v>93</v>
      </c>
      <c r="Z526" s="181" t="s">
        <v>2729</v>
      </c>
      <c r="AA526" s="186"/>
      <c r="AD526" s="188"/>
      <c r="AE526" s="182" t="e">
        <f>VLOOKUP(AD526,[2]definitions_list_lookup!$V$13:$W$16,2,0)</f>
        <v>#N/A</v>
      </c>
      <c r="AF526" s="189"/>
      <c r="AG526" s="181" t="s">
        <v>2721</v>
      </c>
      <c r="AH526" s="181">
        <v>99.9</v>
      </c>
      <c r="AI526" s="181">
        <v>3</v>
      </c>
      <c r="AJ526" s="181">
        <v>1</v>
      </c>
      <c r="AK526" s="181" t="s">
        <v>110</v>
      </c>
      <c r="AL526" s="181" t="s">
        <v>107</v>
      </c>
      <c r="AN526" s="181">
        <v>0</v>
      </c>
      <c r="AT526" s="181">
        <v>0</v>
      </c>
      <c r="AZ526" s="181">
        <v>0</v>
      </c>
      <c r="BF526" s="181">
        <v>0</v>
      </c>
      <c r="BL526" s="181">
        <v>0.1</v>
      </c>
      <c r="BM526" s="181">
        <v>1</v>
      </c>
      <c r="BN526" s="181">
        <v>0.1</v>
      </c>
      <c r="BO526" s="181" t="s">
        <v>2722</v>
      </c>
      <c r="BP526" s="181" t="s">
        <v>2723</v>
      </c>
      <c r="BX526" s="181">
        <v>0</v>
      </c>
      <c r="CE526" s="181" t="s">
        <v>2730</v>
      </c>
      <c r="CL526" s="190">
        <f t="shared" si="3"/>
        <v>100</v>
      </c>
      <c r="CM526" s="181" t="e">
        <f>VLOOKUP(O526,[2]definitions_list_lookup!$K$30:$L$53,2,FALSE)</f>
        <v>#N/A</v>
      </c>
    </row>
    <row r="527" spans="1:91" s="181" customFormat="1" ht="13">
      <c r="A527" s="179">
        <v>43296</v>
      </c>
      <c r="B527" s="180" t="s">
        <v>1496</v>
      </c>
      <c r="D527" s="180" t="s">
        <v>1497</v>
      </c>
      <c r="E527" s="181">
        <v>133</v>
      </c>
      <c r="F527" s="181">
        <v>1</v>
      </c>
      <c r="G527" s="182" t="str">
        <f t="shared" si="0"/>
        <v>133-1</v>
      </c>
      <c r="H527" s="181">
        <v>0</v>
      </c>
      <c r="I527" s="181">
        <v>9.5</v>
      </c>
      <c r="J527" s="183" t="str">
        <f>IF(((VLOOKUP($G527,[2]Depth_Lookup!$A$3:$J$561,9,FALSE))-(I527/100))&gt;=0,"Good","Too Long")</f>
        <v>Good</v>
      </c>
      <c r="K527" s="184">
        <f>(VLOOKUP($G527,[2]Depth_Lookup!$A$3:$J$561,10,FALSE))+(H527/100)</f>
        <v>290.14999999999998</v>
      </c>
      <c r="L527" s="184">
        <f>(VLOOKUP($G527,[2]Depth_Lookup!$A$3:$J$561,10,FALSE))+(I527/100)</f>
        <v>290.245</v>
      </c>
      <c r="M527" s="185" t="s">
        <v>2726</v>
      </c>
      <c r="N527" s="186" t="s">
        <v>2727</v>
      </c>
      <c r="P527" s="181" t="s">
        <v>12</v>
      </c>
      <c r="Q527" s="182" t="str">
        <f t="shared" si="1"/>
        <v xml:space="preserve"> Dunite</v>
      </c>
      <c r="R527" s="181" t="s">
        <v>2135</v>
      </c>
      <c r="S527" s="180" t="str">
        <f t="shared" si="2"/>
        <v>Tectonic</v>
      </c>
      <c r="T527" s="181" t="s">
        <v>133</v>
      </c>
      <c r="U527" s="181" t="s">
        <v>138</v>
      </c>
      <c r="V527" s="181" t="s">
        <v>2728</v>
      </c>
      <c r="W527" s="187">
        <f>VLOOKUP(V527,[2]definitions_list_lookup!$A$13:$B$19,2,0)</f>
        <v>4</v>
      </c>
      <c r="X527" s="181" t="s">
        <v>89</v>
      </c>
      <c r="Y527" s="181" t="s">
        <v>93</v>
      </c>
      <c r="Z527" s="181" t="s">
        <v>2729</v>
      </c>
      <c r="AA527" s="186"/>
      <c r="AD527" s="188"/>
      <c r="AE527" s="182" t="e">
        <f>VLOOKUP(AD527,[2]definitions_list_lookup!$V$13:$W$16,2,0)</f>
        <v>#N/A</v>
      </c>
      <c r="AF527" s="189"/>
      <c r="AG527" s="181" t="s">
        <v>2721</v>
      </c>
      <c r="AH527" s="181">
        <v>99.9</v>
      </c>
      <c r="AI527" s="181">
        <v>3</v>
      </c>
      <c r="AJ527" s="181">
        <v>1</v>
      </c>
      <c r="AK527" s="181" t="s">
        <v>110</v>
      </c>
      <c r="AL527" s="181" t="s">
        <v>107</v>
      </c>
      <c r="AN527" s="181">
        <v>0</v>
      </c>
      <c r="AT527" s="181">
        <v>0</v>
      </c>
      <c r="AZ527" s="181">
        <v>0</v>
      </c>
      <c r="BF527" s="181">
        <v>0</v>
      </c>
      <c r="BL527" s="181">
        <v>0.1</v>
      </c>
      <c r="BM527" s="181">
        <v>1</v>
      </c>
      <c r="BN527" s="181">
        <v>0.1</v>
      </c>
      <c r="BO527" s="181" t="s">
        <v>2722</v>
      </c>
      <c r="BP527" s="181" t="s">
        <v>2723</v>
      </c>
      <c r="BX527" s="181">
        <v>0</v>
      </c>
      <c r="CE527" s="181" t="s">
        <v>2730</v>
      </c>
      <c r="CL527" s="190">
        <f t="shared" si="3"/>
        <v>100</v>
      </c>
      <c r="CM527" s="181" t="e">
        <f>VLOOKUP(O527,[2]definitions_list_lookup!$K$30:$L$53,2,FALSE)</f>
        <v>#N/A</v>
      </c>
    </row>
    <row r="528" spans="1:91" s="181" customFormat="1" ht="13">
      <c r="A528" s="179">
        <v>43296</v>
      </c>
      <c r="B528" s="180" t="s">
        <v>1496</v>
      </c>
      <c r="D528" s="180" t="s">
        <v>1497</v>
      </c>
      <c r="E528" s="181">
        <v>133</v>
      </c>
      <c r="F528" s="181">
        <v>1</v>
      </c>
      <c r="G528" s="182" t="str">
        <f t="shared" si="0"/>
        <v>133-1</v>
      </c>
      <c r="H528" s="181">
        <v>9.5</v>
      </c>
      <c r="I528" s="181">
        <v>24</v>
      </c>
      <c r="J528" s="183" t="str">
        <f>IF(((VLOOKUP($G528,[2]Depth_Lookup!$A$3:$J$561,9,FALSE))-(I528/100))&gt;=0,"Good","Too Long")</f>
        <v>Good</v>
      </c>
      <c r="K528" s="184">
        <f>(VLOOKUP($G528,[2]Depth_Lookup!$A$3:$J$561,10,FALSE))+(H528/100)</f>
        <v>290.245</v>
      </c>
      <c r="L528" s="184">
        <f>(VLOOKUP($G528,[2]Depth_Lookup!$A$3:$J$561,10,FALSE))+(I528/100)</f>
        <v>290.39</v>
      </c>
      <c r="M528" s="185" t="s">
        <v>2731</v>
      </c>
      <c r="N528" s="186">
        <v>2</v>
      </c>
      <c r="O528" s="181" t="s">
        <v>2732</v>
      </c>
      <c r="P528" s="181" t="s">
        <v>4</v>
      </c>
      <c r="Q528" s="182" t="str">
        <f t="shared" si="1"/>
        <v>Rodingitised Gabbro</v>
      </c>
      <c r="R528" s="181" t="s">
        <v>24</v>
      </c>
      <c r="S528" s="180" t="str">
        <f t="shared" si="2"/>
        <v>Tectonic</v>
      </c>
      <c r="T528" s="181" t="s">
        <v>133</v>
      </c>
      <c r="U528" s="181" t="s">
        <v>138</v>
      </c>
      <c r="V528" s="181" t="s">
        <v>1569</v>
      </c>
      <c r="W528" s="187">
        <f>VLOOKUP(V528,[2]definitions_list_lookup!$A$13:$B$19,2,0)</f>
        <v>5</v>
      </c>
      <c r="X528" s="181" t="s">
        <v>91</v>
      </c>
      <c r="Y528" s="181" t="s">
        <v>2733</v>
      </c>
      <c r="Z528" s="181" t="s">
        <v>2729</v>
      </c>
      <c r="AA528" s="186"/>
      <c r="AD528" s="188"/>
      <c r="AE528" s="182" t="e">
        <f>VLOOKUP(AD528,[2]definitions_list_lookup!$V$13:$W$16,2,0)</f>
        <v>#N/A</v>
      </c>
      <c r="AF528" s="189"/>
      <c r="AG528" s="181" t="s">
        <v>2721</v>
      </c>
      <c r="AH528" s="181">
        <v>1</v>
      </c>
      <c r="AI528" s="181">
        <v>6</v>
      </c>
      <c r="AJ528" s="181">
        <v>0.5</v>
      </c>
      <c r="AK528" s="181" t="s">
        <v>109</v>
      </c>
      <c r="AL528" s="181" t="s">
        <v>107</v>
      </c>
      <c r="AN528" s="181">
        <v>40</v>
      </c>
      <c r="AO528" s="181">
        <v>3</v>
      </c>
      <c r="AP528" s="181">
        <v>2</v>
      </c>
      <c r="AQ528" s="181" t="s">
        <v>109</v>
      </c>
      <c r="AR528" s="181" t="s">
        <v>107</v>
      </c>
      <c r="AT528" s="181">
        <v>59</v>
      </c>
      <c r="AU528" s="181">
        <v>5</v>
      </c>
      <c r="AV528" s="181">
        <v>1</v>
      </c>
      <c r="AW528" s="181" t="s">
        <v>109</v>
      </c>
      <c r="AX528" s="181" t="s">
        <v>107</v>
      </c>
      <c r="AZ528" s="181">
        <v>0</v>
      </c>
      <c r="BF528" s="181">
        <v>0</v>
      </c>
      <c r="BL528" s="181">
        <v>0</v>
      </c>
      <c r="BX528" s="181">
        <v>0</v>
      </c>
      <c r="CE528" s="181" t="s">
        <v>2734</v>
      </c>
      <c r="CL528" s="190">
        <f t="shared" si="3"/>
        <v>100</v>
      </c>
      <c r="CM528" s="181" t="e">
        <f>VLOOKUP(O528,[2]definitions_list_lookup!$K$30:$L$53,2,FALSE)</f>
        <v>#N/A</v>
      </c>
    </row>
    <row r="529" spans="1:91" s="181" customFormat="1" ht="13">
      <c r="A529" s="179">
        <v>43296</v>
      </c>
      <c r="B529" s="180" t="s">
        <v>1496</v>
      </c>
      <c r="D529" s="180" t="s">
        <v>1497</v>
      </c>
      <c r="E529" s="181">
        <v>133</v>
      </c>
      <c r="F529" s="181">
        <v>1</v>
      </c>
      <c r="G529" s="182" t="str">
        <f t="shared" si="0"/>
        <v>133-1</v>
      </c>
      <c r="H529" s="181">
        <v>24</v>
      </c>
      <c r="I529" s="181">
        <v>56</v>
      </c>
      <c r="J529" s="183" t="str">
        <f>IF(((VLOOKUP($G529,[2]Depth_Lookup!$A$3:$J$561,9,FALSE))-(I529/100))&gt;=0,"Good","Too Long")</f>
        <v>Good</v>
      </c>
      <c r="K529" s="184">
        <f>(VLOOKUP($G529,[2]Depth_Lookup!$A$3:$J$561,10,FALSE))+(H529/100)</f>
        <v>290.39</v>
      </c>
      <c r="L529" s="184">
        <f>(VLOOKUP($G529,[2]Depth_Lookup!$A$3:$J$561,10,FALSE))+(I529/100)</f>
        <v>290.70999999999998</v>
      </c>
      <c r="M529" s="185" t="s">
        <v>2735</v>
      </c>
      <c r="N529" s="186" t="s">
        <v>2727</v>
      </c>
      <c r="O529" s="181" t="s">
        <v>1493</v>
      </c>
      <c r="P529" s="181" t="s">
        <v>12</v>
      </c>
      <c r="Q529" s="182" t="str">
        <f t="shared" si="1"/>
        <v>Clinopyroxene and plagioclase-bearing Dunite</v>
      </c>
      <c r="R529" s="181" t="s">
        <v>24</v>
      </c>
      <c r="S529" s="180" t="str">
        <f t="shared" si="2"/>
        <v>Tectonic</v>
      </c>
      <c r="T529" s="181" t="s">
        <v>133</v>
      </c>
      <c r="U529" s="181" t="s">
        <v>138</v>
      </c>
      <c r="V529" s="181" t="s">
        <v>1501</v>
      </c>
      <c r="W529" s="187">
        <f>VLOOKUP(V529,[2]definitions_list_lookup!$A$13:$B$19,2,0)</f>
        <v>3</v>
      </c>
      <c r="X529" s="181" t="s">
        <v>89</v>
      </c>
      <c r="Y529" s="181" t="s">
        <v>93</v>
      </c>
      <c r="Z529" s="181" t="s">
        <v>2729</v>
      </c>
      <c r="AA529" s="186"/>
      <c r="AD529" s="188"/>
      <c r="AE529" s="182" t="e">
        <f>VLOOKUP(AD529,[2]definitions_list_lookup!$V$13:$W$16,2,0)</f>
        <v>#N/A</v>
      </c>
      <c r="AF529" s="189"/>
      <c r="AG529" s="181" t="s">
        <v>2721</v>
      </c>
      <c r="AH529" s="181">
        <v>97</v>
      </c>
      <c r="AI529" s="181">
        <v>3</v>
      </c>
      <c r="AJ529" s="181">
        <v>1</v>
      </c>
      <c r="AK529" s="181" t="s">
        <v>109</v>
      </c>
      <c r="AL529" s="181" t="s">
        <v>107</v>
      </c>
      <c r="AN529" s="181">
        <v>1</v>
      </c>
      <c r="AO529" s="181">
        <v>0.5</v>
      </c>
      <c r="AP529" s="181">
        <v>0.5</v>
      </c>
      <c r="AQ529" s="181" t="s">
        <v>2736</v>
      </c>
      <c r="AR529" s="181" t="s">
        <v>107</v>
      </c>
      <c r="AT529" s="181">
        <v>1</v>
      </c>
      <c r="AU529" s="181">
        <v>2</v>
      </c>
      <c r="AV529" s="181">
        <v>1</v>
      </c>
      <c r="AW529" s="181" t="s">
        <v>2736</v>
      </c>
      <c r="AX529" s="181" t="s">
        <v>107</v>
      </c>
      <c r="AZ529" s="181">
        <v>0</v>
      </c>
      <c r="BF529" s="181">
        <v>0</v>
      </c>
      <c r="BL529" s="181">
        <v>0</v>
      </c>
      <c r="BX529" s="181">
        <v>1</v>
      </c>
      <c r="BY529" s="181">
        <v>0.1</v>
      </c>
      <c r="BZ529" s="181">
        <v>0.1</v>
      </c>
      <c r="CA529" s="181" t="s">
        <v>113</v>
      </c>
      <c r="CB529" s="181" t="s">
        <v>107</v>
      </c>
      <c r="CE529" s="181" t="s">
        <v>2730</v>
      </c>
      <c r="CL529" s="190">
        <f t="shared" si="3"/>
        <v>100</v>
      </c>
      <c r="CM529" s="181" t="str">
        <f>VLOOKUP(O529,[2]definitions_list_lookup!$K$30:$L$53,2,FALSE)</f>
        <v>Cpx-Pl-b</v>
      </c>
    </row>
    <row r="530" spans="1:91" s="181" customFormat="1" ht="13">
      <c r="A530" s="179">
        <v>43296</v>
      </c>
      <c r="B530" s="180" t="s">
        <v>1496</v>
      </c>
      <c r="D530" s="180" t="s">
        <v>1497</v>
      </c>
      <c r="E530" s="181">
        <v>133</v>
      </c>
      <c r="F530" s="181">
        <v>1</v>
      </c>
      <c r="G530" s="182" t="str">
        <f t="shared" si="0"/>
        <v>133-1</v>
      </c>
      <c r="H530" s="181">
        <v>56</v>
      </c>
      <c r="I530" s="181">
        <v>90.5</v>
      </c>
      <c r="J530" s="183" t="str">
        <f>IF(((VLOOKUP($G530,[2]Depth_Lookup!$A$3:$J$561,9,FALSE))-(I530/100))&gt;=0,"Good","Too Long")</f>
        <v>Good</v>
      </c>
      <c r="K530" s="184">
        <f>(VLOOKUP($G530,[2]Depth_Lookup!$A$3:$J$561,10,FALSE))+(H530/100)</f>
        <v>290.70999999999998</v>
      </c>
      <c r="L530" s="184">
        <f>(VLOOKUP($G530,[2]Depth_Lookup!$A$3:$J$561,10,FALSE))+(I530/100)</f>
        <v>291.05499999999995</v>
      </c>
      <c r="M530" s="185">
        <v>62</v>
      </c>
      <c r="N530" s="186">
        <v>2</v>
      </c>
      <c r="O530" s="181" t="s">
        <v>2732</v>
      </c>
      <c r="P530" s="181" t="s">
        <v>4</v>
      </c>
      <c r="Q530" s="182" t="str">
        <f t="shared" si="1"/>
        <v>Rodingitised Gabbro</v>
      </c>
      <c r="R530" s="181" t="s">
        <v>24</v>
      </c>
      <c r="S530" s="180" t="str">
        <f t="shared" si="2"/>
        <v>Continuous</v>
      </c>
      <c r="T530" s="181" t="s">
        <v>133</v>
      </c>
      <c r="U530" s="181" t="s">
        <v>138</v>
      </c>
      <c r="V530" s="181" t="s">
        <v>2737</v>
      </c>
      <c r="W530" s="187">
        <f>VLOOKUP(V530,[2]definitions_list_lookup!$A$13:$B$19,2,0)</f>
        <v>5</v>
      </c>
      <c r="X530" s="181" t="s">
        <v>91</v>
      </c>
      <c r="Y530" s="181" t="s">
        <v>2733</v>
      </c>
      <c r="Z530" s="181" t="s">
        <v>2738</v>
      </c>
      <c r="AA530" s="186"/>
      <c r="AD530" s="188"/>
      <c r="AE530" s="182" t="e">
        <f>VLOOKUP(AD530,[2]definitions_list_lookup!$V$13:$W$16,2,0)</f>
        <v>#N/A</v>
      </c>
      <c r="AF530" s="189"/>
      <c r="AG530" s="181" t="s">
        <v>2721</v>
      </c>
      <c r="AH530" s="181">
        <v>0</v>
      </c>
      <c r="AN530" s="181">
        <v>24</v>
      </c>
      <c r="AO530" s="181">
        <v>10</v>
      </c>
      <c r="AP530" s="181">
        <v>1</v>
      </c>
      <c r="AQ530" s="181" t="s">
        <v>112</v>
      </c>
      <c r="AR530" s="181" t="s">
        <v>107</v>
      </c>
      <c r="AT530" s="181">
        <v>70</v>
      </c>
      <c r="AU530" s="181">
        <v>8</v>
      </c>
      <c r="AV530" s="181">
        <v>3</v>
      </c>
      <c r="AW530" s="181" t="s">
        <v>112</v>
      </c>
      <c r="AX530" s="181" t="s">
        <v>107</v>
      </c>
      <c r="AZ530" s="181">
        <v>5</v>
      </c>
      <c r="BA530" s="181">
        <v>8</v>
      </c>
      <c r="BB530" s="181">
        <v>5</v>
      </c>
      <c r="BC530" s="181" t="s">
        <v>112</v>
      </c>
      <c r="BD530" s="181" t="s">
        <v>107</v>
      </c>
      <c r="BF530" s="181">
        <v>1</v>
      </c>
      <c r="BG530" s="181">
        <v>10</v>
      </c>
      <c r="BH530" s="181">
        <v>1</v>
      </c>
      <c r="BI530" s="181" t="s">
        <v>112</v>
      </c>
      <c r="BJ530" s="181" t="s">
        <v>107</v>
      </c>
      <c r="BL530" s="181">
        <v>0</v>
      </c>
      <c r="BX530" s="181">
        <v>0</v>
      </c>
      <c r="CE530" s="181" t="s">
        <v>2739</v>
      </c>
      <c r="CL530" s="190">
        <f t="shared" si="3"/>
        <v>100</v>
      </c>
      <c r="CM530" s="181" t="e">
        <f>VLOOKUP(O530,[2]definitions_list_lookup!$K$30:$L$53,2,FALSE)</f>
        <v>#N/A</v>
      </c>
    </row>
    <row r="531" spans="1:91" s="181" customFormat="1" ht="13">
      <c r="A531" s="179">
        <v>43296</v>
      </c>
      <c r="B531" s="180" t="s">
        <v>1496</v>
      </c>
      <c r="D531" s="180" t="s">
        <v>1497</v>
      </c>
      <c r="E531" s="181">
        <v>133</v>
      </c>
      <c r="F531" s="181">
        <v>2</v>
      </c>
      <c r="G531" s="182" t="str">
        <f t="shared" si="0"/>
        <v>133-2</v>
      </c>
      <c r="H531" s="181">
        <v>0</v>
      </c>
      <c r="I531" s="181">
        <v>74</v>
      </c>
      <c r="J531" s="183" t="str">
        <f>IF(((VLOOKUP($G531,[2]Depth_Lookup!$A$3:$J$561,9,FALSE))-(I531/100))&gt;=0,"Good","Too Long")</f>
        <v>Good</v>
      </c>
      <c r="K531" s="184">
        <f>(VLOOKUP($G531,[2]Depth_Lookup!$A$3:$J$561,10,FALSE))+(H531/100)</f>
        <v>291.05500000000001</v>
      </c>
      <c r="L531" s="184">
        <f>(VLOOKUP($G531,[2]Depth_Lookup!$A$3:$J$561,10,FALSE))+(I531/100)</f>
        <v>291.79500000000002</v>
      </c>
      <c r="M531" s="185">
        <v>62</v>
      </c>
      <c r="N531" s="186">
        <v>2</v>
      </c>
      <c r="O531" s="181" t="s">
        <v>2732</v>
      </c>
      <c r="P531" s="181" t="s">
        <v>4</v>
      </c>
      <c r="Q531" s="182" t="str">
        <f t="shared" si="1"/>
        <v>Rodingitised Gabbro</v>
      </c>
      <c r="R531" s="181" t="s">
        <v>2135</v>
      </c>
      <c r="S531" s="180" t="str">
        <f t="shared" si="2"/>
        <v>Continuous</v>
      </c>
      <c r="T531" s="181" t="s">
        <v>133</v>
      </c>
      <c r="U531" s="181" t="s">
        <v>138</v>
      </c>
      <c r="V531" s="181" t="s">
        <v>2737</v>
      </c>
      <c r="W531" s="187">
        <f>VLOOKUP(V531,[2]definitions_list_lookup!$A$13:$B$19,2,0)</f>
        <v>5</v>
      </c>
      <c r="X531" s="181" t="s">
        <v>91</v>
      </c>
      <c r="Y531" s="181" t="s">
        <v>2733</v>
      </c>
      <c r="Z531" s="181" t="s">
        <v>2738</v>
      </c>
      <c r="AA531" s="186"/>
      <c r="AD531" s="188"/>
      <c r="AE531" s="182" t="e">
        <f>VLOOKUP(AD531,[2]definitions_list_lookup!$V$13:$W$16,2,0)</f>
        <v>#N/A</v>
      </c>
      <c r="AF531" s="189"/>
      <c r="AG531" s="181" t="s">
        <v>2721</v>
      </c>
      <c r="AH531" s="181">
        <v>0</v>
      </c>
      <c r="AN531" s="181">
        <v>24</v>
      </c>
      <c r="AO531" s="181">
        <v>10</v>
      </c>
      <c r="AP531" s="181">
        <v>1</v>
      </c>
      <c r="AQ531" s="181" t="s">
        <v>112</v>
      </c>
      <c r="AR531" s="181" t="s">
        <v>107</v>
      </c>
      <c r="AT531" s="181">
        <v>70</v>
      </c>
      <c r="AU531" s="181">
        <v>8</v>
      </c>
      <c r="AV531" s="181">
        <v>3</v>
      </c>
      <c r="AW531" s="181" t="s">
        <v>112</v>
      </c>
      <c r="AX531" s="181" t="s">
        <v>107</v>
      </c>
      <c r="AZ531" s="181">
        <v>5</v>
      </c>
      <c r="BA531" s="181">
        <v>8</v>
      </c>
      <c r="BB531" s="181">
        <v>5</v>
      </c>
      <c r="BC531" s="181" t="s">
        <v>112</v>
      </c>
      <c r="BD531" s="181" t="s">
        <v>107</v>
      </c>
      <c r="BF531" s="181">
        <v>1</v>
      </c>
      <c r="BG531" s="181">
        <v>10</v>
      </c>
      <c r="BH531" s="181">
        <v>1</v>
      </c>
      <c r="BI531" s="181" t="s">
        <v>112</v>
      </c>
      <c r="BJ531" s="181" t="s">
        <v>107</v>
      </c>
      <c r="BL531" s="181">
        <v>0</v>
      </c>
      <c r="BX531" s="181">
        <v>0</v>
      </c>
      <c r="CE531" s="181" t="s">
        <v>2739</v>
      </c>
      <c r="CL531" s="190">
        <f t="shared" si="3"/>
        <v>100</v>
      </c>
      <c r="CM531" s="181" t="e">
        <f>VLOOKUP(O531,[2]definitions_list_lookup!$K$30:$L$53,2,FALSE)</f>
        <v>#N/A</v>
      </c>
    </row>
    <row r="532" spans="1:91" s="181" customFormat="1" ht="13">
      <c r="A532" s="179">
        <v>43296</v>
      </c>
      <c r="B532" s="180" t="s">
        <v>1496</v>
      </c>
      <c r="D532" s="180" t="s">
        <v>1497</v>
      </c>
      <c r="E532" s="181">
        <v>133</v>
      </c>
      <c r="F532" s="181">
        <v>3</v>
      </c>
      <c r="G532" s="182" t="str">
        <f t="shared" si="0"/>
        <v>133-3</v>
      </c>
      <c r="H532" s="181">
        <v>0</v>
      </c>
      <c r="I532" s="181">
        <v>69.5</v>
      </c>
      <c r="J532" s="183" t="str">
        <f>IF(((VLOOKUP($G532,[2]Depth_Lookup!$A$3:$J$561,9,FALSE))-(I532/100))&gt;=0,"Good","Too Long")</f>
        <v>Good</v>
      </c>
      <c r="K532" s="184">
        <f>(VLOOKUP($G532,[2]Depth_Lookup!$A$3:$J$561,10,FALSE))+(H532/100)</f>
        <v>291.79500000000002</v>
      </c>
      <c r="L532" s="184">
        <f>(VLOOKUP($G532,[2]Depth_Lookup!$A$3:$J$561,10,FALSE))+(I532/100)</f>
        <v>292.49</v>
      </c>
      <c r="M532" s="185">
        <v>62</v>
      </c>
      <c r="N532" s="186">
        <v>2</v>
      </c>
      <c r="O532" s="181" t="s">
        <v>2732</v>
      </c>
      <c r="P532" s="181" t="s">
        <v>4</v>
      </c>
      <c r="Q532" s="182" t="str">
        <f t="shared" si="1"/>
        <v>Rodingitised Gabbro</v>
      </c>
      <c r="R532" s="181" t="s">
        <v>2135</v>
      </c>
      <c r="S532" s="180" t="str">
        <f t="shared" si="2"/>
        <v>Continuous</v>
      </c>
      <c r="T532" s="181" t="s">
        <v>133</v>
      </c>
      <c r="U532" s="181" t="s">
        <v>138</v>
      </c>
      <c r="V532" s="181" t="s">
        <v>2737</v>
      </c>
      <c r="W532" s="187">
        <f>VLOOKUP(V532,[2]definitions_list_lookup!$A$13:$B$19,2,0)</f>
        <v>5</v>
      </c>
      <c r="X532" s="181" t="s">
        <v>91</v>
      </c>
      <c r="Y532" s="181" t="s">
        <v>2733</v>
      </c>
      <c r="Z532" s="181" t="s">
        <v>2738</v>
      </c>
      <c r="AA532" s="186"/>
      <c r="AD532" s="188"/>
      <c r="AE532" s="182" t="e">
        <f>VLOOKUP(AD532,[2]definitions_list_lookup!$V$13:$W$16,2,0)</f>
        <v>#N/A</v>
      </c>
      <c r="AF532" s="189"/>
      <c r="AG532" s="181" t="s">
        <v>2721</v>
      </c>
      <c r="AH532" s="181">
        <v>0</v>
      </c>
      <c r="AN532" s="181">
        <v>24</v>
      </c>
      <c r="AO532" s="181">
        <v>10</v>
      </c>
      <c r="AP532" s="181">
        <v>1</v>
      </c>
      <c r="AQ532" s="181" t="s">
        <v>112</v>
      </c>
      <c r="AR532" s="181" t="s">
        <v>107</v>
      </c>
      <c r="AT532" s="181">
        <v>70</v>
      </c>
      <c r="AU532" s="181">
        <v>8</v>
      </c>
      <c r="AV532" s="181">
        <v>3</v>
      </c>
      <c r="AW532" s="181" t="s">
        <v>112</v>
      </c>
      <c r="AX532" s="181" t="s">
        <v>107</v>
      </c>
      <c r="AZ532" s="181">
        <v>5</v>
      </c>
      <c r="BA532" s="181">
        <v>8</v>
      </c>
      <c r="BB532" s="181">
        <v>5</v>
      </c>
      <c r="BC532" s="181" t="s">
        <v>112</v>
      </c>
      <c r="BD532" s="181" t="s">
        <v>107</v>
      </c>
      <c r="BF532" s="181">
        <v>1</v>
      </c>
      <c r="BG532" s="181">
        <v>10</v>
      </c>
      <c r="BH532" s="181">
        <v>1</v>
      </c>
      <c r="BI532" s="181" t="s">
        <v>112</v>
      </c>
      <c r="BJ532" s="181" t="s">
        <v>107</v>
      </c>
      <c r="BL532" s="181">
        <v>0</v>
      </c>
      <c r="BX532" s="181">
        <v>0</v>
      </c>
      <c r="CE532" s="181" t="s">
        <v>2739</v>
      </c>
      <c r="CL532" s="190">
        <f t="shared" si="3"/>
        <v>100</v>
      </c>
      <c r="CM532" s="181" t="e">
        <f>VLOOKUP(O532,[2]definitions_list_lookup!$K$30:$L$53,2,FALSE)</f>
        <v>#N/A</v>
      </c>
    </row>
    <row r="533" spans="1:91" s="181" customFormat="1" ht="13">
      <c r="A533" s="179">
        <v>43296</v>
      </c>
      <c r="B533" s="180" t="s">
        <v>1496</v>
      </c>
      <c r="D533" s="180" t="s">
        <v>1497</v>
      </c>
      <c r="E533" s="181">
        <v>133</v>
      </c>
      <c r="F533" s="181">
        <v>4</v>
      </c>
      <c r="G533" s="182" t="str">
        <f t="shared" si="0"/>
        <v>133-4</v>
      </c>
      <c r="H533" s="181">
        <v>0</v>
      </c>
      <c r="I533" s="181">
        <v>27</v>
      </c>
      <c r="J533" s="183" t="str">
        <f>IF(((VLOOKUP($G533,[2]Depth_Lookup!$A$3:$J$561,9,FALSE))-(I533/100))&gt;=0,"Good","Too Long")</f>
        <v>Good</v>
      </c>
      <c r="K533" s="184">
        <f>(VLOOKUP($G533,[2]Depth_Lookup!$A$3:$J$561,10,FALSE))+(H533/100)</f>
        <v>292.49</v>
      </c>
      <c r="L533" s="184">
        <f>(VLOOKUP($G533,[2]Depth_Lookup!$A$3:$J$561,10,FALSE))+(I533/100)</f>
        <v>292.76</v>
      </c>
      <c r="M533" s="185">
        <v>62</v>
      </c>
      <c r="N533" s="186">
        <v>2</v>
      </c>
      <c r="O533" s="181" t="s">
        <v>2732</v>
      </c>
      <c r="P533" s="181" t="s">
        <v>4</v>
      </c>
      <c r="Q533" s="182" t="str">
        <f t="shared" si="1"/>
        <v>Rodingitised Gabbro</v>
      </c>
      <c r="R533" s="181" t="s">
        <v>2135</v>
      </c>
      <c r="S533" s="180" t="str">
        <f t="shared" si="2"/>
        <v>Intrusive</v>
      </c>
      <c r="T533" s="181" t="s">
        <v>133</v>
      </c>
      <c r="U533" s="181" t="s">
        <v>138</v>
      </c>
      <c r="V533" s="181" t="s">
        <v>2737</v>
      </c>
      <c r="W533" s="187">
        <f>VLOOKUP(V533,[2]definitions_list_lookup!$A$13:$B$19,2,0)</f>
        <v>5</v>
      </c>
      <c r="X533" s="181" t="s">
        <v>91</v>
      </c>
      <c r="Y533" s="181" t="s">
        <v>2733</v>
      </c>
      <c r="Z533" s="181" t="s">
        <v>2738</v>
      </c>
      <c r="AA533" s="186"/>
      <c r="AD533" s="188"/>
      <c r="AE533" s="182" t="e">
        <f>VLOOKUP(AD533,[2]definitions_list_lookup!$V$13:$W$16,2,0)</f>
        <v>#N/A</v>
      </c>
      <c r="AF533" s="189"/>
      <c r="AG533" s="181" t="s">
        <v>2721</v>
      </c>
      <c r="AH533" s="181">
        <v>0</v>
      </c>
      <c r="AN533" s="181">
        <v>24</v>
      </c>
      <c r="AO533" s="181">
        <v>10</v>
      </c>
      <c r="AP533" s="181">
        <v>1</v>
      </c>
      <c r="AQ533" s="181" t="s">
        <v>112</v>
      </c>
      <c r="AR533" s="181" t="s">
        <v>107</v>
      </c>
      <c r="AT533" s="181">
        <v>70</v>
      </c>
      <c r="AU533" s="181">
        <v>8</v>
      </c>
      <c r="AV533" s="181">
        <v>3</v>
      </c>
      <c r="AW533" s="181" t="s">
        <v>112</v>
      </c>
      <c r="AX533" s="181" t="s">
        <v>107</v>
      </c>
      <c r="AZ533" s="181">
        <v>5</v>
      </c>
      <c r="BA533" s="181">
        <v>8</v>
      </c>
      <c r="BB533" s="181">
        <v>5</v>
      </c>
      <c r="BC533" s="181" t="s">
        <v>112</v>
      </c>
      <c r="BD533" s="181" t="s">
        <v>107</v>
      </c>
      <c r="BF533" s="181">
        <v>1</v>
      </c>
      <c r="BG533" s="181">
        <v>10</v>
      </c>
      <c r="BH533" s="181">
        <v>1</v>
      </c>
      <c r="BI533" s="181" t="s">
        <v>112</v>
      </c>
      <c r="BJ533" s="181" t="s">
        <v>107</v>
      </c>
      <c r="BL533" s="181">
        <v>0</v>
      </c>
      <c r="BX533" s="181">
        <v>0</v>
      </c>
      <c r="CE533" s="181" t="s">
        <v>2739</v>
      </c>
      <c r="CL533" s="190">
        <f t="shared" si="3"/>
        <v>100</v>
      </c>
      <c r="CM533" s="181" t="e">
        <f>VLOOKUP(O533,[2]definitions_list_lookup!$K$30:$L$53,2,FALSE)</f>
        <v>#N/A</v>
      </c>
    </row>
    <row r="534" spans="1:91" s="181" customFormat="1" ht="13">
      <c r="A534" s="179">
        <v>43296</v>
      </c>
      <c r="B534" s="180" t="s">
        <v>1496</v>
      </c>
      <c r="D534" s="180" t="s">
        <v>1497</v>
      </c>
      <c r="E534" s="181">
        <v>133</v>
      </c>
      <c r="F534" s="181">
        <v>4</v>
      </c>
      <c r="G534" s="182" t="str">
        <f t="shared" si="0"/>
        <v>133-4</v>
      </c>
      <c r="H534" s="181">
        <v>27</v>
      </c>
      <c r="I534" s="181">
        <v>64</v>
      </c>
      <c r="J534" s="183" t="str">
        <f>IF(((VLOOKUP($G534,[2]Depth_Lookup!$A$3:$J$561,9,FALSE))-(I534/100))&gt;=0,"Good","Too Long")</f>
        <v>Good</v>
      </c>
      <c r="K534" s="184">
        <f>(VLOOKUP($G534,[2]Depth_Lookup!$A$3:$J$561,10,FALSE))+(H534/100)</f>
        <v>292.76</v>
      </c>
      <c r="L534" s="184">
        <f>(VLOOKUP($G534,[2]Depth_Lookup!$A$3:$J$561,10,FALSE))+(I534/100)</f>
        <v>293.13</v>
      </c>
      <c r="M534" s="185" t="s">
        <v>2740</v>
      </c>
      <c r="N534" s="186" t="s">
        <v>2727</v>
      </c>
      <c r="O534" s="181" t="s">
        <v>1491</v>
      </c>
      <c r="P534" s="181" t="s">
        <v>12</v>
      </c>
      <c r="Q534" s="182" t="str">
        <f t="shared" si="1"/>
        <v>Plagioclase-bearing Dunite</v>
      </c>
      <c r="R534" s="181" t="s">
        <v>1939</v>
      </c>
      <c r="S534" s="180" t="str">
        <f t="shared" si="2"/>
        <v>Continuous</v>
      </c>
      <c r="T534" s="181" t="s">
        <v>133</v>
      </c>
      <c r="U534" s="181" t="s">
        <v>138</v>
      </c>
      <c r="V534" s="181" t="s">
        <v>2728</v>
      </c>
      <c r="W534" s="187">
        <f>VLOOKUP(V534,[2]definitions_list_lookup!$A$13:$B$19,2,0)</f>
        <v>4</v>
      </c>
      <c r="X534" s="181" t="s">
        <v>89</v>
      </c>
      <c r="Y534" s="181" t="s">
        <v>93</v>
      </c>
      <c r="Z534" s="181" t="s">
        <v>2729</v>
      </c>
      <c r="AA534" s="186"/>
      <c r="AD534" s="188"/>
      <c r="AE534" s="182" t="e">
        <f>VLOOKUP(AD534,[2]definitions_list_lookup!$V$13:$W$16,2,0)</f>
        <v>#N/A</v>
      </c>
      <c r="AF534" s="189"/>
      <c r="AG534" s="181" t="s">
        <v>2721</v>
      </c>
      <c r="AH534" s="181">
        <v>98</v>
      </c>
      <c r="AI534" s="181">
        <v>4</v>
      </c>
      <c r="AJ534" s="181">
        <v>1</v>
      </c>
      <c r="AK534" s="181" t="s">
        <v>109</v>
      </c>
      <c r="AL534" s="181" t="s">
        <v>107</v>
      </c>
      <c r="AN534" s="181">
        <v>1</v>
      </c>
      <c r="AO534" s="181">
        <v>5</v>
      </c>
      <c r="AP534" s="181">
        <v>0.2</v>
      </c>
      <c r="AQ534" s="181" t="s">
        <v>113</v>
      </c>
      <c r="AR534" s="181" t="s">
        <v>107</v>
      </c>
      <c r="AT534" s="181">
        <v>0</v>
      </c>
      <c r="AZ534" s="181">
        <v>0</v>
      </c>
      <c r="BF534" s="181">
        <v>0</v>
      </c>
      <c r="BL534" s="181">
        <v>1</v>
      </c>
      <c r="BM534" s="181">
        <v>1</v>
      </c>
      <c r="BN534" s="181">
        <v>1</v>
      </c>
      <c r="BO534" s="181" t="s">
        <v>109</v>
      </c>
      <c r="BP534" s="181" t="s">
        <v>107</v>
      </c>
      <c r="BX534" s="181">
        <v>0</v>
      </c>
      <c r="CD534" s="181" t="s">
        <v>2741</v>
      </c>
      <c r="CE534" s="181" t="s">
        <v>2742</v>
      </c>
      <c r="CL534" s="190">
        <f t="shared" si="3"/>
        <v>100</v>
      </c>
      <c r="CM534" s="181" t="str">
        <f>VLOOKUP(O534,[2]definitions_list_lookup!$K$30:$L$53,2,FALSE)</f>
        <v>Pl-b</v>
      </c>
    </row>
    <row r="535" spans="1:91" s="181" customFormat="1" ht="13">
      <c r="A535" s="179">
        <v>43296</v>
      </c>
      <c r="B535" s="180" t="s">
        <v>1496</v>
      </c>
      <c r="D535" s="180" t="s">
        <v>1497</v>
      </c>
      <c r="E535" s="181">
        <v>134</v>
      </c>
      <c r="F535" s="181">
        <v>1</v>
      </c>
      <c r="G535" s="182" t="str">
        <f t="shared" si="0"/>
        <v>134-1</v>
      </c>
      <c r="H535" s="181">
        <v>0</v>
      </c>
      <c r="I535" s="181">
        <v>65</v>
      </c>
      <c r="J535" s="183" t="str">
        <f>IF(((VLOOKUP($G535,[2]Depth_Lookup!$A$3:$J$561,9,FALSE))-(I535/100))&gt;=0,"Good","Too Long")</f>
        <v>Good</v>
      </c>
      <c r="K535" s="184">
        <f>(VLOOKUP($G535,[2]Depth_Lookup!$A$3:$J$561,10,FALSE))+(H535/100)</f>
        <v>293.14999999999998</v>
      </c>
      <c r="L535" s="184">
        <f>(VLOOKUP($G535,[2]Depth_Lookup!$A$3:$J$561,10,FALSE))+(I535/100)</f>
        <v>293.79999999999995</v>
      </c>
      <c r="M535" s="185" t="s">
        <v>2740</v>
      </c>
      <c r="N535" s="186" t="s">
        <v>2727</v>
      </c>
      <c r="O535" s="181" t="s">
        <v>1491</v>
      </c>
      <c r="P535" s="181" t="s">
        <v>12</v>
      </c>
      <c r="Q535" s="182" t="str">
        <f t="shared" si="1"/>
        <v>Plagioclase-bearing Dunite</v>
      </c>
      <c r="R535" s="181" t="s">
        <v>2743</v>
      </c>
      <c r="S535" s="180" t="str">
        <f t="shared" si="2"/>
        <v>Continuous</v>
      </c>
      <c r="T535" s="181" t="s">
        <v>133</v>
      </c>
      <c r="U535" s="181" t="s">
        <v>138</v>
      </c>
      <c r="V535" s="181" t="s">
        <v>2728</v>
      </c>
      <c r="W535" s="187">
        <f>VLOOKUP(V535,[2]definitions_list_lookup!$A$13:$B$19,2,0)</f>
        <v>4</v>
      </c>
      <c r="X535" s="181" t="s">
        <v>89</v>
      </c>
      <c r="Y535" s="181" t="s">
        <v>93</v>
      </c>
      <c r="Z535" s="181" t="s">
        <v>2729</v>
      </c>
      <c r="AA535" s="186"/>
      <c r="AD535" s="188"/>
      <c r="AE535" s="182" t="e">
        <f>VLOOKUP(AD535,[2]definitions_list_lookup!$V$13:$W$16,2,0)</f>
        <v>#N/A</v>
      </c>
      <c r="AF535" s="189"/>
      <c r="AG535" s="181" t="s">
        <v>2721</v>
      </c>
      <c r="AH535" s="181">
        <v>98</v>
      </c>
      <c r="AI535" s="181">
        <v>4</v>
      </c>
      <c r="AJ535" s="181">
        <v>1</v>
      </c>
      <c r="AK535" s="181" t="s">
        <v>109</v>
      </c>
      <c r="AL535" s="181" t="s">
        <v>107</v>
      </c>
      <c r="AN535" s="181">
        <v>1</v>
      </c>
      <c r="AO535" s="181">
        <v>5</v>
      </c>
      <c r="AP535" s="181">
        <v>0.2</v>
      </c>
      <c r="AQ535" s="181" t="s">
        <v>113</v>
      </c>
      <c r="AR535" s="181" t="s">
        <v>107</v>
      </c>
      <c r="AT535" s="181">
        <v>0</v>
      </c>
      <c r="AZ535" s="181">
        <v>0</v>
      </c>
      <c r="BF535" s="181">
        <v>0</v>
      </c>
      <c r="BL535" s="181">
        <v>1</v>
      </c>
      <c r="BM535" s="181">
        <v>1</v>
      </c>
      <c r="BN535" s="181">
        <v>1</v>
      </c>
      <c r="BO535" s="181" t="s">
        <v>109</v>
      </c>
      <c r="BP535" s="181" t="s">
        <v>107</v>
      </c>
      <c r="BX535" s="181">
        <v>0</v>
      </c>
      <c r="CE535" s="181" t="s">
        <v>2742</v>
      </c>
      <c r="CL535" s="190">
        <f t="shared" si="3"/>
        <v>100</v>
      </c>
      <c r="CM535" s="181" t="str">
        <f>VLOOKUP(O535,[2]definitions_list_lookup!$K$30:$L$53,2,FALSE)</f>
        <v>Pl-b</v>
      </c>
    </row>
    <row r="536" spans="1:91" s="181" customFormat="1" ht="13">
      <c r="A536" s="179">
        <v>43296</v>
      </c>
      <c r="B536" s="180" t="s">
        <v>1496</v>
      </c>
      <c r="D536" s="180" t="s">
        <v>1497</v>
      </c>
      <c r="E536" s="181">
        <v>134</v>
      </c>
      <c r="F536" s="181">
        <v>2</v>
      </c>
      <c r="G536" s="182" t="str">
        <f t="shared" si="0"/>
        <v>134-2</v>
      </c>
      <c r="H536" s="181">
        <v>0</v>
      </c>
      <c r="I536" s="181">
        <v>84</v>
      </c>
      <c r="J536" s="183" t="str">
        <f>IF(((VLOOKUP($G536,[2]Depth_Lookup!$A$3:$J$561,9,FALSE))-(I536/100))&gt;=0,"Good","Too Long")</f>
        <v>Good</v>
      </c>
      <c r="K536" s="184">
        <f>(VLOOKUP($G536,[2]Depth_Lookup!$A$3:$J$561,10,FALSE))+(H536/100)</f>
        <v>293.8</v>
      </c>
      <c r="L536" s="184">
        <f>(VLOOKUP($G536,[2]Depth_Lookup!$A$3:$J$561,10,FALSE))+(I536/100)</f>
        <v>294.64</v>
      </c>
      <c r="M536" s="185" t="s">
        <v>2740</v>
      </c>
      <c r="N536" s="186" t="s">
        <v>2727</v>
      </c>
      <c r="O536" s="181" t="s">
        <v>1491</v>
      </c>
      <c r="P536" s="181" t="s">
        <v>12</v>
      </c>
      <c r="Q536" s="182" t="str">
        <f t="shared" si="1"/>
        <v>Plagioclase-bearing Dunite</v>
      </c>
      <c r="R536" s="181" t="s">
        <v>2743</v>
      </c>
      <c r="S536" s="180" t="str">
        <f t="shared" si="2"/>
        <v>Continuous</v>
      </c>
      <c r="T536" s="181" t="s">
        <v>133</v>
      </c>
      <c r="U536" s="181" t="s">
        <v>138</v>
      </c>
      <c r="V536" s="181" t="s">
        <v>2728</v>
      </c>
      <c r="W536" s="187">
        <f>VLOOKUP(V536,[2]definitions_list_lookup!$A$13:$B$19,2,0)</f>
        <v>4</v>
      </c>
      <c r="X536" s="181" t="s">
        <v>89</v>
      </c>
      <c r="Y536" s="181" t="s">
        <v>93</v>
      </c>
      <c r="Z536" s="181" t="s">
        <v>2729</v>
      </c>
      <c r="AA536" s="186"/>
      <c r="AD536" s="188"/>
      <c r="AE536" s="182" t="e">
        <f>VLOOKUP(AD536,[2]definitions_list_lookup!$V$13:$W$16,2,0)</f>
        <v>#N/A</v>
      </c>
      <c r="AF536" s="189"/>
      <c r="AG536" s="181" t="s">
        <v>2721</v>
      </c>
      <c r="AH536" s="181">
        <v>98</v>
      </c>
      <c r="AI536" s="181">
        <v>4</v>
      </c>
      <c r="AJ536" s="181">
        <v>1</v>
      </c>
      <c r="AK536" s="181" t="s">
        <v>109</v>
      </c>
      <c r="AL536" s="181" t="s">
        <v>107</v>
      </c>
      <c r="AN536" s="181">
        <v>1</v>
      </c>
      <c r="AO536" s="181">
        <v>5</v>
      </c>
      <c r="AP536" s="181">
        <v>0.2</v>
      </c>
      <c r="AQ536" s="181" t="s">
        <v>113</v>
      </c>
      <c r="AR536" s="181" t="s">
        <v>107</v>
      </c>
      <c r="AT536" s="181">
        <v>0</v>
      </c>
      <c r="AZ536" s="181">
        <v>0</v>
      </c>
      <c r="BF536" s="181">
        <v>0</v>
      </c>
      <c r="BL536" s="181">
        <v>1</v>
      </c>
      <c r="BM536" s="181">
        <v>1</v>
      </c>
      <c r="BN536" s="181">
        <v>1</v>
      </c>
      <c r="BO536" s="181" t="s">
        <v>109</v>
      </c>
      <c r="BP536" s="181" t="s">
        <v>107</v>
      </c>
      <c r="BX536" s="181">
        <v>0</v>
      </c>
      <c r="CE536" s="181" t="s">
        <v>2742</v>
      </c>
      <c r="CL536" s="190">
        <f t="shared" si="3"/>
        <v>100</v>
      </c>
      <c r="CM536" s="181" t="str">
        <f>VLOOKUP(O536,[2]definitions_list_lookup!$K$30:$L$53,2,FALSE)</f>
        <v>Pl-b</v>
      </c>
    </row>
    <row r="537" spans="1:91" s="181" customFormat="1" ht="13">
      <c r="A537" s="179">
        <v>43296</v>
      </c>
      <c r="B537" s="180" t="s">
        <v>1496</v>
      </c>
      <c r="D537" s="180" t="s">
        <v>1497</v>
      </c>
      <c r="E537" s="181">
        <v>135</v>
      </c>
      <c r="F537" s="181">
        <v>1</v>
      </c>
      <c r="G537" s="182" t="str">
        <f t="shared" si="0"/>
        <v>135-1</v>
      </c>
      <c r="H537" s="181">
        <v>0</v>
      </c>
      <c r="I537" s="181">
        <v>82</v>
      </c>
      <c r="J537" s="183" t="str">
        <f>IF(((VLOOKUP($G537,[2]Depth_Lookup!$A$3:$J$561,9,FALSE))-(I537/100))&gt;=0,"Good","Too Long")</f>
        <v>Good</v>
      </c>
      <c r="K537" s="184">
        <f>(VLOOKUP($G537,[2]Depth_Lookup!$A$3:$J$561,10,FALSE))+(H537/100)</f>
        <v>294.45</v>
      </c>
      <c r="L537" s="184">
        <f>(VLOOKUP($G537,[2]Depth_Lookup!$A$3:$J$561,10,FALSE))+(I537/100)</f>
        <v>295.27</v>
      </c>
      <c r="M537" s="185" t="s">
        <v>2740</v>
      </c>
      <c r="N537" s="186" t="s">
        <v>2727</v>
      </c>
      <c r="O537" s="181" t="s">
        <v>1491</v>
      </c>
      <c r="P537" s="181" t="s">
        <v>12</v>
      </c>
      <c r="Q537" s="182" t="str">
        <f t="shared" si="1"/>
        <v>Plagioclase-bearing Dunite</v>
      </c>
      <c r="R537" s="181" t="s">
        <v>2743</v>
      </c>
      <c r="S537" s="180" t="str">
        <f t="shared" si="2"/>
        <v>Continuous</v>
      </c>
      <c r="T537" s="181" t="s">
        <v>133</v>
      </c>
      <c r="U537" s="181" t="s">
        <v>138</v>
      </c>
      <c r="V537" s="181" t="s">
        <v>2728</v>
      </c>
      <c r="W537" s="187">
        <f>VLOOKUP(V537,[2]definitions_list_lookup!$A$13:$B$19,2,0)</f>
        <v>4</v>
      </c>
      <c r="X537" s="181" t="s">
        <v>89</v>
      </c>
      <c r="Y537" s="181" t="s">
        <v>93</v>
      </c>
      <c r="Z537" s="181" t="s">
        <v>2729</v>
      </c>
      <c r="AA537" s="186"/>
      <c r="AD537" s="188"/>
      <c r="AE537" s="182" t="e">
        <f>VLOOKUP(AD537,[2]definitions_list_lookup!$V$13:$W$16,2,0)</f>
        <v>#N/A</v>
      </c>
      <c r="AF537" s="189"/>
      <c r="AG537" s="181" t="s">
        <v>2721</v>
      </c>
      <c r="AH537" s="181">
        <v>98</v>
      </c>
      <c r="AI537" s="181">
        <v>4</v>
      </c>
      <c r="AJ537" s="181">
        <v>1</v>
      </c>
      <c r="AK537" s="181" t="s">
        <v>109</v>
      </c>
      <c r="AL537" s="181" t="s">
        <v>107</v>
      </c>
      <c r="AN537" s="181">
        <v>1</v>
      </c>
      <c r="AO537" s="181">
        <v>5</v>
      </c>
      <c r="AP537" s="181">
        <v>0.2</v>
      </c>
      <c r="AQ537" s="181" t="s">
        <v>113</v>
      </c>
      <c r="AR537" s="181" t="s">
        <v>107</v>
      </c>
      <c r="AT537" s="181">
        <v>0</v>
      </c>
      <c r="AZ537" s="181">
        <v>0</v>
      </c>
      <c r="BF537" s="181">
        <v>0</v>
      </c>
      <c r="BL537" s="181">
        <v>1</v>
      </c>
      <c r="BM537" s="181">
        <v>1</v>
      </c>
      <c r="BN537" s="181">
        <v>1</v>
      </c>
      <c r="BO537" s="181" t="s">
        <v>109</v>
      </c>
      <c r="BP537" s="181" t="s">
        <v>107</v>
      </c>
      <c r="BX537" s="181">
        <v>0</v>
      </c>
      <c r="CE537" s="181" t="s">
        <v>2742</v>
      </c>
      <c r="CL537" s="190">
        <f t="shared" si="3"/>
        <v>100</v>
      </c>
      <c r="CM537" s="181" t="str">
        <f>VLOOKUP(O537,[2]definitions_list_lookup!$K$30:$L$53,2,FALSE)</f>
        <v>Pl-b</v>
      </c>
    </row>
    <row r="538" spans="1:91" s="181" customFormat="1" ht="13">
      <c r="A538" s="179">
        <v>43296</v>
      </c>
      <c r="B538" s="180" t="s">
        <v>1496</v>
      </c>
      <c r="D538" s="180" t="s">
        <v>1497</v>
      </c>
      <c r="E538" s="181">
        <v>135</v>
      </c>
      <c r="F538" s="181">
        <v>2</v>
      </c>
      <c r="G538" s="182" t="str">
        <f t="shared" si="0"/>
        <v>135-2</v>
      </c>
      <c r="H538" s="181">
        <v>0</v>
      </c>
      <c r="I538" s="181">
        <v>88</v>
      </c>
      <c r="J538" s="183" t="str">
        <f>IF(((VLOOKUP($G538,[2]Depth_Lookup!$A$3:$J$561,9,FALSE))-(I538/100))&gt;=0,"Good","Too Long")</f>
        <v>Good</v>
      </c>
      <c r="K538" s="184">
        <f>(VLOOKUP($G538,[2]Depth_Lookup!$A$3:$J$561,10,FALSE))+(H538/100)</f>
        <v>295.27</v>
      </c>
      <c r="L538" s="184">
        <f>(VLOOKUP($G538,[2]Depth_Lookup!$A$3:$J$561,10,FALSE))+(I538/100)</f>
        <v>296.14999999999998</v>
      </c>
      <c r="M538" s="185" t="s">
        <v>2740</v>
      </c>
      <c r="N538" s="186" t="s">
        <v>2727</v>
      </c>
      <c r="O538" s="181" t="s">
        <v>1491</v>
      </c>
      <c r="P538" s="181" t="s">
        <v>12</v>
      </c>
      <c r="Q538" s="182" t="str">
        <f t="shared" si="1"/>
        <v>Plagioclase-bearing Dunite</v>
      </c>
      <c r="R538" s="181" t="s">
        <v>2743</v>
      </c>
      <c r="S538" s="180" t="str">
        <f t="shared" si="2"/>
        <v>Continuous</v>
      </c>
      <c r="T538" s="181" t="s">
        <v>133</v>
      </c>
      <c r="U538" s="181" t="s">
        <v>138</v>
      </c>
      <c r="V538" s="181" t="s">
        <v>2728</v>
      </c>
      <c r="W538" s="187">
        <f>VLOOKUP(V538,[2]definitions_list_lookup!$A$13:$B$19,2,0)</f>
        <v>4</v>
      </c>
      <c r="X538" s="181" t="s">
        <v>89</v>
      </c>
      <c r="Y538" s="181" t="s">
        <v>93</v>
      </c>
      <c r="Z538" s="181" t="s">
        <v>2729</v>
      </c>
      <c r="AA538" s="186"/>
      <c r="AD538" s="188"/>
      <c r="AE538" s="182" t="e">
        <f>VLOOKUP(AD538,[2]definitions_list_lookup!$V$13:$W$16,2,0)</f>
        <v>#N/A</v>
      </c>
      <c r="AF538" s="189"/>
      <c r="AG538" s="181" t="s">
        <v>2721</v>
      </c>
      <c r="AH538" s="181">
        <v>98</v>
      </c>
      <c r="AI538" s="181">
        <v>4</v>
      </c>
      <c r="AJ538" s="181">
        <v>1</v>
      </c>
      <c r="AK538" s="181" t="s">
        <v>109</v>
      </c>
      <c r="AL538" s="181" t="s">
        <v>107</v>
      </c>
      <c r="AN538" s="181">
        <v>1</v>
      </c>
      <c r="AO538" s="181">
        <v>5</v>
      </c>
      <c r="AP538" s="181">
        <v>0.2</v>
      </c>
      <c r="AQ538" s="181" t="s">
        <v>113</v>
      </c>
      <c r="AR538" s="181" t="s">
        <v>107</v>
      </c>
      <c r="AT538" s="181">
        <v>0</v>
      </c>
      <c r="AZ538" s="181">
        <v>0</v>
      </c>
      <c r="BF538" s="181">
        <v>0</v>
      </c>
      <c r="BL538" s="181">
        <v>1</v>
      </c>
      <c r="BM538" s="181">
        <v>1</v>
      </c>
      <c r="BN538" s="181">
        <v>1</v>
      </c>
      <c r="BO538" s="181" t="s">
        <v>109</v>
      </c>
      <c r="BP538" s="181" t="s">
        <v>107</v>
      </c>
      <c r="BX538" s="181">
        <v>0</v>
      </c>
      <c r="CE538" s="181" t="s">
        <v>2742</v>
      </c>
      <c r="CL538" s="190">
        <f t="shared" si="3"/>
        <v>100</v>
      </c>
      <c r="CM538" s="181" t="str">
        <f>VLOOKUP(O538,[2]definitions_list_lookup!$K$30:$L$53,2,FALSE)</f>
        <v>Pl-b</v>
      </c>
    </row>
    <row r="539" spans="1:91" s="181" customFormat="1" ht="13">
      <c r="A539" s="179">
        <v>43296</v>
      </c>
      <c r="B539" s="180" t="s">
        <v>1496</v>
      </c>
      <c r="D539" s="180" t="s">
        <v>1497</v>
      </c>
      <c r="E539" s="181">
        <v>136</v>
      </c>
      <c r="F539" s="181">
        <v>1</v>
      </c>
      <c r="G539" s="182" t="str">
        <f t="shared" si="0"/>
        <v>136-1</v>
      </c>
      <c r="H539" s="181">
        <v>0</v>
      </c>
      <c r="I539" s="181">
        <v>34.5</v>
      </c>
      <c r="J539" s="183" t="str">
        <f>IF(((VLOOKUP($G539,[2]Depth_Lookup!$A$3:$J$561,9,FALSE))-(I539/100))&gt;=0,"Good","Too Long")</f>
        <v>Good</v>
      </c>
      <c r="K539" s="184">
        <f>(VLOOKUP($G539,[2]Depth_Lookup!$A$3:$J$561,10,FALSE))+(H539/100)</f>
        <v>296.14999999999998</v>
      </c>
      <c r="L539" s="184">
        <f>(VLOOKUP($G539,[2]Depth_Lookup!$A$3:$J$561,10,FALSE))+(I539/100)</f>
        <v>296.495</v>
      </c>
      <c r="M539" s="185" t="s">
        <v>2740</v>
      </c>
      <c r="N539" s="186" t="s">
        <v>2727</v>
      </c>
      <c r="O539" s="181" t="s">
        <v>1491</v>
      </c>
      <c r="P539" s="181" t="s">
        <v>12</v>
      </c>
      <c r="Q539" s="182" t="str">
        <f t="shared" si="1"/>
        <v>Plagioclase-bearing Dunite</v>
      </c>
      <c r="R539" s="181" t="s">
        <v>2743</v>
      </c>
      <c r="S539" s="180" t="str">
        <f t="shared" si="2"/>
        <v>Continuous</v>
      </c>
      <c r="T539" s="181" t="s">
        <v>133</v>
      </c>
      <c r="U539" s="181" t="s">
        <v>138</v>
      </c>
      <c r="V539" s="181" t="s">
        <v>2728</v>
      </c>
      <c r="W539" s="187">
        <f>VLOOKUP(V539,[2]definitions_list_lookup!$A$13:$B$19,2,0)</f>
        <v>4</v>
      </c>
      <c r="X539" s="181" t="s">
        <v>89</v>
      </c>
      <c r="Y539" s="181" t="s">
        <v>93</v>
      </c>
      <c r="Z539" s="181" t="s">
        <v>2729</v>
      </c>
      <c r="AA539" s="186"/>
      <c r="AD539" s="188"/>
      <c r="AE539" s="182" t="e">
        <f>VLOOKUP(AD539,[2]definitions_list_lookup!$V$13:$W$16,2,0)</f>
        <v>#N/A</v>
      </c>
      <c r="AF539" s="189"/>
      <c r="AG539" s="181" t="s">
        <v>2721</v>
      </c>
      <c r="AH539" s="181">
        <v>98</v>
      </c>
      <c r="AI539" s="181">
        <v>4</v>
      </c>
      <c r="AJ539" s="181">
        <v>1</v>
      </c>
      <c r="AK539" s="181" t="s">
        <v>109</v>
      </c>
      <c r="AL539" s="181" t="s">
        <v>107</v>
      </c>
      <c r="AN539" s="181">
        <v>1</v>
      </c>
      <c r="AO539" s="181">
        <v>5</v>
      </c>
      <c r="AP539" s="181">
        <v>0.2</v>
      </c>
      <c r="AQ539" s="181" t="s">
        <v>113</v>
      </c>
      <c r="AR539" s="181" t="s">
        <v>107</v>
      </c>
      <c r="AT539" s="181">
        <v>0</v>
      </c>
      <c r="AZ539" s="181">
        <v>0</v>
      </c>
      <c r="BF539" s="181">
        <v>0</v>
      </c>
      <c r="BL539" s="181">
        <v>1</v>
      </c>
      <c r="BM539" s="181">
        <v>1</v>
      </c>
      <c r="BN539" s="181">
        <v>1</v>
      </c>
      <c r="BO539" s="181" t="s">
        <v>109</v>
      </c>
      <c r="BP539" s="181" t="s">
        <v>107</v>
      </c>
      <c r="BX539" s="181">
        <v>0</v>
      </c>
      <c r="CE539" s="181" t="s">
        <v>2742</v>
      </c>
      <c r="CL539" s="190">
        <f t="shared" si="3"/>
        <v>100</v>
      </c>
      <c r="CM539" s="181" t="str">
        <f>VLOOKUP(O539,[2]definitions_list_lookup!$K$30:$L$53,2,FALSE)</f>
        <v>Pl-b</v>
      </c>
    </row>
    <row r="540" spans="1:91" s="181" customFormat="1" ht="13">
      <c r="A540" s="179">
        <v>43296</v>
      </c>
      <c r="B540" s="180" t="s">
        <v>1496</v>
      </c>
      <c r="D540" s="180" t="s">
        <v>1497</v>
      </c>
      <c r="E540" s="181">
        <v>137</v>
      </c>
      <c r="F540" s="181">
        <v>1</v>
      </c>
      <c r="G540" s="182" t="str">
        <f t="shared" si="0"/>
        <v>137-1</v>
      </c>
      <c r="H540" s="181">
        <v>0</v>
      </c>
      <c r="I540" s="181">
        <v>56</v>
      </c>
      <c r="J540" s="183" t="str">
        <f>IF(((VLOOKUP($G540,[2]Depth_Lookup!$A$3:$J$561,9,FALSE))-(I540/100))&gt;=0,"Good","Too Long")</f>
        <v>Good</v>
      </c>
      <c r="K540" s="184">
        <f>(VLOOKUP($G540,[2]Depth_Lookup!$A$3:$J$561,10,FALSE))+(H540/100)</f>
        <v>296.64999999999998</v>
      </c>
      <c r="L540" s="184">
        <f>(VLOOKUP($G540,[2]Depth_Lookup!$A$3:$J$561,10,FALSE))+(I540/100)</f>
        <v>297.20999999999998</v>
      </c>
      <c r="M540" s="185" t="s">
        <v>2740</v>
      </c>
      <c r="N540" s="186" t="s">
        <v>2727</v>
      </c>
      <c r="O540" s="181" t="s">
        <v>1491</v>
      </c>
      <c r="P540" s="181" t="s">
        <v>12</v>
      </c>
      <c r="Q540" s="182" t="str">
        <f t="shared" si="1"/>
        <v>Plagioclase-bearing Dunite</v>
      </c>
      <c r="R540" s="181" t="s">
        <v>2743</v>
      </c>
      <c r="S540" s="180" t="str">
        <f t="shared" si="2"/>
        <v>Continuous</v>
      </c>
      <c r="T540" s="181" t="s">
        <v>133</v>
      </c>
      <c r="U540" s="181" t="s">
        <v>138</v>
      </c>
      <c r="V540" s="181" t="s">
        <v>2728</v>
      </c>
      <c r="W540" s="187">
        <f>VLOOKUP(V540,[2]definitions_list_lookup!$A$13:$B$19,2,0)</f>
        <v>4</v>
      </c>
      <c r="X540" s="181" t="s">
        <v>89</v>
      </c>
      <c r="Y540" s="181" t="s">
        <v>93</v>
      </c>
      <c r="Z540" s="181" t="s">
        <v>2729</v>
      </c>
      <c r="AA540" s="186"/>
      <c r="AD540" s="188"/>
      <c r="AE540" s="182" t="e">
        <f>VLOOKUP(AD540,[2]definitions_list_lookup!$V$13:$W$16,2,0)</f>
        <v>#N/A</v>
      </c>
      <c r="AF540" s="189"/>
      <c r="AG540" s="181" t="s">
        <v>2721</v>
      </c>
      <c r="AH540" s="181">
        <v>98</v>
      </c>
      <c r="AI540" s="181">
        <v>4</v>
      </c>
      <c r="AJ540" s="181">
        <v>1</v>
      </c>
      <c r="AK540" s="181" t="s">
        <v>109</v>
      </c>
      <c r="AL540" s="181" t="s">
        <v>107</v>
      </c>
      <c r="AN540" s="181">
        <v>1</v>
      </c>
      <c r="AO540" s="181">
        <v>5</v>
      </c>
      <c r="AP540" s="181">
        <v>0.2</v>
      </c>
      <c r="AQ540" s="181" t="s">
        <v>113</v>
      </c>
      <c r="AR540" s="181" t="s">
        <v>107</v>
      </c>
      <c r="AT540" s="181">
        <v>0</v>
      </c>
      <c r="AZ540" s="181">
        <v>0</v>
      </c>
      <c r="BF540" s="181">
        <v>0</v>
      </c>
      <c r="BL540" s="181">
        <v>1</v>
      </c>
      <c r="BM540" s="181">
        <v>1</v>
      </c>
      <c r="BN540" s="181">
        <v>1</v>
      </c>
      <c r="BO540" s="181" t="s">
        <v>109</v>
      </c>
      <c r="BP540" s="181" t="s">
        <v>107</v>
      </c>
      <c r="BX540" s="181">
        <v>0</v>
      </c>
      <c r="CE540" s="181" t="s">
        <v>2742</v>
      </c>
      <c r="CL540" s="190">
        <f t="shared" si="3"/>
        <v>100</v>
      </c>
      <c r="CM540" s="181" t="str">
        <f>VLOOKUP(O540,[2]definitions_list_lookup!$K$30:$L$53,2,FALSE)</f>
        <v>Pl-b</v>
      </c>
    </row>
    <row r="541" spans="1:91" s="181" customFormat="1" ht="13">
      <c r="A541" s="179">
        <v>43296</v>
      </c>
      <c r="B541" s="180" t="s">
        <v>1496</v>
      </c>
      <c r="D541" s="180" t="s">
        <v>1497</v>
      </c>
      <c r="E541" s="181">
        <v>137</v>
      </c>
      <c r="F541" s="181">
        <v>2</v>
      </c>
      <c r="G541" s="182" t="str">
        <f t="shared" si="0"/>
        <v>137-2</v>
      </c>
      <c r="H541" s="181">
        <v>0</v>
      </c>
      <c r="I541" s="181">
        <v>94.5</v>
      </c>
      <c r="J541" s="183" t="str">
        <f>IF(((VLOOKUP($G541,[2]Depth_Lookup!$A$3:$J$561,9,FALSE))-(I541/100))&gt;=0,"Good","Too Long")</f>
        <v>Good</v>
      </c>
      <c r="K541" s="184">
        <f>(VLOOKUP($G541,[2]Depth_Lookup!$A$3:$J$561,10,FALSE))+(H541/100)</f>
        <v>297.20999999999998</v>
      </c>
      <c r="L541" s="184">
        <f>(VLOOKUP($G541,[2]Depth_Lookup!$A$3:$J$561,10,FALSE))+(I541/100)</f>
        <v>298.15499999999997</v>
      </c>
      <c r="M541" s="185" t="s">
        <v>2740</v>
      </c>
      <c r="N541" s="186" t="s">
        <v>2727</v>
      </c>
      <c r="O541" s="181" t="s">
        <v>1491</v>
      </c>
      <c r="P541" s="181" t="s">
        <v>12</v>
      </c>
      <c r="Q541" s="182" t="str">
        <f t="shared" si="1"/>
        <v>Plagioclase-bearing Dunite</v>
      </c>
      <c r="R541" s="181" t="s">
        <v>2743</v>
      </c>
      <c r="S541" s="180" t="str">
        <f t="shared" si="2"/>
        <v>Continuous</v>
      </c>
      <c r="T541" s="181" t="s">
        <v>133</v>
      </c>
      <c r="U541" s="181" t="s">
        <v>138</v>
      </c>
      <c r="V541" s="181" t="s">
        <v>2728</v>
      </c>
      <c r="W541" s="187">
        <f>VLOOKUP(V541,[2]definitions_list_lookup!$A$13:$B$19,2,0)</f>
        <v>4</v>
      </c>
      <c r="X541" s="181" t="s">
        <v>89</v>
      </c>
      <c r="Y541" s="181" t="s">
        <v>93</v>
      </c>
      <c r="Z541" s="181" t="s">
        <v>2729</v>
      </c>
      <c r="AA541" s="186"/>
      <c r="AD541" s="188"/>
      <c r="AE541" s="182" t="e">
        <f>VLOOKUP(AD541,[2]definitions_list_lookup!$V$13:$W$16,2,0)</f>
        <v>#N/A</v>
      </c>
      <c r="AF541" s="189"/>
      <c r="AG541" s="181" t="s">
        <v>2721</v>
      </c>
      <c r="AH541" s="181">
        <v>98</v>
      </c>
      <c r="AI541" s="181">
        <v>4</v>
      </c>
      <c r="AJ541" s="181">
        <v>1</v>
      </c>
      <c r="AK541" s="181" t="s">
        <v>109</v>
      </c>
      <c r="AL541" s="181" t="s">
        <v>107</v>
      </c>
      <c r="AN541" s="181">
        <v>1</v>
      </c>
      <c r="AO541" s="181">
        <v>5</v>
      </c>
      <c r="AP541" s="181">
        <v>0.2</v>
      </c>
      <c r="AQ541" s="181" t="s">
        <v>113</v>
      </c>
      <c r="AR541" s="181" t="s">
        <v>107</v>
      </c>
      <c r="AT541" s="181">
        <v>0</v>
      </c>
      <c r="AZ541" s="181">
        <v>0</v>
      </c>
      <c r="BF541" s="181">
        <v>0</v>
      </c>
      <c r="BL541" s="181">
        <v>1</v>
      </c>
      <c r="BM541" s="181">
        <v>1</v>
      </c>
      <c r="BN541" s="181">
        <v>1</v>
      </c>
      <c r="BO541" s="181" t="s">
        <v>109</v>
      </c>
      <c r="BP541" s="181" t="s">
        <v>107</v>
      </c>
      <c r="BX541" s="181">
        <v>0</v>
      </c>
      <c r="CE541" s="181" t="s">
        <v>2742</v>
      </c>
      <c r="CL541" s="190">
        <f t="shared" si="3"/>
        <v>100</v>
      </c>
      <c r="CM541" s="181" t="str">
        <f>VLOOKUP(O541,[2]definitions_list_lookup!$K$30:$L$53,2,FALSE)</f>
        <v>Pl-b</v>
      </c>
    </row>
    <row r="542" spans="1:91" s="181" customFormat="1" ht="13">
      <c r="A542" s="179">
        <v>43296</v>
      </c>
      <c r="B542" s="180" t="s">
        <v>1496</v>
      </c>
      <c r="D542" s="180" t="s">
        <v>1497</v>
      </c>
      <c r="E542" s="181">
        <v>137</v>
      </c>
      <c r="F542" s="181">
        <v>3</v>
      </c>
      <c r="G542" s="182" t="str">
        <f t="shared" si="0"/>
        <v>137-3</v>
      </c>
      <c r="H542" s="181">
        <v>0</v>
      </c>
      <c r="I542" s="181">
        <v>84</v>
      </c>
      <c r="J542" s="183" t="str">
        <f>IF(((VLOOKUP($G542,[2]Depth_Lookup!$A$3:$J$561,9,FALSE))-(I542/100))&gt;=0,"Good","Too Long")</f>
        <v>Good</v>
      </c>
      <c r="K542" s="184">
        <f>(VLOOKUP($G542,[2]Depth_Lookup!$A$3:$J$561,10,FALSE))+(H542/100)</f>
        <v>298.15499999999997</v>
      </c>
      <c r="L542" s="184">
        <f>(VLOOKUP($G542,[2]Depth_Lookup!$A$3:$J$561,10,FALSE))+(I542/100)</f>
        <v>298.99499999999995</v>
      </c>
      <c r="M542" s="185" t="s">
        <v>2740</v>
      </c>
      <c r="N542" s="186" t="s">
        <v>2727</v>
      </c>
      <c r="O542" s="181" t="s">
        <v>1491</v>
      </c>
      <c r="P542" s="181" t="s">
        <v>12</v>
      </c>
      <c r="Q542" s="182" t="str">
        <f t="shared" si="1"/>
        <v>Plagioclase-bearing Dunite</v>
      </c>
      <c r="R542" s="181" t="s">
        <v>2743</v>
      </c>
      <c r="S542" s="180" t="str">
        <f t="shared" si="2"/>
        <v>Continuous</v>
      </c>
      <c r="T542" s="181" t="s">
        <v>133</v>
      </c>
      <c r="U542" s="181" t="s">
        <v>138</v>
      </c>
      <c r="V542" s="181" t="s">
        <v>2728</v>
      </c>
      <c r="W542" s="187">
        <f>VLOOKUP(V542,[2]definitions_list_lookup!$A$13:$B$19,2,0)</f>
        <v>4</v>
      </c>
      <c r="X542" s="181" t="s">
        <v>89</v>
      </c>
      <c r="Y542" s="181" t="s">
        <v>93</v>
      </c>
      <c r="Z542" s="181" t="s">
        <v>2729</v>
      </c>
      <c r="AA542" s="186"/>
      <c r="AD542" s="188"/>
      <c r="AE542" s="182" t="e">
        <f>VLOOKUP(AD542,[2]definitions_list_lookup!$V$13:$W$16,2,0)</f>
        <v>#N/A</v>
      </c>
      <c r="AF542" s="189"/>
      <c r="AG542" s="181" t="s">
        <v>2721</v>
      </c>
      <c r="AH542" s="181">
        <v>98</v>
      </c>
      <c r="AI542" s="181">
        <v>4</v>
      </c>
      <c r="AJ542" s="181">
        <v>1</v>
      </c>
      <c r="AK542" s="181" t="s">
        <v>109</v>
      </c>
      <c r="AL542" s="181" t="s">
        <v>107</v>
      </c>
      <c r="AN542" s="181">
        <v>1</v>
      </c>
      <c r="AO542" s="181">
        <v>5</v>
      </c>
      <c r="AP542" s="181">
        <v>0.2</v>
      </c>
      <c r="AQ542" s="181" t="s">
        <v>113</v>
      </c>
      <c r="AR542" s="181" t="s">
        <v>107</v>
      </c>
      <c r="AT542" s="181">
        <v>0</v>
      </c>
      <c r="AZ542" s="181">
        <v>0</v>
      </c>
      <c r="BF542" s="181">
        <v>0</v>
      </c>
      <c r="BL542" s="181">
        <v>1</v>
      </c>
      <c r="BM542" s="181">
        <v>1</v>
      </c>
      <c r="BN542" s="181">
        <v>1</v>
      </c>
      <c r="BO542" s="181" t="s">
        <v>109</v>
      </c>
      <c r="BP542" s="181" t="s">
        <v>107</v>
      </c>
      <c r="BX542" s="181">
        <v>0</v>
      </c>
      <c r="CE542" s="181" t="s">
        <v>2742</v>
      </c>
      <c r="CL542" s="190">
        <f t="shared" si="3"/>
        <v>100</v>
      </c>
      <c r="CM542" s="181" t="str">
        <f>VLOOKUP(O542,[2]definitions_list_lookup!$K$30:$L$53,2,FALSE)</f>
        <v>Pl-b</v>
      </c>
    </row>
    <row r="543" spans="1:91" s="181" customFormat="1" ht="13">
      <c r="A543" s="179">
        <v>43296</v>
      </c>
      <c r="B543" s="180" t="s">
        <v>1496</v>
      </c>
      <c r="D543" s="180" t="s">
        <v>1497</v>
      </c>
      <c r="E543" s="181">
        <v>137</v>
      </c>
      <c r="F543" s="181">
        <v>4</v>
      </c>
      <c r="G543" s="182" t="str">
        <f t="shared" si="0"/>
        <v>137-4</v>
      </c>
      <c r="H543" s="181">
        <v>0</v>
      </c>
      <c r="I543" s="181">
        <v>55.5</v>
      </c>
      <c r="J543" s="183" t="str">
        <f>IF(((VLOOKUP($G543,[2]Depth_Lookup!$A$3:$J$561,9,FALSE))-(I543/100))&gt;=0,"Good","Too Long")</f>
        <v>Good</v>
      </c>
      <c r="K543" s="184">
        <f>(VLOOKUP($G543,[2]Depth_Lookup!$A$3:$J$561,10,FALSE))+(H543/100)</f>
        <v>298.995</v>
      </c>
      <c r="L543" s="184">
        <f>(VLOOKUP($G543,[2]Depth_Lookup!$A$3:$J$561,10,FALSE))+(I543/100)</f>
        <v>299.55</v>
      </c>
      <c r="M543" s="185" t="s">
        <v>2740</v>
      </c>
      <c r="N543" s="186" t="s">
        <v>2727</v>
      </c>
      <c r="O543" s="181" t="s">
        <v>1491</v>
      </c>
      <c r="P543" s="181" t="s">
        <v>12</v>
      </c>
      <c r="Q543" s="182" t="str">
        <f t="shared" si="1"/>
        <v>Plagioclase-bearing Dunite</v>
      </c>
      <c r="R543" s="181" t="s">
        <v>2743</v>
      </c>
      <c r="S543" s="180" t="str">
        <f t="shared" si="2"/>
        <v>Continuous</v>
      </c>
      <c r="T543" s="181" t="s">
        <v>133</v>
      </c>
      <c r="U543" s="181" t="s">
        <v>138</v>
      </c>
      <c r="V543" s="181" t="s">
        <v>2728</v>
      </c>
      <c r="W543" s="187">
        <f>VLOOKUP(V543,[2]definitions_list_lookup!$A$13:$B$19,2,0)</f>
        <v>4</v>
      </c>
      <c r="X543" s="181" t="s">
        <v>89</v>
      </c>
      <c r="Y543" s="181" t="s">
        <v>93</v>
      </c>
      <c r="Z543" s="181" t="s">
        <v>2729</v>
      </c>
      <c r="AA543" s="186"/>
      <c r="AD543" s="188"/>
      <c r="AE543" s="182" t="e">
        <f>VLOOKUP(AD543,[2]definitions_list_lookup!$V$13:$W$16,2,0)</f>
        <v>#N/A</v>
      </c>
      <c r="AF543" s="189"/>
      <c r="AG543" s="181" t="s">
        <v>2721</v>
      </c>
      <c r="AH543" s="181">
        <v>98</v>
      </c>
      <c r="AI543" s="181">
        <v>4</v>
      </c>
      <c r="AJ543" s="181">
        <v>1</v>
      </c>
      <c r="AK543" s="181" t="s">
        <v>109</v>
      </c>
      <c r="AL543" s="181" t="s">
        <v>107</v>
      </c>
      <c r="AN543" s="181">
        <v>1</v>
      </c>
      <c r="AO543" s="181">
        <v>5</v>
      </c>
      <c r="AP543" s="181">
        <v>0.2</v>
      </c>
      <c r="AQ543" s="181" t="s">
        <v>113</v>
      </c>
      <c r="AR543" s="181" t="s">
        <v>107</v>
      </c>
      <c r="AT543" s="181">
        <v>0</v>
      </c>
      <c r="AZ543" s="181">
        <v>0</v>
      </c>
      <c r="BF543" s="181">
        <v>0</v>
      </c>
      <c r="BL543" s="181">
        <v>1</v>
      </c>
      <c r="BM543" s="181">
        <v>1</v>
      </c>
      <c r="BN543" s="181">
        <v>1</v>
      </c>
      <c r="BO543" s="181" t="s">
        <v>109</v>
      </c>
      <c r="BP543" s="181" t="s">
        <v>107</v>
      </c>
      <c r="BX543" s="181">
        <v>0</v>
      </c>
      <c r="CE543" s="181" t="s">
        <v>2742</v>
      </c>
      <c r="CL543" s="190">
        <f t="shared" si="3"/>
        <v>100</v>
      </c>
      <c r="CM543" s="181" t="str">
        <f>VLOOKUP(O543,[2]definitions_list_lookup!$K$30:$L$53,2,FALSE)</f>
        <v>Pl-b</v>
      </c>
    </row>
    <row r="544" spans="1:91" s="181" customFormat="1" ht="13">
      <c r="A544" s="179">
        <v>43296</v>
      </c>
      <c r="B544" s="180" t="s">
        <v>1496</v>
      </c>
      <c r="D544" s="180" t="s">
        <v>1497</v>
      </c>
      <c r="E544" s="181">
        <v>138</v>
      </c>
      <c r="F544" s="181">
        <v>1</v>
      </c>
      <c r="G544" s="182" t="str">
        <f t="shared" si="0"/>
        <v>138-1</v>
      </c>
      <c r="H544" s="181">
        <v>0</v>
      </c>
      <c r="I544" s="181">
        <v>82</v>
      </c>
      <c r="J544" s="183" t="str">
        <f>IF(((VLOOKUP($G544,[2]Depth_Lookup!$A$3:$J$561,9,FALSE))-(I544/100))&gt;=0,"Good","Too Long")</f>
        <v>Good</v>
      </c>
      <c r="K544" s="184">
        <f>(VLOOKUP($G544,[2]Depth_Lookup!$A$3:$J$561,10,FALSE))+(H544/100)</f>
        <v>299.14999999999998</v>
      </c>
      <c r="L544" s="184">
        <f>(VLOOKUP($G544,[2]Depth_Lookup!$A$3:$J$561,10,FALSE))+(I544/100)</f>
        <v>299.96999999999997</v>
      </c>
      <c r="M544" s="185" t="s">
        <v>2740</v>
      </c>
      <c r="N544" s="186" t="s">
        <v>2727</v>
      </c>
      <c r="O544" s="181" t="s">
        <v>1491</v>
      </c>
      <c r="P544" s="181" t="s">
        <v>12</v>
      </c>
      <c r="Q544" s="182" t="str">
        <f t="shared" si="1"/>
        <v>Plagioclase-bearing Dunite</v>
      </c>
      <c r="R544" s="181" t="s">
        <v>2743</v>
      </c>
      <c r="S544" s="180" t="str">
        <f t="shared" si="2"/>
        <v>Continuous</v>
      </c>
      <c r="T544" s="181" t="s">
        <v>133</v>
      </c>
      <c r="U544" s="181" t="s">
        <v>138</v>
      </c>
      <c r="V544" s="181" t="s">
        <v>2728</v>
      </c>
      <c r="W544" s="187">
        <f>VLOOKUP(V544,[2]definitions_list_lookup!$A$13:$B$19,2,0)</f>
        <v>4</v>
      </c>
      <c r="X544" s="181" t="s">
        <v>89</v>
      </c>
      <c r="Y544" s="181" t="s">
        <v>93</v>
      </c>
      <c r="Z544" s="181" t="s">
        <v>2729</v>
      </c>
      <c r="AA544" s="186"/>
      <c r="AD544" s="188"/>
      <c r="AE544" s="182" t="e">
        <f>VLOOKUP(AD544,[2]definitions_list_lookup!$V$13:$W$16,2,0)</f>
        <v>#N/A</v>
      </c>
      <c r="AF544" s="189"/>
      <c r="AG544" s="181" t="s">
        <v>2721</v>
      </c>
      <c r="AH544" s="181">
        <v>98</v>
      </c>
      <c r="AI544" s="181">
        <v>4</v>
      </c>
      <c r="AJ544" s="181">
        <v>1</v>
      </c>
      <c r="AK544" s="181" t="s">
        <v>109</v>
      </c>
      <c r="AL544" s="181" t="s">
        <v>107</v>
      </c>
      <c r="AN544" s="181">
        <v>1</v>
      </c>
      <c r="AO544" s="181">
        <v>5</v>
      </c>
      <c r="AP544" s="181">
        <v>0.2</v>
      </c>
      <c r="AQ544" s="181" t="s">
        <v>113</v>
      </c>
      <c r="AR544" s="181" t="s">
        <v>107</v>
      </c>
      <c r="AT544" s="181">
        <v>0</v>
      </c>
      <c r="AZ544" s="181">
        <v>0</v>
      </c>
      <c r="BF544" s="181">
        <v>0</v>
      </c>
      <c r="BL544" s="181">
        <v>1</v>
      </c>
      <c r="BM544" s="181">
        <v>1</v>
      </c>
      <c r="BN544" s="181">
        <v>1</v>
      </c>
      <c r="BO544" s="181" t="s">
        <v>109</v>
      </c>
      <c r="BP544" s="181" t="s">
        <v>107</v>
      </c>
      <c r="BX544" s="181">
        <v>0</v>
      </c>
      <c r="CE544" s="181" t="s">
        <v>2742</v>
      </c>
      <c r="CL544" s="190">
        <f t="shared" si="3"/>
        <v>100</v>
      </c>
      <c r="CM544" s="181" t="str">
        <f>VLOOKUP(O544,[2]definitions_list_lookup!$K$30:$L$53,2,FALSE)</f>
        <v>Pl-b</v>
      </c>
    </row>
    <row r="545" spans="1:91" s="181" customFormat="1" ht="13">
      <c r="A545" s="179">
        <v>43296</v>
      </c>
      <c r="B545" s="180" t="s">
        <v>1496</v>
      </c>
      <c r="D545" s="180" t="s">
        <v>1497</v>
      </c>
      <c r="E545" s="181">
        <v>138</v>
      </c>
      <c r="F545" s="181">
        <v>2</v>
      </c>
      <c r="G545" s="182" t="str">
        <f t="shared" si="0"/>
        <v>138-2</v>
      </c>
      <c r="H545" s="181">
        <v>0</v>
      </c>
      <c r="I545" s="181">
        <v>93</v>
      </c>
      <c r="J545" s="183" t="str">
        <f>IF(((VLOOKUP($G545,[2]Depth_Lookup!$A$3:$J$561,9,FALSE))-(I545/100))&gt;=0,"Good","Too Long")</f>
        <v>Good</v>
      </c>
      <c r="K545" s="184">
        <f>(VLOOKUP($G545,[2]Depth_Lookup!$A$3:$J$561,10,FALSE))+(H545/100)</f>
        <v>299.97000000000003</v>
      </c>
      <c r="L545" s="184">
        <f>(VLOOKUP($G545,[2]Depth_Lookup!$A$3:$J$561,10,FALSE))+(I545/100)</f>
        <v>300.90000000000003</v>
      </c>
      <c r="M545" s="185" t="s">
        <v>2740</v>
      </c>
      <c r="N545" s="186" t="s">
        <v>2727</v>
      </c>
      <c r="O545" s="181" t="s">
        <v>1491</v>
      </c>
      <c r="P545" s="181" t="s">
        <v>12</v>
      </c>
      <c r="Q545" s="182" t="str">
        <f t="shared" si="1"/>
        <v>Plagioclase-bearing Dunite</v>
      </c>
      <c r="R545" s="181" t="s">
        <v>2743</v>
      </c>
      <c r="S545" s="180" t="str">
        <f t="shared" si="2"/>
        <v>Continuous</v>
      </c>
      <c r="T545" s="181" t="s">
        <v>133</v>
      </c>
      <c r="U545" s="181" t="s">
        <v>138</v>
      </c>
      <c r="V545" s="181" t="s">
        <v>2728</v>
      </c>
      <c r="W545" s="187">
        <f>VLOOKUP(V545,[2]definitions_list_lookup!$A$13:$B$19,2,0)</f>
        <v>4</v>
      </c>
      <c r="X545" s="181" t="s">
        <v>89</v>
      </c>
      <c r="Y545" s="181" t="s">
        <v>93</v>
      </c>
      <c r="Z545" s="181" t="s">
        <v>2729</v>
      </c>
      <c r="AA545" s="186"/>
      <c r="AD545" s="188"/>
      <c r="AE545" s="182" t="e">
        <f>VLOOKUP(AD545,[2]definitions_list_lookup!$V$13:$W$16,2,0)</f>
        <v>#N/A</v>
      </c>
      <c r="AF545" s="189"/>
      <c r="AG545" s="181" t="s">
        <v>2721</v>
      </c>
      <c r="AH545" s="181">
        <v>98</v>
      </c>
      <c r="AI545" s="181">
        <v>4</v>
      </c>
      <c r="AJ545" s="181">
        <v>1</v>
      </c>
      <c r="AK545" s="181" t="s">
        <v>109</v>
      </c>
      <c r="AL545" s="181" t="s">
        <v>107</v>
      </c>
      <c r="AN545" s="181">
        <v>1</v>
      </c>
      <c r="AO545" s="181">
        <v>5</v>
      </c>
      <c r="AP545" s="181">
        <v>0.2</v>
      </c>
      <c r="AQ545" s="181" t="s">
        <v>113</v>
      </c>
      <c r="AR545" s="181" t="s">
        <v>107</v>
      </c>
      <c r="AT545" s="181">
        <v>0</v>
      </c>
      <c r="AZ545" s="181">
        <v>0</v>
      </c>
      <c r="BF545" s="181">
        <v>0</v>
      </c>
      <c r="BL545" s="181">
        <v>1</v>
      </c>
      <c r="BM545" s="181">
        <v>1</v>
      </c>
      <c r="BN545" s="181">
        <v>1</v>
      </c>
      <c r="BO545" s="181" t="s">
        <v>109</v>
      </c>
      <c r="BP545" s="181" t="s">
        <v>107</v>
      </c>
      <c r="BX545" s="181">
        <v>0</v>
      </c>
      <c r="CE545" s="181" t="s">
        <v>2742</v>
      </c>
      <c r="CL545" s="190">
        <f t="shared" si="3"/>
        <v>100</v>
      </c>
      <c r="CM545" s="181" t="str">
        <f>VLOOKUP(O545,[2]definitions_list_lookup!$K$30:$L$53,2,FALSE)</f>
        <v>Pl-b</v>
      </c>
    </row>
    <row r="546" spans="1:91" s="181" customFormat="1" ht="13">
      <c r="A546" s="179">
        <v>43296</v>
      </c>
      <c r="B546" s="180" t="s">
        <v>1496</v>
      </c>
      <c r="D546" s="180" t="s">
        <v>1497</v>
      </c>
      <c r="E546" s="181">
        <v>139</v>
      </c>
      <c r="F546" s="181">
        <v>1</v>
      </c>
      <c r="G546" s="182" t="str">
        <f t="shared" si="0"/>
        <v>139-1</v>
      </c>
      <c r="H546" s="181">
        <v>0</v>
      </c>
      <c r="I546" s="181">
        <v>91</v>
      </c>
      <c r="J546" s="183" t="str">
        <f>IF(((VLOOKUP($G546,[2]Depth_Lookup!$A$3:$J$561,9,FALSE))-(I546/100))&gt;=0,"Good","Too Long")</f>
        <v>Good</v>
      </c>
      <c r="K546" s="184">
        <f>(VLOOKUP($G546,[2]Depth_Lookup!$A$3:$J$561,10,FALSE))+(H546/100)</f>
        <v>300.89999999999998</v>
      </c>
      <c r="L546" s="184">
        <f>(VLOOKUP($G546,[2]Depth_Lookup!$A$3:$J$561,10,FALSE))+(I546/100)</f>
        <v>301.81</v>
      </c>
      <c r="M546" s="185" t="s">
        <v>2740</v>
      </c>
      <c r="N546" s="186" t="s">
        <v>2727</v>
      </c>
      <c r="O546" s="181" t="s">
        <v>1491</v>
      </c>
      <c r="P546" s="181" t="s">
        <v>12</v>
      </c>
      <c r="Q546" s="182" t="str">
        <f t="shared" si="1"/>
        <v>Plagioclase-bearing Dunite</v>
      </c>
      <c r="R546" s="181" t="s">
        <v>2743</v>
      </c>
      <c r="S546" s="180" t="str">
        <f t="shared" si="2"/>
        <v>Continuous</v>
      </c>
      <c r="T546" s="181" t="s">
        <v>133</v>
      </c>
      <c r="U546" s="181" t="s">
        <v>138</v>
      </c>
      <c r="V546" s="181" t="s">
        <v>2728</v>
      </c>
      <c r="W546" s="187">
        <f>VLOOKUP(V546,[2]definitions_list_lookup!$A$13:$B$19,2,0)</f>
        <v>4</v>
      </c>
      <c r="X546" s="181" t="s">
        <v>89</v>
      </c>
      <c r="Y546" s="181" t="s">
        <v>93</v>
      </c>
      <c r="Z546" s="181" t="s">
        <v>2729</v>
      </c>
      <c r="AA546" s="186"/>
      <c r="AD546" s="188"/>
      <c r="AE546" s="182" t="e">
        <f>VLOOKUP(AD546,[2]definitions_list_lookup!$V$13:$W$16,2,0)</f>
        <v>#N/A</v>
      </c>
      <c r="AF546" s="189"/>
      <c r="AG546" s="181" t="s">
        <v>2721</v>
      </c>
      <c r="AH546" s="181">
        <v>98</v>
      </c>
      <c r="AI546" s="181">
        <v>4</v>
      </c>
      <c r="AJ546" s="181">
        <v>1</v>
      </c>
      <c r="AK546" s="181" t="s">
        <v>109</v>
      </c>
      <c r="AL546" s="181" t="s">
        <v>107</v>
      </c>
      <c r="AN546" s="181">
        <v>1</v>
      </c>
      <c r="AO546" s="181">
        <v>5</v>
      </c>
      <c r="AP546" s="181">
        <v>0.2</v>
      </c>
      <c r="AQ546" s="181" t="s">
        <v>113</v>
      </c>
      <c r="AR546" s="181" t="s">
        <v>107</v>
      </c>
      <c r="AT546" s="181">
        <v>0</v>
      </c>
      <c r="AZ546" s="181">
        <v>0</v>
      </c>
      <c r="BF546" s="181">
        <v>0</v>
      </c>
      <c r="BL546" s="181">
        <v>1</v>
      </c>
      <c r="BM546" s="181">
        <v>1</v>
      </c>
      <c r="BN546" s="181">
        <v>1</v>
      </c>
      <c r="BO546" s="181" t="s">
        <v>109</v>
      </c>
      <c r="BP546" s="181" t="s">
        <v>107</v>
      </c>
      <c r="BX546" s="181">
        <v>0</v>
      </c>
      <c r="CE546" s="181" t="s">
        <v>2742</v>
      </c>
      <c r="CL546" s="190">
        <f t="shared" si="3"/>
        <v>100</v>
      </c>
      <c r="CM546" s="181" t="str">
        <f>VLOOKUP(O546,[2]definitions_list_lookup!$K$30:$L$53,2,FALSE)</f>
        <v>Pl-b</v>
      </c>
    </row>
    <row r="547" spans="1:91" s="181" customFormat="1" ht="13">
      <c r="A547" s="179">
        <v>43296</v>
      </c>
      <c r="B547" s="180" t="s">
        <v>1496</v>
      </c>
      <c r="D547" s="180" t="s">
        <v>1497</v>
      </c>
      <c r="E547" s="181">
        <v>139</v>
      </c>
      <c r="F547" s="181">
        <v>2</v>
      </c>
      <c r="G547" s="182" t="str">
        <f t="shared" si="0"/>
        <v>139-2</v>
      </c>
      <c r="H547" s="181">
        <v>0</v>
      </c>
      <c r="I547" s="181">
        <v>40</v>
      </c>
      <c r="J547" s="183" t="str">
        <f>IF(((VLOOKUP($G547,[2]Depth_Lookup!$A$3:$J$561,9,FALSE))-(I547/100))&gt;=0,"Good","Too Long")</f>
        <v>Good</v>
      </c>
      <c r="K547" s="184">
        <f>(VLOOKUP($G547,[2]Depth_Lookup!$A$3:$J$561,10,FALSE))+(H547/100)</f>
        <v>301.81</v>
      </c>
      <c r="L547" s="184">
        <f>(VLOOKUP($G547,[2]Depth_Lookup!$A$3:$J$561,10,FALSE))+(I547/100)</f>
        <v>302.20999999999998</v>
      </c>
      <c r="M547" s="185" t="s">
        <v>2740</v>
      </c>
      <c r="N547" s="186" t="s">
        <v>2727</v>
      </c>
      <c r="O547" s="181" t="s">
        <v>1491</v>
      </c>
      <c r="P547" s="181" t="s">
        <v>12</v>
      </c>
      <c r="Q547" s="182" t="str">
        <f t="shared" si="1"/>
        <v>Plagioclase-bearing Dunite</v>
      </c>
      <c r="R547" s="181" t="s">
        <v>2743</v>
      </c>
      <c r="S547" s="180" t="str">
        <f t="shared" si="2"/>
        <v>Continuous</v>
      </c>
      <c r="T547" s="181" t="s">
        <v>133</v>
      </c>
      <c r="U547" s="181" t="s">
        <v>138</v>
      </c>
      <c r="V547" s="181" t="s">
        <v>2728</v>
      </c>
      <c r="W547" s="187">
        <f>VLOOKUP(V547,[2]definitions_list_lookup!$A$13:$B$19,2,0)</f>
        <v>4</v>
      </c>
      <c r="X547" s="181" t="s">
        <v>89</v>
      </c>
      <c r="Y547" s="181" t="s">
        <v>93</v>
      </c>
      <c r="Z547" s="181" t="s">
        <v>2729</v>
      </c>
      <c r="AA547" s="186"/>
      <c r="AD547" s="188"/>
      <c r="AE547" s="182" t="e">
        <f>VLOOKUP(AD547,[2]definitions_list_lookup!$V$13:$W$16,2,0)</f>
        <v>#N/A</v>
      </c>
      <c r="AF547" s="189"/>
      <c r="AG547" s="181" t="s">
        <v>2721</v>
      </c>
      <c r="AH547" s="181">
        <v>98</v>
      </c>
      <c r="AI547" s="181">
        <v>4</v>
      </c>
      <c r="AJ547" s="181">
        <v>1</v>
      </c>
      <c r="AK547" s="181" t="s">
        <v>109</v>
      </c>
      <c r="AL547" s="181" t="s">
        <v>107</v>
      </c>
      <c r="AN547" s="181">
        <v>1</v>
      </c>
      <c r="AO547" s="181">
        <v>5</v>
      </c>
      <c r="AP547" s="181">
        <v>0.2</v>
      </c>
      <c r="AQ547" s="181" t="s">
        <v>113</v>
      </c>
      <c r="AR547" s="181" t="s">
        <v>107</v>
      </c>
      <c r="AT547" s="181">
        <v>0</v>
      </c>
      <c r="AZ547" s="181">
        <v>0</v>
      </c>
      <c r="BF547" s="181">
        <v>0</v>
      </c>
      <c r="BL547" s="181">
        <v>1</v>
      </c>
      <c r="BM547" s="181">
        <v>1</v>
      </c>
      <c r="BN547" s="181">
        <v>1</v>
      </c>
      <c r="BO547" s="181" t="s">
        <v>109</v>
      </c>
      <c r="BP547" s="181" t="s">
        <v>107</v>
      </c>
      <c r="BX547" s="181">
        <v>0</v>
      </c>
      <c r="CE547" s="181" t="s">
        <v>2742</v>
      </c>
      <c r="CL547" s="190">
        <f t="shared" si="3"/>
        <v>100</v>
      </c>
      <c r="CM547" s="181" t="str">
        <f>VLOOKUP(O547,[2]definitions_list_lookup!$K$30:$L$53,2,FALSE)</f>
        <v>Pl-b</v>
      </c>
    </row>
    <row r="548" spans="1:91" s="181" customFormat="1" ht="13">
      <c r="A548" s="179">
        <v>43296</v>
      </c>
      <c r="B548" s="180" t="s">
        <v>1496</v>
      </c>
      <c r="D548" s="180" t="s">
        <v>1497</v>
      </c>
      <c r="E548" s="181">
        <v>140</v>
      </c>
      <c r="F548" s="181">
        <v>1</v>
      </c>
      <c r="G548" s="182" t="str">
        <f t="shared" si="0"/>
        <v>140-1</v>
      </c>
      <c r="H548" s="181">
        <v>0</v>
      </c>
      <c r="I548" s="181">
        <v>96</v>
      </c>
      <c r="J548" s="183" t="str">
        <f>IF(((VLOOKUP($G548,[2]Depth_Lookup!$A$3:$J$561,9,FALSE))-(I548/100))&gt;=0,"Good","Too Long")</f>
        <v>Good</v>
      </c>
      <c r="K548" s="184">
        <f>(VLOOKUP($G548,[2]Depth_Lookup!$A$3:$J$561,10,FALSE))+(H548/100)</f>
        <v>302.14999999999998</v>
      </c>
      <c r="L548" s="184">
        <f>(VLOOKUP($G548,[2]Depth_Lookup!$A$3:$J$561,10,FALSE))+(I548/100)</f>
        <v>303.10999999999996</v>
      </c>
      <c r="M548" s="185" t="s">
        <v>2740</v>
      </c>
      <c r="N548" s="186" t="s">
        <v>2727</v>
      </c>
      <c r="O548" s="181" t="s">
        <v>1491</v>
      </c>
      <c r="P548" s="181" t="s">
        <v>12</v>
      </c>
      <c r="Q548" s="182" t="str">
        <f t="shared" si="1"/>
        <v>Plagioclase-bearing Dunite</v>
      </c>
      <c r="R548" s="181" t="s">
        <v>2743</v>
      </c>
      <c r="S548" s="180" t="str">
        <f t="shared" si="2"/>
        <v>Continuous</v>
      </c>
      <c r="T548" s="181" t="s">
        <v>133</v>
      </c>
      <c r="U548" s="181" t="s">
        <v>138</v>
      </c>
      <c r="V548" s="181" t="s">
        <v>2728</v>
      </c>
      <c r="W548" s="187">
        <f>VLOOKUP(V548,[2]definitions_list_lookup!$A$13:$B$19,2,0)</f>
        <v>4</v>
      </c>
      <c r="X548" s="181" t="s">
        <v>89</v>
      </c>
      <c r="Y548" s="181" t="s">
        <v>93</v>
      </c>
      <c r="Z548" s="181" t="s">
        <v>2729</v>
      </c>
      <c r="AA548" s="186"/>
      <c r="AD548" s="188"/>
      <c r="AE548" s="182" t="e">
        <f>VLOOKUP(AD548,[2]definitions_list_lookup!$V$13:$W$16,2,0)</f>
        <v>#N/A</v>
      </c>
      <c r="AF548" s="189"/>
      <c r="AG548" s="181" t="s">
        <v>2721</v>
      </c>
      <c r="AH548" s="181">
        <v>98</v>
      </c>
      <c r="AI548" s="181">
        <v>4</v>
      </c>
      <c r="AJ548" s="181">
        <v>1</v>
      </c>
      <c r="AK548" s="181" t="s">
        <v>109</v>
      </c>
      <c r="AL548" s="181" t="s">
        <v>107</v>
      </c>
      <c r="AN548" s="181">
        <v>1</v>
      </c>
      <c r="AO548" s="181">
        <v>5</v>
      </c>
      <c r="AP548" s="181">
        <v>0.2</v>
      </c>
      <c r="AQ548" s="181" t="s">
        <v>113</v>
      </c>
      <c r="AR548" s="181" t="s">
        <v>107</v>
      </c>
      <c r="AT548" s="181">
        <v>0</v>
      </c>
      <c r="AZ548" s="181">
        <v>0</v>
      </c>
      <c r="BF548" s="181">
        <v>0</v>
      </c>
      <c r="BL548" s="181">
        <v>1</v>
      </c>
      <c r="BM548" s="181">
        <v>1</v>
      </c>
      <c r="BN548" s="181">
        <v>1</v>
      </c>
      <c r="BO548" s="181" t="s">
        <v>109</v>
      </c>
      <c r="BP548" s="181" t="s">
        <v>107</v>
      </c>
      <c r="BX548" s="181">
        <v>0</v>
      </c>
      <c r="CE548" s="181" t="s">
        <v>2742</v>
      </c>
      <c r="CL548" s="190">
        <f t="shared" si="3"/>
        <v>100</v>
      </c>
      <c r="CM548" s="181" t="str">
        <f>VLOOKUP(O548,[2]definitions_list_lookup!$K$30:$L$53,2,FALSE)</f>
        <v>Pl-b</v>
      </c>
    </row>
    <row r="549" spans="1:91" s="181" customFormat="1" ht="13">
      <c r="A549" s="179">
        <v>43296</v>
      </c>
      <c r="B549" s="180" t="s">
        <v>1496</v>
      </c>
      <c r="D549" s="180" t="s">
        <v>1497</v>
      </c>
      <c r="E549" s="181">
        <v>140</v>
      </c>
      <c r="F549" s="181">
        <v>2</v>
      </c>
      <c r="G549" s="182" t="str">
        <f t="shared" si="0"/>
        <v>140-2</v>
      </c>
      <c r="H549" s="181">
        <v>0</v>
      </c>
      <c r="I549" s="181">
        <v>70.5</v>
      </c>
      <c r="J549" s="183" t="str">
        <f>IF(((VLOOKUP($G549,[2]Depth_Lookup!$A$3:$J$561,9,FALSE))-(I549/100))&gt;=0,"Good","Too Long")</f>
        <v>Good</v>
      </c>
      <c r="K549" s="184">
        <f>(VLOOKUP($G549,[2]Depth_Lookup!$A$3:$J$561,10,FALSE))+(H549/100)</f>
        <v>303.11</v>
      </c>
      <c r="L549" s="184">
        <f>(VLOOKUP($G549,[2]Depth_Lookup!$A$3:$J$561,10,FALSE))+(I549/100)</f>
        <v>303.815</v>
      </c>
      <c r="M549" s="185" t="s">
        <v>2740</v>
      </c>
      <c r="N549" s="186" t="s">
        <v>2727</v>
      </c>
      <c r="O549" s="181" t="s">
        <v>1491</v>
      </c>
      <c r="P549" s="181" t="s">
        <v>12</v>
      </c>
      <c r="Q549" s="182" t="str">
        <f t="shared" si="1"/>
        <v>Plagioclase-bearing Dunite</v>
      </c>
      <c r="R549" s="181" t="s">
        <v>2743</v>
      </c>
      <c r="S549" s="180" t="str">
        <f t="shared" si="2"/>
        <v>Continuous</v>
      </c>
      <c r="T549" s="181" t="s">
        <v>133</v>
      </c>
      <c r="U549" s="181" t="s">
        <v>138</v>
      </c>
      <c r="V549" s="181" t="s">
        <v>2728</v>
      </c>
      <c r="W549" s="187">
        <f>VLOOKUP(V549,[2]definitions_list_lookup!$A$13:$B$19,2,0)</f>
        <v>4</v>
      </c>
      <c r="X549" s="181" t="s">
        <v>89</v>
      </c>
      <c r="Y549" s="181" t="s">
        <v>93</v>
      </c>
      <c r="Z549" s="181" t="s">
        <v>2729</v>
      </c>
      <c r="AA549" s="186"/>
      <c r="AD549" s="188"/>
      <c r="AE549" s="182" t="e">
        <f>VLOOKUP(AD549,[2]definitions_list_lookup!$V$13:$W$16,2,0)</f>
        <v>#N/A</v>
      </c>
      <c r="AF549" s="189"/>
      <c r="AG549" s="181" t="s">
        <v>2721</v>
      </c>
      <c r="AH549" s="181">
        <v>98</v>
      </c>
      <c r="AI549" s="181">
        <v>4</v>
      </c>
      <c r="AJ549" s="181">
        <v>1</v>
      </c>
      <c r="AK549" s="181" t="s">
        <v>109</v>
      </c>
      <c r="AL549" s="181" t="s">
        <v>107</v>
      </c>
      <c r="AN549" s="181">
        <v>1</v>
      </c>
      <c r="AO549" s="181">
        <v>5</v>
      </c>
      <c r="AP549" s="181">
        <v>0.2</v>
      </c>
      <c r="AQ549" s="181" t="s">
        <v>113</v>
      </c>
      <c r="AR549" s="181" t="s">
        <v>107</v>
      </c>
      <c r="AT549" s="181">
        <v>0</v>
      </c>
      <c r="AZ549" s="181">
        <v>0</v>
      </c>
      <c r="BF549" s="181">
        <v>0</v>
      </c>
      <c r="BL549" s="181">
        <v>1</v>
      </c>
      <c r="BM549" s="181">
        <v>1</v>
      </c>
      <c r="BN549" s="181">
        <v>1</v>
      </c>
      <c r="BO549" s="181" t="s">
        <v>109</v>
      </c>
      <c r="BP549" s="181" t="s">
        <v>107</v>
      </c>
      <c r="BX549" s="181">
        <v>0</v>
      </c>
      <c r="CE549" s="181" t="s">
        <v>2742</v>
      </c>
      <c r="CL549" s="190">
        <f t="shared" si="3"/>
        <v>100</v>
      </c>
      <c r="CM549" s="181" t="str">
        <f>VLOOKUP(O549,[2]definitions_list_lookup!$K$30:$L$53,2,FALSE)</f>
        <v>Pl-b</v>
      </c>
    </row>
    <row r="550" spans="1:91" s="181" customFormat="1" ht="13">
      <c r="A550" s="179">
        <v>43296</v>
      </c>
      <c r="B550" s="180" t="s">
        <v>1496</v>
      </c>
      <c r="D550" s="180" t="s">
        <v>1497</v>
      </c>
      <c r="E550" s="181">
        <v>140</v>
      </c>
      <c r="F550" s="181">
        <v>3</v>
      </c>
      <c r="G550" s="182" t="str">
        <f t="shared" si="0"/>
        <v>140-3</v>
      </c>
      <c r="H550" s="181">
        <v>0</v>
      </c>
      <c r="I550" s="181">
        <v>72.5</v>
      </c>
      <c r="J550" s="183" t="str">
        <f>IF(((VLOOKUP($G550,[2]Depth_Lookup!$A$3:$J$561,9,FALSE))-(I550/100))&gt;=0,"Good","Too Long")</f>
        <v>Good</v>
      </c>
      <c r="K550" s="184">
        <f>(VLOOKUP($G550,[2]Depth_Lookup!$A$3:$J$561,10,FALSE))+(H550/100)</f>
        <v>303.815</v>
      </c>
      <c r="L550" s="184">
        <f>(VLOOKUP($G550,[2]Depth_Lookup!$A$3:$J$561,10,FALSE))+(I550/100)</f>
        <v>304.54000000000002</v>
      </c>
      <c r="M550" s="185" t="s">
        <v>2740</v>
      </c>
      <c r="N550" s="186" t="s">
        <v>2727</v>
      </c>
      <c r="O550" s="181" t="s">
        <v>1491</v>
      </c>
      <c r="P550" s="181" t="s">
        <v>12</v>
      </c>
      <c r="Q550" s="182" t="str">
        <f t="shared" si="1"/>
        <v>Plagioclase-bearing Dunite</v>
      </c>
      <c r="R550" s="181" t="s">
        <v>2743</v>
      </c>
      <c r="S550" s="180" t="str">
        <f t="shared" si="2"/>
        <v>Continuous</v>
      </c>
      <c r="T550" s="181" t="s">
        <v>133</v>
      </c>
      <c r="U550" s="181" t="s">
        <v>138</v>
      </c>
      <c r="V550" s="181" t="s">
        <v>2728</v>
      </c>
      <c r="W550" s="187">
        <f>VLOOKUP(V550,[2]definitions_list_lookup!$A$13:$B$19,2,0)</f>
        <v>4</v>
      </c>
      <c r="X550" s="181" t="s">
        <v>89</v>
      </c>
      <c r="Y550" s="181" t="s">
        <v>93</v>
      </c>
      <c r="Z550" s="181" t="s">
        <v>2729</v>
      </c>
      <c r="AA550" s="186"/>
      <c r="AD550" s="188"/>
      <c r="AE550" s="182" t="e">
        <f>VLOOKUP(AD550,[2]definitions_list_lookup!$V$13:$W$16,2,0)</f>
        <v>#N/A</v>
      </c>
      <c r="AF550" s="189"/>
      <c r="AG550" s="181" t="s">
        <v>2721</v>
      </c>
      <c r="AH550" s="181">
        <v>98</v>
      </c>
      <c r="AI550" s="181">
        <v>4</v>
      </c>
      <c r="AJ550" s="181">
        <v>1</v>
      </c>
      <c r="AK550" s="181" t="s">
        <v>109</v>
      </c>
      <c r="AL550" s="181" t="s">
        <v>107</v>
      </c>
      <c r="AN550" s="181">
        <v>1</v>
      </c>
      <c r="AO550" s="181">
        <v>5</v>
      </c>
      <c r="AP550" s="181">
        <v>0.2</v>
      </c>
      <c r="AQ550" s="181" t="s">
        <v>113</v>
      </c>
      <c r="AR550" s="181" t="s">
        <v>107</v>
      </c>
      <c r="AT550" s="181">
        <v>0</v>
      </c>
      <c r="AZ550" s="181">
        <v>0</v>
      </c>
      <c r="BF550" s="181">
        <v>0</v>
      </c>
      <c r="BL550" s="181">
        <v>1</v>
      </c>
      <c r="BM550" s="181">
        <v>1</v>
      </c>
      <c r="BN550" s="181">
        <v>1</v>
      </c>
      <c r="BO550" s="181" t="s">
        <v>109</v>
      </c>
      <c r="BP550" s="181" t="s">
        <v>107</v>
      </c>
      <c r="BX550" s="181">
        <v>0</v>
      </c>
      <c r="CE550" s="181" t="s">
        <v>2742</v>
      </c>
      <c r="CL550" s="190">
        <f t="shared" si="3"/>
        <v>100</v>
      </c>
      <c r="CM550" s="181" t="str">
        <f>VLOOKUP(O550,[2]definitions_list_lookup!$K$30:$L$53,2,FALSE)</f>
        <v>Pl-b</v>
      </c>
    </row>
    <row r="551" spans="1:91" s="181" customFormat="1" ht="13">
      <c r="A551" s="179">
        <v>43296</v>
      </c>
      <c r="B551" s="180" t="s">
        <v>1496</v>
      </c>
      <c r="D551" s="180" t="s">
        <v>1497</v>
      </c>
      <c r="E551" s="181">
        <v>140</v>
      </c>
      <c r="F551" s="181">
        <v>4</v>
      </c>
      <c r="G551" s="182" t="str">
        <f t="shared" si="0"/>
        <v>140-4</v>
      </c>
      <c r="H551" s="181">
        <v>0</v>
      </c>
      <c r="I551" s="181">
        <v>70</v>
      </c>
      <c r="J551" s="183" t="str">
        <f>IF(((VLOOKUP($G551,[2]Depth_Lookup!$A$3:$J$561,9,FALSE))-(I551/100))&gt;=0,"Good","Too Long")</f>
        <v>Good</v>
      </c>
      <c r="K551" s="184">
        <f>(VLOOKUP($G551,[2]Depth_Lookup!$A$3:$J$561,10,FALSE))+(H551/100)</f>
        <v>304.54000000000002</v>
      </c>
      <c r="L551" s="184">
        <f>(VLOOKUP($G551,[2]Depth_Lookup!$A$3:$J$561,10,FALSE))+(I551/100)</f>
        <v>305.24</v>
      </c>
      <c r="M551" s="185" t="s">
        <v>2740</v>
      </c>
      <c r="N551" s="186" t="s">
        <v>2727</v>
      </c>
      <c r="O551" s="181" t="s">
        <v>1491</v>
      </c>
      <c r="P551" s="181" t="s">
        <v>12</v>
      </c>
      <c r="Q551" s="182" t="str">
        <f t="shared" si="1"/>
        <v>Plagioclase-bearing Dunite</v>
      </c>
      <c r="R551" s="181" t="s">
        <v>2743</v>
      </c>
      <c r="S551" s="180" t="str">
        <f t="shared" si="2"/>
        <v>Continuous</v>
      </c>
      <c r="T551" s="181" t="s">
        <v>133</v>
      </c>
      <c r="U551" s="181" t="s">
        <v>138</v>
      </c>
      <c r="V551" s="181" t="s">
        <v>2728</v>
      </c>
      <c r="W551" s="187">
        <f>VLOOKUP(V551,[2]definitions_list_lookup!$A$13:$B$19,2,0)</f>
        <v>4</v>
      </c>
      <c r="X551" s="181" t="s">
        <v>89</v>
      </c>
      <c r="Y551" s="181" t="s">
        <v>93</v>
      </c>
      <c r="Z551" s="181" t="s">
        <v>2729</v>
      </c>
      <c r="AA551" s="186"/>
      <c r="AD551" s="188"/>
      <c r="AE551" s="182" t="e">
        <f>VLOOKUP(AD551,[2]definitions_list_lookup!$V$13:$W$16,2,0)</f>
        <v>#N/A</v>
      </c>
      <c r="AF551" s="189"/>
      <c r="AG551" s="181" t="s">
        <v>2721</v>
      </c>
      <c r="AH551" s="181">
        <v>98</v>
      </c>
      <c r="AI551" s="181">
        <v>4</v>
      </c>
      <c r="AJ551" s="181">
        <v>1</v>
      </c>
      <c r="AK551" s="181" t="s">
        <v>109</v>
      </c>
      <c r="AL551" s="181" t="s">
        <v>107</v>
      </c>
      <c r="AN551" s="181">
        <v>1</v>
      </c>
      <c r="AO551" s="181">
        <v>5</v>
      </c>
      <c r="AP551" s="181">
        <v>0.2</v>
      </c>
      <c r="AQ551" s="181" t="s">
        <v>113</v>
      </c>
      <c r="AR551" s="181" t="s">
        <v>107</v>
      </c>
      <c r="AT551" s="181">
        <v>0</v>
      </c>
      <c r="AZ551" s="181">
        <v>0</v>
      </c>
      <c r="BF551" s="181">
        <v>0</v>
      </c>
      <c r="BL551" s="181">
        <v>1</v>
      </c>
      <c r="BM551" s="181">
        <v>1</v>
      </c>
      <c r="BN551" s="181">
        <v>1</v>
      </c>
      <c r="BO551" s="181" t="s">
        <v>109</v>
      </c>
      <c r="BP551" s="181" t="s">
        <v>107</v>
      </c>
      <c r="BX551" s="181">
        <v>0</v>
      </c>
      <c r="CE551" s="181" t="s">
        <v>2742</v>
      </c>
      <c r="CL551" s="190">
        <f t="shared" si="3"/>
        <v>100</v>
      </c>
      <c r="CM551" s="181" t="str">
        <f>VLOOKUP(O551,[2]definitions_list_lookup!$K$30:$L$53,2,FALSE)</f>
        <v>Pl-b</v>
      </c>
    </row>
    <row r="552" spans="1:91" s="181" customFormat="1" ht="13">
      <c r="A552" s="179">
        <v>43296</v>
      </c>
      <c r="B552" s="180" t="s">
        <v>1496</v>
      </c>
      <c r="D552" s="180" t="s">
        <v>1497</v>
      </c>
      <c r="E552" s="181">
        <v>141</v>
      </c>
      <c r="F552" s="181">
        <v>1</v>
      </c>
      <c r="G552" s="182" t="str">
        <f t="shared" si="0"/>
        <v>141-1</v>
      </c>
      <c r="H552" s="181">
        <v>0</v>
      </c>
      <c r="I552" s="181">
        <v>75</v>
      </c>
      <c r="J552" s="183" t="str">
        <f>IF(((VLOOKUP($G552,[2]Depth_Lookup!$A$3:$J$561,9,FALSE))-(I552/100))&gt;=0,"Good","Too Long")</f>
        <v>Good</v>
      </c>
      <c r="K552" s="184">
        <f>(VLOOKUP($G552,[2]Depth_Lookup!$A$3:$J$561,10,FALSE))+(H552/100)</f>
        <v>305.14999999999998</v>
      </c>
      <c r="L552" s="184">
        <f>(VLOOKUP($G552,[2]Depth_Lookup!$A$3:$J$561,10,FALSE))+(I552/100)</f>
        <v>305.89999999999998</v>
      </c>
      <c r="M552" s="185" t="s">
        <v>2740</v>
      </c>
      <c r="N552" s="186" t="s">
        <v>2727</v>
      </c>
      <c r="O552" s="181" t="s">
        <v>1491</v>
      </c>
      <c r="P552" s="181" t="s">
        <v>12</v>
      </c>
      <c r="Q552" s="182" t="str">
        <f t="shared" si="1"/>
        <v>Plagioclase-bearing Dunite</v>
      </c>
      <c r="R552" s="181" t="s">
        <v>2743</v>
      </c>
      <c r="S552" s="180" t="str">
        <f t="shared" si="2"/>
        <v>Continuous</v>
      </c>
      <c r="T552" s="181" t="s">
        <v>133</v>
      </c>
      <c r="U552" s="181" t="s">
        <v>138</v>
      </c>
      <c r="V552" s="181" t="s">
        <v>2728</v>
      </c>
      <c r="W552" s="187">
        <f>VLOOKUP(V552,[2]definitions_list_lookup!$A$13:$B$19,2,0)</f>
        <v>4</v>
      </c>
      <c r="X552" s="181" t="s">
        <v>89</v>
      </c>
      <c r="Y552" s="181" t="s">
        <v>93</v>
      </c>
      <c r="Z552" s="181" t="s">
        <v>2729</v>
      </c>
      <c r="AA552" s="186"/>
      <c r="AD552" s="188"/>
      <c r="AE552" s="182" t="e">
        <f>VLOOKUP(AD552,[2]definitions_list_lookup!$V$13:$W$16,2,0)</f>
        <v>#N/A</v>
      </c>
      <c r="AF552" s="189"/>
      <c r="AG552" s="181" t="s">
        <v>2721</v>
      </c>
      <c r="AH552" s="181">
        <v>98</v>
      </c>
      <c r="AI552" s="181">
        <v>4</v>
      </c>
      <c r="AJ552" s="181">
        <v>1</v>
      </c>
      <c r="AK552" s="181" t="s">
        <v>109</v>
      </c>
      <c r="AL552" s="181" t="s">
        <v>107</v>
      </c>
      <c r="AN552" s="181">
        <v>1</v>
      </c>
      <c r="AO552" s="181">
        <v>5</v>
      </c>
      <c r="AP552" s="181">
        <v>0.2</v>
      </c>
      <c r="AQ552" s="181" t="s">
        <v>113</v>
      </c>
      <c r="AR552" s="181" t="s">
        <v>107</v>
      </c>
      <c r="AT552" s="181">
        <v>0</v>
      </c>
      <c r="AZ552" s="181">
        <v>0</v>
      </c>
      <c r="BF552" s="181">
        <v>0</v>
      </c>
      <c r="BL552" s="181">
        <v>1</v>
      </c>
      <c r="BM552" s="181">
        <v>1</v>
      </c>
      <c r="BN552" s="181">
        <v>1</v>
      </c>
      <c r="BO552" s="181" t="s">
        <v>109</v>
      </c>
      <c r="BP552" s="181" t="s">
        <v>107</v>
      </c>
      <c r="BX552" s="181">
        <v>0</v>
      </c>
      <c r="CE552" s="181" t="s">
        <v>2742</v>
      </c>
      <c r="CL552" s="190">
        <f t="shared" si="3"/>
        <v>100</v>
      </c>
      <c r="CM552" s="181" t="str">
        <f>VLOOKUP(O552,[2]definitions_list_lookup!$K$30:$L$53,2,FALSE)</f>
        <v>Pl-b</v>
      </c>
    </row>
    <row r="553" spans="1:91" s="181" customFormat="1" ht="13">
      <c r="A553" s="179">
        <v>43296</v>
      </c>
      <c r="B553" s="180" t="s">
        <v>1496</v>
      </c>
      <c r="D553" s="180" t="s">
        <v>1497</v>
      </c>
      <c r="E553" s="181">
        <v>141</v>
      </c>
      <c r="F553" s="181">
        <v>2</v>
      </c>
      <c r="G553" s="182" t="str">
        <f t="shared" si="0"/>
        <v>141-2</v>
      </c>
      <c r="H553" s="181">
        <v>0</v>
      </c>
      <c r="I553" s="181">
        <v>90</v>
      </c>
      <c r="J553" s="183" t="str">
        <f>IF(((VLOOKUP($G553,[2]Depth_Lookup!$A$3:$J$561,9,FALSE))-(I553/100))&gt;=0,"Good","Too Long")</f>
        <v>Good</v>
      </c>
      <c r="K553" s="184">
        <f>(VLOOKUP($G553,[2]Depth_Lookup!$A$3:$J$561,10,FALSE))+(H553/100)</f>
        <v>305.89999999999998</v>
      </c>
      <c r="L553" s="184">
        <f>(VLOOKUP($G553,[2]Depth_Lookup!$A$3:$J$561,10,FALSE))+(I553/100)</f>
        <v>306.79999999999995</v>
      </c>
      <c r="M553" s="185" t="s">
        <v>2740</v>
      </c>
      <c r="N553" s="186" t="s">
        <v>2727</v>
      </c>
      <c r="O553" s="181" t="s">
        <v>1491</v>
      </c>
      <c r="P553" s="181" t="s">
        <v>12</v>
      </c>
      <c r="Q553" s="182" t="str">
        <f t="shared" si="1"/>
        <v>Plagioclase-bearing Dunite</v>
      </c>
      <c r="R553" s="181" t="s">
        <v>2743</v>
      </c>
      <c r="S553" s="180" t="str">
        <f t="shared" si="2"/>
        <v>Continuous</v>
      </c>
      <c r="T553" s="181" t="s">
        <v>133</v>
      </c>
      <c r="U553" s="181" t="s">
        <v>138</v>
      </c>
      <c r="V553" s="181" t="s">
        <v>2728</v>
      </c>
      <c r="W553" s="187">
        <f>VLOOKUP(V553,[2]definitions_list_lookup!$A$13:$B$19,2,0)</f>
        <v>4</v>
      </c>
      <c r="X553" s="181" t="s">
        <v>89</v>
      </c>
      <c r="Y553" s="181" t="s">
        <v>93</v>
      </c>
      <c r="Z553" s="181" t="s">
        <v>2729</v>
      </c>
      <c r="AA553" s="186"/>
      <c r="AD553" s="188"/>
      <c r="AE553" s="182" t="e">
        <f>VLOOKUP(AD553,[2]definitions_list_lookup!$V$13:$W$16,2,0)</f>
        <v>#N/A</v>
      </c>
      <c r="AF553" s="189"/>
      <c r="AG553" s="181" t="s">
        <v>2721</v>
      </c>
      <c r="AH553" s="181">
        <v>98</v>
      </c>
      <c r="AI553" s="181">
        <v>4</v>
      </c>
      <c r="AJ553" s="181">
        <v>1</v>
      </c>
      <c r="AK553" s="181" t="s">
        <v>109</v>
      </c>
      <c r="AL553" s="181" t="s">
        <v>107</v>
      </c>
      <c r="AN553" s="181">
        <v>1</v>
      </c>
      <c r="AO553" s="181">
        <v>5</v>
      </c>
      <c r="AP553" s="181">
        <v>0.2</v>
      </c>
      <c r="AQ553" s="181" t="s">
        <v>113</v>
      </c>
      <c r="AR553" s="181" t="s">
        <v>107</v>
      </c>
      <c r="AT553" s="181">
        <v>0</v>
      </c>
      <c r="AZ553" s="181">
        <v>0</v>
      </c>
      <c r="BF553" s="181">
        <v>0</v>
      </c>
      <c r="BL553" s="181">
        <v>1</v>
      </c>
      <c r="BM553" s="181">
        <v>1</v>
      </c>
      <c r="BN553" s="181">
        <v>1</v>
      </c>
      <c r="BO553" s="181" t="s">
        <v>109</v>
      </c>
      <c r="BP553" s="181" t="s">
        <v>107</v>
      </c>
      <c r="BX553" s="181">
        <v>0</v>
      </c>
      <c r="CE553" s="181" t="s">
        <v>2742</v>
      </c>
      <c r="CL553" s="190">
        <f t="shared" si="3"/>
        <v>100</v>
      </c>
      <c r="CM553" s="181" t="str">
        <f>VLOOKUP(O553,[2]definitions_list_lookup!$K$30:$L$53,2,FALSE)</f>
        <v>Pl-b</v>
      </c>
    </row>
    <row r="554" spans="1:91" s="181" customFormat="1" ht="13">
      <c r="A554" s="179">
        <v>43296</v>
      </c>
      <c r="B554" s="180" t="s">
        <v>1496</v>
      </c>
      <c r="D554" s="180" t="s">
        <v>1497</v>
      </c>
      <c r="E554" s="181">
        <v>141</v>
      </c>
      <c r="F554" s="181">
        <v>3</v>
      </c>
      <c r="G554" s="182" t="str">
        <f t="shared" si="0"/>
        <v>141-3</v>
      </c>
      <c r="H554" s="181">
        <v>0</v>
      </c>
      <c r="I554" s="181">
        <v>36</v>
      </c>
      <c r="J554" s="183" t="str">
        <f>IF(((VLOOKUP($G554,[2]Depth_Lookup!$A$3:$J$561,9,FALSE))-(I554/100))&gt;=0,"Good","Too Long")</f>
        <v>Good</v>
      </c>
      <c r="K554" s="184">
        <f>(VLOOKUP($G554,[2]Depth_Lookup!$A$3:$J$561,10,FALSE))+(H554/100)</f>
        <v>306.8</v>
      </c>
      <c r="L554" s="184">
        <f>(VLOOKUP($G554,[2]Depth_Lookup!$A$3:$J$561,10,FALSE))+(I554/100)</f>
        <v>307.16000000000003</v>
      </c>
      <c r="M554" s="185" t="s">
        <v>2740</v>
      </c>
      <c r="N554" s="186" t="s">
        <v>2727</v>
      </c>
      <c r="O554" s="181" t="s">
        <v>1491</v>
      </c>
      <c r="P554" s="181" t="s">
        <v>12</v>
      </c>
      <c r="Q554" s="182" t="str">
        <f t="shared" si="1"/>
        <v>Plagioclase-bearing Dunite</v>
      </c>
      <c r="R554" s="181" t="s">
        <v>2743</v>
      </c>
      <c r="S554" s="180" t="str">
        <f t="shared" si="2"/>
        <v>Modal</v>
      </c>
      <c r="T554" s="181" t="s">
        <v>133</v>
      </c>
      <c r="U554" s="181" t="s">
        <v>138</v>
      </c>
      <c r="V554" s="181" t="s">
        <v>2728</v>
      </c>
      <c r="W554" s="187">
        <f>VLOOKUP(V554,[2]definitions_list_lookup!$A$13:$B$19,2,0)</f>
        <v>4</v>
      </c>
      <c r="X554" s="181" t="s">
        <v>89</v>
      </c>
      <c r="Y554" s="181" t="s">
        <v>93</v>
      </c>
      <c r="Z554" s="181" t="s">
        <v>2729</v>
      </c>
      <c r="AA554" s="186"/>
      <c r="AD554" s="188"/>
      <c r="AE554" s="182" t="e">
        <f>VLOOKUP(AD554,[2]definitions_list_lookup!$V$13:$W$16,2,0)</f>
        <v>#N/A</v>
      </c>
      <c r="AF554" s="189"/>
      <c r="AG554" s="181" t="s">
        <v>2721</v>
      </c>
      <c r="AH554" s="181">
        <v>98</v>
      </c>
      <c r="AI554" s="181">
        <v>4</v>
      </c>
      <c r="AJ554" s="181">
        <v>1</v>
      </c>
      <c r="AK554" s="181" t="s">
        <v>109</v>
      </c>
      <c r="AL554" s="181" t="s">
        <v>107</v>
      </c>
      <c r="AN554" s="181">
        <v>1</v>
      </c>
      <c r="AO554" s="181">
        <v>5</v>
      </c>
      <c r="AP554" s="181">
        <v>0.2</v>
      </c>
      <c r="AQ554" s="181" t="s">
        <v>113</v>
      </c>
      <c r="AR554" s="181" t="s">
        <v>107</v>
      </c>
      <c r="AT554" s="181">
        <v>0</v>
      </c>
      <c r="AZ554" s="181">
        <v>0</v>
      </c>
      <c r="BF554" s="181">
        <v>0</v>
      </c>
      <c r="BL554" s="181">
        <v>1</v>
      </c>
      <c r="BM554" s="181">
        <v>1</v>
      </c>
      <c r="BN554" s="181">
        <v>1</v>
      </c>
      <c r="BO554" s="181" t="s">
        <v>109</v>
      </c>
      <c r="BP554" s="181" t="s">
        <v>107</v>
      </c>
      <c r="BX554" s="181">
        <v>0</v>
      </c>
      <c r="CE554" s="181" t="s">
        <v>2742</v>
      </c>
      <c r="CL554" s="190">
        <f t="shared" si="3"/>
        <v>100</v>
      </c>
      <c r="CM554" s="181" t="str">
        <f>VLOOKUP(O554,[2]definitions_list_lookup!$K$30:$L$53,2,FALSE)</f>
        <v>Pl-b</v>
      </c>
    </row>
    <row r="555" spans="1:91" s="181" customFormat="1" ht="13">
      <c r="A555" s="179">
        <v>43296</v>
      </c>
      <c r="B555" s="180" t="s">
        <v>1496</v>
      </c>
      <c r="D555" s="180" t="s">
        <v>1497</v>
      </c>
      <c r="E555" s="181">
        <v>141</v>
      </c>
      <c r="F555" s="181">
        <v>3</v>
      </c>
      <c r="G555" s="182" t="str">
        <f t="shared" si="0"/>
        <v>141-3</v>
      </c>
      <c r="H555" s="181">
        <v>36</v>
      </c>
      <c r="I555" s="181">
        <v>45</v>
      </c>
      <c r="J555" s="183" t="str">
        <f>IF(((VLOOKUP($G555,[2]Depth_Lookup!$A$3:$J$561,9,FALSE))-(I555/100))&gt;=0,"Good","Too Long")</f>
        <v>Good</v>
      </c>
      <c r="K555" s="184">
        <f>(VLOOKUP($G555,[2]Depth_Lookup!$A$3:$J$561,10,FALSE))+(H555/100)</f>
        <v>307.16000000000003</v>
      </c>
      <c r="L555" s="184">
        <f>(VLOOKUP($G555,[2]Depth_Lookup!$A$3:$J$561,10,FALSE))+(I555/100)</f>
        <v>307.25</v>
      </c>
      <c r="M555" s="185" t="s">
        <v>2744</v>
      </c>
      <c r="N555" s="181">
        <v>1</v>
      </c>
      <c r="O555" s="181" t="s">
        <v>1493</v>
      </c>
      <c r="P555" s="181" t="s">
        <v>2237</v>
      </c>
      <c r="Q555" s="182" t="str">
        <f t="shared" si="1"/>
        <v>Clinopyroxene and plagioclase-bearing Dunite</v>
      </c>
      <c r="R555" s="181" t="s">
        <v>21</v>
      </c>
      <c r="S555" s="180" t="str">
        <f t="shared" si="2"/>
        <v>Continuous</v>
      </c>
      <c r="T555" s="181" t="s">
        <v>2745</v>
      </c>
      <c r="U555" s="181" t="s">
        <v>138</v>
      </c>
      <c r="V555" s="181" t="s">
        <v>2728</v>
      </c>
      <c r="W555" s="187">
        <f>VLOOKUP(V555,[2]definitions_list_lookup!$A$13:$B$19,2,0)</f>
        <v>4</v>
      </c>
      <c r="X555" s="181" t="s">
        <v>89</v>
      </c>
      <c r="Y555" s="181" t="s">
        <v>93</v>
      </c>
      <c r="Z555" s="181" t="s">
        <v>2746</v>
      </c>
      <c r="AA555" s="186"/>
      <c r="AD555" s="188"/>
      <c r="AE555" s="182" t="e">
        <f>VLOOKUP(AD555,[2]definitions_list_lookup!$V$13:$W$16,2,0)</f>
        <v>#N/A</v>
      </c>
      <c r="AF555" s="189"/>
      <c r="AG555" s="181" t="s">
        <v>2721</v>
      </c>
      <c r="AH555" s="181">
        <v>89.9</v>
      </c>
      <c r="AI555" s="181">
        <v>4</v>
      </c>
      <c r="AJ555" s="181">
        <v>1</v>
      </c>
      <c r="AK555" s="181" t="s">
        <v>111</v>
      </c>
      <c r="AL555" s="181" t="s">
        <v>107</v>
      </c>
      <c r="AN555" s="181">
        <v>1</v>
      </c>
      <c r="AO555" s="181">
        <v>11</v>
      </c>
      <c r="AP555" s="181">
        <v>3</v>
      </c>
      <c r="AQ555" s="181" t="s">
        <v>111</v>
      </c>
      <c r="AR555" s="181" t="s">
        <v>107</v>
      </c>
      <c r="AT555" s="181">
        <v>8</v>
      </c>
      <c r="AU555" s="181">
        <v>3</v>
      </c>
      <c r="AV555" s="181">
        <v>2</v>
      </c>
      <c r="AW555" s="181" t="s">
        <v>111</v>
      </c>
      <c r="AX555" s="181" t="s">
        <v>107</v>
      </c>
      <c r="AZ555" s="181">
        <v>1</v>
      </c>
      <c r="BA555" s="181">
        <v>4</v>
      </c>
      <c r="BB555" s="181">
        <v>3</v>
      </c>
      <c r="BC555" s="181" t="s">
        <v>111</v>
      </c>
      <c r="BD555" s="181" t="s">
        <v>107</v>
      </c>
      <c r="BF555" s="181">
        <v>0</v>
      </c>
      <c r="BL555" s="181">
        <v>0.1</v>
      </c>
      <c r="BM555" s="181">
        <v>0.1</v>
      </c>
      <c r="BN555" s="181">
        <v>0.1</v>
      </c>
      <c r="BO555" s="181" t="s">
        <v>109</v>
      </c>
      <c r="BP555" s="181" t="s">
        <v>105</v>
      </c>
      <c r="BQ555" s="181" t="s">
        <v>2747</v>
      </c>
      <c r="BX555" s="181">
        <v>0</v>
      </c>
      <c r="CE555" s="181" t="s">
        <v>2748</v>
      </c>
      <c r="CL555" s="190">
        <f t="shared" si="3"/>
        <v>100</v>
      </c>
      <c r="CM555" s="181" t="str">
        <f>VLOOKUP(O555,[2]definitions_list_lookup!$K$30:$L$53,2,FALSE)</f>
        <v>Cpx-Pl-b</v>
      </c>
    </row>
    <row r="556" spans="1:91" s="181" customFormat="1" ht="13">
      <c r="A556" s="179">
        <v>43296</v>
      </c>
      <c r="B556" s="180" t="s">
        <v>1496</v>
      </c>
      <c r="D556" s="180" t="s">
        <v>1497</v>
      </c>
      <c r="E556" s="181">
        <v>141</v>
      </c>
      <c r="F556" s="181">
        <v>3</v>
      </c>
      <c r="G556" s="182" t="str">
        <f t="shared" si="0"/>
        <v>141-3</v>
      </c>
      <c r="H556" s="181">
        <v>45</v>
      </c>
      <c r="I556" s="181">
        <v>79</v>
      </c>
      <c r="J556" s="183" t="str">
        <f>IF(((VLOOKUP($G556,[2]Depth_Lookup!$A$3:$J$561,9,FALSE))-(I556/100))&gt;=0,"Good","Too Long")</f>
        <v>Good</v>
      </c>
      <c r="K556" s="184">
        <f>(VLOOKUP($G556,[2]Depth_Lookup!$A$3:$J$561,10,FALSE))+(H556/100)</f>
        <v>307.25</v>
      </c>
      <c r="L556" s="184">
        <f>(VLOOKUP($G556,[2]Depth_Lookup!$A$3:$J$561,10,FALSE))+(I556/100)</f>
        <v>307.59000000000003</v>
      </c>
      <c r="M556" s="185" t="s">
        <v>2749</v>
      </c>
      <c r="N556" s="181">
        <v>11</v>
      </c>
      <c r="O556" s="181" t="s">
        <v>1491</v>
      </c>
      <c r="P556" s="181" t="s">
        <v>2237</v>
      </c>
      <c r="Q556" s="182" t="str">
        <f t="shared" si="1"/>
        <v>Plagioclase-bearing Dunite</v>
      </c>
      <c r="R556" s="181" t="s">
        <v>2135</v>
      </c>
      <c r="S556" s="180" t="str">
        <f t="shared" si="2"/>
        <v>Continuous</v>
      </c>
      <c r="T556" s="181" t="s">
        <v>2745</v>
      </c>
      <c r="U556" s="181" t="s">
        <v>138</v>
      </c>
      <c r="V556" s="181" t="s">
        <v>2728</v>
      </c>
      <c r="W556" s="187">
        <f>VLOOKUP(V556,[2]definitions_list_lookup!$A$13:$B$19,2,0)</f>
        <v>4</v>
      </c>
      <c r="X556" s="181" t="s">
        <v>89</v>
      </c>
      <c r="Y556" s="181" t="s">
        <v>93</v>
      </c>
      <c r="Z556" s="181" t="s">
        <v>2750</v>
      </c>
      <c r="AA556" s="186"/>
      <c r="AD556" s="188"/>
      <c r="AE556" s="182" t="e">
        <f>VLOOKUP(AD556,[2]definitions_list_lookup!$V$13:$W$16,2,0)</f>
        <v>#N/A</v>
      </c>
      <c r="AF556" s="189"/>
      <c r="AG556" s="181" t="s">
        <v>2721</v>
      </c>
      <c r="AH556" s="181">
        <v>98.4</v>
      </c>
      <c r="AI556" s="181">
        <v>3</v>
      </c>
      <c r="AJ556" s="181">
        <v>2</v>
      </c>
      <c r="AK556" s="181" t="s">
        <v>110</v>
      </c>
      <c r="AL556" s="181" t="s">
        <v>2751</v>
      </c>
      <c r="AN556" s="181">
        <v>1</v>
      </c>
      <c r="AO556" s="181">
        <v>5</v>
      </c>
      <c r="AP556" s="181">
        <v>2</v>
      </c>
      <c r="AQ556" s="181" t="s">
        <v>113</v>
      </c>
      <c r="AR556" s="181" t="s">
        <v>107</v>
      </c>
      <c r="AT556" s="181">
        <v>0</v>
      </c>
      <c r="AZ556" s="181">
        <v>0.1</v>
      </c>
      <c r="BA556" s="181">
        <v>2</v>
      </c>
      <c r="BB556" s="181">
        <v>1</v>
      </c>
      <c r="BC556" s="181" t="s">
        <v>113</v>
      </c>
      <c r="BD556" s="181" t="s">
        <v>107</v>
      </c>
      <c r="BF556" s="181">
        <v>0</v>
      </c>
      <c r="BL556" s="181">
        <v>0.5</v>
      </c>
      <c r="BM556" s="181">
        <v>0.5</v>
      </c>
      <c r="BN556" s="181">
        <v>0.1</v>
      </c>
      <c r="BO556" s="181" t="s">
        <v>109</v>
      </c>
      <c r="BP556" s="181" t="s">
        <v>105</v>
      </c>
      <c r="BQ556" s="181" t="s">
        <v>2747</v>
      </c>
      <c r="BX556" s="181">
        <v>0</v>
      </c>
      <c r="CE556" s="181" t="s">
        <v>2752</v>
      </c>
      <c r="CL556" s="190">
        <f t="shared" si="3"/>
        <v>100</v>
      </c>
      <c r="CM556" s="181" t="str">
        <f>VLOOKUP(O556,[2]definitions_list_lookup!$K$30:$L$53,2,FALSE)</f>
        <v>Pl-b</v>
      </c>
    </row>
    <row r="557" spans="1:91" s="181" customFormat="1" ht="13">
      <c r="A557" s="179">
        <v>43296</v>
      </c>
      <c r="B557" s="180" t="s">
        <v>1496</v>
      </c>
      <c r="D557" s="180" t="s">
        <v>1497</v>
      </c>
      <c r="E557" s="181">
        <v>141</v>
      </c>
      <c r="F557" s="181">
        <v>4</v>
      </c>
      <c r="G557" s="182" t="str">
        <f t="shared" si="0"/>
        <v>141-4</v>
      </c>
      <c r="H557" s="181">
        <v>0</v>
      </c>
      <c r="I557" s="181">
        <v>72</v>
      </c>
      <c r="J557" s="183" t="str">
        <f>IF(((VLOOKUP($G557,[2]Depth_Lookup!$A$3:$J$561,9,FALSE))-(I557/100))&gt;=0,"Good","Too Long")</f>
        <v>Good</v>
      </c>
      <c r="K557" s="184">
        <f>(VLOOKUP($G557,[2]Depth_Lookup!$A$3:$J$561,10,FALSE))+(H557/100)</f>
        <v>307.58999999999997</v>
      </c>
      <c r="L557" s="184">
        <f>(VLOOKUP($G557,[2]Depth_Lookup!$A$3:$J$561,10,FALSE))+(I557/100)</f>
        <v>308.31</v>
      </c>
      <c r="M557" s="185" t="s">
        <v>2749</v>
      </c>
      <c r="N557" s="181">
        <v>11</v>
      </c>
      <c r="O557" s="181" t="s">
        <v>1491</v>
      </c>
      <c r="P557" s="181" t="s">
        <v>2237</v>
      </c>
      <c r="Q557" s="182" t="str">
        <f t="shared" si="1"/>
        <v>Plagioclase-bearing Dunite</v>
      </c>
      <c r="R557" s="181" t="s">
        <v>2135</v>
      </c>
      <c r="S557" s="180" t="str">
        <f t="shared" si="2"/>
        <v>Continuous</v>
      </c>
      <c r="T557" s="181" t="s">
        <v>2745</v>
      </c>
      <c r="U557" s="181" t="s">
        <v>138</v>
      </c>
      <c r="V557" s="181" t="s">
        <v>2728</v>
      </c>
      <c r="W557" s="187">
        <f>VLOOKUP(V557,[2]definitions_list_lookup!$A$13:$B$19,2,0)</f>
        <v>4</v>
      </c>
      <c r="X557" s="181" t="s">
        <v>89</v>
      </c>
      <c r="Y557" s="181" t="s">
        <v>93</v>
      </c>
      <c r="Z557" s="181" t="s">
        <v>2750</v>
      </c>
      <c r="AA557" s="186"/>
      <c r="AD557" s="188"/>
      <c r="AE557" s="182" t="e">
        <f>VLOOKUP(AD557,[2]definitions_list_lookup!$V$13:$W$16,2,0)</f>
        <v>#N/A</v>
      </c>
      <c r="AF557" s="189"/>
      <c r="AG557" s="181" t="s">
        <v>2721</v>
      </c>
      <c r="AH557" s="181">
        <v>98.4</v>
      </c>
      <c r="AI557" s="181">
        <v>3</v>
      </c>
      <c r="AJ557" s="181">
        <v>2</v>
      </c>
      <c r="AK557" s="181" t="s">
        <v>110</v>
      </c>
      <c r="AL557" s="181" t="s">
        <v>2751</v>
      </c>
      <c r="AN557" s="181">
        <v>1</v>
      </c>
      <c r="AO557" s="181">
        <v>5</v>
      </c>
      <c r="AP557" s="181">
        <v>2</v>
      </c>
      <c r="AQ557" s="181" t="s">
        <v>113</v>
      </c>
      <c r="AR557" s="181" t="s">
        <v>107</v>
      </c>
      <c r="AT557" s="181">
        <v>0</v>
      </c>
      <c r="AZ557" s="181">
        <v>0.1</v>
      </c>
      <c r="BA557" s="181">
        <v>2</v>
      </c>
      <c r="BB557" s="181">
        <v>1</v>
      </c>
      <c r="BC557" s="181" t="s">
        <v>113</v>
      </c>
      <c r="BD557" s="181" t="s">
        <v>107</v>
      </c>
      <c r="BF557" s="181">
        <v>0</v>
      </c>
      <c r="BL557" s="181">
        <v>0.5</v>
      </c>
      <c r="BM557" s="181">
        <v>0.5</v>
      </c>
      <c r="BN557" s="181">
        <v>0.1</v>
      </c>
      <c r="BO557" s="181" t="s">
        <v>109</v>
      </c>
      <c r="BP557" s="181" t="s">
        <v>105</v>
      </c>
      <c r="BQ557" s="181" t="s">
        <v>2747</v>
      </c>
      <c r="BX557" s="181">
        <v>0</v>
      </c>
      <c r="CE557" s="181" t="s">
        <v>2752</v>
      </c>
      <c r="CL557" s="190">
        <f t="shared" si="3"/>
        <v>100</v>
      </c>
      <c r="CM557" s="181" t="str">
        <f>VLOOKUP(O557,[2]definitions_list_lookup!$K$30:$L$53,2,FALSE)</f>
        <v>Pl-b</v>
      </c>
    </row>
    <row r="558" spans="1:91" s="181" customFormat="1" ht="13">
      <c r="A558" s="179">
        <v>43296</v>
      </c>
      <c r="B558" s="180" t="s">
        <v>1496</v>
      </c>
      <c r="D558" s="180" t="s">
        <v>1497</v>
      </c>
      <c r="E558" s="181">
        <v>142</v>
      </c>
      <c r="F558" s="181">
        <v>1</v>
      </c>
      <c r="G558" s="182" t="str">
        <f t="shared" si="0"/>
        <v>142-1</v>
      </c>
      <c r="H558" s="181">
        <v>0</v>
      </c>
      <c r="I558" s="181">
        <v>88.5</v>
      </c>
      <c r="J558" s="183" t="str">
        <f>IF(((VLOOKUP($G558,[2]Depth_Lookup!$A$3:$J$561,9,FALSE))-(I558/100))&gt;=0,"Good","Too Long")</f>
        <v>Good</v>
      </c>
      <c r="K558" s="184">
        <f>(VLOOKUP($G558,[2]Depth_Lookup!$A$3:$J$561,10,FALSE))+(H558/100)</f>
        <v>308.14999999999998</v>
      </c>
      <c r="L558" s="184">
        <f>(VLOOKUP($G558,[2]Depth_Lookup!$A$3:$J$561,10,FALSE))+(I558/100)</f>
        <v>309.03499999999997</v>
      </c>
      <c r="M558" s="185" t="s">
        <v>2749</v>
      </c>
      <c r="N558" s="181">
        <v>11</v>
      </c>
      <c r="O558" s="181" t="s">
        <v>1491</v>
      </c>
      <c r="P558" s="181" t="s">
        <v>2237</v>
      </c>
      <c r="Q558" s="182" t="str">
        <f t="shared" si="1"/>
        <v>Plagioclase-bearing Dunite</v>
      </c>
      <c r="R558" s="181" t="s">
        <v>2135</v>
      </c>
      <c r="S558" s="180" t="str">
        <f t="shared" si="2"/>
        <v>Continuous</v>
      </c>
      <c r="T558" s="181" t="s">
        <v>2745</v>
      </c>
      <c r="U558" s="181" t="s">
        <v>138</v>
      </c>
      <c r="V558" s="181" t="s">
        <v>2728</v>
      </c>
      <c r="W558" s="187">
        <f>VLOOKUP(V558,[2]definitions_list_lookup!$A$13:$B$19,2,0)</f>
        <v>4</v>
      </c>
      <c r="X558" s="181" t="s">
        <v>89</v>
      </c>
      <c r="Y558" s="181" t="s">
        <v>93</v>
      </c>
      <c r="Z558" s="181" t="s">
        <v>2750</v>
      </c>
      <c r="AA558" s="186"/>
      <c r="AD558" s="188"/>
      <c r="AE558" s="182" t="e">
        <f>VLOOKUP(AD558,[2]definitions_list_lookup!$V$13:$W$16,2,0)</f>
        <v>#N/A</v>
      </c>
      <c r="AF558" s="189"/>
      <c r="AG558" s="181" t="s">
        <v>2721</v>
      </c>
      <c r="AH558" s="181">
        <v>98.4</v>
      </c>
      <c r="AI558" s="181">
        <v>3</v>
      </c>
      <c r="AJ558" s="181">
        <v>2</v>
      </c>
      <c r="AK558" s="181" t="s">
        <v>110</v>
      </c>
      <c r="AL558" s="181" t="s">
        <v>2751</v>
      </c>
      <c r="AN558" s="181">
        <v>1</v>
      </c>
      <c r="AO558" s="181">
        <v>5</v>
      </c>
      <c r="AP558" s="181">
        <v>2</v>
      </c>
      <c r="AQ558" s="181" t="s">
        <v>113</v>
      </c>
      <c r="AR558" s="181" t="s">
        <v>107</v>
      </c>
      <c r="AT558" s="181">
        <v>0</v>
      </c>
      <c r="AZ558" s="181">
        <v>0.1</v>
      </c>
      <c r="BA558" s="181">
        <v>2</v>
      </c>
      <c r="BB558" s="181">
        <v>1</v>
      </c>
      <c r="BC558" s="181" t="s">
        <v>113</v>
      </c>
      <c r="BD558" s="181" t="s">
        <v>107</v>
      </c>
      <c r="BF558" s="181">
        <v>0</v>
      </c>
      <c r="BL558" s="181">
        <v>0.5</v>
      </c>
      <c r="BM558" s="181">
        <v>0.5</v>
      </c>
      <c r="BN558" s="181">
        <v>0.1</v>
      </c>
      <c r="BO558" s="181" t="s">
        <v>109</v>
      </c>
      <c r="BP558" s="181" t="s">
        <v>105</v>
      </c>
      <c r="BQ558" s="181" t="s">
        <v>2747</v>
      </c>
      <c r="BX558" s="181">
        <v>0</v>
      </c>
      <c r="CE558" s="181" t="s">
        <v>2752</v>
      </c>
      <c r="CL558" s="190">
        <f t="shared" si="3"/>
        <v>100</v>
      </c>
      <c r="CM558" s="181" t="str">
        <f>VLOOKUP(O558,[2]definitions_list_lookup!$K$30:$L$53,2,FALSE)</f>
        <v>Pl-b</v>
      </c>
    </row>
    <row r="559" spans="1:91" s="181" customFormat="1" ht="13">
      <c r="A559" s="179">
        <v>43296</v>
      </c>
      <c r="B559" s="180" t="s">
        <v>1496</v>
      </c>
      <c r="D559" s="180" t="s">
        <v>1497</v>
      </c>
      <c r="E559" s="181">
        <v>142</v>
      </c>
      <c r="F559" s="181">
        <v>2</v>
      </c>
      <c r="G559" s="182" t="str">
        <f t="shared" si="0"/>
        <v>142-2</v>
      </c>
      <c r="H559" s="181">
        <v>0</v>
      </c>
      <c r="I559" s="181">
        <v>67</v>
      </c>
      <c r="J559" s="183" t="str">
        <f>IF(((VLOOKUP($G559,[2]Depth_Lookup!$A$3:$J$561,9,FALSE))-(I559/100))&gt;=0,"Good","Too Long")</f>
        <v>Good</v>
      </c>
      <c r="K559" s="184">
        <f>(VLOOKUP($G559,[2]Depth_Lookup!$A$3:$J$561,10,FALSE))+(H559/100)</f>
        <v>309.03500000000003</v>
      </c>
      <c r="L559" s="184">
        <f>(VLOOKUP($G559,[2]Depth_Lookup!$A$3:$J$561,10,FALSE))+(I559/100)</f>
        <v>309.70500000000004</v>
      </c>
      <c r="M559" s="185" t="s">
        <v>2749</v>
      </c>
      <c r="N559" s="181">
        <v>11</v>
      </c>
      <c r="O559" s="181" t="s">
        <v>1491</v>
      </c>
      <c r="P559" s="181" t="s">
        <v>2237</v>
      </c>
      <c r="Q559" s="182" t="str">
        <f t="shared" si="1"/>
        <v>Plagioclase-bearing Dunite</v>
      </c>
      <c r="R559" s="181" t="s">
        <v>2135</v>
      </c>
      <c r="S559" s="180" t="str">
        <f t="shared" si="2"/>
        <v>Modal</v>
      </c>
      <c r="T559" s="181" t="s">
        <v>2745</v>
      </c>
      <c r="U559" s="181" t="s">
        <v>138</v>
      </c>
      <c r="V559" s="181" t="s">
        <v>2728</v>
      </c>
      <c r="W559" s="187">
        <f>VLOOKUP(V559,[2]definitions_list_lookup!$A$13:$B$19,2,0)</f>
        <v>4</v>
      </c>
      <c r="X559" s="181" t="s">
        <v>89</v>
      </c>
      <c r="Y559" s="181" t="s">
        <v>93</v>
      </c>
      <c r="Z559" s="181" t="s">
        <v>2750</v>
      </c>
      <c r="AA559" s="186"/>
      <c r="AD559" s="188"/>
      <c r="AE559" s="182" t="e">
        <f>VLOOKUP(AD559,[2]definitions_list_lookup!$V$13:$W$16,2,0)</f>
        <v>#N/A</v>
      </c>
      <c r="AF559" s="189"/>
      <c r="AG559" s="181" t="s">
        <v>2721</v>
      </c>
      <c r="AH559" s="181">
        <v>98.4</v>
      </c>
      <c r="AI559" s="181">
        <v>3</v>
      </c>
      <c r="AJ559" s="181">
        <v>2</v>
      </c>
      <c r="AK559" s="181" t="s">
        <v>110</v>
      </c>
      <c r="AL559" s="181" t="s">
        <v>2751</v>
      </c>
      <c r="AN559" s="181">
        <v>1</v>
      </c>
      <c r="AO559" s="181">
        <v>5</v>
      </c>
      <c r="AP559" s="181">
        <v>2</v>
      </c>
      <c r="AQ559" s="181" t="s">
        <v>113</v>
      </c>
      <c r="AR559" s="181" t="s">
        <v>107</v>
      </c>
      <c r="AT559" s="181">
        <v>0</v>
      </c>
      <c r="AZ559" s="181">
        <v>0.1</v>
      </c>
      <c r="BA559" s="181">
        <v>2</v>
      </c>
      <c r="BB559" s="181">
        <v>1</v>
      </c>
      <c r="BC559" s="181" t="s">
        <v>113</v>
      </c>
      <c r="BD559" s="181" t="s">
        <v>107</v>
      </c>
      <c r="BF559" s="181">
        <v>0</v>
      </c>
      <c r="BL559" s="181">
        <v>0.5</v>
      </c>
      <c r="BM559" s="181">
        <v>0.5</v>
      </c>
      <c r="BN559" s="181">
        <v>0.1</v>
      </c>
      <c r="BO559" s="181" t="s">
        <v>109</v>
      </c>
      <c r="BP559" s="181" t="s">
        <v>105</v>
      </c>
      <c r="BQ559" s="181" t="s">
        <v>2747</v>
      </c>
      <c r="BX559" s="181">
        <v>0</v>
      </c>
      <c r="CE559" s="181" t="s">
        <v>2752</v>
      </c>
      <c r="CL559" s="190">
        <f t="shared" si="3"/>
        <v>100</v>
      </c>
      <c r="CM559" s="181" t="str">
        <f>VLOOKUP(O559,[2]definitions_list_lookup!$K$30:$L$53,2,FALSE)</f>
        <v>Pl-b</v>
      </c>
    </row>
    <row r="560" spans="1:91" s="181" customFormat="1" ht="13">
      <c r="A560" s="179">
        <v>43296</v>
      </c>
      <c r="B560" s="180" t="s">
        <v>1496</v>
      </c>
      <c r="D560" s="180" t="s">
        <v>1497</v>
      </c>
      <c r="E560" s="181">
        <v>142</v>
      </c>
      <c r="F560" s="181">
        <v>2</v>
      </c>
      <c r="G560" s="182" t="str">
        <f t="shared" si="0"/>
        <v>142-2</v>
      </c>
      <c r="H560" s="181">
        <v>67</v>
      </c>
      <c r="I560" s="181">
        <v>89</v>
      </c>
      <c r="J560" s="183" t="str">
        <f>IF(((VLOOKUP($G560,[2]Depth_Lookup!$A$3:$J$561,9,FALSE))-(I560/100))&gt;=0,"Good","Too Long")</f>
        <v>Good</v>
      </c>
      <c r="K560" s="184">
        <f>(VLOOKUP($G560,[2]Depth_Lookup!$A$3:$J$561,10,FALSE))+(H560/100)</f>
        <v>309.70500000000004</v>
      </c>
      <c r="L560" s="184">
        <f>(VLOOKUP($G560,[2]Depth_Lookup!$A$3:$J$561,10,FALSE))+(I560/100)</f>
        <v>309.92500000000001</v>
      </c>
      <c r="M560" s="185" t="s">
        <v>2753</v>
      </c>
      <c r="N560" s="186">
        <v>3</v>
      </c>
      <c r="O560" s="181" t="s">
        <v>1491</v>
      </c>
      <c r="P560" s="181" t="s">
        <v>2237</v>
      </c>
      <c r="Q560" s="182" t="str">
        <f t="shared" si="1"/>
        <v>Plagioclase-bearing Dunite</v>
      </c>
      <c r="R560" s="181" t="s">
        <v>21</v>
      </c>
      <c r="S560" s="180" t="str">
        <f t="shared" si="2"/>
        <v>Continuous</v>
      </c>
      <c r="T560" s="181" t="s">
        <v>2745</v>
      </c>
      <c r="U560" s="181" t="s">
        <v>138</v>
      </c>
      <c r="V560" s="181" t="s">
        <v>2728</v>
      </c>
      <c r="W560" s="187">
        <f>VLOOKUP(V560,[2]definitions_list_lookup!$A$13:$B$19,2,0)</f>
        <v>4</v>
      </c>
      <c r="X560" s="181" t="s">
        <v>89</v>
      </c>
      <c r="Y560" s="181" t="s">
        <v>93</v>
      </c>
      <c r="Z560" s="181" t="s">
        <v>2754</v>
      </c>
      <c r="AA560" s="186"/>
      <c r="AD560" s="188"/>
      <c r="AE560" s="182" t="e">
        <f>VLOOKUP(AD560,[2]definitions_list_lookup!$V$13:$W$16,2,0)</f>
        <v>#N/A</v>
      </c>
      <c r="AF560" s="189"/>
      <c r="AG560" s="181" t="s">
        <v>2721</v>
      </c>
      <c r="AH560" s="181">
        <v>95</v>
      </c>
      <c r="AI560" s="181">
        <v>4</v>
      </c>
      <c r="AJ560" s="181">
        <v>1</v>
      </c>
      <c r="AK560" s="181" t="s">
        <v>112</v>
      </c>
      <c r="AL560" s="181" t="s">
        <v>107</v>
      </c>
      <c r="AN560" s="181">
        <v>3</v>
      </c>
      <c r="AO560" s="181">
        <v>11</v>
      </c>
      <c r="AP560" s="181">
        <v>1</v>
      </c>
      <c r="AQ560" s="181" t="s">
        <v>112</v>
      </c>
      <c r="AR560" s="181" t="s">
        <v>107</v>
      </c>
      <c r="AT560" s="181">
        <v>0</v>
      </c>
      <c r="AZ560" s="181">
        <v>1</v>
      </c>
      <c r="BA560" s="181">
        <v>6</v>
      </c>
      <c r="BB560" s="181">
        <v>2</v>
      </c>
      <c r="BC560" s="181" t="s">
        <v>112</v>
      </c>
      <c r="BD560" s="181" t="s">
        <v>107</v>
      </c>
      <c r="BF560" s="181">
        <v>0</v>
      </c>
      <c r="BL560" s="181">
        <v>1</v>
      </c>
      <c r="BM560" s="181">
        <v>1</v>
      </c>
      <c r="BN560" s="181">
        <v>0.5</v>
      </c>
      <c r="BO560" s="181" t="s">
        <v>109</v>
      </c>
      <c r="BP560" s="181" t="s">
        <v>105</v>
      </c>
      <c r="BQ560" s="181" t="s">
        <v>2747</v>
      </c>
      <c r="BX560" s="181">
        <v>0</v>
      </c>
      <c r="CE560" s="181" t="s">
        <v>2755</v>
      </c>
      <c r="CL560" s="190">
        <f t="shared" si="3"/>
        <v>100</v>
      </c>
      <c r="CM560" s="181" t="str">
        <f>VLOOKUP(O560,[2]definitions_list_lookup!$K$30:$L$53,2,FALSE)</f>
        <v>Pl-b</v>
      </c>
    </row>
    <row r="561" spans="1:91" s="181" customFormat="1" ht="13">
      <c r="A561" s="179">
        <v>43296</v>
      </c>
      <c r="B561" s="180" t="s">
        <v>1496</v>
      </c>
      <c r="D561" s="180" t="s">
        <v>1497</v>
      </c>
      <c r="E561" s="181">
        <v>142</v>
      </c>
      <c r="F561" s="181">
        <v>3</v>
      </c>
      <c r="G561" s="182" t="str">
        <f t="shared" si="0"/>
        <v>142-3</v>
      </c>
      <c r="H561" s="181">
        <v>0</v>
      </c>
      <c r="I561" s="181">
        <v>63.5</v>
      </c>
      <c r="J561" s="183" t="str">
        <f>IF(((VLOOKUP($G561,[2]Depth_Lookup!$A$3:$J$561,9,FALSE))-(I561/100))&gt;=0,"Good","Too Long")</f>
        <v>Good</v>
      </c>
      <c r="K561" s="184">
        <f>(VLOOKUP($G561,[2]Depth_Lookup!$A$3:$J$561,10,FALSE))+(H561/100)</f>
        <v>309.92500000000001</v>
      </c>
      <c r="L561" s="184">
        <f>(VLOOKUP($G561,[2]Depth_Lookup!$A$3:$J$561,10,FALSE))+(I561/100)</f>
        <v>310.56</v>
      </c>
      <c r="M561" s="185" t="s">
        <v>2753</v>
      </c>
      <c r="N561" s="186">
        <v>3</v>
      </c>
      <c r="O561" s="181" t="s">
        <v>1491</v>
      </c>
      <c r="P561" s="181" t="s">
        <v>2237</v>
      </c>
      <c r="Q561" s="182" t="str">
        <f t="shared" si="1"/>
        <v>Plagioclase-bearing Dunite</v>
      </c>
      <c r="R561" s="181" t="s">
        <v>2135</v>
      </c>
      <c r="S561" s="180" t="str">
        <f t="shared" si="2"/>
        <v>Modal</v>
      </c>
      <c r="T561" s="181" t="s">
        <v>2745</v>
      </c>
      <c r="U561" s="181" t="s">
        <v>138</v>
      </c>
      <c r="V561" s="181" t="s">
        <v>2728</v>
      </c>
      <c r="W561" s="187">
        <f>VLOOKUP(V561,[2]definitions_list_lookup!$A$13:$B$19,2,0)</f>
        <v>4</v>
      </c>
      <c r="X561" s="181" t="s">
        <v>89</v>
      </c>
      <c r="Y561" s="181" t="s">
        <v>93</v>
      </c>
      <c r="Z561" s="181" t="s">
        <v>2754</v>
      </c>
      <c r="AA561" s="186"/>
      <c r="AD561" s="188"/>
      <c r="AE561" s="182" t="e">
        <f>VLOOKUP(AD561,[2]definitions_list_lookup!$V$13:$W$16,2,0)</f>
        <v>#N/A</v>
      </c>
      <c r="AF561" s="189"/>
      <c r="AG561" s="181" t="s">
        <v>2721</v>
      </c>
      <c r="AH561" s="181">
        <v>95</v>
      </c>
      <c r="AI561" s="181">
        <v>4</v>
      </c>
      <c r="AJ561" s="181">
        <v>1</v>
      </c>
      <c r="AK561" s="181" t="s">
        <v>112</v>
      </c>
      <c r="AL561" s="181" t="s">
        <v>107</v>
      </c>
      <c r="AN561" s="181">
        <v>3</v>
      </c>
      <c r="AO561" s="181">
        <v>11</v>
      </c>
      <c r="AP561" s="181">
        <v>1</v>
      </c>
      <c r="AQ561" s="181" t="s">
        <v>112</v>
      </c>
      <c r="AR561" s="181" t="s">
        <v>107</v>
      </c>
      <c r="AT561" s="181">
        <v>0</v>
      </c>
      <c r="AZ561" s="181">
        <v>1</v>
      </c>
      <c r="BA561" s="181">
        <v>6</v>
      </c>
      <c r="BB561" s="181">
        <v>2</v>
      </c>
      <c r="BC561" s="181" t="s">
        <v>112</v>
      </c>
      <c r="BD561" s="181" t="s">
        <v>107</v>
      </c>
      <c r="BF561" s="181">
        <v>0</v>
      </c>
      <c r="BL561" s="181">
        <v>1</v>
      </c>
      <c r="BM561" s="181">
        <v>1</v>
      </c>
      <c r="BN561" s="181">
        <v>0.5</v>
      </c>
      <c r="BO561" s="181" t="s">
        <v>109</v>
      </c>
      <c r="BP561" s="181" t="s">
        <v>105</v>
      </c>
      <c r="BQ561" s="181" t="s">
        <v>2747</v>
      </c>
      <c r="BX561" s="181">
        <v>0</v>
      </c>
      <c r="CE561" s="181" t="s">
        <v>2755</v>
      </c>
      <c r="CL561" s="190">
        <f t="shared" si="3"/>
        <v>100</v>
      </c>
      <c r="CM561" s="181" t="str">
        <f>VLOOKUP(O561,[2]definitions_list_lookup!$K$30:$L$53,2,FALSE)</f>
        <v>Pl-b</v>
      </c>
    </row>
    <row r="562" spans="1:91" s="181" customFormat="1" ht="13">
      <c r="A562" s="179">
        <v>43296</v>
      </c>
      <c r="B562" s="180" t="s">
        <v>1496</v>
      </c>
      <c r="D562" s="180" t="s">
        <v>1497</v>
      </c>
      <c r="E562" s="181">
        <v>142</v>
      </c>
      <c r="F562" s="181">
        <v>3</v>
      </c>
      <c r="G562" s="182" t="str">
        <f t="shared" si="0"/>
        <v>142-3</v>
      </c>
      <c r="H562" s="181">
        <v>63.5</v>
      </c>
      <c r="I562" s="181">
        <v>74</v>
      </c>
      <c r="J562" s="183" t="str">
        <f>IF(((VLOOKUP($G562,[2]Depth_Lookup!$A$3:$J$561,9,FALSE))-(I562/100))&gt;=0,"Good","Too Long")</f>
        <v>Good</v>
      </c>
      <c r="K562" s="184">
        <f>(VLOOKUP($G562,[2]Depth_Lookup!$A$3:$J$561,10,FALSE))+(H562/100)</f>
        <v>310.56</v>
      </c>
      <c r="L562" s="184">
        <f>(VLOOKUP($G562,[2]Depth_Lookup!$A$3:$J$561,10,FALSE))+(I562/100)</f>
        <v>310.66500000000002</v>
      </c>
      <c r="M562" s="185" t="s">
        <v>2756</v>
      </c>
      <c r="N562" s="186">
        <v>3</v>
      </c>
      <c r="O562" s="181" t="s">
        <v>1491</v>
      </c>
      <c r="P562" s="181" t="s">
        <v>12</v>
      </c>
      <c r="Q562" s="182" t="str">
        <f t="shared" si="1"/>
        <v>Plagioclase-bearing Dunite</v>
      </c>
      <c r="R562" s="181" t="s">
        <v>21</v>
      </c>
      <c r="S562" s="180" t="str">
        <f t="shared" si="2"/>
        <v>Continuous</v>
      </c>
      <c r="T562" s="181" t="s">
        <v>2745</v>
      </c>
      <c r="U562" s="181" t="s">
        <v>138</v>
      </c>
      <c r="V562" s="181" t="s">
        <v>2728</v>
      </c>
      <c r="W562" s="187">
        <f>VLOOKUP(V562,[2]definitions_list_lookup!$A$13:$B$19,2,0)</f>
        <v>4</v>
      </c>
      <c r="X562" s="181" t="s">
        <v>89</v>
      </c>
      <c r="Y562" s="181" t="s">
        <v>93</v>
      </c>
      <c r="Z562" s="181" t="s">
        <v>2757</v>
      </c>
      <c r="AA562" s="186"/>
      <c r="AD562" s="188"/>
      <c r="AE562" s="182" t="e">
        <f>VLOOKUP(AD562,[2]definitions_list_lookup!$V$13:$W$16,2,0)</f>
        <v>#N/A</v>
      </c>
      <c r="AF562" s="189"/>
      <c r="AG562" s="181" t="s">
        <v>2721</v>
      </c>
      <c r="AH562" s="181">
        <v>97</v>
      </c>
      <c r="AI562" s="181">
        <v>5</v>
      </c>
      <c r="AJ562" s="181">
        <v>3</v>
      </c>
      <c r="AK562" s="181" t="s">
        <v>112</v>
      </c>
      <c r="AL562" s="181" t="s">
        <v>107</v>
      </c>
      <c r="AN562" s="181">
        <v>2</v>
      </c>
      <c r="AO562" s="181">
        <v>6</v>
      </c>
      <c r="AP562" s="181">
        <v>1</v>
      </c>
      <c r="AQ562" s="181" t="s">
        <v>112</v>
      </c>
      <c r="AR562" s="181" t="s">
        <v>107</v>
      </c>
      <c r="AT562" s="181">
        <v>0</v>
      </c>
      <c r="AZ562" s="181">
        <v>0</v>
      </c>
      <c r="BF562" s="181">
        <v>0</v>
      </c>
      <c r="BL562" s="181">
        <v>1</v>
      </c>
      <c r="BM562" s="181">
        <v>1</v>
      </c>
      <c r="BN562" s="181">
        <v>1</v>
      </c>
      <c r="BO562" s="181" t="s">
        <v>109</v>
      </c>
      <c r="BP562" s="181" t="s">
        <v>105</v>
      </c>
      <c r="BQ562" s="181" t="s">
        <v>2747</v>
      </c>
      <c r="BX562" s="181">
        <v>0</v>
      </c>
      <c r="CE562" s="181" t="s">
        <v>2758</v>
      </c>
      <c r="CL562" s="190">
        <f t="shared" si="3"/>
        <v>100</v>
      </c>
      <c r="CM562" s="181" t="str">
        <f>VLOOKUP(O562,[2]definitions_list_lookup!$K$30:$L$53,2,FALSE)</f>
        <v>Pl-b</v>
      </c>
    </row>
    <row r="563" spans="1:91" s="181" customFormat="1" ht="13">
      <c r="A563" s="179">
        <v>43296</v>
      </c>
      <c r="B563" s="180" t="s">
        <v>1496</v>
      </c>
      <c r="D563" s="180" t="s">
        <v>1497</v>
      </c>
      <c r="E563" s="181">
        <v>142</v>
      </c>
      <c r="F563" s="181">
        <v>4</v>
      </c>
      <c r="G563" s="182" t="str">
        <f t="shared" si="0"/>
        <v>142-4</v>
      </c>
      <c r="H563" s="181">
        <v>0</v>
      </c>
      <c r="I563" s="181">
        <v>32.5</v>
      </c>
      <c r="J563" s="183" t="str">
        <f>IF(((VLOOKUP($G563,[2]Depth_Lookup!$A$3:$J$561,9,FALSE))-(I563/100))&gt;=0,"Good","Too Long")</f>
        <v>Good</v>
      </c>
      <c r="K563" s="184">
        <f>(VLOOKUP($G563,[2]Depth_Lookup!$A$3:$J$561,10,FALSE))+(H563/100)</f>
        <v>310.66500000000002</v>
      </c>
      <c r="L563" s="184">
        <f>(VLOOKUP($G563,[2]Depth_Lookup!$A$3:$J$561,10,FALSE))+(I563/100)</f>
        <v>310.99</v>
      </c>
      <c r="M563" s="185" t="s">
        <v>2756</v>
      </c>
      <c r="N563" s="186">
        <v>3</v>
      </c>
      <c r="O563" s="181" t="s">
        <v>1491</v>
      </c>
      <c r="P563" s="181" t="s">
        <v>12</v>
      </c>
      <c r="Q563" s="182" t="str">
        <f t="shared" si="1"/>
        <v>Plagioclase-bearing Dunite</v>
      </c>
      <c r="R563" s="181" t="s">
        <v>2135</v>
      </c>
      <c r="S563" s="180" t="str">
        <f t="shared" si="2"/>
        <v>Modal</v>
      </c>
      <c r="T563" s="181" t="s">
        <v>2745</v>
      </c>
      <c r="U563" s="181" t="s">
        <v>138</v>
      </c>
      <c r="V563" s="181" t="s">
        <v>2728</v>
      </c>
      <c r="W563" s="187">
        <f>VLOOKUP(V563,[2]definitions_list_lookup!$A$13:$B$19,2,0)</f>
        <v>4</v>
      </c>
      <c r="X563" s="181" t="s">
        <v>89</v>
      </c>
      <c r="Y563" s="181" t="s">
        <v>93</v>
      </c>
      <c r="Z563" s="181" t="s">
        <v>2757</v>
      </c>
      <c r="AA563" s="186"/>
      <c r="AD563" s="188"/>
      <c r="AE563" s="182" t="e">
        <f>VLOOKUP(AD563,[2]definitions_list_lookup!$V$13:$W$16,2,0)</f>
        <v>#N/A</v>
      </c>
      <c r="AF563" s="189"/>
      <c r="AG563" s="181" t="s">
        <v>2721</v>
      </c>
      <c r="AH563" s="181">
        <v>97</v>
      </c>
      <c r="AI563" s="181">
        <v>5</v>
      </c>
      <c r="AJ563" s="181">
        <v>3</v>
      </c>
      <c r="AK563" s="181" t="s">
        <v>112</v>
      </c>
      <c r="AL563" s="181" t="s">
        <v>107</v>
      </c>
      <c r="AN563" s="181">
        <v>2</v>
      </c>
      <c r="AO563" s="181">
        <v>6</v>
      </c>
      <c r="AP563" s="181">
        <v>1</v>
      </c>
      <c r="AQ563" s="181" t="s">
        <v>112</v>
      </c>
      <c r="AR563" s="181" t="s">
        <v>107</v>
      </c>
      <c r="AT563" s="181">
        <v>0</v>
      </c>
      <c r="AZ563" s="181">
        <v>0</v>
      </c>
      <c r="BF563" s="181">
        <v>0</v>
      </c>
      <c r="BL563" s="181">
        <v>1</v>
      </c>
      <c r="BM563" s="181">
        <v>1</v>
      </c>
      <c r="BN563" s="181">
        <v>1</v>
      </c>
      <c r="BO563" s="181" t="s">
        <v>109</v>
      </c>
      <c r="BP563" s="181" t="s">
        <v>105</v>
      </c>
      <c r="BQ563" s="181" t="s">
        <v>2747</v>
      </c>
      <c r="BX563" s="181">
        <v>0</v>
      </c>
      <c r="CE563" s="181" t="s">
        <v>2758</v>
      </c>
      <c r="CL563" s="190">
        <f t="shared" si="3"/>
        <v>100</v>
      </c>
      <c r="CM563" s="181" t="str">
        <f>VLOOKUP(O563,[2]definitions_list_lookup!$K$30:$L$53,2,FALSE)</f>
        <v>Pl-b</v>
      </c>
    </row>
    <row r="564" spans="1:91" s="181" customFormat="1" ht="13">
      <c r="A564" s="179">
        <v>43296</v>
      </c>
      <c r="B564" s="180" t="s">
        <v>1496</v>
      </c>
      <c r="D564" s="180" t="s">
        <v>1497</v>
      </c>
      <c r="E564" s="181">
        <v>142</v>
      </c>
      <c r="F564" s="181">
        <v>4</v>
      </c>
      <c r="G564" s="182" t="str">
        <f t="shared" si="0"/>
        <v>142-4</v>
      </c>
      <c r="H564" s="181">
        <v>32.5</v>
      </c>
      <c r="I564" s="181">
        <v>35.5</v>
      </c>
      <c r="J564" s="183" t="str">
        <f>IF(((VLOOKUP($G564,[2]Depth_Lookup!$A$3:$J$561,9,FALSE))-(I564/100))&gt;=0,"Good","Too Long")</f>
        <v>Good</v>
      </c>
      <c r="K564" s="184">
        <f>(VLOOKUP($G564,[2]Depth_Lookup!$A$3:$J$561,10,FALSE))+(H564/100)</f>
        <v>310.99</v>
      </c>
      <c r="L564" s="184">
        <f>(VLOOKUP($G564,[2]Depth_Lookup!$A$3:$J$561,10,FALSE))+(I564/100)</f>
        <v>311.02000000000004</v>
      </c>
      <c r="M564" s="185" t="s">
        <v>2759</v>
      </c>
      <c r="N564" s="186">
        <v>1</v>
      </c>
      <c r="P564" s="181" t="s">
        <v>13</v>
      </c>
      <c r="Q564" s="182" t="str">
        <f t="shared" si="1"/>
        <v xml:space="preserve"> Harzburgite</v>
      </c>
      <c r="R564" s="181" t="s">
        <v>21</v>
      </c>
      <c r="S564" s="180" t="str">
        <f t="shared" si="2"/>
        <v>Modal</v>
      </c>
      <c r="T564" s="181" t="s">
        <v>2760</v>
      </c>
      <c r="U564" s="181" t="s">
        <v>139</v>
      </c>
      <c r="V564" s="181" t="s">
        <v>2728</v>
      </c>
      <c r="W564" s="187">
        <f>VLOOKUP(V564,[2]definitions_list_lookup!$A$13:$B$19,2,0)</f>
        <v>4</v>
      </c>
      <c r="X564" s="181" t="s">
        <v>89</v>
      </c>
      <c r="Y564" s="181" t="s">
        <v>93</v>
      </c>
      <c r="Z564" s="181" t="s">
        <v>2729</v>
      </c>
      <c r="AA564" s="186"/>
      <c r="AD564" s="188"/>
      <c r="AE564" s="182" t="e">
        <f>VLOOKUP(AD564,[2]definitions_list_lookup!$V$13:$W$16,2,0)</f>
        <v>#N/A</v>
      </c>
      <c r="AF564" s="189"/>
      <c r="AG564" s="181" t="s">
        <v>2721</v>
      </c>
      <c r="AH564" s="181">
        <v>95</v>
      </c>
      <c r="AI564" s="181">
        <v>2</v>
      </c>
      <c r="AJ564" s="181">
        <v>1</v>
      </c>
      <c r="AK564" s="181" t="s">
        <v>109</v>
      </c>
      <c r="AL564" s="181" t="s">
        <v>107</v>
      </c>
      <c r="AN564" s="181">
        <v>0</v>
      </c>
      <c r="AT564" s="181">
        <v>0</v>
      </c>
      <c r="AZ564" s="181">
        <v>5</v>
      </c>
      <c r="BA564" s="181">
        <v>1.5</v>
      </c>
      <c r="BB564" s="181">
        <v>1</v>
      </c>
      <c r="BC564" s="181" t="s">
        <v>109</v>
      </c>
      <c r="BD564" s="181" t="s">
        <v>107</v>
      </c>
      <c r="BF564" s="181">
        <v>0</v>
      </c>
      <c r="BL564" s="181">
        <v>0.1</v>
      </c>
      <c r="BM564" s="181">
        <v>0.1</v>
      </c>
      <c r="BN564" s="181">
        <v>0.1</v>
      </c>
      <c r="BO564" s="181" t="s">
        <v>109</v>
      </c>
      <c r="BP564" s="181" t="s">
        <v>105</v>
      </c>
      <c r="BX564" s="181">
        <v>0</v>
      </c>
      <c r="CE564" s="181" t="s">
        <v>2761</v>
      </c>
      <c r="CL564" s="190">
        <f t="shared" si="3"/>
        <v>100.1</v>
      </c>
      <c r="CM564" s="181" t="e">
        <f>VLOOKUP(O564,[2]definitions_list_lookup!$K$30:$L$53,2,FALSE)</f>
        <v>#N/A</v>
      </c>
    </row>
    <row r="565" spans="1:91" s="205" customFormat="1" ht="13">
      <c r="A565" s="203">
        <v>43296</v>
      </c>
      <c r="B565" s="204" t="s">
        <v>1496</v>
      </c>
      <c r="D565" s="204" t="s">
        <v>1497</v>
      </c>
      <c r="E565" s="205">
        <v>142</v>
      </c>
      <c r="F565" s="205">
        <v>4</v>
      </c>
      <c r="G565" s="206" t="str">
        <f t="shared" si="0"/>
        <v>142-4</v>
      </c>
      <c r="H565" s="205">
        <v>35.5</v>
      </c>
      <c r="I565" s="205">
        <v>46.5</v>
      </c>
      <c r="J565" s="207" t="str">
        <f>IF(((VLOOKUP($G565,[2]Depth_Lookup!$A$3:$J$561,9,FALSE))-(I565/100))&gt;=0,"Good","Too Long")</f>
        <v>Good</v>
      </c>
      <c r="K565" s="208">
        <f>(VLOOKUP($G565,[2]Depth_Lookup!$A$3:$J$561,10,FALSE))+(H565/100)</f>
        <v>311.02000000000004</v>
      </c>
      <c r="L565" s="208">
        <f>(VLOOKUP($G565,[2]Depth_Lookup!$A$3:$J$561,10,FALSE))+(I565/100)</f>
        <v>311.13</v>
      </c>
      <c r="M565" s="209" t="s">
        <v>2762</v>
      </c>
      <c r="N565" s="210">
        <v>1</v>
      </c>
      <c r="O565" s="205" t="s">
        <v>28</v>
      </c>
      <c r="P565" s="205" t="s">
        <v>12</v>
      </c>
      <c r="Q565" s="206" t="str">
        <f t="shared" si="1"/>
        <v>Orthopyroxene-bearing  Dunite</v>
      </c>
      <c r="R565" s="205" t="s">
        <v>21</v>
      </c>
      <c r="S565" s="204" t="str">
        <f t="shared" si="2"/>
        <v>Continuous</v>
      </c>
      <c r="T565" s="205" t="s">
        <v>160</v>
      </c>
      <c r="U565" s="205" t="s">
        <v>138</v>
      </c>
      <c r="V565" s="205" t="s">
        <v>2728</v>
      </c>
      <c r="W565" s="211">
        <f>VLOOKUP(V565,[2]definitions_list_lookup!$A$13:$B$19,2,0)</f>
        <v>4</v>
      </c>
      <c r="X565" s="205" t="s">
        <v>89</v>
      </c>
      <c r="Y565" s="205" t="s">
        <v>93</v>
      </c>
      <c r="Z565" s="205" t="s">
        <v>2729</v>
      </c>
      <c r="AA565" s="210"/>
      <c r="AD565" s="212"/>
      <c r="AE565" s="206" t="e">
        <f>VLOOKUP(AD565,[2]definitions_list_lookup!$V$13:$W$16,2,0)</f>
        <v>#N/A</v>
      </c>
      <c r="AF565" s="213"/>
      <c r="AG565" s="205" t="s">
        <v>2721</v>
      </c>
      <c r="AH565" s="205">
        <v>97</v>
      </c>
      <c r="AI565" s="205">
        <v>5</v>
      </c>
      <c r="AJ565" s="205">
        <v>2</v>
      </c>
      <c r="AK565" s="205" t="s">
        <v>109</v>
      </c>
      <c r="AL565" s="205" t="s">
        <v>107</v>
      </c>
      <c r="AN565" s="205">
        <v>0</v>
      </c>
      <c r="AT565" s="205">
        <v>0</v>
      </c>
      <c r="AZ565" s="205">
        <v>2</v>
      </c>
      <c r="BA565" s="205">
        <v>7</v>
      </c>
      <c r="BB565" s="205">
        <v>3</v>
      </c>
      <c r="BC565" s="205" t="s">
        <v>109</v>
      </c>
      <c r="BD565" s="205" t="s">
        <v>107</v>
      </c>
      <c r="BF565" s="205">
        <v>0</v>
      </c>
      <c r="BL565" s="205">
        <v>1</v>
      </c>
      <c r="BM565" s="205">
        <v>0.5</v>
      </c>
      <c r="BN565" s="205">
        <v>0.1</v>
      </c>
      <c r="BO565" s="205" t="s">
        <v>109</v>
      </c>
      <c r="BP565" s="205" t="s">
        <v>105</v>
      </c>
      <c r="BQ565" s="205" t="s">
        <v>2747</v>
      </c>
      <c r="BX565" s="205">
        <v>0</v>
      </c>
      <c r="CE565" s="205" t="s">
        <v>2763</v>
      </c>
      <c r="CL565" s="214">
        <f t="shared" si="3"/>
        <v>100</v>
      </c>
      <c r="CM565" s="205" t="str">
        <f>VLOOKUP(O565,[2]definitions_list_lookup!$K$30:$L$53,2,FALSE)</f>
        <v>Opx-b</v>
      </c>
    </row>
    <row r="566" spans="1:91">
      <c r="A566" s="159">
        <v>43297</v>
      </c>
      <c r="B566" s="139" t="s">
        <v>1496</v>
      </c>
      <c r="D566" s="139" t="s">
        <v>1497</v>
      </c>
      <c r="E566" s="139">
        <v>143</v>
      </c>
      <c r="F566" s="139">
        <v>1</v>
      </c>
      <c r="G566" s="160" t="s">
        <v>1167</v>
      </c>
      <c r="H566" s="139">
        <v>0</v>
      </c>
      <c r="I566" s="139">
        <v>2.5</v>
      </c>
      <c r="J566" s="169" t="s">
        <v>2507</v>
      </c>
      <c r="K566" s="184">
        <f>(VLOOKUP($G566,[2]Depth_Lookup!$A$3:$J$561,10,FALSE))+(H566/100)</f>
        <v>311.14999999999998</v>
      </c>
      <c r="L566" s="184">
        <f>(VLOOKUP($G566,[2]Depth_Lookup!$A$3:$J$561,10,FALSE))+(I566/100)</f>
        <v>311.17499999999995</v>
      </c>
      <c r="M566" s="149" t="s">
        <v>2775</v>
      </c>
      <c r="N566" s="164">
        <v>2</v>
      </c>
      <c r="O566" s="139" t="s">
        <v>28</v>
      </c>
      <c r="P566" s="139" t="s">
        <v>12</v>
      </c>
      <c r="Q566" s="139" t="s">
        <v>2630</v>
      </c>
      <c r="R566" s="160" t="s">
        <v>2135</v>
      </c>
      <c r="S566" s="139" t="s">
        <v>21</v>
      </c>
      <c r="V566" s="139" t="s">
        <v>1509</v>
      </c>
      <c r="W566" s="139">
        <v>4</v>
      </c>
      <c r="X566" s="165" t="s">
        <v>89</v>
      </c>
      <c r="Y566" s="139" t="s">
        <v>93</v>
      </c>
      <c r="Z566" s="139" t="s">
        <v>1946</v>
      </c>
      <c r="AD566" s="139" t="s">
        <v>146</v>
      </c>
      <c r="AE566" s="139">
        <v>0</v>
      </c>
      <c r="AG566" s="139" t="s">
        <v>2508</v>
      </c>
      <c r="AH566" s="160">
        <v>97</v>
      </c>
      <c r="AI566" s="166">
        <v>5</v>
      </c>
      <c r="AJ566" s="139">
        <v>2</v>
      </c>
      <c r="AK566" s="167" t="s">
        <v>109</v>
      </c>
      <c r="AL566" s="139" t="s">
        <v>107</v>
      </c>
      <c r="AN566" s="139">
        <v>0</v>
      </c>
      <c r="AT566" s="139">
        <v>0</v>
      </c>
      <c r="AZ566" s="139">
        <v>2</v>
      </c>
      <c r="BA566" s="139">
        <v>7</v>
      </c>
      <c r="BB566" s="139">
        <v>3</v>
      </c>
      <c r="BC566" s="139" t="s">
        <v>109</v>
      </c>
      <c r="BD566" s="139" t="s">
        <v>107</v>
      </c>
      <c r="BF566" s="167">
        <v>0</v>
      </c>
      <c r="BL566" s="139">
        <v>1</v>
      </c>
      <c r="BM566" s="167">
        <v>0.5</v>
      </c>
      <c r="BN566" s="139">
        <v>0.1</v>
      </c>
      <c r="BO566" s="139" t="s">
        <v>109</v>
      </c>
      <c r="BP566" s="139" t="s">
        <v>105</v>
      </c>
      <c r="BQ566" s="139" t="s">
        <v>2858</v>
      </c>
      <c r="BX566" s="139">
        <v>0</v>
      </c>
      <c r="CE566" s="139" t="s">
        <v>2859</v>
      </c>
      <c r="CL566" s="139">
        <v>100</v>
      </c>
      <c r="CM566" s="139" t="s">
        <v>2860</v>
      </c>
    </row>
    <row r="567" spans="1:91">
      <c r="A567" s="159">
        <v>43297</v>
      </c>
      <c r="B567" s="139" t="s">
        <v>1496</v>
      </c>
      <c r="D567" s="139" t="s">
        <v>1497</v>
      </c>
      <c r="E567" s="139">
        <v>143</v>
      </c>
      <c r="F567" s="139">
        <v>1</v>
      </c>
      <c r="G567" s="160" t="s">
        <v>1167</v>
      </c>
      <c r="H567" s="139">
        <v>2.5</v>
      </c>
      <c r="I567" s="139">
        <v>12</v>
      </c>
      <c r="J567" s="169" t="s">
        <v>2507</v>
      </c>
      <c r="K567" s="184">
        <f>(VLOOKUP($G567,[2]Depth_Lookup!$A$3:$J$561,10,FALSE))+(H567/100)</f>
        <v>311.17499999999995</v>
      </c>
      <c r="L567" s="184">
        <f>(VLOOKUP($G567,[2]Depth_Lookup!$A$3:$J$561,10,FALSE))+(I567/100)</f>
        <v>311.27</v>
      </c>
      <c r="M567" s="149" t="s">
        <v>2861</v>
      </c>
      <c r="N567" s="164">
        <v>1</v>
      </c>
      <c r="P567" s="139" t="s">
        <v>13</v>
      </c>
      <c r="Q567" s="139" t="s">
        <v>2774</v>
      </c>
      <c r="R567" s="160" t="s">
        <v>21</v>
      </c>
      <c r="S567" s="139" t="s">
        <v>21</v>
      </c>
      <c r="T567" s="139" t="s">
        <v>133</v>
      </c>
      <c r="U567" s="139" t="s">
        <v>138</v>
      </c>
      <c r="V567" s="139" t="s">
        <v>1509</v>
      </c>
      <c r="W567" s="139">
        <v>4</v>
      </c>
      <c r="X567" s="165" t="s">
        <v>89</v>
      </c>
      <c r="Y567" s="139" t="s">
        <v>1492</v>
      </c>
      <c r="Z567" s="139" t="s">
        <v>1946</v>
      </c>
      <c r="AD567" s="139" t="s">
        <v>146</v>
      </c>
      <c r="AE567" s="139">
        <v>0</v>
      </c>
      <c r="AG567" s="139" t="s">
        <v>2508</v>
      </c>
      <c r="AH567" s="160">
        <v>84.5</v>
      </c>
      <c r="AI567" s="166">
        <v>5</v>
      </c>
      <c r="AJ567" s="139">
        <v>1</v>
      </c>
      <c r="AK567" s="167" t="s">
        <v>110</v>
      </c>
      <c r="AL567" s="139" t="s">
        <v>107</v>
      </c>
      <c r="AN567" s="139">
        <v>0</v>
      </c>
      <c r="AT567" s="139">
        <v>0</v>
      </c>
      <c r="AZ567" s="139">
        <v>15</v>
      </c>
      <c r="BA567" s="139">
        <v>5</v>
      </c>
      <c r="BB567" s="139">
        <v>1</v>
      </c>
      <c r="BC567" s="139" t="s">
        <v>110</v>
      </c>
      <c r="BD567" s="139" t="s">
        <v>107</v>
      </c>
      <c r="BF567" s="167">
        <v>0</v>
      </c>
      <c r="BL567" s="139">
        <v>0.5</v>
      </c>
      <c r="BM567" s="167">
        <v>0.5</v>
      </c>
      <c r="BN567" s="139">
        <v>0.1</v>
      </c>
      <c r="BO567" s="139" t="s">
        <v>109</v>
      </c>
      <c r="BP567" s="139" t="s">
        <v>105</v>
      </c>
      <c r="BQ567" s="139" t="s">
        <v>2858</v>
      </c>
      <c r="BX567" s="139">
        <v>0</v>
      </c>
      <c r="CE567" s="139" t="s">
        <v>2862</v>
      </c>
      <c r="CL567" s="139">
        <v>100</v>
      </c>
      <c r="CM567" s="139" t="e">
        <v>#N/A</v>
      </c>
    </row>
    <row r="568" spans="1:91">
      <c r="A568" s="159">
        <v>43297</v>
      </c>
      <c r="B568" s="139" t="s">
        <v>1496</v>
      </c>
      <c r="D568" s="139" t="s">
        <v>1497</v>
      </c>
      <c r="E568" s="139">
        <v>143</v>
      </c>
      <c r="F568" s="139">
        <v>1</v>
      </c>
      <c r="G568" s="160" t="s">
        <v>1167</v>
      </c>
      <c r="H568" s="139">
        <v>12</v>
      </c>
      <c r="I568" s="139">
        <v>15</v>
      </c>
      <c r="J568" s="169" t="s">
        <v>2507</v>
      </c>
      <c r="K568" s="184">
        <f>(VLOOKUP($G568,[2]Depth_Lookup!$A$3:$J$561,10,FALSE))+(H568/100)</f>
        <v>311.27</v>
      </c>
      <c r="L568" s="184">
        <f>(VLOOKUP($G568,[2]Depth_Lookup!$A$3:$J$561,10,FALSE))+(I568/100)</f>
        <v>311.29999999999995</v>
      </c>
      <c r="M568" s="149" t="s">
        <v>2863</v>
      </c>
      <c r="N568" s="164">
        <v>1</v>
      </c>
      <c r="O568" s="139" t="s">
        <v>1493</v>
      </c>
      <c r="P568" s="139" t="s">
        <v>13</v>
      </c>
      <c r="Q568" s="139" t="s">
        <v>2864</v>
      </c>
      <c r="R568" s="160" t="s">
        <v>21</v>
      </c>
      <c r="S568" s="139" t="s">
        <v>21</v>
      </c>
      <c r="T568" s="139" t="s">
        <v>133</v>
      </c>
      <c r="U568" s="139" t="s">
        <v>138</v>
      </c>
      <c r="V568" s="139" t="s">
        <v>1509</v>
      </c>
      <c r="W568" s="139">
        <v>4</v>
      </c>
      <c r="X568" s="165" t="s">
        <v>89</v>
      </c>
      <c r="Y568" s="139" t="s">
        <v>1492</v>
      </c>
      <c r="Z568" s="139" t="s">
        <v>2865</v>
      </c>
      <c r="AD568" s="139" t="s">
        <v>146</v>
      </c>
      <c r="AE568" s="139">
        <v>0</v>
      </c>
      <c r="AG568" s="139" t="s">
        <v>2508</v>
      </c>
      <c r="AH568" s="160">
        <v>39.5</v>
      </c>
      <c r="AI568" s="166">
        <v>2</v>
      </c>
      <c r="AJ568" s="139">
        <v>1</v>
      </c>
      <c r="AK568" s="167" t="s">
        <v>110</v>
      </c>
      <c r="AL568" s="139" t="s">
        <v>107</v>
      </c>
      <c r="AN568" s="139">
        <v>40</v>
      </c>
      <c r="AO568" s="139">
        <v>6</v>
      </c>
      <c r="AP568" s="139">
        <v>3</v>
      </c>
      <c r="AQ568" s="139" t="s">
        <v>92</v>
      </c>
      <c r="AR568" s="167" t="s">
        <v>107</v>
      </c>
      <c r="AT568" s="139">
        <v>10</v>
      </c>
      <c r="AU568" s="139">
        <v>5</v>
      </c>
      <c r="AV568" s="139">
        <v>2</v>
      </c>
      <c r="AW568" s="139" t="s">
        <v>92</v>
      </c>
      <c r="AX568" s="139" t="s">
        <v>107</v>
      </c>
      <c r="AZ568" s="139">
        <v>10</v>
      </c>
      <c r="BA568" s="139">
        <v>5</v>
      </c>
      <c r="BB568" s="139">
        <v>1</v>
      </c>
      <c r="BC568" s="139" t="s">
        <v>109</v>
      </c>
      <c r="BD568" s="139" t="s">
        <v>107</v>
      </c>
      <c r="BF568" s="167">
        <v>0</v>
      </c>
      <c r="BL568" s="139">
        <v>0.5</v>
      </c>
      <c r="BM568" s="167">
        <v>0.5</v>
      </c>
      <c r="BN568" s="139">
        <v>0.1</v>
      </c>
      <c r="BO568" s="139" t="s">
        <v>109</v>
      </c>
      <c r="BP568" s="139" t="s">
        <v>105</v>
      </c>
      <c r="BQ568" s="139" t="s">
        <v>2858</v>
      </c>
      <c r="BX568" s="139">
        <v>0</v>
      </c>
      <c r="CE568" s="139" t="s">
        <v>2866</v>
      </c>
      <c r="CL568" s="139">
        <v>100</v>
      </c>
      <c r="CM568" s="139" t="s">
        <v>2867</v>
      </c>
    </row>
    <row r="569" spans="1:91">
      <c r="A569" s="159">
        <v>43297</v>
      </c>
      <c r="B569" s="139" t="s">
        <v>1496</v>
      </c>
      <c r="D569" s="139" t="s">
        <v>1497</v>
      </c>
      <c r="E569" s="139">
        <v>143</v>
      </c>
      <c r="F569" s="139">
        <v>1</v>
      </c>
      <c r="G569" s="160" t="s">
        <v>1167</v>
      </c>
      <c r="H569" s="139">
        <v>15</v>
      </c>
      <c r="I569" s="139">
        <v>32</v>
      </c>
      <c r="J569" s="169" t="s">
        <v>2507</v>
      </c>
      <c r="K569" s="184">
        <f>(VLOOKUP($G569,[2]Depth_Lookup!$A$3:$J$561,10,FALSE))+(H569/100)</f>
        <v>311.29999999999995</v>
      </c>
      <c r="L569" s="184">
        <f>(VLOOKUP($G569,[2]Depth_Lookup!$A$3:$J$561,10,FALSE))+(I569/100)</f>
        <v>311.46999999999997</v>
      </c>
      <c r="M569" s="149" t="s">
        <v>2868</v>
      </c>
      <c r="N569" s="164">
        <v>1</v>
      </c>
      <c r="P569" s="139" t="s">
        <v>13</v>
      </c>
      <c r="Q569" s="139" t="s">
        <v>2774</v>
      </c>
      <c r="R569" s="160" t="s">
        <v>21</v>
      </c>
      <c r="S569" s="139" t="s">
        <v>21</v>
      </c>
      <c r="T569" s="139" t="s">
        <v>133</v>
      </c>
      <c r="U569" s="139" t="s">
        <v>138</v>
      </c>
      <c r="V569" s="139" t="s">
        <v>1509</v>
      </c>
      <c r="W569" s="139">
        <v>4</v>
      </c>
      <c r="X569" s="165" t="s">
        <v>89</v>
      </c>
      <c r="Y569" s="139" t="s">
        <v>1492</v>
      </c>
      <c r="AD569" s="139" t="s">
        <v>146</v>
      </c>
      <c r="AE569" s="139">
        <v>0</v>
      </c>
      <c r="AG569" s="139" t="s">
        <v>2508</v>
      </c>
      <c r="AH569" s="160">
        <v>59.5</v>
      </c>
      <c r="AI569" s="166">
        <v>4</v>
      </c>
      <c r="AJ569" s="139">
        <v>2</v>
      </c>
      <c r="AK569" s="167" t="s">
        <v>110</v>
      </c>
      <c r="AL569" s="139" t="s">
        <v>107</v>
      </c>
      <c r="AN569" s="139">
        <v>0</v>
      </c>
      <c r="AT569" s="139">
        <v>0</v>
      </c>
      <c r="AZ569" s="139">
        <v>40</v>
      </c>
      <c r="BA569" s="139">
        <v>6</v>
      </c>
      <c r="BB569" s="139">
        <v>3</v>
      </c>
      <c r="BC569" s="139" t="s">
        <v>109</v>
      </c>
      <c r="BD569" s="139" t="s">
        <v>107</v>
      </c>
      <c r="BF569" s="167">
        <v>0</v>
      </c>
      <c r="BL569" s="139">
        <v>0.5</v>
      </c>
      <c r="BM569" s="167">
        <v>0.5</v>
      </c>
      <c r="BN569" s="139">
        <v>0.1</v>
      </c>
      <c r="BO569" s="139" t="s">
        <v>109</v>
      </c>
      <c r="BP569" s="139" t="s">
        <v>105</v>
      </c>
      <c r="BQ569" s="139" t="s">
        <v>2858</v>
      </c>
      <c r="BX569" s="139">
        <v>0</v>
      </c>
      <c r="CD569" s="139" t="s">
        <v>2869</v>
      </c>
      <c r="CE569" s="139" t="s">
        <v>2862</v>
      </c>
      <c r="CL569" s="139">
        <v>100</v>
      </c>
      <c r="CM569" s="139" t="e">
        <v>#N/A</v>
      </c>
    </row>
    <row r="570" spans="1:91">
      <c r="A570" s="159">
        <v>43297</v>
      </c>
      <c r="B570" s="139" t="s">
        <v>1496</v>
      </c>
      <c r="D570" s="139" t="s">
        <v>1497</v>
      </c>
      <c r="E570" s="139">
        <v>143</v>
      </c>
      <c r="F570" s="139">
        <v>1</v>
      </c>
      <c r="G570" s="160" t="s">
        <v>1167</v>
      </c>
      <c r="H570" s="139">
        <v>32</v>
      </c>
      <c r="I570" s="139">
        <v>34</v>
      </c>
      <c r="J570" s="169" t="s">
        <v>2507</v>
      </c>
      <c r="K570" s="184">
        <f>(VLOOKUP($G570,[2]Depth_Lookup!$A$3:$J$561,10,FALSE))+(H570/100)</f>
        <v>311.46999999999997</v>
      </c>
      <c r="L570" s="184">
        <f>(VLOOKUP($G570,[2]Depth_Lookup!$A$3:$J$561,10,FALSE))+(I570/100)</f>
        <v>311.48999999999995</v>
      </c>
      <c r="M570" s="149" t="s">
        <v>2870</v>
      </c>
      <c r="N570" s="164">
        <v>1</v>
      </c>
      <c r="O570" s="139" t="s">
        <v>1493</v>
      </c>
      <c r="P570" s="139" t="s">
        <v>13</v>
      </c>
      <c r="Q570" s="139" t="s">
        <v>2864</v>
      </c>
      <c r="R570" s="160" t="s">
        <v>21</v>
      </c>
      <c r="S570" s="139" t="s">
        <v>21</v>
      </c>
      <c r="T570" s="139" t="s">
        <v>133</v>
      </c>
      <c r="U570" s="139" t="s">
        <v>138</v>
      </c>
      <c r="V570" s="139" t="s">
        <v>1509</v>
      </c>
      <c r="W570" s="139">
        <v>4</v>
      </c>
      <c r="X570" s="165" t="s">
        <v>89</v>
      </c>
      <c r="Y570" s="139" t="s">
        <v>1492</v>
      </c>
      <c r="Z570" s="139" t="s">
        <v>2865</v>
      </c>
      <c r="AD570" s="139" t="s">
        <v>146</v>
      </c>
      <c r="AE570" s="139">
        <v>0</v>
      </c>
      <c r="AG570" s="139" t="s">
        <v>2508</v>
      </c>
      <c r="AH570" s="160">
        <v>39.5</v>
      </c>
      <c r="AI570" s="166">
        <v>2</v>
      </c>
      <c r="AJ570" s="139">
        <v>1</v>
      </c>
      <c r="AK570" s="167" t="s">
        <v>110</v>
      </c>
      <c r="AL570" s="139" t="s">
        <v>107</v>
      </c>
      <c r="AN570" s="139">
        <v>40</v>
      </c>
      <c r="AO570" s="139">
        <v>6</v>
      </c>
      <c r="AP570" s="139">
        <v>3</v>
      </c>
      <c r="AQ570" s="139" t="s">
        <v>92</v>
      </c>
      <c r="AR570" s="167" t="s">
        <v>107</v>
      </c>
      <c r="AT570" s="139">
        <v>10</v>
      </c>
      <c r="AU570" s="139">
        <v>5</v>
      </c>
      <c r="AV570" s="139">
        <v>2</v>
      </c>
      <c r="AW570" s="139" t="s">
        <v>92</v>
      </c>
      <c r="AX570" s="139" t="s">
        <v>107</v>
      </c>
      <c r="AZ570" s="139">
        <v>10</v>
      </c>
      <c r="BA570" s="139">
        <v>5</v>
      </c>
      <c r="BB570" s="139">
        <v>1</v>
      </c>
      <c r="BC570" s="139" t="s">
        <v>109</v>
      </c>
      <c r="BD570" s="139" t="s">
        <v>107</v>
      </c>
      <c r="BF570" s="167">
        <v>0</v>
      </c>
      <c r="BL570" s="139">
        <v>0.5</v>
      </c>
      <c r="BM570" s="167">
        <v>0.5</v>
      </c>
      <c r="BN570" s="139">
        <v>0.1</v>
      </c>
      <c r="BO570" s="139" t="s">
        <v>109</v>
      </c>
      <c r="BP570" s="139" t="s">
        <v>105</v>
      </c>
      <c r="BQ570" s="139" t="s">
        <v>2858</v>
      </c>
      <c r="BX570" s="139">
        <v>0</v>
      </c>
      <c r="CE570" s="139" t="s">
        <v>2866</v>
      </c>
      <c r="CL570" s="139">
        <v>100</v>
      </c>
      <c r="CM570" s="139" t="s">
        <v>2867</v>
      </c>
    </row>
    <row r="571" spans="1:91">
      <c r="A571" s="159">
        <v>43297</v>
      </c>
      <c r="B571" s="139" t="s">
        <v>1496</v>
      </c>
      <c r="D571" s="139" t="s">
        <v>1497</v>
      </c>
      <c r="E571" s="139">
        <v>143</v>
      </c>
      <c r="F571" s="139">
        <v>1</v>
      </c>
      <c r="G571" s="160" t="s">
        <v>1167</v>
      </c>
      <c r="H571" s="139">
        <v>34</v>
      </c>
      <c r="I571" s="139">
        <v>84.5</v>
      </c>
      <c r="J571" s="169" t="s">
        <v>2507</v>
      </c>
      <c r="K571" s="184">
        <f>(VLOOKUP($G571,[2]Depth_Lookup!$A$3:$J$561,10,FALSE))+(H571/100)</f>
        <v>311.48999999999995</v>
      </c>
      <c r="L571" s="184">
        <f>(VLOOKUP($G571,[2]Depth_Lookup!$A$3:$J$561,10,FALSE))+(I571/100)</f>
        <v>311.995</v>
      </c>
      <c r="M571" s="149" t="s">
        <v>2871</v>
      </c>
      <c r="N571" s="164">
        <v>8</v>
      </c>
      <c r="O571" s="139" t="s">
        <v>28</v>
      </c>
      <c r="P571" s="139" t="s">
        <v>12</v>
      </c>
      <c r="Q571" s="139" t="s">
        <v>2630</v>
      </c>
      <c r="R571" s="160" t="s">
        <v>21</v>
      </c>
      <c r="S571" s="139" t="s">
        <v>2135</v>
      </c>
      <c r="T571" s="139" t="s">
        <v>160</v>
      </c>
      <c r="U571" s="139" t="s">
        <v>138</v>
      </c>
      <c r="V571" s="139" t="s">
        <v>1509</v>
      </c>
      <c r="W571" s="139">
        <v>4</v>
      </c>
      <c r="X571" s="165" t="s">
        <v>89</v>
      </c>
      <c r="Y571" s="139" t="s">
        <v>93</v>
      </c>
      <c r="AD571" s="139" t="s">
        <v>146</v>
      </c>
      <c r="AE571" s="139">
        <v>0</v>
      </c>
      <c r="AG571" s="139" t="s">
        <v>2508</v>
      </c>
      <c r="AH571" s="160">
        <v>98</v>
      </c>
      <c r="AI571" s="166">
        <v>7</v>
      </c>
      <c r="AJ571" s="139">
        <v>3</v>
      </c>
      <c r="AK571" s="167" t="s">
        <v>109</v>
      </c>
      <c r="AL571" s="139" t="s">
        <v>107</v>
      </c>
      <c r="AN571" s="139">
        <v>0</v>
      </c>
      <c r="AT571" s="139">
        <v>0</v>
      </c>
      <c r="AZ571" s="139">
        <v>1</v>
      </c>
      <c r="BA571" s="139">
        <v>1</v>
      </c>
      <c r="BB571" s="139">
        <v>0.5</v>
      </c>
      <c r="BC571" s="139" t="s">
        <v>109</v>
      </c>
      <c r="BD571" s="139" t="s">
        <v>107</v>
      </c>
      <c r="BF571" s="167">
        <v>0</v>
      </c>
      <c r="BL571" s="139">
        <v>1</v>
      </c>
      <c r="BM571" s="167">
        <v>1</v>
      </c>
      <c r="BN571" s="139">
        <v>0.5</v>
      </c>
      <c r="BO571" s="139" t="s">
        <v>109</v>
      </c>
      <c r="BP571" s="139" t="s">
        <v>105</v>
      </c>
      <c r="BQ571" s="139" t="s">
        <v>2858</v>
      </c>
      <c r="BX571" s="139">
        <v>0</v>
      </c>
      <c r="CE571" s="139" t="s">
        <v>2872</v>
      </c>
      <c r="CL571" s="139">
        <v>100</v>
      </c>
      <c r="CM571" s="139" t="s">
        <v>2860</v>
      </c>
    </row>
    <row r="572" spans="1:91">
      <c r="A572" s="159">
        <v>43297</v>
      </c>
      <c r="B572" s="139" t="s">
        <v>1496</v>
      </c>
      <c r="D572" s="139" t="s">
        <v>1497</v>
      </c>
      <c r="E572" s="139">
        <v>143</v>
      </c>
      <c r="F572" s="139">
        <v>2</v>
      </c>
      <c r="G572" s="160" t="s">
        <v>1169</v>
      </c>
      <c r="H572" s="139">
        <v>0</v>
      </c>
      <c r="I572" s="139">
        <v>93.5</v>
      </c>
      <c r="J572" s="169" t="s">
        <v>2507</v>
      </c>
      <c r="K572" s="184">
        <f>(VLOOKUP($G572,[2]Depth_Lookup!$A$3:$J$561,10,FALSE))+(H572/100)</f>
        <v>311.995</v>
      </c>
      <c r="L572" s="184">
        <f>(VLOOKUP($G572,[2]Depth_Lookup!$A$3:$J$561,10,FALSE))+(I572/100)</f>
        <v>312.93</v>
      </c>
      <c r="M572" s="149" t="s">
        <v>2871</v>
      </c>
      <c r="N572" s="164">
        <v>8</v>
      </c>
      <c r="O572" s="139" t="s">
        <v>28</v>
      </c>
      <c r="P572" s="139" t="s">
        <v>12</v>
      </c>
      <c r="Q572" s="139" t="s">
        <v>2630</v>
      </c>
      <c r="R572" s="160" t="s">
        <v>2135</v>
      </c>
      <c r="S572" s="139" t="s">
        <v>18</v>
      </c>
      <c r="T572" s="139" t="s">
        <v>160</v>
      </c>
      <c r="U572" s="139" t="s">
        <v>138</v>
      </c>
      <c r="V572" s="139" t="s">
        <v>1509</v>
      </c>
      <c r="W572" s="139">
        <v>4</v>
      </c>
      <c r="X572" s="165" t="s">
        <v>89</v>
      </c>
      <c r="Y572" s="139" t="s">
        <v>93</v>
      </c>
      <c r="AD572" s="139" t="s">
        <v>146</v>
      </c>
      <c r="AE572" s="139">
        <v>0</v>
      </c>
      <c r="AG572" s="139" t="s">
        <v>2508</v>
      </c>
      <c r="AH572" s="160">
        <v>98</v>
      </c>
      <c r="AI572" s="166">
        <v>7</v>
      </c>
      <c r="AJ572" s="139">
        <v>3</v>
      </c>
      <c r="AK572" s="167" t="s">
        <v>109</v>
      </c>
      <c r="AL572" s="139" t="s">
        <v>107</v>
      </c>
      <c r="AN572" s="139">
        <v>0</v>
      </c>
      <c r="AT572" s="139">
        <v>0</v>
      </c>
      <c r="AZ572" s="139">
        <v>1</v>
      </c>
      <c r="BA572" s="139">
        <v>1</v>
      </c>
      <c r="BB572" s="139">
        <v>0.5</v>
      </c>
      <c r="BC572" s="139" t="s">
        <v>109</v>
      </c>
      <c r="BD572" s="139" t="s">
        <v>107</v>
      </c>
      <c r="BF572" s="167">
        <v>0</v>
      </c>
      <c r="BL572" s="139">
        <v>1</v>
      </c>
      <c r="BM572" s="167">
        <v>1</v>
      </c>
      <c r="BN572" s="139">
        <v>0.5</v>
      </c>
      <c r="BO572" s="139" t="s">
        <v>109</v>
      </c>
      <c r="BP572" s="139" t="s">
        <v>105</v>
      </c>
      <c r="BQ572" s="139" t="s">
        <v>2858</v>
      </c>
      <c r="BX572" s="139">
        <v>0</v>
      </c>
      <c r="CE572" s="139" t="s">
        <v>2872</v>
      </c>
      <c r="CL572" s="139">
        <v>100</v>
      </c>
      <c r="CM572" s="139" t="s">
        <v>2860</v>
      </c>
    </row>
    <row r="573" spans="1:91">
      <c r="A573" s="159">
        <v>43297</v>
      </c>
      <c r="B573" s="139" t="s">
        <v>1496</v>
      </c>
      <c r="D573" s="139" t="s">
        <v>1497</v>
      </c>
      <c r="E573" s="139">
        <v>143</v>
      </c>
      <c r="F573" s="139">
        <v>3</v>
      </c>
      <c r="G573" s="160" t="s">
        <v>1171</v>
      </c>
      <c r="H573" s="139">
        <v>0</v>
      </c>
      <c r="I573" s="139">
        <v>76</v>
      </c>
      <c r="J573" s="169" t="s">
        <v>2507</v>
      </c>
      <c r="K573" s="184">
        <f>(VLOOKUP($G573,[2]Depth_Lookup!$A$3:$J$561,10,FALSE))+(H573/100)</f>
        <v>312.93</v>
      </c>
      <c r="L573" s="184">
        <f>(VLOOKUP($G573,[2]Depth_Lookup!$A$3:$J$561,10,FALSE))+(I573/100)</f>
        <v>313.69</v>
      </c>
      <c r="M573" s="149" t="s">
        <v>2873</v>
      </c>
      <c r="N573" s="164">
        <v>2</v>
      </c>
      <c r="P573" s="139" t="s">
        <v>13</v>
      </c>
      <c r="Q573" s="139" t="s">
        <v>2774</v>
      </c>
      <c r="R573" s="160" t="s">
        <v>18</v>
      </c>
      <c r="S573" s="139" t="s">
        <v>21</v>
      </c>
      <c r="V573" s="139" t="s">
        <v>1509</v>
      </c>
      <c r="W573" s="139">
        <v>4</v>
      </c>
      <c r="X573" s="165" t="s">
        <v>89</v>
      </c>
      <c r="Y573" s="139" t="s">
        <v>1492</v>
      </c>
      <c r="AD573" s="139" t="s">
        <v>146</v>
      </c>
      <c r="AE573" s="139">
        <v>0</v>
      </c>
      <c r="AG573" s="139" t="s">
        <v>2508</v>
      </c>
      <c r="AH573" s="160">
        <v>59</v>
      </c>
      <c r="AI573" s="166">
        <v>4</v>
      </c>
      <c r="AJ573" s="139">
        <v>2</v>
      </c>
      <c r="AK573" s="167" t="s">
        <v>110</v>
      </c>
      <c r="AL573" s="139" t="s">
        <v>105</v>
      </c>
      <c r="AN573" s="139">
        <v>0</v>
      </c>
      <c r="AT573" s="139">
        <v>0</v>
      </c>
      <c r="AZ573" s="139">
        <v>40</v>
      </c>
      <c r="BA573" s="139">
        <v>6</v>
      </c>
      <c r="BB573" s="139">
        <v>3</v>
      </c>
      <c r="BC573" s="139" t="s">
        <v>110</v>
      </c>
      <c r="BD573" s="139" t="s">
        <v>107</v>
      </c>
      <c r="BF573" s="167">
        <v>0</v>
      </c>
      <c r="BL573" s="139">
        <v>1</v>
      </c>
      <c r="BM573" s="167">
        <v>1</v>
      </c>
      <c r="BN573" s="139">
        <v>0.5</v>
      </c>
      <c r="BO573" s="139" t="s">
        <v>109</v>
      </c>
      <c r="BP573" s="139" t="s">
        <v>105</v>
      </c>
      <c r="BQ573" s="139" t="s">
        <v>2858</v>
      </c>
      <c r="BX573" s="139">
        <v>0</v>
      </c>
      <c r="CE573" s="139" t="s">
        <v>2862</v>
      </c>
      <c r="CL573" s="139">
        <v>100</v>
      </c>
      <c r="CM573" s="139" t="e">
        <v>#N/A</v>
      </c>
    </row>
    <row r="574" spans="1:91">
      <c r="A574" s="159">
        <v>43297</v>
      </c>
      <c r="B574" s="139" t="s">
        <v>1496</v>
      </c>
      <c r="D574" s="139" t="s">
        <v>1497</v>
      </c>
      <c r="E574" s="139">
        <v>143</v>
      </c>
      <c r="F574" s="139">
        <v>3</v>
      </c>
      <c r="G574" s="160" t="s">
        <v>1171</v>
      </c>
      <c r="H574" s="139">
        <v>76</v>
      </c>
      <c r="I574" s="139">
        <v>91</v>
      </c>
      <c r="J574" s="169" t="s">
        <v>2507</v>
      </c>
      <c r="K574" s="184">
        <f>(VLOOKUP($G574,[2]Depth_Lookup!$A$3:$J$561,10,FALSE))+(H574/100)</f>
        <v>313.69</v>
      </c>
      <c r="L574" s="184">
        <f>(VLOOKUP($G574,[2]Depth_Lookup!$A$3:$J$561,10,FALSE))+(I574/100)</f>
        <v>313.84000000000003</v>
      </c>
      <c r="M574" s="149" t="s">
        <v>2874</v>
      </c>
      <c r="N574" s="164">
        <v>3</v>
      </c>
      <c r="O574" s="139" t="s">
        <v>1494</v>
      </c>
      <c r="P574" s="139" t="s">
        <v>13</v>
      </c>
      <c r="Q574" s="139" t="s">
        <v>2875</v>
      </c>
      <c r="R574" s="160" t="s">
        <v>21</v>
      </c>
      <c r="S574" s="139" t="s">
        <v>21</v>
      </c>
      <c r="T574" s="139" t="s">
        <v>160</v>
      </c>
      <c r="U574" s="139" t="s">
        <v>138</v>
      </c>
      <c r="V574" s="139" t="s">
        <v>1509</v>
      </c>
      <c r="W574" s="139">
        <v>4</v>
      </c>
      <c r="X574" s="165" t="s">
        <v>89</v>
      </c>
      <c r="Y574" s="139" t="s">
        <v>1492</v>
      </c>
      <c r="AD574" s="139" t="s">
        <v>146</v>
      </c>
      <c r="AE574" s="139">
        <v>0</v>
      </c>
      <c r="AG574" s="139" t="s">
        <v>2508</v>
      </c>
      <c r="AH574" s="160">
        <v>59</v>
      </c>
      <c r="AI574" s="166">
        <v>5</v>
      </c>
      <c r="AJ574" s="139">
        <v>2</v>
      </c>
      <c r="AK574" s="167" t="s">
        <v>110</v>
      </c>
      <c r="AL574" s="139" t="s">
        <v>107</v>
      </c>
      <c r="AN574" s="139">
        <v>0</v>
      </c>
      <c r="AO574" s="139">
        <v>7</v>
      </c>
      <c r="AP574" s="139">
        <v>3</v>
      </c>
      <c r="AQ574" s="139" t="s">
        <v>92</v>
      </c>
      <c r="AR574" s="167" t="s">
        <v>107</v>
      </c>
      <c r="AS574" s="139" t="s">
        <v>2876</v>
      </c>
      <c r="AT574" s="139">
        <v>10</v>
      </c>
      <c r="AU574" s="139">
        <v>7</v>
      </c>
      <c r="AV574" s="139">
        <v>3</v>
      </c>
      <c r="AW574" s="139" t="s">
        <v>92</v>
      </c>
      <c r="AX574" s="139" t="s">
        <v>107</v>
      </c>
      <c r="AZ574" s="139">
        <v>30</v>
      </c>
      <c r="BA574" s="139">
        <v>5</v>
      </c>
      <c r="BB574" s="139">
        <v>3</v>
      </c>
      <c r="BC574" s="139" t="s">
        <v>110</v>
      </c>
      <c r="BD574" s="139" t="s">
        <v>107</v>
      </c>
      <c r="BF574" s="167">
        <v>0</v>
      </c>
      <c r="BL574" s="139">
        <v>1</v>
      </c>
      <c r="BM574" s="167">
        <v>1</v>
      </c>
      <c r="BN574" s="139">
        <v>1</v>
      </c>
      <c r="BO574" s="139" t="s">
        <v>109</v>
      </c>
      <c r="BP574" s="139" t="s">
        <v>105</v>
      </c>
      <c r="BQ574" s="139" t="s">
        <v>2858</v>
      </c>
      <c r="BX574" s="139">
        <v>0</v>
      </c>
      <c r="CE574" s="139" t="s">
        <v>2877</v>
      </c>
      <c r="CL574" s="139">
        <v>100</v>
      </c>
      <c r="CM574" s="139" t="s">
        <v>2878</v>
      </c>
    </row>
    <row r="575" spans="1:91">
      <c r="A575" s="159">
        <v>43297</v>
      </c>
      <c r="B575" s="139" t="s">
        <v>1496</v>
      </c>
      <c r="D575" s="139" t="s">
        <v>1497</v>
      </c>
      <c r="E575" s="139">
        <v>143</v>
      </c>
      <c r="F575" s="139">
        <v>3</v>
      </c>
      <c r="G575" s="160" t="s">
        <v>1171</v>
      </c>
      <c r="H575" s="139">
        <v>91</v>
      </c>
      <c r="I575" s="139">
        <v>96</v>
      </c>
      <c r="J575" s="169" t="s">
        <v>2507</v>
      </c>
      <c r="K575" s="184">
        <f>(VLOOKUP($G575,[2]Depth_Lookup!$A$3:$J$561,10,FALSE))+(H575/100)</f>
        <v>313.84000000000003</v>
      </c>
      <c r="L575" s="184">
        <f>(VLOOKUP($G575,[2]Depth_Lookup!$A$3:$J$561,10,FALSE))+(I575/100)</f>
        <v>313.89</v>
      </c>
      <c r="M575" s="149" t="s">
        <v>2879</v>
      </c>
      <c r="N575" s="164">
        <v>3</v>
      </c>
      <c r="P575" s="139" t="s">
        <v>12</v>
      </c>
      <c r="Q575" s="139" t="s">
        <v>1588</v>
      </c>
      <c r="R575" s="160" t="s">
        <v>21</v>
      </c>
      <c r="S575" s="139" t="s">
        <v>2135</v>
      </c>
      <c r="T575" s="139" t="s">
        <v>160</v>
      </c>
      <c r="U575" s="139" t="s">
        <v>138</v>
      </c>
      <c r="V575" s="139" t="s">
        <v>1509</v>
      </c>
      <c r="W575" s="139">
        <v>4</v>
      </c>
      <c r="X575" s="165" t="s">
        <v>89</v>
      </c>
      <c r="Y575" s="139" t="s">
        <v>93</v>
      </c>
      <c r="AD575" s="139" t="s">
        <v>146</v>
      </c>
      <c r="AE575" s="139">
        <v>0</v>
      </c>
      <c r="AG575" s="139" t="s">
        <v>2508</v>
      </c>
      <c r="AH575" s="160">
        <v>99</v>
      </c>
      <c r="AI575" s="166">
        <v>3</v>
      </c>
      <c r="AJ575" s="139">
        <v>2</v>
      </c>
      <c r="AK575" s="167" t="s">
        <v>109</v>
      </c>
      <c r="AL575" s="139" t="s">
        <v>107</v>
      </c>
      <c r="AN575" s="139">
        <v>0</v>
      </c>
      <c r="AT575" s="139">
        <v>0</v>
      </c>
      <c r="AZ575" s="139">
        <v>0</v>
      </c>
      <c r="BF575" s="167">
        <v>0</v>
      </c>
      <c r="BL575" s="139">
        <v>1</v>
      </c>
      <c r="BM575" s="167">
        <v>2</v>
      </c>
      <c r="BN575" s="139">
        <v>1</v>
      </c>
      <c r="BO575" s="139" t="s">
        <v>109</v>
      </c>
      <c r="BP575" s="139" t="s">
        <v>105</v>
      </c>
      <c r="BQ575" s="139" t="s">
        <v>2858</v>
      </c>
      <c r="BX575" s="139">
        <v>0</v>
      </c>
      <c r="CE575" s="139" t="s">
        <v>2880</v>
      </c>
      <c r="CL575" s="139">
        <v>100</v>
      </c>
      <c r="CM575" s="139" t="e">
        <v>#N/A</v>
      </c>
    </row>
    <row r="576" spans="1:91">
      <c r="A576" s="159">
        <v>43297</v>
      </c>
      <c r="B576" s="139" t="s">
        <v>1496</v>
      </c>
      <c r="D576" s="139" t="s">
        <v>1497</v>
      </c>
      <c r="E576" s="139">
        <v>143</v>
      </c>
      <c r="F576" s="139">
        <v>4</v>
      </c>
      <c r="G576" s="160" t="s">
        <v>1173</v>
      </c>
      <c r="H576" s="139">
        <v>0</v>
      </c>
      <c r="I576" s="139">
        <v>8</v>
      </c>
      <c r="J576" s="169" t="s">
        <v>2507</v>
      </c>
      <c r="K576" s="184">
        <f>(VLOOKUP($G576,[2]Depth_Lookup!$A$3:$J$561,10,FALSE))+(H576/100)</f>
        <v>313.89</v>
      </c>
      <c r="L576" s="184">
        <f>(VLOOKUP($G576,[2]Depth_Lookup!$A$3:$J$561,10,FALSE))+(I576/100)</f>
        <v>313.96999999999997</v>
      </c>
      <c r="M576" s="149" t="s">
        <v>2879</v>
      </c>
      <c r="N576" s="164">
        <v>3</v>
      </c>
      <c r="P576" s="139" t="s">
        <v>12</v>
      </c>
      <c r="Q576" s="139" t="s">
        <v>1588</v>
      </c>
      <c r="R576" s="160" t="s">
        <v>2135</v>
      </c>
      <c r="S576" s="139" t="s">
        <v>1939</v>
      </c>
      <c r="T576" s="139" t="s">
        <v>160</v>
      </c>
      <c r="U576" s="139" t="s">
        <v>138</v>
      </c>
      <c r="V576" s="139" t="s">
        <v>1509</v>
      </c>
      <c r="W576" s="139">
        <v>4</v>
      </c>
      <c r="X576" s="165" t="s">
        <v>89</v>
      </c>
      <c r="Y576" s="139" t="s">
        <v>93</v>
      </c>
      <c r="AD576" s="139" t="s">
        <v>146</v>
      </c>
      <c r="AE576" s="139">
        <v>0</v>
      </c>
      <c r="AG576" s="139" t="s">
        <v>2508</v>
      </c>
      <c r="AH576" s="160">
        <v>99</v>
      </c>
      <c r="AI576" s="166">
        <v>3</v>
      </c>
      <c r="AJ576" s="139">
        <v>2</v>
      </c>
      <c r="AK576" s="167" t="s">
        <v>109</v>
      </c>
      <c r="AL576" s="139" t="s">
        <v>107</v>
      </c>
      <c r="AN576" s="139">
        <v>0</v>
      </c>
      <c r="AT576" s="139">
        <v>0</v>
      </c>
      <c r="AZ576" s="139">
        <v>0</v>
      </c>
      <c r="BF576" s="167">
        <v>0</v>
      </c>
      <c r="BL576" s="139">
        <v>1</v>
      </c>
      <c r="BM576" s="167">
        <v>2</v>
      </c>
      <c r="BN576" s="139">
        <v>1</v>
      </c>
      <c r="BO576" s="139" t="s">
        <v>109</v>
      </c>
      <c r="BP576" s="139" t="s">
        <v>105</v>
      </c>
      <c r="BQ576" s="139" t="s">
        <v>2858</v>
      </c>
      <c r="BX576" s="139">
        <v>0</v>
      </c>
      <c r="CE576" s="139" t="s">
        <v>2880</v>
      </c>
      <c r="CL576" s="139">
        <v>100</v>
      </c>
      <c r="CM576" s="139" t="e">
        <v>#N/A</v>
      </c>
    </row>
    <row r="577" spans="1:91">
      <c r="A577" s="159">
        <v>43297</v>
      </c>
      <c r="B577" s="139" t="s">
        <v>1496</v>
      </c>
      <c r="D577" s="139" t="s">
        <v>1497</v>
      </c>
      <c r="E577" s="139">
        <v>143</v>
      </c>
      <c r="F577" s="139">
        <v>4</v>
      </c>
      <c r="G577" s="160" t="s">
        <v>1173</v>
      </c>
      <c r="H577" s="139">
        <v>8</v>
      </c>
      <c r="I577" s="139">
        <v>9</v>
      </c>
      <c r="J577" s="169" t="s">
        <v>2507</v>
      </c>
      <c r="K577" s="184">
        <f>(VLOOKUP($G577,[2]Depth_Lookup!$A$3:$J$561,10,FALSE))+(H577/100)</f>
        <v>313.96999999999997</v>
      </c>
      <c r="L577" s="184">
        <f>(VLOOKUP($G577,[2]Depth_Lookup!$A$3:$J$561,10,FALSE))+(I577/100)</f>
        <v>313.97999999999996</v>
      </c>
      <c r="M577" s="149" t="s">
        <v>2881</v>
      </c>
      <c r="N577" s="164">
        <v>1</v>
      </c>
      <c r="O577" s="139" t="s">
        <v>2882</v>
      </c>
      <c r="P577" s="139" t="s">
        <v>7</v>
      </c>
      <c r="Q577" s="139" t="s">
        <v>2883</v>
      </c>
      <c r="R577" s="160" t="s">
        <v>1939</v>
      </c>
      <c r="S577" s="139" t="s">
        <v>1939</v>
      </c>
      <c r="T577" s="139" t="s">
        <v>133</v>
      </c>
      <c r="U577" s="139" t="s">
        <v>139</v>
      </c>
      <c r="V577" s="139" t="s">
        <v>1509</v>
      </c>
      <c r="W577" s="139">
        <v>4</v>
      </c>
      <c r="X577" s="165" t="s">
        <v>89</v>
      </c>
      <c r="Y577" s="139" t="s">
        <v>93</v>
      </c>
      <c r="AD577" s="139" t="s">
        <v>146</v>
      </c>
      <c r="AE577" s="139">
        <v>0</v>
      </c>
      <c r="AG577" s="139" t="s">
        <v>2508</v>
      </c>
      <c r="AH577" s="160">
        <v>20</v>
      </c>
      <c r="AI577" s="166">
        <v>4</v>
      </c>
      <c r="AJ577" s="139">
        <v>3</v>
      </c>
      <c r="AK577" s="167" t="s">
        <v>109</v>
      </c>
      <c r="AL577" s="139" t="s">
        <v>105</v>
      </c>
      <c r="AN577" s="139">
        <v>79</v>
      </c>
      <c r="AO577" s="139">
        <v>4</v>
      </c>
      <c r="AP577" s="139">
        <v>2</v>
      </c>
      <c r="AQ577" s="139" t="s">
        <v>113</v>
      </c>
      <c r="AR577" s="167" t="s">
        <v>107</v>
      </c>
      <c r="AT577" s="139">
        <v>0</v>
      </c>
      <c r="AZ577" s="139">
        <v>0</v>
      </c>
      <c r="BF577" s="167">
        <v>0</v>
      </c>
      <c r="BL577" s="139">
        <v>1</v>
      </c>
      <c r="BM577" s="167">
        <v>0.5</v>
      </c>
      <c r="BN577" s="139">
        <v>0.1</v>
      </c>
      <c r="BO577" s="139" t="s">
        <v>109</v>
      </c>
      <c r="BP577" s="139" t="s">
        <v>105</v>
      </c>
      <c r="BQ577" s="139" t="s">
        <v>2858</v>
      </c>
      <c r="BX577" s="139">
        <v>0</v>
      </c>
      <c r="CE577" s="139" t="s">
        <v>2884</v>
      </c>
      <c r="CL577" s="139">
        <v>100</v>
      </c>
      <c r="CM577" s="139" t="s">
        <v>2885</v>
      </c>
    </row>
    <row r="578" spans="1:91">
      <c r="A578" s="159">
        <v>43297</v>
      </c>
      <c r="B578" s="139" t="s">
        <v>1496</v>
      </c>
      <c r="D578" s="139" t="s">
        <v>1497</v>
      </c>
      <c r="E578" s="139">
        <v>143</v>
      </c>
      <c r="F578" s="139">
        <v>4</v>
      </c>
      <c r="G578" s="160" t="s">
        <v>1173</v>
      </c>
      <c r="H578" s="139">
        <v>9</v>
      </c>
      <c r="I578" s="139">
        <v>33</v>
      </c>
      <c r="J578" s="169" t="s">
        <v>2507</v>
      </c>
      <c r="K578" s="184">
        <f>(VLOOKUP($G578,[2]Depth_Lookup!$A$3:$J$561,10,FALSE))+(H578/100)</f>
        <v>313.97999999999996</v>
      </c>
      <c r="L578" s="184">
        <f>(VLOOKUP($G578,[2]Depth_Lookup!$A$3:$J$561,10,FALSE))+(I578/100)</f>
        <v>314.21999999999997</v>
      </c>
      <c r="M578" s="149" t="s">
        <v>2886</v>
      </c>
      <c r="N578" s="164">
        <v>2</v>
      </c>
      <c r="P578" s="139" t="s">
        <v>12</v>
      </c>
      <c r="Q578" s="139" t="s">
        <v>1588</v>
      </c>
      <c r="R578" s="160" t="s">
        <v>1939</v>
      </c>
      <c r="S578" s="139" t="s">
        <v>2135</v>
      </c>
      <c r="T578" s="139" t="s">
        <v>133</v>
      </c>
      <c r="U578" s="139" t="s">
        <v>139</v>
      </c>
      <c r="V578" s="139" t="s">
        <v>1509</v>
      </c>
      <c r="W578" s="139">
        <v>4</v>
      </c>
      <c r="X578" s="165" t="s">
        <v>89</v>
      </c>
      <c r="Y578" s="139" t="s">
        <v>93</v>
      </c>
      <c r="AD578" s="139" t="s">
        <v>146</v>
      </c>
      <c r="AE578" s="139">
        <v>0</v>
      </c>
      <c r="AG578" s="139" t="s">
        <v>2508</v>
      </c>
      <c r="AH578" s="160">
        <v>99</v>
      </c>
      <c r="AI578" s="166">
        <v>5</v>
      </c>
      <c r="AJ578" s="139">
        <v>2</v>
      </c>
      <c r="AK578" s="167" t="s">
        <v>109</v>
      </c>
      <c r="AL578" s="139" t="s">
        <v>107</v>
      </c>
      <c r="AN578" s="139">
        <v>0</v>
      </c>
      <c r="AT578" s="139">
        <v>0</v>
      </c>
      <c r="AZ578" s="139">
        <v>0</v>
      </c>
      <c r="BF578" s="167">
        <v>0</v>
      </c>
      <c r="BL578" s="139">
        <v>1</v>
      </c>
      <c r="BM578" s="167">
        <v>1</v>
      </c>
      <c r="BN578" s="139">
        <v>0.5</v>
      </c>
      <c r="BO578" s="139" t="s">
        <v>109</v>
      </c>
      <c r="BP578" s="139" t="s">
        <v>105</v>
      </c>
      <c r="BQ578" s="139" t="s">
        <v>2858</v>
      </c>
      <c r="BX578" s="139">
        <v>0</v>
      </c>
      <c r="CE578" s="139" t="s">
        <v>2880</v>
      </c>
      <c r="CL578" s="139">
        <v>100</v>
      </c>
      <c r="CM578" s="139" t="e">
        <v>#N/A</v>
      </c>
    </row>
    <row r="579" spans="1:91">
      <c r="A579" s="159">
        <v>43297</v>
      </c>
      <c r="B579" s="139" t="s">
        <v>1496</v>
      </c>
      <c r="D579" s="139" t="s">
        <v>1497</v>
      </c>
      <c r="E579" s="139">
        <v>144</v>
      </c>
      <c r="F579" s="139">
        <v>1</v>
      </c>
      <c r="G579" s="160" t="s">
        <v>1175</v>
      </c>
      <c r="H579" s="139">
        <v>0</v>
      </c>
      <c r="I579" s="139">
        <v>5.5</v>
      </c>
      <c r="J579" s="169" t="s">
        <v>2507</v>
      </c>
      <c r="K579" s="184">
        <f>(VLOOKUP($G579,[2]Depth_Lookup!$A$3:$J$561,10,FALSE))+(H579/100)</f>
        <v>314.14999999999998</v>
      </c>
      <c r="L579" s="184">
        <f>(VLOOKUP($G579,[2]Depth_Lookup!$A$3:$J$561,10,FALSE))+(I579/100)</f>
        <v>314.20499999999998</v>
      </c>
      <c r="M579" s="149" t="s">
        <v>2886</v>
      </c>
      <c r="N579" s="164">
        <v>2</v>
      </c>
      <c r="P579" s="139" t="s">
        <v>12</v>
      </c>
      <c r="Q579" s="139" t="s">
        <v>1588</v>
      </c>
      <c r="R579" s="160" t="s">
        <v>2135</v>
      </c>
      <c r="S579" s="139" t="s">
        <v>21</v>
      </c>
      <c r="T579" s="139" t="s">
        <v>133</v>
      </c>
      <c r="U579" s="139" t="s">
        <v>139</v>
      </c>
      <c r="V579" s="139" t="s">
        <v>1509</v>
      </c>
      <c r="W579" s="139">
        <v>4</v>
      </c>
      <c r="X579" s="165" t="s">
        <v>89</v>
      </c>
      <c r="Y579" s="139" t="s">
        <v>93</v>
      </c>
      <c r="AD579" s="139" t="s">
        <v>146</v>
      </c>
      <c r="AE579" s="139">
        <v>0</v>
      </c>
      <c r="AG579" s="139" t="s">
        <v>2508</v>
      </c>
      <c r="AH579" s="160">
        <v>99</v>
      </c>
      <c r="AI579" s="166">
        <v>5</v>
      </c>
      <c r="AJ579" s="139">
        <v>2</v>
      </c>
      <c r="AK579" s="167" t="s">
        <v>109</v>
      </c>
      <c r="AL579" s="139" t="s">
        <v>107</v>
      </c>
      <c r="AN579" s="139">
        <v>0</v>
      </c>
      <c r="AT579" s="139">
        <v>0</v>
      </c>
      <c r="AZ579" s="139">
        <v>0</v>
      </c>
      <c r="BF579" s="167">
        <v>0</v>
      </c>
      <c r="BL579" s="139">
        <v>1</v>
      </c>
      <c r="BM579" s="167">
        <v>1</v>
      </c>
      <c r="BN579" s="139">
        <v>0.5</v>
      </c>
      <c r="BO579" s="139" t="s">
        <v>109</v>
      </c>
      <c r="BP579" s="139" t="s">
        <v>105</v>
      </c>
      <c r="BQ579" s="139" t="s">
        <v>2858</v>
      </c>
      <c r="BX579" s="139">
        <v>0</v>
      </c>
      <c r="CE579" s="139" t="s">
        <v>2880</v>
      </c>
      <c r="CL579" s="139">
        <v>100</v>
      </c>
      <c r="CM579" s="139" t="e">
        <v>#N/A</v>
      </c>
    </row>
    <row r="580" spans="1:91">
      <c r="A580" s="159">
        <v>43297</v>
      </c>
      <c r="B580" s="139" t="s">
        <v>1496</v>
      </c>
      <c r="D580" s="139" t="s">
        <v>1497</v>
      </c>
      <c r="E580" s="139">
        <v>144</v>
      </c>
      <c r="F580" s="139">
        <v>1</v>
      </c>
      <c r="G580" s="160" t="s">
        <v>1175</v>
      </c>
      <c r="H580" s="139">
        <v>5.5</v>
      </c>
      <c r="I580" s="139">
        <v>9</v>
      </c>
      <c r="J580" s="169" t="s">
        <v>2507</v>
      </c>
      <c r="K580" s="184">
        <f>(VLOOKUP($G580,[2]Depth_Lookup!$A$3:$J$561,10,FALSE))+(H580/100)</f>
        <v>314.20499999999998</v>
      </c>
      <c r="L580" s="184">
        <f>(VLOOKUP($G580,[2]Depth_Lookup!$A$3:$J$561,10,FALSE))+(I580/100)</f>
        <v>314.23999999999995</v>
      </c>
      <c r="M580" s="149" t="s">
        <v>2887</v>
      </c>
      <c r="N580" s="164">
        <v>1</v>
      </c>
      <c r="O580" s="139" t="s">
        <v>1491</v>
      </c>
      <c r="P580" s="139" t="s">
        <v>12</v>
      </c>
      <c r="Q580" s="139" t="s">
        <v>1668</v>
      </c>
      <c r="R580" s="160" t="s">
        <v>21</v>
      </c>
      <c r="S580" s="139" t="s">
        <v>21</v>
      </c>
      <c r="T580" s="139" t="s">
        <v>160</v>
      </c>
      <c r="U580" s="139" t="s">
        <v>138</v>
      </c>
      <c r="V580" s="139" t="s">
        <v>1509</v>
      </c>
      <c r="W580" s="139">
        <v>4</v>
      </c>
      <c r="X580" s="165" t="s">
        <v>89</v>
      </c>
      <c r="Y580" s="139" t="s">
        <v>93</v>
      </c>
      <c r="Z580" s="139" t="s">
        <v>2865</v>
      </c>
      <c r="AD580" s="139" t="s">
        <v>146</v>
      </c>
      <c r="AE580" s="139">
        <v>0</v>
      </c>
      <c r="AG580" s="139" t="s">
        <v>2508</v>
      </c>
      <c r="AH580" s="160">
        <v>59</v>
      </c>
      <c r="AI580" s="166">
        <v>4</v>
      </c>
      <c r="AJ580" s="139">
        <v>2</v>
      </c>
      <c r="AK580" s="167" t="s">
        <v>110</v>
      </c>
      <c r="AL580" s="139" t="s">
        <v>107</v>
      </c>
      <c r="AN580" s="139">
        <v>40</v>
      </c>
      <c r="AO580" s="139">
        <v>5</v>
      </c>
      <c r="AP580" s="139">
        <v>3</v>
      </c>
      <c r="AQ580" s="139" t="s">
        <v>112</v>
      </c>
      <c r="AR580" s="167" t="s">
        <v>107</v>
      </c>
      <c r="AT580" s="139">
        <v>0</v>
      </c>
      <c r="AZ580" s="139">
        <v>0</v>
      </c>
      <c r="BF580" s="167">
        <v>0</v>
      </c>
      <c r="BL580" s="139">
        <v>1</v>
      </c>
      <c r="BM580" s="167">
        <v>1</v>
      </c>
      <c r="BN580" s="139">
        <v>0.5</v>
      </c>
      <c r="BO580" s="139" t="s">
        <v>109</v>
      </c>
      <c r="BP580" s="139" t="s">
        <v>105</v>
      </c>
      <c r="BQ580" s="139" t="s">
        <v>2858</v>
      </c>
      <c r="BX580" s="139">
        <v>0</v>
      </c>
      <c r="CE580" s="139" t="s">
        <v>2888</v>
      </c>
      <c r="CL580" s="139">
        <v>100</v>
      </c>
      <c r="CM580" s="139" t="s">
        <v>2889</v>
      </c>
    </row>
    <row r="581" spans="1:91">
      <c r="A581" s="159">
        <v>43297</v>
      </c>
      <c r="B581" s="139" t="s">
        <v>1496</v>
      </c>
      <c r="D581" s="139" t="s">
        <v>1497</v>
      </c>
      <c r="E581" s="139">
        <v>144</v>
      </c>
      <c r="F581" s="139">
        <v>1</v>
      </c>
      <c r="G581" s="160" t="s">
        <v>1175</v>
      </c>
      <c r="H581" s="139">
        <v>9</v>
      </c>
      <c r="I581" s="139">
        <v>50.5</v>
      </c>
      <c r="J581" s="169" t="s">
        <v>2507</v>
      </c>
      <c r="K581" s="184">
        <f>(VLOOKUP($G581,[2]Depth_Lookup!$A$3:$J$561,10,FALSE))+(H581/100)</f>
        <v>314.23999999999995</v>
      </c>
      <c r="L581" s="184">
        <f>(VLOOKUP($G581,[2]Depth_Lookup!$A$3:$J$561,10,FALSE))+(I581/100)</f>
        <v>314.65499999999997</v>
      </c>
      <c r="M581" s="149" t="s">
        <v>2890</v>
      </c>
      <c r="N581" s="164">
        <v>3</v>
      </c>
      <c r="P581" s="139" t="s">
        <v>13</v>
      </c>
      <c r="Q581" s="139" t="s">
        <v>2774</v>
      </c>
      <c r="R581" s="160" t="s">
        <v>21</v>
      </c>
      <c r="S581" s="139" t="s">
        <v>21</v>
      </c>
      <c r="T581" s="139" t="s">
        <v>160</v>
      </c>
      <c r="U581" s="139" t="s">
        <v>138</v>
      </c>
      <c r="V581" s="139" t="s">
        <v>1509</v>
      </c>
      <c r="W581" s="139">
        <v>4</v>
      </c>
      <c r="X581" s="165" t="s">
        <v>89</v>
      </c>
      <c r="Y581" s="139" t="s">
        <v>1492</v>
      </c>
      <c r="AD581" s="139" t="s">
        <v>146</v>
      </c>
      <c r="AE581" s="139">
        <v>0</v>
      </c>
      <c r="AG581" s="139" t="s">
        <v>2508</v>
      </c>
      <c r="AH581" s="160">
        <v>59</v>
      </c>
      <c r="AI581" s="166">
        <v>4</v>
      </c>
      <c r="AJ581" s="139">
        <v>2</v>
      </c>
      <c r="AK581" s="167" t="s">
        <v>110</v>
      </c>
      <c r="AL581" s="139" t="s">
        <v>107</v>
      </c>
      <c r="AN581" s="139">
        <v>0</v>
      </c>
      <c r="AT581" s="139">
        <v>0</v>
      </c>
      <c r="AZ581" s="139">
        <v>40</v>
      </c>
      <c r="BA581" s="139">
        <v>6</v>
      </c>
      <c r="BB581" s="139">
        <v>3</v>
      </c>
      <c r="BC581" s="139" t="s">
        <v>109</v>
      </c>
      <c r="BD581" s="139" t="s">
        <v>107</v>
      </c>
      <c r="BF581" s="167">
        <v>0</v>
      </c>
      <c r="BL581" s="139">
        <v>1</v>
      </c>
      <c r="BM581" s="167">
        <v>1</v>
      </c>
      <c r="BN581" s="139">
        <v>0.5</v>
      </c>
      <c r="BO581" s="139" t="s">
        <v>109</v>
      </c>
      <c r="BP581" s="139" t="s">
        <v>105</v>
      </c>
      <c r="BQ581" s="139" t="s">
        <v>2858</v>
      </c>
      <c r="BX581" s="139">
        <v>0</v>
      </c>
      <c r="CD581" s="139" t="s">
        <v>2891</v>
      </c>
      <c r="CE581" s="139" t="s">
        <v>2892</v>
      </c>
      <c r="CL581" s="139">
        <v>100</v>
      </c>
      <c r="CM581" s="139" t="e">
        <v>#N/A</v>
      </c>
    </row>
    <row r="582" spans="1:91">
      <c r="A582" s="159">
        <v>43297</v>
      </c>
      <c r="B582" s="139" t="s">
        <v>1496</v>
      </c>
      <c r="D582" s="139" t="s">
        <v>1497</v>
      </c>
      <c r="E582" s="139">
        <v>144</v>
      </c>
      <c r="F582" s="139">
        <v>1</v>
      </c>
      <c r="G582" s="160" t="s">
        <v>1175</v>
      </c>
      <c r="H582" s="139">
        <v>50.5</v>
      </c>
      <c r="I582" s="139">
        <v>53</v>
      </c>
      <c r="J582" s="169" t="s">
        <v>2507</v>
      </c>
      <c r="K582" s="184">
        <f>(VLOOKUP($G582,[2]Depth_Lookup!$A$3:$J$561,10,FALSE))+(H582/100)</f>
        <v>314.65499999999997</v>
      </c>
      <c r="L582" s="184">
        <f>(VLOOKUP($G582,[2]Depth_Lookup!$A$3:$J$561,10,FALSE))+(I582/100)</f>
        <v>314.67999999999995</v>
      </c>
      <c r="M582" s="149" t="s">
        <v>2893</v>
      </c>
      <c r="N582" s="164">
        <v>1</v>
      </c>
      <c r="O582" s="139" t="s">
        <v>1491</v>
      </c>
      <c r="P582" s="139" t="s">
        <v>12</v>
      </c>
      <c r="Q582" s="139" t="s">
        <v>1668</v>
      </c>
      <c r="R582" s="160" t="s">
        <v>21</v>
      </c>
      <c r="S582" s="139" t="s">
        <v>21</v>
      </c>
      <c r="T582" s="139" t="s">
        <v>133</v>
      </c>
      <c r="U582" s="139" t="s">
        <v>138</v>
      </c>
      <c r="V582" s="139" t="s">
        <v>1509</v>
      </c>
      <c r="W582" s="139">
        <v>4</v>
      </c>
      <c r="X582" s="165" t="s">
        <v>89</v>
      </c>
      <c r="Y582" s="139" t="s">
        <v>93</v>
      </c>
      <c r="AD582" s="139" t="s">
        <v>146</v>
      </c>
      <c r="AE582" s="139">
        <v>0</v>
      </c>
      <c r="AG582" s="139" t="s">
        <v>2508</v>
      </c>
      <c r="AH582" s="160">
        <v>59</v>
      </c>
      <c r="AI582" s="166">
        <v>4</v>
      </c>
      <c r="AJ582" s="139">
        <v>2</v>
      </c>
      <c r="AK582" s="167" t="s">
        <v>111</v>
      </c>
      <c r="AL582" s="139" t="s">
        <v>107</v>
      </c>
      <c r="AN582" s="139">
        <v>40</v>
      </c>
      <c r="AO582" s="139">
        <v>5</v>
      </c>
      <c r="AP582" s="139">
        <v>3</v>
      </c>
      <c r="AQ582" s="139" t="s">
        <v>113</v>
      </c>
      <c r="AR582" s="167" t="s">
        <v>107</v>
      </c>
      <c r="AT582" s="139">
        <v>0</v>
      </c>
      <c r="AZ582" s="139">
        <v>0</v>
      </c>
      <c r="BF582" s="167">
        <v>0</v>
      </c>
      <c r="BL582" s="139">
        <v>1</v>
      </c>
      <c r="BM582" s="167">
        <v>0.5</v>
      </c>
      <c r="BN582" s="139">
        <v>0.5</v>
      </c>
      <c r="BO582" s="139" t="s">
        <v>109</v>
      </c>
      <c r="BP582" s="139" t="s">
        <v>105</v>
      </c>
      <c r="BQ582" s="139" t="s">
        <v>2858</v>
      </c>
      <c r="BX582" s="139">
        <v>0</v>
      </c>
      <c r="CE582" s="139" t="s">
        <v>2888</v>
      </c>
      <c r="CL582" s="139">
        <v>100</v>
      </c>
      <c r="CM582" s="139" t="s">
        <v>2889</v>
      </c>
    </row>
    <row r="583" spans="1:91">
      <c r="A583" s="159">
        <v>43297</v>
      </c>
      <c r="B583" s="139" t="s">
        <v>1496</v>
      </c>
      <c r="D583" s="139" t="s">
        <v>1497</v>
      </c>
      <c r="E583" s="139">
        <v>144</v>
      </c>
      <c r="F583" s="139">
        <v>1</v>
      </c>
      <c r="G583" s="160" t="s">
        <v>1175</v>
      </c>
      <c r="H583" s="139">
        <v>53</v>
      </c>
      <c r="I583" s="139">
        <v>66</v>
      </c>
      <c r="J583" s="169" t="s">
        <v>2507</v>
      </c>
      <c r="K583" s="184">
        <f>(VLOOKUP($G583,[2]Depth_Lookup!$A$3:$J$561,10,FALSE))+(H583/100)</f>
        <v>314.67999999999995</v>
      </c>
      <c r="L583" s="184">
        <f>(VLOOKUP($G583,[2]Depth_Lookup!$A$3:$J$561,10,FALSE))+(I583/100)</f>
        <v>314.81</v>
      </c>
      <c r="M583" s="149" t="s">
        <v>2894</v>
      </c>
      <c r="N583" s="164">
        <v>2</v>
      </c>
      <c r="P583" s="139" t="s">
        <v>12</v>
      </c>
      <c r="Q583" s="139" t="s">
        <v>1588</v>
      </c>
      <c r="R583" s="160" t="s">
        <v>21</v>
      </c>
      <c r="S583" s="139" t="s">
        <v>2135</v>
      </c>
      <c r="T583" s="139" t="s">
        <v>133</v>
      </c>
      <c r="U583" s="139" t="s">
        <v>138</v>
      </c>
      <c r="V583" s="139" t="s">
        <v>1509</v>
      </c>
      <c r="W583" s="139">
        <v>4</v>
      </c>
      <c r="X583" s="165" t="s">
        <v>89</v>
      </c>
      <c r="Y583" s="139" t="s">
        <v>93</v>
      </c>
      <c r="AD583" s="139" t="s">
        <v>146</v>
      </c>
      <c r="AE583" s="139">
        <v>0</v>
      </c>
      <c r="AG583" s="139" t="s">
        <v>2508</v>
      </c>
      <c r="AH583" s="160">
        <v>99</v>
      </c>
      <c r="AI583" s="166">
        <v>5</v>
      </c>
      <c r="AJ583" s="139">
        <v>2</v>
      </c>
      <c r="AK583" s="167" t="s">
        <v>109</v>
      </c>
      <c r="AL583" s="139" t="s">
        <v>107</v>
      </c>
      <c r="AN583" s="139">
        <v>0</v>
      </c>
      <c r="AT583" s="139">
        <v>0</v>
      </c>
      <c r="AZ583" s="139">
        <v>0</v>
      </c>
      <c r="BF583" s="167">
        <v>0</v>
      </c>
      <c r="BL583" s="139">
        <v>1</v>
      </c>
      <c r="BM583" s="167">
        <v>0.5</v>
      </c>
      <c r="BN583" s="139">
        <v>0.5</v>
      </c>
      <c r="BO583" s="139" t="s">
        <v>109</v>
      </c>
      <c r="BP583" s="139" t="s">
        <v>105</v>
      </c>
      <c r="BQ583" s="139" t="s">
        <v>2858</v>
      </c>
      <c r="BX583" s="139">
        <v>0</v>
      </c>
      <c r="CE583" s="139" t="s">
        <v>2880</v>
      </c>
      <c r="CL583" s="139">
        <v>100</v>
      </c>
      <c r="CM583" s="139" t="e">
        <v>#N/A</v>
      </c>
    </row>
    <row r="584" spans="1:91">
      <c r="A584" s="159">
        <v>43297</v>
      </c>
      <c r="B584" s="139" t="s">
        <v>1496</v>
      </c>
      <c r="D584" s="139" t="s">
        <v>1497</v>
      </c>
      <c r="E584" s="139">
        <v>144</v>
      </c>
      <c r="F584" s="139">
        <v>2</v>
      </c>
      <c r="G584" s="160" t="s">
        <v>1177</v>
      </c>
      <c r="H584" s="139">
        <v>0</v>
      </c>
      <c r="I584" s="139">
        <v>3</v>
      </c>
      <c r="J584" s="169" t="s">
        <v>2507</v>
      </c>
      <c r="K584" s="184">
        <f>(VLOOKUP($G584,[2]Depth_Lookup!$A$3:$J$561,10,FALSE))+(H584/100)</f>
        <v>314.81</v>
      </c>
      <c r="L584" s="184">
        <f>(VLOOKUP($G584,[2]Depth_Lookup!$A$3:$J$561,10,FALSE))+(I584/100)</f>
        <v>314.83999999999997</v>
      </c>
      <c r="M584" s="149" t="s">
        <v>2894</v>
      </c>
      <c r="N584" s="164">
        <v>2</v>
      </c>
      <c r="P584" s="139" t="s">
        <v>12</v>
      </c>
      <c r="Q584" s="139" t="s">
        <v>1588</v>
      </c>
      <c r="R584" s="160" t="s">
        <v>2135</v>
      </c>
      <c r="S584" s="139" t="s">
        <v>21</v>
      </c>
      <c r="T584" s="139" t="s">
        <v>133</v>
      </c>
      <c r="U584" s="139" t="s">
        <v>138</v>
      </c>
      <c r="V584" s="139" t="s">
        <v>1509</v>
      </c>
      <c r="W584" s="139">
        <v>4</v>
      </c>
      <c r="X584" s="165" t="s">
        <v>89</v>
      </c>
      <c r="Y584" s="139" t="s">
        <v>93</v>
      </c>
      <c r="AD584" s="139" t="s">
        <v>146</v>
      </c>
      <c r="AE584" s="139">
        <v>0</v>
      </c>
      <c r="AG584" s="139" t="s">
        <v>2508</v>
      </c>
      <c r="AH584" s="160">
        <v>99</v>
      </c>
      <c r="AI584" s="166">
        <v>5</v>
      </c>
      <c r="AJ584" s="139">
        <v>2</v>
      </c>
      <c r="AK584" s="167" t="s">
        <v>109</v>
      </c>
      <c r="AL584" s="139" t="s">
        <v>107</v>
      </c>
      <c r="AN584" s="139">
        <v>0</v>
      </c>
      <c r="AT584" s="139">
        <v>0</v>
      </c>
      <c r="AZ584" s="139">
        <v>0</v>
      </c>
      <c r="BF584" s="167">
        <v>0</v>
      </c>
      <c r="BL584" s="139">
        <v>1</v>
      </c>
      <c r="BM584" s="167">
        <v>0.5</v>
      </c>
      <c r="BN584" s="139">
        <v>0.5</v>
      </c>
      <c r="BO584" s="139" t="s">
        <v>109</v>
      </c>
      <c r="BP584" s="139" t="s">
        <v>105</v>
      </c>
      <c r="BQ584" s="139" t="s">
        <v>2858</v>
      </c>
      <c r="BX584" s="139">
        <v>0</v>
      </c>
      <c r="CE584" s="139" t="s">
        <v>2880</v>
      </c>
      <c r="CL584" s="139">
        <v>100</v>
      </c>
      <c r="CM584" s="139" t="e">
        <v>#N/A</v>
      </c>
    </row>
    <row r="585" spans="1:91">
      <c r="A585" s="159">
        <v>43297</v>
      </c>
      <c r="B585" s="139" t="s">
        <v>1496</v>
      </c>
      <c r="D585" s="139" t="s">
        <v>1497</v>
      </c>
      <c r="E585" s="139">
        <v>144</v>
      </c>
      <c r="F585" s="139">
        <v>2</v>
      </c>
      <c r="G585" s="160" t="s">
        <v>1177</v>
      </c>
      <c r="H585" s="139">
        <v>3</v>
      </c>
      <c r="I585" s="139">
        <v>33</v>
      </c>
      <c r="J585" s="169" t="s">
        <v>2507</v>
      </c>
      <c r="K585" s="184">
        <f>(VLOOKUP($G585,[2]Depth_Lookup!$A$3:$J$561,10,FALSE))+(H585/100)</f>
        <v>314.83999999999997</v>
      </c>
      <c r="L585" s="184">
        <f>(VLOOKUP($G585,[2]Depth_Lookup!$A$3:$J$561,10,FALSE))+(I585/100)</f>
        <v>315.14</v>
      </c>
      <c r="M585" s="149" t="s">
        <v>2895</v>
      </c>
      <c r="N585" s="164">
        <v>1</v>
      </c>
      <c r="P585" s="139" t="s">
        <v>13</v>
      </c>
      <c r="Q585" s="139" t="s">
        <v>2774</v>
      </c>
      <c r="R585" s="160" t="s">
        <v>21</v>
      </c>
      <c r="S585" s="139" t="s">
        <v>21</v>
      </c>
      <c r="T585" s="139" t="s">
        <v>133</v>
      </c>
      <c r="U585" s="139" t="s">
        <v>138</v>
      </c>
      <c r="V585" s="139" t="s">
        <v>1509</v>
      </c>
      <c r="W585" s="139">
        <v>4</v>
      </c>
      <c r="X585" s="165" t="s">
        <v>89</v>
      </c>
      <c r="Y585" s="139" t="s">
        <v>1492</v>
      </c>
      <c r="AD585" s="139" t="s">
        <v>146</v>
      </c>
      <c r="AE585" s="139">
        <v>0</v>
      </c>
      <c r="AG585" s="139" t="s">
        <v>2508</v>
      </c>
      <c r="AH585" s="160">
        <v>59</v>
      </c>
      <c r="AI585" s="166">
        <v>4</v>
      </c>
      <c r="AJ585" s="139">
        <v>2</v>
      </c>
      <c r="AK585" s="167" t="s">
        <v>109</v>
      </c>
      <c r="AL585" s="139" t="s">
        <v>107</v>
      </c>
      <c r="AN585" s="139">
        <v>0</v>
      </c>
      <c r="AS585" s="139" t="s">
        <v>2896</v>
      </c>
      <c r="AT585" s="139">
        <v>0</v>
      </c>
      <c r="AZ585" s="139">
        <v>40</v>
      </c>
      <c r="BA585" s="139">
        <v>6</v>
      </c>
      <c r="BB585" s="139">
        <v>3</v>
      </c>
      <c r="BC585" s="139" t="s">
        <v>109</v>
      </c>
      <c r="BD585" s="139" t="s">
        <v>107</v>
      </c>
      <c r="BF585" s="167">
        <v>0</v>
      </c>
      <c r="BL585" s="139">
        <v>1</v>
      </c>
      <c r="BM585" s="167">
        <v>0.5</v>
      </c>
      <c r="BN585" s="139">
        <v>0.5</v>
      </c>
      <c r="BO585" s="139" t="s">
        <v>109</v>
      </c>
      <c r="BP585" s="139" t="s">
        <v>105</v>
      </c>
      <c r="BQ585" s="139" t="s">
        <v>2858</v>
      </c>
      <c r="BX585" s="139">
        <v>0</v>
      </c>
      <c r="CE585" s="139" t="s">
        <v>2897</v>
      </c>
      <c r="CL585" s="139">
        <v>100</v>
      </c>
      <c r="CM585" s="139" t="e">
        <v>#N/A</v>
      </c>
    </row>
    <row r="586" spans="1:91">
      <c r="A586" s="159">
        <v>43297</v>
      </c>
      <c r="B586" s="139" t="s">
        <v>1496</v>
      </c>
      <c r="D586" s="139" t="s">
        <v>1497</v>
      </c>
      <c r="E586" s="139">
        <v>144</v>
      </c>
      <c r="F586" s="139">
        <v>2</v>
      </c>
      <c r="G586" s="160" t="s">
        <v>1177</v>
      </c>
      <c r="H586" s="139">
        <v>33</v>
      </c>
      <c r="I586" s="139">
        <v>71</v>
      </c>
      <c r="J586" s="169" t="s">
        <v>2507</v>
      </c>
      <c r="K586" s="184">
        <f>(VLOOKUP($G586,[2]Depth_Lookup!$A$3:$J$561,10,FALSE))+(H586/100)</f>
        <v>315.14</v>
      </c>
      <c r="L586" s="184">
        <f>(VLOOKUP($G586,[2]Depth_Lookup!$A$3:$J$561,10,FALSE))+(I586/100)</f>
        <v>315.52</v>
      </c>
      <c r="M586" s="149" t="s">
        <v>2898</v>
      </c>
      <c r="N586" s="164" t="s">
        <v>1499</v>
      </c>
      <c r="P586" s="139" t="s">
        <v>12</v>
      </c>
      <c r="Q586" s="139" t="s">
        <v>1588</v>
      </c>
      <c r="R586" s="160" t="s">
        <v>21</v>
      </c>
      <c r="S586" s="139" t="s">
        <v>2135</v>
      </c>
      <c r="T586" s="139" t="s">
        <v>133</v>
      </c>
      <c r="U586" s="139" t="s">
        <v>138</v>
      </c>
      <c r="V586" s="139" t="s">
        <v>1509</v>
      </c>
      <c r="W586" s="139">
        <v>4</v>
      </c>
      <c r="X586" s="165" t="s">
        <v>89</v>
      </c>
      <c r="Y586" s="139" t="s">
        <v>93</v>
      </c>
      <c r="AD586" s="139" t="s">
        <v>146</v>
      </c>
      <c r="AE586" s="139">
        <v>0</v>
      </c>
      <c r="AG586" s="139" t="s">
        <v>2508</v>
      </c>
      <c r="AH586" s="160">
        <v>99</v>
      </c>
      <c r="AI586" s="166">
        <v>10</v>
      </c>
      <c r="AJ586" s="139">
        <v>2</v>
      </c>
      <c r="AK586" s="167" t="s">
        <v>109</v>
      </c>
      <c r="AL586" s="139" t="s">
        <v>107</v>
      </c>
      <c r="AN586" s="139">
        <v>0</v>
      </c>
      <c r="AT586" s="139">
        <v>0</v>
      </c>
      <c r="AZ586" s="139">
        <v>0</v>
      </c>
      <c r="BF586" s="167">
        <v>0</v>
      </c>
      <c r="BL586" s="139">
        <v>1</v>
      </c>
      <c r="BM586" s="167">
        <v>1</v>
      </c>
      <c r="BN586" s="139">
        <v>1</v>
      </c>
      <c r="BO586" s="139" t="s">
        <v>109</v>
      </c>
      <c r="BP586" s="139" t="s">
        <v>105</v>
      </c>
      <c r="BQ586" s="139" t="s">
        <v>2858</v>
      </c>
      <c r="BX586" s="139">
        <v>0</v>
      </c>
      <c r="CE586" s="139" t="s">
        <v>2880</v>
      </c>
      <c r="CL586" s="139">
        <v>100</v>
      </c>
      <c r="CM586" s="139" t="e">
        <v>#N/A</v>
      </c>
    </row>
    <row r="587" spans="1:91">
      <c r="A587" s="159">
        <v>43297</v>
      </c>
      <c r="B587" s="139" t="s">
        <v>1496</v>
      </c>
      <c r="D587" s="139" t="s">
        <v>1497</v>
      </c>
      <c r="E587" s="139">
        <v>144</v>
      </c>
      <c r="F587" s="139">
        <v>3</v>
      </c>
      <c r="G587" s="160" t="s">
        <v>1179</v>
      </c>
      <c r="H587" s="139">
        <v>0</v>
      </c>
      <c r="I587" s="139">
        <v>36.5</v>
      </c>
      <c r="J587" s="169" t="s">
        <v>2507</v>
      </c>
      <c r="K587" s="184">
        <f>(VLOOKUP($G587,[2]Depth_Lookup!$A$3:$J$561,10,FALSE))+(H587/100)</f>
        <v>315.52</v>
      </c>
      <c r="L587" s="184">
        <f>(VLOOKUP($G587,[2]Depth_Lookup!$A$3:$J$561,10,FALSE))+(I587/100)</f>
        <v>315.88499999999999</v>
      </c>
      <c r="M587" s="149" t="s">
        <v>2898</v>
      </c>
      <c r="N587" s="164" t="s">
        <v>1499</v>
      </c>
      <c r="P587" s="139" t="s">
        <v>12</v>
      </c>
      <c r="Q587" s="139" t="s">
        <v>1588</v>
      </c>
      <c r="R587" s="160" t="s">
        <v>2135</v>
      </c>
      <c r="S587" s="139" t="s">
        <v>21</v>
      </c>
      <c r="T587" s="139" t="s">
        <v>133</v>
      </c>
      <c r="U587" s="139" t="s">
        <v>138</v>
      </c>
      <c r="V587" s="139" t="s">
        <v>1509</v>
      </c>
      <c r="W587" s="139">
        <v>4</v>
      </c>
      <c r="X587" s="165" t="s">
        <v>89</v>
      </c>
      <c r="Y587" s="139" t="s">
        <v>93</v>
      </c>
      <c r="AD587" s="139" t="s">
        <v>146</v>
      </c>
      <c r="AE587" s="139">
        <v>0</v>
      </c>
      <c r="AG587" s="139" t="s">
        <v>2508</v>
      </c>
      <c r="AH587" s="160">
        <v>99</v>
      </c>
      <c r="AI587" s="166">
        <v>10</v>
      </c>
      <c r="AJ587" s="139">
        <v>2</v>
      </c>
      <c r="AK587" s="167" t="s">
        <v>109</v>
      </c>
      <c r="AL587" s="139" t="s">
        <v>107</v>
      </c>
      <c r="AN587" s="139">
        <v>0</v>
      </c>
      <c r="AT587" s="139">
        <v>0</v>
      </c>
      <c r="AZ587" s="139">
        <v>0</v>
      </c>
      <c r="BF587" s="167">
        <v>0</v>
      </c>
      <c r="BL587" s="139">
        <v>1</v>
      </c>
      <c r="BM587" s="167">
        <v>1</v>
      </c>
      <c r="BN587" s="139">
        <v>1</v>
      </c>
      <c r="BO587" s="139" t="s">
        <v>109</v>
      </c>
      <c r="BP587" s="139" t="s">
        <v>105</v>
      </c>
      <c r="BQ587" s="139" t="s">
        <v>2858</v>
      </c>
      <c r="BX587" s="139">
        <v>0</v>
      </c>
      <c r="CE587" s="139" t="s">
        <v>2880</v>
      </c>
      <c r="CL587" s="139">
        <v>100</v>
      </c>
      <c r="CM587" s="139" t="e">
        <v>#N/A</v>
      </c>
    </row>
    <row r="588" spans="1:91">
      <c r="A588" s="159">
        <v>43297</v>
      </c>
      <c r="B588" s="139" t="s">
        <v>1496</v>
      </c>
      <c r="D588" s="139" t="s">
        <v>1497</v>
      </c>
      <c r="E588" s="139">
        <v>144</v>
      </c>
      <c r="F588" s="139">
        <v>3</v>
      </c>
      <c r="G588" s="160" t="s">
        <v>1179</v>
      </c>
      <c r="H588" s="139">
        <v>36.5</v>
      </c>
      <c r="I588" s="139">
        <v>86</v>
      </c>
      <c r="J588" s="169" t="s">
        <v>2507</v>
      </c>
      <c r="K588" s="184">
        <f>(VLOOKUP($G588,[2]Depth_Lookup!$A$3:$J$561,10,FALSE))+(H588/100)</f>
        <v>315.88499999999999</v>
      </c>
      <c r="L588" s="184">
        <f>(VLOOKUP($G588,[2]Depth_Lookup!$A$3:$J$561,10,FALSE))+(I588/100)</f>
        <v>316.38</v>
      </c>
      <c r="M588" s="149" t="s">
        <v>2899</v>
      </c>
      <c r="N588" s="164" t="s">
        <v>1499</v>
      </c>
      <c r="P588" s="139" t="s">
        <v>13</v>
      </c>
      <c r="Q588" s="139" t="s">
        <v>2774</v>
      </c>
      <c r="R588" s="160" t="s">
        <v>21</v>
      </c>
      <c r="S588" s="139" t="s">
        <v>2135</v>
      </c>
      <c r="T588" s="139" t="s">
        <v>133</v>
      </c>
      <c r="U588" s="139" t="s">
        <v>138</v>
      </c>
      <c r="V588" s="139" t="s">
        <v>1509</v>
      </c>
      <c r="W588" s="139">
        <v>4</v>
      </c>
      <c r="X588" s="165" t="s">
        <v>89</v>
      </c>
      <c r="Y588" s="139" t="s">
        <v>1492</v>
      </c>
      <c r="AD588" s="139" t="s">
        <v>146</v>
      </c>
      <c r="AE588" s="139">
        <v>0</v>
      </c>
      <c r="AG588" s="139" t="s">
        <v>2508</v>
      </c>
      <c r="AH588" s="160">
        <v>69</v>
      </c>
      <c r="AI588" s="166">
        <v>4</v>
      </c>
      <c r="AJ588" s="139">
        <v>3</v>
      </c>
      <c r="AK588" s="167" t="s">
        <v>110</v>
      </c>
      <c r="AL588" s="139" t="s">
        <v>107</v>
      </c>
      <c r="AN588" s="139">
        <v>0</v>
      </c>
      <c r="AT588" s="139">
        <v>0</v>
      </c>
      <c r="AZ588" s="139">
        <v>30</v>
      </c>
      <c r="BA588" s="139">
        <v>7</v>
      </c>
      <c r="BB588" s="139">
        <v>2</v>
      </c>
      <c r="BC588" s="139" t="s">
        <v>109</v>
      </c>
      <c r="BD588" s="139" t="s">
        <v>107</v>
      </c>
      <c r="BF588" s="167">
        <v>0</v>
      </c>
      <c r="BL588" s="139">
        <v>1</v>
      </c>
      <c r="BM588" s="167">
        <v>0.5</v>
      </c>
      <c r="BN588" s="139">
        <v>0.5</v>
      </c>
      <c r="BO588" s="139" t="s">
        <v>110</v>
      </c>
      <c r="BP588" s="139" t="s">
        <v>107</v>
      </c>
      <c r="BX588" s="139">
        <v>0</v>
      </c>
      <c r="CD588" s="139" t="s">
        <v>2900</v>
      </c>
      <c r="CE588" s="139" t="s">
        <v>2862</v>
      </c>
      <c r="CL588" s="139">
        <v>100</v>
      </c>
      <c r="CM588" s="139" t="e">
        <v>#N/A</v>
      </c>
    </row>
    <row r="589" spans="1:91">
      <c r="A589" s="159">
        <v>43297</v>
      </c>
      <c r="B589" s="139" t="s">
        <v>1496</v>
      </c>
      <c r="D589" s="139" t="s">
        <v>1497</v>
      </c>
      <c r="E589" s="139">
        <v>144</v>
      </c>
      <c r="F589" s="139">
        <v>4</v>
      </c>
      <c r="G589" s="160" t="s">
        <v>1181</v>
      </c>
      <c r="H589" s="139">
        <v>0</v>
      </c>
      <c r="I589" s="139">
        <v>71</v>
      </c>
      <c r="J589" s="169" t="s">
        <v>2507</v>
      </c>
      <c r="K589" s="184">
        <f>(VLOOKUP($G589,[2]Depth_Lookup!$A$3:$J$561,10,FALSE))+(H589/100)</f>
        <v>316.38</v>
      </c>
      <c r="L589" s="184">
        <f>(VLOOKUP($G589,[2]Depth_Lookup!$A$3:$J$561,10,FALSE))+(I589/100)</f>
        <v>317.08999999999997</v>
      </c>
      <c r="M589" s="149" t="s">
        <v>2899</v>
      </c>
      <c r="N589" s="164" t="s">
        <v>1499</v>
      </c>
      <c r="P589" s="139" t="s">
        <v>13</v>
      </c>
      <c r="Q589" s="139" t="s">
        <v>2774</v>
      </c>
      <c r="R589" s="160" t="s">
        <v>2135</v>
      </c>
      <c r="S589" s="139" t="s">
        <v>1939</v>
      </c>
      <c r="T589" s="139" t="s">
        <v>133</v>
      </c>
      <c r="U589" s="139" t="s">
        <v>138</v>
      </c>
      <c r="V589" s="139" t="s">
        <v>1509</v>
      </c>
      <c r="W589" s="139">
        <v>4</v>
      </c>
      <c r="X589" s="165" t="s">
        <v>89</v>
      </c>
      <c r="Y589" s="139" t="s">
        <v>1492</v>
      </c>
      <c r="AD589" s="139" t="s">
        <v>146</v>
      </c>
      <c r="AE589" s="139">
        <v>0</v>
      </c>
      <c r="AG589" s="139" t="s">
        <v>2508</v>
      </c>
      <c r="AH589" s="160">
        <v>69</v>
      </c>
      <c r="AI589" s="166">
        <v>4</v>
      </c>
      <c r="AJ589" s="139">
        <v>3</v>
      </c>
      <c r="AK589" s="167" t="s">
        <v>110</v>
      </c>
      <c r="AL589" s="139" t="s">
        <v>107</v>
      </c>
      <c r="AN589" s="139">
        <v>0</v>
      </c>
      <c r="AT589" s="139">
        <v>0</v>
      </c>
      <c r="AZ589" s="139">
        <v>30</v>
      </c>
      <c r="BA589" s="139">
        <v>7</v>
      </c>
      <c r="BB589" s="139">
        <v>2</v>
      </c>
      <c r="BC589" s="139" t="s">
        <v>109</v>
      </c>
      <c r="BD589" s="139" t="s">
        <v>107</v>
      </c>
      <c r="BF589" s="167">
        <v>0</v>
      </c>
      <c r="BL589" s="139">
        <v>1</v>
      </c>
      <c r="BM589" s="167">
        <v>0.5</v>
      </c>
      <c r="BN589" s="139">
        <v>0.5</v>
      </c>
      <c r="BO589" s="139" t="s">
        <v>110</v>
      </c>
      <c r="BP589" s="139" t="s">
        <v>107</v>
      </c>
      <c r="BX589" s="139">
        <v>0</v>
      </c>
      <c r="CD589" s="139" t="s">
        <v>2900</v>
      </c>
      <c r="CE589" s="139" t="s">
        <v>2862</v>
      </c>
      <c r="CL589" s="139">
        <v>100</v>
      </c>
      <c r="CM589" s="139" t="e">
        <v>#N/A</v>
      </c>
    </row>
    <row r="590" spans="1:91">
      <c r="A590" s="159">
        <v>43297</v>
      </c>
      <c r="B590" s="139" t="s">
        <v>1496</v>
      </c>
      <c r="D590" s="139" t="s">
        <v>1497</v>
      </c>
      <c r="E590" s="139">
        <v>144</v>
      </c>
      <c r="F590" s="139">
        <v>4</v>
      </c>
      <c r="G590" s="160" t="s">
        <v>1181</v>
      </c>
      <c r="H590" s="139">
        <v>71</v>
      </c>
      <c r="I590" s="139">
        <v>71.5</v>
      </c>
      <c r="J590" s="169" t="s">
        <v>2507</v>
      </c>
      <c r="K590" s="184">
        <f>(VLOOKUP($G590,[2]Depth_Lookup!$A$3:$J$561,10,FALSE))+(H590/100)</f>
        <v>317.08999999999997</v>
      </c>
      <c r="L590" s="184">
        <f>(VLOOKUP($G590,[2]Depth_Lookup!$A$3:$J$561,10,FALSE))+(I590/100)</f>
        <v>317.09499999999997</v>
      </c>
      <c r="M590" s="149" t="s">
        <v>2901</v>
      </c>
      <c r="N590" s="164">
        <v>1</v>
      </c>
      <c r="P590" s="139" t="s">
        <v>1516</v>
      </c>
      <c r="Q590" s="139" t="s">
        <v>2902</v>
      </c>
      <c r="R590" s="160" t="s">
        <v>1939</v>
      </c>
      <c r="S590" s="139" t="s">
        <v>1939</v>
      </c>
      <c r="T590" s="139" t="s">
        <v>133</v>
      </c>
      <c r="U590" s="139" t="s">
        <v>138</v>
      </c>
      <c r="V590" s="139" t="s">
        <v>1509</v>
      </c>
      <c r="W590" s="139">
        <v>4</v>
      </c>
      <c r="X590" s="165" t="s">
        <v>89</v>
      </c>
      <c r="Y590" s="139" t="s">
        <v>93</v>
      </c>
      <c r="Z590" s="139" t="s">
        <v>2903</v>
      </c>
      <c r="AD590" s="139" t="s">
        <v>146</v>
      </c>
      <c r="AE590" s="139">
        <v>0</v>
      </c>
      <c r="AG590" s="139" t="s">
        <v>2508</v>
      </c>
      <c r="AH590" s="160">
        <v>0</v>
      </c>
      <c r="AN590" s="139">
        <v>98.5</v>
      </c>
      <c r="AO590" s="139">
        <v>10</v>
      </c>
      <c r="AP590" s="139">
        <v>3</v>
      </c>
      <c r="AQ590" s="139" t="s">
        <v>109</v>
      </c>
      <c r="AR590" s="167" t="s">
        <v>105</v>
      </c>
      <c r="AT590" s="139">
        <v>1</v>
      </c>
      <c r="AU590" s="139">
        <v>2</v>
      </c>
      <c r="AV590" s="139">
        <v>1</v>
      </c>
      <c r="AW590" s="139" t="s">
        <v>109</v>
      </c>
      <c r="AX590" s="139" t="s">
        <v>105</v>
      </c>
      <c r="AZ590" s="139">
        <v>0</v>
      </c>
      <c r="BF590" s="167">
        <v>0</v>
      </c>
      <c r="BL590" s="139">
        <v>0</v>
      </c>
      <c r="BX590" s="139">
        <v>0.5</v>
      </c>
      <c r="BY590" s="139">
        <v>0.5</v>
      </c>
      <c r="BZ590" s="139">
        <v>0.1</v>
      </c>
      <c r="CA590" s="139" t="s">
        <v>113</v>
      </c>
      <c r="CB590" s="139" t="s">
        <v>107</v>
      </c>
      <c r="CC590" s="139" t="s">
        <v>2904</v>
      </c>
      <c r="CE590" s="139" t="s">
        <v>2905</v>
      </c>
      <c r="CL590" s="139">
        <v>100</v>
      </c>
      <c r="CM590" s="139" t="e">
        <v>#N/A</v>
      </c>
    </row>
    <row r="591" spans="1:91">
      <c r="A591" s="159">
        <v>43297</v>
      </c>
      <c r="B591" s="139" t="s">
        <v>1496</v>
      </c>
      <c r="D591" s="139" t="s">
        <v>1497</v>
      </c>
      <c r="E591" s="139">
        <v>144</v>
      </c>
      <c r="F591" s="139">
        <v>4</v>
      </c>
      <c r="G591" s="160" t="s">
        <v>1181</v>
      </c>
      <c r="H591" s="139">
        <v>71.5</v>
      </c>
      <c r="I591" s="139">
        <v>82</v>
      </c>
      <c r="J591" s="169" t="s">
        <v>2507</v>
      </c>
      <c r="K591" s="184">
        <f>(VLOOKUP($G591,[2]Depth_Lookup!$A$3:$J$561,10,FALSE))+(H591/100)</f>
        <v>317.09499999999997</v>
      </c>
      <c r="L591" s="184">
        <f>(VLOOKUP($G591,[2]Depth_Lookup!$A$3:$J$561,10,FALSE))+(I591/100)</f>
        <v>317.2</v>
      </c>
      <c r="M591" s="149" t="s">
        <v>2906</v>
      </c>
      <c r="N591" s="164">
        <v>2</v>
      </c>
      <c r="P591" s="139" t="s">
        <v>13</v>
      </c>
      <c r="Q591" s="139" t="s">
        <v>2774</v>
      </c>
      <c r="R591" s="160" t="s">
        <v>1939</v>
      </c>
      <c r="S591" s="139" t="s">
        <v>2135</v>
      </c>
      <c r="T591" s="139" t="s">
        <v>133</v>
      </c>
      <c r="U591" s="139" t="s">
        <v>138</v>
      </c>
      <c r="V591" s="139" t="s">
        <v>1509</v>
      </c>
      <c r="W591" s="139">
        <v>4</v>
      </c>
      <c r="X591" s="165" t="s">
        <v>89</v>
      </c>
      <c r="Y591" s="139" t="s">
        <v>1492</v>
      </c>
      <c r="AD591" s="139" t="s">
        <v>146</v>
      </c>
      <c r="AE591" s="139">
        <v>0</v>
      </c>
      <c r="AG591" s="139" t="s">
        <v>2508</v>
      </c>
      <c r="AH591" s="160">
        <v>59</v>
      </c>
      <c r="AI591" s="166">
        <v>4</v>
      </c>
      <c r="AJ591" s="139">
        <v>2</v>
      </c>
      <c r="AK591" s="167" t="s">
        <v>109</v>
      </c>
      <c r="AL591" s="139" t="s">
        <v>107</v>
      </c>
      <c r="AN591" s="139">
        <v>0</v>
      </c>
      <c r="AT591" s="139">
        <v>0</v>
      </c>
      <c r="AZ591" s="139">
        <v>40</v>
      </c>
      <c r="BA591" s="139">
        <v>10</v>
      </c>
      <c r="BB591" s="139">
        <v>3</v>
      </c>
      <c r="BC591" s="139" t="s">
        <v>109</v>
      </c>
      <c r="BD591" s="139" t="s">
        <v>107</v>
      </c>
      <c r="BF591" s="167">
        <v>0</v>
      </c>
      <c r="BL591" s="139">
        <v>1</v>
      </c>
      <c r="BM591" s="167">
        <v>1</v>
      </c>
      <c r="BN591" s="139">
        <v>0.5</v>
      </c>
      <c r="BO591" s="139" t="s">
        <v>113</v>
      </c>
      <c r="BP591" s="139" t="s">
        <v>107</v>
      </c>
      <c r="BX591" s="139">
        <v>0</v>
      </c>
      <c r="CD591" s="139" t="s">
        <v>2907</v>
      </c>
      <c r="CE591" s="139" t="s">
        <v>2908</v>
      </c>
      <c r="CL591" s="139">
        <v>100</v>
      </c>
      <c r="CM591" s="139" t="e">
        <v>#N/A</v>
      </c>
    </row>
    <row r="592" spans="1:91">
      <c r="A592" s="159">
        <v>43297</v>
      </c>
      <c r="B592" s="139" t="s">
        <v>1496</v>
      </c>
      <c r="D592" s="139" t="s">
        <v>1497</v>
      </c>
      <c r="E592" s="139">
        <v>145</v>
      </c>
      <c r="F592" s="139">
        <v>1</v>
      </c>
      <c r="G592" s="160" t="s">
        <v>1183</v>
      </c>
      <c r="H592" s="139">
        <v>0</v>
      </c>
      <c r="I592" s="139">
        <v>95</v>
      </c>
      <c r="J592" s="169" t="s">
        <v>2507</v>
      </c>
      <c r="K592" s="184">
        <f>(VLOOKUP($G592,[2]Depth_Lookup!$A$3:$J$561,10,FALSE))+(H592/100)</f>
        <v>317.14999999999998</v>
      </c>
      <c r="L592" s="184">
        <f>(VLOOKUP($G592,[2]Depth_Lookup!$A$3:$J$561,10,FALSE))+(I592/100)</f>
        <v>318.09999999999997</v>
      </c>
      <c r="M592" s="149" t="s">
        <v>2906</v>
      </c>
      <c r="N592" s="164">
        <v>2</v>
      </c>
      <c r="P592" s="139" t="s">
        <v>13</v>
      </c>
      <c r="Q592" s="139" t="s">
        <v>2774</v>
      </c>
      <c r="R592" s="160" t="s">
        <v>2135</v>
      </c>
      <c r="S592" s="139" t="s">
        <v>2135</v>
      </c>
      <c r="T592" s="139" t="s">
        <v>133</v>
      </c>
      <c r="U592" s="139" t="s">
        <v>138</v>
      </c>
      <c r="V592" s="139" t="s">
        <v>1509</v>
      </c>
      <c r="W592" s="139">
        <v>4</v>
      </c>
      <c r="X592" s="165" t="s">
        <v>89</v>
      </c>
      <c r="Y592" s="139" t="s">
        <v>1492</v>
      </c>
      <c r="AD592" s="139" t="s">
        <v>146</v>
      </c>
      <c r="AE592" s="139">
        <v>0</v>
      </c>
      <c r="AG592" s="139" t="s">
        <v>2508</v>
      </c>
      <c r="AH592" s="160">
        <v>59</v>
      </c>
      <c r="AI592" s="166">
        <v>4</v>
      </c>
      <c r="AJ592" s="139">
        <v>2</v>
      </c>
      <c r="AK592" s="167" t="s">
        <v>109</v>
      </c>
      <c r="AL592" s="139" t="s">
        <v>107</v>
      </c>
      <c r="AN592" s="139">
        <v>0</v>
      </c>
      <c r="AT592" s="139">
        <v>0</v>
      </c>
      <c r="AZ592" s="139">
        <v>40</v>
      </c>
      <c r="BA592" s="139">
        <v>10</v>
      </c>
      <c r="BB592" s="139">
        <v>3</v>
      </c>
      <c r="BC592" s="139" t="s">
        <v>109</v>
      </c>
      <c r="BD592" s="139" t="s">
        <v>107</v>
      </c>
      <c r="BF592" s="167">
        <v>0</v>
      </c>
      <c r="BL592" s="139">
        <v>1</v>
      </c>
      <c r="BM592" s="167">
        <v>1</v>
      </c>
      <c r="BN592" s="139">
        <v>0.5</v>
      </c>
      <c r="BO592" s="139" t="s">
        <v>113</v>
      </c>
      <c r="BP592" s="139" t="s">
        <v>107</v>
      </c>
      <c r="BX592" s="139">
        <v>0</v>
      </c>
      <c r="CD592" s="139" t="s">
        <v>2907</v>
      </c>
      <c r="CE592" s="139" t="s">
        <v>2908</v>
      </c>
      <c r="CL592" s="139">
        <v>100</v>
      </c>
      <c r="CM592" s="139" t="e">
        <v>#N/A</v>
      </c>
    </row>
    <row r="593" spans="1:91">
      <c r="A593" s="159">
        <v>43297</v>
      </c>
      <c r="B593" s="139" t="s">
        <v>1496</v>
      </c>
      <c r="D593" s="139" t="s">
        <v>1497</v>
      </c>
      <c r="E593" s="139">
        <v>145</v>
      </c>
      <c r="F593" s="139">
        <v>2</v>
      </c>
      <c r="G593" s="160" t="s">
        <v>1185</v>
      </c>
      <c r="H593" s="139">
        <v>0</v>
      </c>
      <c r="I593" s="139">
        <v>32.5</v>
      </c>
      <c r="J593" s="169" t="s">
        <v>2507</v>
      </c>
      <c r="K593" s="184">
        <f>(VLOOKUP($G593,[2]Depth_Lookup!$A$3:$J$561,10,FALSE))+(H593/100)</f>
        <v>318.10000000000002</v>
      </c>
      <c r="L593" s="184">
        <f>(VLOOKUP($G593,[2]Depth_Lookup!$A$3:$J$561,10,FALSE))+(I593/100)</f>
        <v>318.42500000000001</v>
      </c>
      <c r="M593" s="149" t="s">
        <v>2906</v>
      </c>
      <c r="N593" s="164">
        <v>2</v>
      </c>
      <c r="P593" s="139" t="s">
        <v>13</v>
      </c>
      <c r="Q593" s="139" t="s">
        <v>2774</v>
      </c>
      <c r="R593" s="160" t="s">
        <v>2135</v>
      </c>
      <c r="S593" s="139" t="s">
        <v>21</v>
      </c>
      <c r="T593" s="139" t="s">
        <v>133</v>
      </c>
      <c r="U593" s="139" t="s">
        <v>138</v>
      </c>
      <c r="V593" s="139" t="s">
        <v>1509</v>
      </c>
      <c r="W593" s="139">
        <v>4</v>
      </c>
      <c r="X593" s="165" t="s">
        <v>89</v>
      </c>
      <c r="Y593" s="139" t="s">
        <v>1492</v>
      </c>
      <c r="AD593" s="139" t="s">
        <v>146</v>
      </c>
      <c r="AE593" s="139">
        <v>0</v>
      </c>
      <c r="AG593" s="139" t="s">
        <v>2508</v>
      </c>
      <c r="AH593" s="160">
        <v>59</v>
      </c>
      <c r="AI593" s="166">
        <v>4</v>
      </c>
      <c r="AJ593" s="139">
        <v>2</v>
      </c>
      <c r="AK593" s="167" t="s">
        <v>109</v>
      </c>
      <c r="AL593" s="139" t="s">
        <v>107</v>
      </c>
      <c r="AN593" s="139">
        <v>0</v>
      </c>
      <c r="AT593" s="139">
        <v>0</v>
      </c>
      <c r="AZ593" s="139">
        <v>40</v>
      </c>
      <c r="BA593" s="139">
        <v>10</v>
      </c>
      <c r="BB593" s="139">
        <v>3</v>
      </c>
      <c r="BC593" s="139" t="s">
        <v>109</v>
      </c>
      <c r="BD593" s="139" t="s">
        <v>107</v>
      </c>
      <c r="BF593" s="167">
        <v>0</v>
      </c>
      <c r="BL593" s="139">
        <v>1</v>
      </c>
      <c r="BM593" s="167">
        <v>1</v>
      </c>
      <c r="BN593" s="139">
        <v>0.5</v>
      </c>
      <c r="BO593" s="139" t="s">
        <v>113</v>
      </c>
      <c r="BP593" s="139" t="s">
        <v>107</v>
      </c>
      <c r="BX593" s="139">
        <v>0</v>
      </c>
      <c r="CD593" s="139" t="s">
        <v>2907</v>
      </c>
      <c r="CE593" s="139" t="s">
        <v>2908</v>
      </c>
      <c r="CL593" s="139">
        <v>100</v>
      </c>
      <c r="CM593" s="139" t="e">
        <v>#N/A</v>
      </c>
    </row>
    <row r="594" spans="1:91">
      <c r="A594" s="159">
        <v>43297</v>
      </c>
      <c r="B594" s="139" t="s">
        <v>1496</v>
      </c>
      <c r="D594" s="139" t="s">
        <v>1497</v>
      </c>
      <c r="E594" s="139">
        <v>145</v>
      </c>
      <c r="F594" s="139">
        <v>2</v>
      </c>
      <c r="G594" s="160" t="s">
        <v>1185</v>
      </c>
      <c r="H594" s="139">
        <v>32.5</v>
      </c>
      <c r="I594" s="139">
        <v>83</v>
      </c>
      <c r="J594" s="169" t="s">
        <v>2507</v>
      </c>
      <c r="K594" s="184">
        <f>(VLOOKUP($G594,[2]Depth_Lookup!$A$3:$J$561,10,FALSE))+(H594/100)</f>
        <v>318.42500000000001</v>
      </c>
      <c r="L594" s="184">
        <f>(VLOOKUP($G594,[2]Depth_Lookup!$A$3:$J$561,10,FALSE))+(I594/100)</f>
        <v>318.93</v>
      </c>
      <c r="M594" s="149" t="s">
        <v>2909</v>
      </c>
      <c r="N594" s="164" t="s">
        <v>1499</v>
      </c>
      <c r="O594" s="139" t="s">
        <v>28</v>
      </c>
      <c r="P594" s="139" t="s">
        <v>12</v>
      </c>
      <c r="Q594" s="139" t="s">
        <v>2630</v>
      </c>
      <c r="R594" s="160" t="s">
        <v>21</v>
      </c>
      <c r="S594" s="139" t="s">
        <v>2135</v>
      </c>
      <c r="T594" s="139" t="s">
        <v>133</v>
      </c>
      <c r="U594" s="139" t="s">
        <v>138</v>
      </c>
      <c r="V594" s="139" t="s">
        <v>1509</v>
      </c>
      <c r="W594" s="139">
        <v>4</v>
      </c>
      <c r="X594" s="165" t="s">
        <v>89</v>
      </c>
      <c r="Y594" s="139" t="s">
        <v>93</v>
      </c>
      <c r="Z594" s="139" t="s">
        <v>2910</v>
      </c>
      <c r="AD594" s="139" t="s">
        <v>146</v>
      </c>
      <c r="AE594" s="139">
        <v>0</v>
      </c>
      <c r="AG594" s="139" t="s">
        <v>2508</v>
      </c>
      <c r="AH594" s="160">
        <v>97</v>
      </c>
      <c r="AI594" s="166">
        <v>5</v>
      </c>
      <c r="AJ594" s="139">
        <v>2</v>
      </c>
      <c r="AK594" s="167" t="s">
        <v>109</v>
      </c>
      <c r="AL594" s="139" t="s">
        <v>107</v>
      </c>
      <c r="AN594" s="139">
        <v>0</v>
      </c>
      <c r="AT594" s="139">
        <v>0</v>
      </c>
      <c r="AZ594" s="139">
        <v>2</v>
      </c>
      <c r="BA594" s="139">
        <v>3</v>
      </c>
      <c r="BB594" s="139">
        <v>2</v>
      </c>
      <c r="BC594" s="139" t="s">
        <v>109</v>
      </c>
      <c r="BD594" s="139" t="s">
        <v>107</v>
      </c>
      <c r="BF594" s="167">
        <v>0</v>
      </c>
      <c r="BL594" s="139">
        <v>1</v>
      </c>
      <c r="BM594" s="167">
        <v>1</v>
      </c>
      <c r="BN594" s="139">
        <v>0.5</v>
      </c>
      <c r="BO594" s="139" t="s">
        <v>109</v>
      </c>
      <c r="BP594" s="139" t="s">
        <v>107</v>
      </c>
      <c r="BX594" s="139">
        <v>0</v>
      </c>
      <c r="CE594" s="139" t="s">
        <v>2911</v>
      </c>
      <c r="CL594" s="139">
        <v>100</v>
      </c>
      <c r="CM594" s="139" t="s">
        <v>2860</v>
      </c>
    </row>
    <row r="595" spans="1:91">
      <c r="A595" s="159">
        <v>43297</v>
      </c>
      <c r="B595" s="139" t="s">
        <v>1496</v>
      </c>
      <c r="D595" s="139" t="s">
        <v>1497</v>
      </c>
      <c r="E595" s="139">
        <v>145</v>
      </c>
      <c r="F595" s="139">
        <v>3</v>
      </c>
      <c r="G595" s="160" t="s">
        <v>1187</v>
      </c>
      <c r="H595" s="139">
        <v>0</v>
      </c>
      <c r="I595" s="139">
        <v>77.5</v>
      </c>
      <c r="J595" s="169" t="s">
        <v>2507</v>
      </c>
      <c r="K595" s="184">
        <f>(VLOOKUP($G595,[2]Depth_Lookup!$A$3:$J$561,10,FALSE))+(H595/100)</f>
        <v>318.93</v>
      </c>
      <c r="L595" s="184">
        <f>(VLOOKUP($G595,[2]Depth_Lookup!$A$3:$J$561,10,FALSE))+(I595/100)</f>
        <v>319.70499999999998</v>
      </c>
      <c r="M595" s="149" t="s">
        <v>2909</v>
      </c>
      <c r="N595" s="164" t="s">
        <v>1499</v>
      </c>
      <c r="O595" s="139" t="s">
        <v>28</v>
      </c>
      <c r="P595" s="139" t="s">
        <v>12</v>
      </c>
      <c r="Q595" s="139" t="s">
        <v>2630</v>
      </c>
      <c r="R595" s="160" t="s">
        <v>2135</v>
      </c>
      <c r="S595" s="139" t="s">
        <v>2135</v>
      </c>
      <c r="T595" s="139" t="s">
        <v>133</v>
      </c>
      <c r="U595" s="139" t="s">
        <v>138</v>
      </c>
      <c r="V595" s="139" t="s">
        <v>1509</v>
      </c>
      <c r="W595" s="139">
        <v>4</v>
      </c>
      <c r="X595" s="165" t="s">
        <v>89</v>
      </c>
      <c r="Y595" s="139" t="s">
        <v>93</v>
      </c>
      <c r="Z595" s="139" t="s">
        <v>2910</v>
      </c>
      <c r="AD595" s="139" t="s">
        <v>146</v>
      </c>
      <c r="AE595" s="139">
        <v>0</v>
      </c>
      <c r="AG595" s="139" t="s">
        <v>2508</v>
      </c>
      <c r="AH595" s="160">
        <v>97</v>
      </c>
      <c r="AI595" s="166">
        <v>5</v>
      </c>
      <c r="AJ595" s="139">
        <v>2</v>
      </c>
      <c r="AK595" s="167" t="s">
        <v>109</v>
      </c>
      <c r="AL595" s="139" t="s">
        <v>107</v>
      </c>
      <c r="AN595" s="139">
        <v>0</v>
      </c>
      <c r="AT595" s="139">
        <v>0</v>
      </c>
      <c r="AZ595" s="139">
        <v>2</v>
      </c>
      <c r="BA595" s="139">
        <v>3</v>
      </c>
      <c r="BB595" s="139">
        <v>2</v>
      </c>
      <c r="BC595" s="139" t="s">
        <v>109</v>
      </c>
      <c r="BD595" s="139" t="s">
        <v>107</v>
      </c>
      <c r="BF595" s="167">
        <v>0</v>
      </c>
      <c r="BL595" s="139">
        <v>1</v>
      </c>
      <c r="BM595" s="167">
        <v>1</v>
      </c>
      <c r="BN595" s="139">
        <v>0.5</v>
      </c>
      <c r="BO595" s="139" t="s">
        <v>109</v>
      </c>
      <c r="BP595" s="139" t="s">
        <v>107</v>
      </c>
      <c r="BX595" s="139">
        <v>0</v>
      </c>
      <c r="CE595" s="139" t="s">
        <v>2911</v>
      </c>
      <c r="CL595" s="139">
        <v>100</v>
      </c>
      <c r="CM595" s="139" t="s">
        <v>2860</v>
      </c>
    </row>
    <row r="596" spans="1:91">
      <c r="A596" s="159">
        <v>43297</v>
      </c>
      <c r="B596" s="139" t="s">
        <v>1496</v>
      </c>
      <c r="D596" s="139" t="s">
        <v>1497</v>
      </c>
      <c r="E596" s="139">
        <v>145</v>
      </c>
      <c r="F596" s="139">
        <v>4</v>
      </c>
      <c r="G596" s="160" t="s">
        <v>1189</v>
      </c>
      <c r="H596" s="139">
        <v>0</v>
      </c>
      <c r="I596" s="139">
        <v>62</v>
      </c>
      <c r="J596" s="169" t="s">
        <v>2507</v>
      </c>
      <c r="K596" s="184">
        <f>(VLOOKUP($G596,[2]Depth_Lookup!$A$3:$J$561,10,FALSE))+(H596/100)</f>
        <v>319.70499999999998</v>
      </c>
      <c r="L596" s="184">
        <f>(VLOOKUP($G596,[2]Depth_Lookup!$A$3:$J$561,10,FALSE))+(I596/100)</f>
        <v>320.32499999999999</v>
      </c>
      <c r="M596" s="149" t="s">
        <v>2909</v>
      </c>
      <c r="N596" s="164" t="s">
        <v>1499</v>
      </c>
      <c r="O596" s="139" t="s">
        <v>28</v>
      </c>
      <c r="P596" s="139" t="s">
        <v>12</v>
      </c>
      <c r="Q596" s="139" t="s">
        <v>2630</v>
      </c>
      <c r="R596" s="160" t="s">
        <v>2135</v>
      </c>
      <c r="S596" s="139" t="s">
        <v>2135</v>
      </c>
      <c r="T596" s="139" t="s">
        <v>133</v>
      </c>
      <c r="U596" s="139" t="s">
        <v>138</v>
      </c>
      <c r="V596" s="139" t="s">
        <v>1509</v>
      </c>
      <c r="W596" s="139">
        <v>4</v>
      </c>
      <c r="X596" s="165" t="s">
        <v>89</v>
      </c>
      <c r="Y596" s="139" t="s">
        <v>93</v>
      </c>
      <c r="Z596" s="139" t="s">
        <v>2910</v>
      </c>
      <c r="AD596" s="139" t="s">
        <v>146</v>
      </c>
      <c r="AE596" s="139">
        <v>0</v>
      </c>
      <c r="AG596" s="139" t="s">
        <v>2508</v>
      </c>
      <c r="AH596" s="160">
        <v>97</v>
      </c>
      <c r="AI596" s="166">
        <v>5</v>
      </c>
      <c r="AJ596" s="139">
        <v>2</v>
      </c>
      <c r="AK596" s="167" t="s">
        <v>109</v>
      </c>
      <c r="AL596" s="139" t="s">
        <v>107</v>
      </c>
      <c r="AN596" s="139">
        <v>0</v>
      </c>
      <c r="AT596" s="139">
        <v>0</v>
      </c>
      <c r="AZ596" s="139">
        <v>2</v>
      </c>
      <c r="BA596" s="139">
        <v>3</v>
      </c>
      <c r="BB596" s="139">
        <v>2</v>
      </c>
      <c r="BC596" s="139" t="s">
        <v>109</v>
      </c>
      <c r="BD596" s="139" t="s">
        <v>107</v>
      </c>
      <c r="BF596" s="167">
        <v>0</v>
      </c>
      <c r="BL596" s="139">
        <v>1</v>
      </c>
      <c r="BM596" s="167">
        <v>1</v>
      </c>
      <c r="BN596" s="139">
        <v>0.5</v>
      </c>
      <c r="BO596" s="139" t="s">
        <v>109</v>
      </c>
      <c r="BP596" s="139" t="s">
        <v>107</v>
      </c>
      <c r="BX596" s="139">
        <v>0</v>
      </c>
      <c r="CE596" s="139" t="s">
        <v>2911</v>
      </c>
      <c r="CL596" s="139">
        <v>100</v>
      </c>
      <c r="CM596" s="139" t="s">
        <v>2860</v>
      </c>
    </row>
    <row r="597" spans="1:91">
      <c r="A597" s="159">
        <v>43297</v>
      </c>
      <c r="B597" s="139" t="s">
        <v>1496</v>
      </c>
      <c r="D597" s="139" t="s">
        <v>1497</v>
      </c>
      <c r="E597" s="139">
        <v>146</v>
      </c>
      <c r="F597" s="139">
        <v>1</v>
      </c>
      <c r="G597" s="160" t="s">
        <v>1191</v>
      </c>
      <c r="H597" s="139">
        <v>0</v>
      </c>
      <c r="I597" s="139">
        <v>55</v>
      </c>
      <c r="J597" s="169" t="s">
        <v>2507</v>
      </c>
      <c r="K597" s="184">
        <f>(VLOOKUP($G597,[2]Depth_Lookup!$A$3:$J$561,10,FALSE))+(H597/100)</f>
        <v>320.14999999999998</v>
      </c>
      <c r="L597" s="184">
        <f>(VLOOKUP($G597,[2]Depth_Lookup!$A$3:$J$561,10,FALSE))+(I597/100)</f>
        <v>320.7</v>
      </c>
      <c r="M597" s="149" t="s">
        <v>2909</v>
      </c>
      <c r="N597" s="164" t="s">
        <v>1499</v>
      </c>
      <c r="O597" s="139" t="s">
        <v>28</v>
      </c>
      <c r="P597" s="139" t="s">
        <v>12</v>
      </c>
      <c r="Q597" s="139" t="s">
        <v>2630</v>
      </c>
      <c r="R597" s="160" t="s">
        <v>2135</v>
      </c>
      <c r="S597" s="139" t="s">
        <v>21</v>
      </c>
      <c r="T597" s="139" t="s">
        <v>133</v>
      </c>
      <c r="U597" s="139" t="s">
        <v>138</v>
      </c>
      <c r="V597" s="139" t="s">
        <v>1509</v>
      </c>
      <c r="W597" s="139">
        <v>4</v>
      </c>
      <c r="X597" s="165" t="s">
        <v>89</v>
      </c>
      <c r="Y597" s="139" t="s">
        <v>93</v>
      </c>
      <c r="Z597" s="139" t="s">
        <v>2910</v>
      </c>
      <c r="AD597" s="139" t="s">
        <v>146</v>
      </c>
      <c r="AE597" s="139">
        <v>0</v>
      </c>
      <c r="AG597" s="139" t="s">
        <v>2508</v>
      </c>
      <c r="AH597" s="160">
        <v>97</v>
      </c>
      <c r="AI597" s="166">
        <v>5</v>
      </c>
      <c r="AJ597" s="139">
        <v>2</v>
      </c>
      <c r="AK597" s="167" t="s">
        <v>109</v>
      </c>
      <c r="AL597" s="139" t="s">
        <v>107</v>
      </c>
      <c r="AN597" s="139">
        <v>0</v>
      </c>
      <c r="AT597" s="139">
        <v>0</v>
      </c>
      <c r="AZ597" s="139">
        <v>2</v>
      </c>
      <c r="BA597" s="139">
        <v>3</v>
      </c>
      <c r="BB597" s="139">
        <v>2</v>
      </c>
      <c r="BC597" s="139" t="s">
        <v>109</v>
      </c>
      <c r="BD597" s="139" t="s">
        <v>107</v>
      </c>
      <c r="BF597" s="167">
        <v>0</v>
      </c>
      <c r="BL597" s="139">
        <v>1</v>
      </c>
      <c r="BM597" s="167">
        <v>1</v>
      </c>
      <c r="BN597" s="139">
        <v>0.5</v>
      </c>
      <c r="BO597" s="139" t="s">
        <v>109</v>
      </c>
      <c r="BP597" s="139" t="s">
        <v>107</v>
      </c>
      <c r="BX597" s="139">
        <v>0</v>
      </c>
      <c r="CE597" s="139" t="s">
        <v>2911</v>
      </c>
      <c r="CL597" s="139">
        <v>100</v>
      </c>
      <c r="CM597" s="139" t="s">
        <v>2860</v>
      </c>
    </row>
    <row r="598" spans="1:91">
      <c r="A598" s="159">
        <v>43297</v>
      </c>
      <c r="B598" s="139" t="s">
        <v>1496</v>
      </c>
      <c r="D598" s="139" t="s">
        <v>1497</v>
      </c>
      <c r="E598" s="139">
        <v>146</v>
      </c>
      <c r="F598" s="139">
        <v>1</v>
      </c>
      <c r="G598" s="160" t="s">
        <v>1191</v>
      </c>
      <c r="H598" s="139">
        <v>55</v>
      </c>
      <c r="I598" s="139">
        <v>65.5</v>
      </c>
      <c r="J598" s="169" t="s">
        <v>2507</v>
      </c>
      <c r="K598" s="184">
        <f>(VLOOKUP($G598,[2]Depth_Lookup!$A$3:$J$561,10,FALSE))+(H598/100)</f>
        <v>320.7</v>
      </c>
      <c r="L598" s="184">
        <f>(VLOOKUP($G598,[2]Depth_Lookup!$A$3:$J$561,10,FALSE))+(I598/100)</f>
        <v>320.80499999999995</v>
      </c>
      <c r="M598" s="149" t="s">
        <v>2912</v>
      </c>
      <c r="N598" s="164">
        <v>1</v>
      </c>
      <c r="O598" s="139" t="s">
        <v>1491</v>
      </c>
      <c r="P598" s="139" t="s">
        <v>12</v>
      </c>
      <c r="Q598" s="139" t="s">
        <v>1668</v>
      </c>
      <c r="R598" s="160" t="s">
        <v>21</v>
      </c>
      <c r="S598" s="139" t="s">
        <v>21</v>
      </c>
      <c r="T598" s="139" t="s">
        <v>160</v>
      </c>
      <c r="U598" s="139" t="s">
        <v>138</v>
      </c>
      <c r="V598" s="139" t="s">
        <v>1509</v>
      </c>
      <c r="W598" s="139">
        <v>4</v>
      </c>
      <c r="X598" s="165" t="s">
        <v>89</v>
      </c>
      <c r="Y598" s="139" t="s">
        <v>93</v>
      </c>
      <c r="AD598" s="139" t="s">
        <v>146</v>
      </c>
      <c r="AE598" s="139">
        <v>0</v>
      </c>
      <c r="AG598" s="139" t="s">
        <v>2508</v>
      </c>
      <c r="AH598" s="160">
        <v>93.5</v>
      </c>
      <c r="AI598" s="166">
        <v>3</v>
      </c>
      <c r="AJ598" s="139">
        <v>1</v>
      </c>
      <c r="AK598" s="167" t="s">
        <v>110</v>
      </c>
      <c r="AL598" s="139" t="s">
        <v>107</v>
      </c>
      <c r="AN598" s="139">
        <v>5</v>
      </c>
      <c r="AO598" s="139">
        <v>4</v>
      </c>
      <c r="AP598" s="139">
        <v>2</v>
      </c>
      <c r="AQ598" s="139" t="s">
        <v>110</v>
      </c>
      <c r="AR598" s="167" t="s">
        <v>107</v>
      </c>
      <c r="AT598" s="139">
        <v>0</v>
      </c>
      <c r="AZ598" s="139">
        <v>0.5</v>
      </c>
      <c r="BA598" s="139">
        <v>3</v>
      </c>
      <c r="BB598" s="139">
        <v>2</v>
      </c>
      <c r="BC598" s="139" t="s">
        <v>109</v>
      </c>
      <c r="BD598" s="139" t="s">
        <v>107</v>
      </c>
      <c r="BF598" s="167">
        <v>0</v>
      </c>
      <c r="BL598" s="139">
        <v>1</v>
      </c>
      <c r="BM598" s="167">
        <v>1</v>
      </c>
      <c r="BN598" s="139">
        <v>0.5</v>
      </c>
      <c r="BO598" s="139" t="s">
        <v>109</v>
      </c>
      <c r="BP598" s="139" t="s">
        <v>105</v>
      </c>
      <c r="BX598" s="139">
        <v>0</v>
      </c>
      <c r="CE598" s="139" t="s">
        <v>2913</v>
      </c>
      <c r="CL598" s="139">
        <v>100</v>
      </c>
      <c r="CM598" s="139" t="s">
        <v>2889</v>
      </c>
    </row>
    <row r="599" spans="1:91">
      <c r="A599" s="159">
        <v>43297</v>
      </c>
      <c r="B599" s="139" t="s">
        <v>1496</v>
      </c>
      <c r="D599" s="139" t="s">
        <v>1497</v>
      </c>
      <c r="E599" s="139">
        <v>146</v>
      </c>
      <c r="F599" s="139">
        <v>1</v>
      </c>
      <c r="G599" s="160" t="s">
        <v>1191</v>
      </c>
      <c r="H599" s="139">
        <v>65.5</v>
      </c>
      <c r="I599" s="139">
        <v>69.5</v>
      </c>
      <c r="J599" s="169" t="s">
        <v>2507</v>
      </c>
      <c r="K599" s="184">
        <f>(VLOOKUP($G599,[2]Depth_Lookup!$A$3:$J$561,10,FALSE))+(H599/100)</f>
        <v>320.80499999999995</v>
      </c>
      <c r="L599" s="184">
        <f>(VLOOKUP($G599,[2]Depth_Lookup!$A$3:$J$561,10,FALSE))+(I599/100)</f>
        <v>320.84499999999997</v>
      </c>
      <c r="M599" s="149" t="s">
        <v>2914</v>
      </c>
      <c r="N599" s="164">
        <v>2</v>
      </c>
      <c r="P599" s="139" t="s">
        <v>12</v>
      </c>
      <c r="Q599" s="139" t="s">
        <v>1588</v>
      </c>
      <c r="R599" s="160" t="s">
        <v>21</v>
      </c>
      <c r="S599" s="139" t="s">
        <v>2135</v>
      </c>
      <c r="T599" s="139" t="s">
        <v>133</v>
      </c>
      <c r="U599" s="139" t="s">
        <v>138</v>
      </c>
      <c r="V599" s="139" t="s">
        <v>1509</v>
      </c>
      <c r="W599" s="139">
        <v>4</v>
      </c>
      <c r="X599" s="165" t="s">
        <v>89</v>
      </c>
      <c r="Y599" s="139" t="s">
        <v>93</v>
      </c>
      <c r="AD599" s="139" t="s">
        <v>146</v>
      </c>
      <c r="AE599" s="139">
        <v>0</v>
      </c>
      <c r="AG599" s="139" t="s">
        <v>2508</v>
      </c>
      <c r="AH599" s="160">
        <v>98.5</v>
      </c>
      <c r="AI599" s="166">
        <v>5</v>
      </c>
      <c r="AJ599" s="139">
        <v>3</v>
      </c>
      <c r="AK599" s="167" t="s">
        <v>110</v>
      </c>
      <c r="AL599" s="139" t="s">
        <v>107</v>
      </c>
      <c r="AN599" s="139">
        <v>0.5</v>
      </c>
      <c r="AO599" s="139">
        <v>5</v>
      </c>
      <c r="AP599" s="139">
        <v>2</v>
      </c>
      <c r="AQ599" s="139" t="s">
        <v>113</v>
      </c>
      <c r="AR599" s="167" t="s">
        <v>107</v>
      </c>
      <c r="AT599" s="139">
        <v>0</v>
      </c>
      <c r="AZ599" s="139">
        <v>0</v>
      </c>
      <c r="BF599" s="167">
        <v>0</v>
      </c>
      <c r="BL599" s="139">
        <v>1</v>
      </c>
      <c r="BM599" s="167">
        <v>0.5</v>
      </c>
      <c r="BN599" s="139">
        <v>0.5</v>
      </c>
      <c r="BO599" s="139" t="s">
        <v>109</v>
      </c>
      <c r="BP599" s="139" t="s">
        <v>105</v>
      </c>
      <c r="BX599" s="139">
        <v>0</v>
      </c>
      <c r="CE599" s="139" t="s">
        <v>2880</v>
      </c>
      <c r="CL599" s="139">
        <v>100</v>
      </c>
      <c r="CM599" s="139" t="e">
        <v>#N/A</v>
      </c>
    </row>
    <row r="600" spans="1:91">
      <c r="A600" s="159">
        <v>43297</v>
      </c>
      <c r="B600" s="139" t="s">
        <v>1496</v>
      </c>
      <c r="D600" s="139" t="s">
        <v>1497</v>
      </c>
      <c r="E600" s="139">
        <v>146</v>
      </c>
      <c r="F600" s="139">
        <v>2</v>
      </c>
      <c r="G600" s="160" t="s">
        <v>1193</v>
      </c>
      <c r="H600" s="139">
        <v>0</v>
      </c>
      <c r="I600" s="139">
        <v>11</v>
      </c>
      <c r="J600" s="169" t="s">
        <v>2507</v>
      </c>
      <c r="K600" s="184">
        <f>(VLOOKUP($G600,[2]Depth_Lookup!$A$3:$J$561,10,FALSE))+(H600/100)</f>
        <v>320.84500000000003</v>
      </c>
      <c r="L600" s="184">
        <f>(VLOOKUP($G600,[2]Depth_Lookup!$A$3:$J$561,10,FALSE))+(I600/100)</f>
        <v>320.95500000000004</v>
      </c>
      <c r="M600" s="149" t="s">
        <v>2914</v>
      </c>
      <c r="N600" s="164">
        <v>2</v>
      </c>
      <c r="P600" s="139" t="s">
        <v>12</v>
      </c>
      <c r="Q600" s="139" t="s">
        <v>1588</v>
      </c>
      <c r="R600" s="160" t="s">
        <v>2135</v>
      </c>
      <c r="S600" s="139" t="s">
        <v>21</v>
      </c>
      <c r="T600" s="139" t="s">
        <v>133</v>
      </c>
      <c r="U600" s="139" t="s">
        <v>138</v>
      </c>
      <c r="V600" s="139" t="s">
        <v>1509</v>
      </c>
      <c r="W600" s="139">
        <v>4</v>
      </c>
      <c r="X600" s="165" t="s">
        <v>89</v>
      </c>
      <c r="Y600" s="139" t="s">
        <v>93</v>
      </c>
      <c r="AD600" s="139" t="s">
        <v>146</v>
      </c>
      <c r="AE600" s="139">
        <v>0</v>
      </c>
      <c r="AG600" s="139" t="s">
        <v>2508</v>
      </c>
      <c r="AH600" s="160">
        <v>98.5</v>
      </c>
      <c r="AI600" s="166">
        <v>5</v>
      </c>
      <c r="AJ600" s="139">
        <v>3</v>
      </c>
      <c r="AK600" s="167" t="s">
        <v>110</v>
      </c>
      <c r="AL600" s="139" t="s">
        <v>107</v>
      </c>
      <c r="AN600" s="139">
        <v>0.5</v>
      </c>
      <c r="AO600" s="139">
        <v>5</v>
      </c>
      <c r="AP600" s="139">
        <v>2</v>
      </c>
      <c r="AQ600" s="139" t="s">
        <v>113</v>
      </c>
      <c r="AR600" s="167" t="s">
        <v>107</v>
      </c>
      <c r="AT600" s="139">
        <v>0</v>
      </c>
      <c r="AZ600" s="139">
        <v>0</v>
      </c>
      <c r="BF600" s="167">
        <v>0</v>
      </c>
      <c r="BL600" s="139">
        <v>1</v>
      </c>
      <c r="BM600" s="167">
        <v>0.5</v>
      </c>
      <c r="BN600" s="139">
        <v>0.5</v>
      </c>
      <c r="BO600" s="139" t="s">
        <v>109</v>
      </c>
      <c r="BP600" s="139" t="s">
        <v>105</v>
      </c>
      <c r="BX600" s="139">
        <v>0</v>
      </c>
      <c r="CE600" s="139" t="s">
        <v>2880</v>
      </c>
      <c r="CL600" s="139">
        <v>100</v>
      </c>
      <c r="CM600" s="139" t="e">
        <v>#N/A</v>
      </c>
    </row>
    <row r="601" spans="1:91">
      <c r="A601" s="159">
        <v>43297</v>
      </c>
      <c r="B601" s="139" t="s">
        <v>1496</v>
      </c>
      <c r="D601" s="139" t="s">
        <v>1497</v>
      </c>
      <c r="E601" s="139">
        <v>146</v>
      </c>
      <c r="F601" s="139">
        <v>2</v>
      </c>
      <c r="G601" s="160" t="s">
        <v>1193</v>
      </c>
      <c r="H601" s="139">
        <v>11</v>
      </c>
      <c r="I601" s="139">
        <v>32.5</v>
      </c>
      <c r="J601" s="169" t="s">
        <v>2507</v>
      </c>
      <c r="K601" s="184">
        <f>(VLOOKUP($G601,[2]Depth_Lookup!$A$3:$J$561,10,FALSE))+(H601/100)</f>
        <v>320.95500000000004</v>
      </c>
      <c r="L601" s="184">
        <f>(VLOOKUP($G601,[2]Depth_Lookup!$A$3:$J$561,10,FALSE))+(I601/100)</f>
        <v>321.17</v>
      </c>
      <c r="M601" s="149" t="s">
        <v>2915</v>
      </c>
      <c r="N601" s="164">
        <v>1</v>
      </c>
      <c r="P601" s="139" t="s">
        <v>13</v>
      </c>
      <c r="Q601" s="139" t="s">
        <v>2774</v>
      </c>
      <c r="R601" s="160" t="s">
        <v>21</v>
      </c>
      <c r="S601" s="139" t="s">
        <v>21</v>
      </c>
      <c r="T601" s="139" t="s">
        <v>133</v>
      </c>
      <c r="U601" s="139" t="s">
        <v>138</v>
      </c>
      <c r="V601" s="139" t="s">
        <v>1509</v>
      </c>
      <c r="W601" s="139">
        <v>4</v>
      </c>
      <c r="X601" s="165" t="s">
        <v>89</v>
      </c>
      <c r="Y601" s="139" t="s">
        <v>1492</v>
      </c>
      <c r="AD601" s="139" t="s">
        <v>146</v>
      </c>
      <c r="AE601" s="139">
        <v>0</v>
      </c>
      <c r="AG601" s="139" t="s">
        <v>2508</v>
      </c>
      <c r="AH601" s="160">
        <v>69</v>
      </c>
      <c r="AI601" s="166">
        <v>3</v>
      </c>
      <c r="AJ601" s="139">
        <v>2</v>
      </c>
      <c r="AK601" s="167" t="s">
        <v>109</v>
      </c>
      <c r="AL601" s="139" t="s">
        <v>107</v>
      </c>
      <c r="AN601" s="139">
        <v>0</v>
      </c>
      <c r="AT601" s="139">
        <v>0</v>
      </c>
      <c r="AZ601" s="139">
        <v>30</v>
      </c>
      <c r="BA601" s="139">
        <v>5</v>
      </c>
      <c r="BB601" s="139">
        <v>2</v>
      </c>
      <c r="BC601" s="139" t="s">
        <v>109</v>
      </c>
      <c r="BD601" s="139" t="s">
        <v>107</v>
      </c>
      <c r="BF601" s="167">
        <v>0</v>
      </c>
      <c r="BL601" s="139">
        <v>1</v>
      </c>
      <c r="BM601" s="167">
        <v>0.5</v>
      </c>
      <c r="BN601" s="139">
        <v>0.5</v>
      </c>
      <c r="BO601" s="139" t="s">
        <v>109</v>
      </c>
      <c r="BP601" s="139" t="s">
        <v>105</v>
      </c>
      <c r="BX601" s="139">
        <v>0</v>
      </c>
      <c r="CE601" s="139" t="s">
        <v>2862</v>
      </c>
      <c r="CL601" s="139">
        <v>100</v>
      </c>
      <c r="CM601" s="139" t="e">
        <v>#N/A</v>
      </c>
    </row>
    <row r="602" spans="1:91">
      <c r="A602" s="159">
        <v>43297</v>
      </c>
      <c r="B602" s="139" t="s">
        <v>1496</v>
      </c>
      <c r="D602" s="139" t="s">
        <v>1497</v>
      </c>
      <c r="E602" s="139">
        <v>146</v>
      </c>
      <c r="F602" s="139">
        <v>2</v>
      </c>
      <c r="G602" s="160" t="s">
        <v>1193</v>
      </c>
      <c r="H602" s="139">
        <v>32.5</v>
      </c>
      <c r="I602" s="139">
        <v>53.5</v>
      </c>
      <c r="J602" s="169" t="s">
        <v>2507</v>
      </c>
      <c r="K602" s="184">
        <f>(VLOOKUP($G602,[2]Depth_Lookup!$A$3:$J$561,10,FALSE))+(H602/100)</f>
        <v>321.17</v>
      </c>
      <c r="L602" s="184">
        <f>(VLOOKUP($G602,[2]Depth_Lookup!$A$3:$J$561,10,FALSE))+(I602/100)</f>
        <v>321.38000000000005</v>
      </c>
      <c r="M602" s="149" t="s">
        <v>2916</v>
      </c>
      <c r="N602" s="164">
        <v>1</v>
      </c>
      <c r="O602" s="139" t="s">
        <v>1491</v>
      </c>
      <c r="P602" s="139" t="s">
        <v>12</v>
      </c>
      <c r="Q602" s="139" t="s">
        <v>1668</v>
      </c>
      <c r="R602" s="160" t="s">
        <v>21</v>
      </c>
      <c r="S602" s="139" t="s">
        <v>21</v>
      </c>
      <c r="T602" s="139" t="s">
        <v>160</v>
      </c>
      <c r="U602" s="139" t="s">
        <v>138</v>
      </c>
      <c r="V602" s="139" t="s">
        <v>1509</v>
      </c>
      <c r="W602" s="139">
        <v>4</v>
      </c>
      <c r="X602" s="165" t="s">
        <v>89</v>
      </c>
      <c r="Y602" s="139" t="s">
        <v>93</v>
      </c>
      <c r="AD602" s="139" t="s">
        <v>146</v>
      </c>
      <c r="AE602" s="139">
        <v>0</v>
      </c>
      <c r="AG602" s="139" t="s">
        <v>2508</v>
      </c>
      <c r="AH602" s="160">
        <v>98</v>
      </c>
      <c r="AI602" s="166">
        <v>5</v>
      </c>
      <c r="AJ602" s="139">
        <v>3</v>
      </c>
      <c r="AK602" s="167" t="s">
        <v>110</v>
      </c>
      <c r="AL602" s="139" t="s">
        <v>107</v>
      </c>
      <c r="AN602" s="139">
        <v>1</v>
      </c>
      <c r="AO602" s="139">
        <v>4</v>
      </c>
      <c r="AP602" s="139">
        <v>3</v>
      </c>
      <c r="AQ602" s="139" t="s">
        <v>113</v>
      </c>
      <c r="AR602" s="167" t="s">
        <v>107</v>
      </c>
      <c r="AT602" s="139">
        <v>0</v>
      </c>
      <c r="AZ602" s="139">
        <v>0</v>
      </c>
      <c r="BF602" s="167">
        <v>0</v>
      </c>
      <c r="BL602" s="139">
        <v>1</v>
      </c>
      <c r="BM602" s="167">
        <v>0.5</v>
      </c>
      <c r="BN602" s="139">
        <v>0.5</v>
      </c>
      <c r="BO602" s="139" t="s">
        <v>109</v>
      </c>
      <c r="BP602" s="139" t="s">
        <v>105</v>
      </c>
      <c r="BX602" s="139">
        <v>0</v>
      </c>
      <c r="CE602" s="139" t="s">
        <v>2917</v>
      </c>
      <c r="CL602" s="139">
        <v>100</v>
      </c>
      <c r="CM602" s="139" t="s">
        <v>2889</v>
      </c>
    </row>
    <row r="603" spans="1:91">
      <c r="A603" s="159">
        <v>43297</v>
      </c>
      <c r="B603" s="139" t="s">
        <v>1496</v>
      </c>
      <c r="D603" s="139" t="s">
        <v>1497</v>
      </c>
      <c r="E603" s="139">
        <v>146</v>
      </c>
      <c r="F603" s="139">
        <v>2</v>
      </c>
      <c r="G603" s="160" t="s">
        <v>1193</v>
      </c>
      <c r="H603" s="139">
        <v>53.5</v>
      </c>
      <c r="I603" s="139">
        <v>65.5</v>
      </c>
      <c r="J603" s="169" t="s">
        <v>2507</v>
      </c>
      <c r="K603" s="184">
        <f>(VLOOKUP($G603,[2]Depth_Lookup!$A$3:$J$561,10,FALSE))+(H603/100)</f>
        <v>321.38000000000005</v>
      </c>
      <c r="L603" s="184">
        <f>(VLOOKUP($G603,[2]Depth_Lookup!$A$3:$J$561,10,FALSE))+(I603/100)</f>
        <v>321.5</v>
      </c>
      <c r="M603" s="149" t="s">
        <v>2918</v>
      </c>
      <c r="N603" s="164">
        <v>1</v>
      </c>
      <c r="P603" s="139" t="s">
        <v>13</v>
      </c>
      <c r="Q603" s="139" t="s">
        <v>2774</v>
      </c>
      <c r="R603" s="160" t="s">
        <v>21</v>
      </c>
      <c r="S603" s="139" t="s">
        <v>21</v>
      </c>
      <c r="T603" s="139" t="s">
        <v>133</v>
      </c>
      <c r="U603" s="139" t="s">
        <v>138</v>
      </c>
      <c r="V603" s="139" t="s">
        <v>1509</v>
      </c>
      <c r="W603" s="139">
        <v>4</v>
      </c>
      <c r="X603" s="165" t="s">
        <v>89</v>
      </c>
      <c r="Y603" s="139" t="s">
        <v>1492</v>
      </c>
      <c r="AD603" s="139" t="s">
        <v>146</v>
      </c>
      <c r="AE603" s="139">
        <v>0</v>
      </c>
      <c r="AG603" s="139" t="s">
        <v>2508</v>
      </c>
      <c r="AH603" s="160">
        <v>94</v>
      </c>
      <c r="AI603" s="166">
        <v>6</v>
      </c>
      <c r="AJ603" s="139">
        <v>2</v>
      </c>
      <c r="AK603" s="167" t="s">
        <v>110</v>
      </c>
      <c r="AL603" s="139" t="s">
        <v>107</v>
      </c>
      <c r="AN603" s="139">
        <v>0</v>
      </c>
      <c r="AT603" s="139">
        <v>0</v>
      </c>
      <c r="AZ603" s="139">
        <v>5</v>
      </c>
      <c r="BA603" s="139">
        <v>5</v>
      </c>
      <c r="BB603" s="139">
        <v>2</v>
      </c>
      <c r="BC603" s="139" t="s">
        <v>110</v>
      </c>
      <c r="BD603" s="139" t="s">
        <v>107</v>
      </c>
      <c r="BF603" s="167">
        <v>0</v>
      </c>
      <c r="BL603" s="139">
        <v>1</v>
      </c>
      <c r="BM603" s="167">
        <v>0.5</v>
      </c>
      <c r="BN603" s="139">
        <v>0.5</v>
      </c>
      <c r="BO603" s="139" t="s">
        <v>109</v>
      </c>
      <c r="BP603" s="139" t="s">
        <v>105</v>
      </c>
      <c r="BX603" s="139">
        <v>0</v>
      </c>
      <c r="CE603" s="139" t="s">
        <v>2862</v>
      </c>
      <c r="CL603" s="139">
        <v>100</v>
      </c>
      <c r="CM603" s="139" t="e">
        <v>#N/A</v>
      </c>
    </row>
    <row r="604" spans="1:91">
      <c r="A604" s="159">
        <v>43297</v>
      </c>
      <c r="B604" s="139" t="s">
        <v>1496</v>
      </c>
      <c r="D604" s="139" t="s">
        <v>1497</v>
      </c>
      <c r="E604" s="139">
        <v>146</v>
      </c>
      <c r="F604" s="139">
        <v>2</v>
      </c>
      <c r="G604" s="160" t="s">
        <v>1193</v>
      </c>
      <c r="H604" s="139">
        <v>65.5</v>
      </c>
      <c r="I604" s="139">
        <v>78</v>
      </c>
      <c r="J604" s="169" t="s">
        <v>2507</v>
      </c>
      <c r="K604" s="184">
        <f>(VLOOKUP($G604,[2]Depth_Lookup!$A$3:$J$561,10,FALSE))+(H604/100)</f>
        <v>321.5</v>
      </c>
      <c r="L604" s="184">
        <f>(VLOOKUP($G604,[2]Depth_Lookup!$A$3:$J$561,10,FALSE))+(I604/100)</f>
        <v>321.625</v>
      </c>
      <c r="M604" s="149" t="s">
        <v>2919</v>
      </c>
      <c r="N604" s="164">
        <v>3</v>
      </c>
      <c r="P604" s="139" t="s">
        <v>12</v>
      </c>
      <c r="Q604" s="139" t="s">
        <v>1588</v>
      </c>
      <c r="R604" s="160" t="s">
        <v>21</v>
      </c>
      <c r="S604" s="139" t="s">
        <v>2135</v>
      </c>
      <c r="T604" s="139" t="s">
        <v>133</v>
      </c>
      <c r="U604" s="139" t="s">
        <v>138</v>
      </c>
      <c r="V604" s="139" t="s">
        <v>1509</v>
      </c>
      <c r="W604" s="139">
        <v>4</v>
      </c>
      <c r="X604" s="165" t="s">
        <v>89</v>
      </c>
      <c r="Y604" s="139" t="s">
        <v>93</v>
      </c>
      <c r="AD604" s="139" t="s">
        <v>146</v>
      </c>
      <c r="AE604" s="139">
        <v>0</v>
      </c>
      <c r="AG604" s="139" t="s">
        <v>2508</v>
      </c>
      <c r="AH604" s="160">
        <v>99</v>
      </c>
      <c r="AI604" s="166">
        <v>7</v>
      </c>
      <c r="AJ604" s="139">
        <v>2</v>
      </c>
      <c r="AK604" s="167" t="s">
        <v>109</v>
      </c>
      <c r="AL604" s="139" t="s">
        <v>107</v>
      </c>
      <c r="AN604" s="139">
        <v>0</v>
      </c>
      <c r="AT604" s="139">
        <v>0</v>
      </c>
      <c r="AZ604" s="139">
        <v>0</v>
      </c>
      <c r="BF604" s="167">
        <v>0</v>
      </c>
      <c r="BL604" s="139">
        <v>1</v>
      </c>
      <c r="BM604" s="167">
        <v>0.5</v>
      </c>
      <c r="BN604" s="139">
        <v>0.1</v>
      </c>
      <c r="BO604" s="139" t="s">
        <v>109</v>
      </c>
      <c r="BP604" s="139" t="s">
        <v>105</v>
      </c>
      <c r="BQ604" s="139" t="s">
        <v>2858</v>
      </c>
      <c r="BX604" s="139">
        <v>0</v>
      </c>
      <c r="CD604" s="139" t="s">
        <v>2920</v>
      </c>
      <c r="CE604" s="139" t="s">
        <v>2880</v>
      </c>
      <c r="CL604" s="139">
        <v>100</v>
      </c>
      <c r="CM604" s="139" t="e">
        <v>#N/A</v>
      </c>
    </row>
    <row r="605" spans="1:91">
      <c r="A605" s="159">
        <v>43297</v>
      </c>
      <c r="B605" s="139" t="s">
        <v>1496</v>
      </c>
      <c r="D605" s="139" t="s">
        <v>1497</v>
      </c>
      <c r="E605" s="139">
        <v>146</v>
      </c>
      <c r="F605" s="139">
        <v>3</v>
      </c>
      <c r="G605" s="160" t="s">
        <v>1195</v>
      </c>
      <c r="H605" s="139">
        <v>0</v>
      </c>
      <c r="I605" s="139">
        <v>28</v>
      </c>
      <c r="J605" s="169" t="s">
        <v>2507</v>
      </c>
      <c r="K605" s="184">
        <f>(VLOOKUP($G605,[2]Depth_Lookup!$A$3:$J$561,10,FALSE))+(H605/100)</f>
        <v>321.625</v>
      </c>
      <c r="L605" s="184">
        <f>(VLOOKUP($G605,[2]Depth_Lookup!$A$3:$J$561,10,FALSE))+(I605/100)</f>
        <v>321.90499999999997</v>
      </c>
      <c r="M605" s="149" t="s">
        <v>2919</v>
      </c>
      <c r="N605" s="164">
        <v>3</v>
      </c>
      <c r="P605" s="139" t="s">
        <v>12</v>
      </c>
      <c r="Q605" s="139" t="s">
        <v>1588</v>
      </c>
      <c r="R605" s="160" t="s">
        <v>2135</v>
      </c>
      <c r="S605" s="139" t="s">
        <v>21</v>
      </c>
      <c r="T605" s="139" t="s">
        <v>133</v>
      </c>
      <c r="U605" s="139" t="s">
        <v>138</v>
      </c>
      <c r="V605" s="139" t="s">
        <v>1509</v>
      </c>
      <c r="W605" s="139">
        <v>4</v>
      </c>
      <c r="X605" s="165" t="s">
        <v>89</v>
      </c>
      <c r="Y605" s="139" t="s">
        <v>93</v>
      </c>
      <c r="AD605" s="139" t="s">
        <v>146</v>
      </c>
      <c r="AE605" s="139">
        <v>0</v>
      </c>
      <c r="AG605" s="139" t="s">
        <v>2508</v>
      </c>
      <c r="AH605" s="160">
        <v>99</v>
      </c>
      <c r="AI605" s="166">
        <v>7</v>
      </c>
      <c r="AJ605" s="139">
        <v>2</v>
      </c>
      <c r="AK605" s="167" t="s">
        <v>109</v>
      </c>
      <c r="AL605" s="139" t="s">
        <v>107</v>
      </c>
      <c r="AN605" s="139">
        <v>0</v>
      </c>
      <c r="AT605" s="139">
        <v>0</v>
      </c>
      <c r="AZ605" s="139">
        <v>0</v>
      </c>
      <c r="BF605" s="167">
        <v>0</v>
      </c>
      <c r="BL605" s="139">
        <v>1</v>
      </c>
      <c r="BM605" s="167">
        <v>0.5</v>
      </c>
      <c r="BN605" s="139">
        <v>0.1</v>
      </c>
      <c r="BO605" s="139" t="s">
        <v>109</v>
      </c>
      <c r="BP605" s="139" t="s">
        <v>105</v>
      </c>
      <c r="BQ605" s="139" t="s">
        <v>2858</v>
      </c>
      <c r="BX605" s="139">
        <v>0</v>
      </c>
      <c r="CD605" s="139" t="s">
        <v>2920</v>
      </c>
      <c r="CE605" s="139" t="s">
        <v>2880</v>
      </c>
      <c r="CL605" s="139">
        <v>100</v>
      </c>
      <c r="CM605" s="139" t="e">
        <v>#N/A</v>
      </c>
    </row>
    <row r="606" spans="1:91">
      <c r="A606" s="159">
        <v>43297</v>
      </c>
      <c r="B606" s="139" t="s">
        <v>1496</v>
      </c>
      <c r="D606" s="139" t="s">
        <v>1497</v>
      </c>
      <c r="E606" s="139">
        <v>146</v>
      </c>
      <c r="F606" s="139">
        <v>3</v>
      </c>
      <c r="G606" s="160" t="s">
        <v>1195</v>
      </c>
      <c r="I606" s="139">
        <v>31.5</v>
      </c>
      <c r="J606" s="169" t="s">
        <v>2507</v>
      </c>
      <c r="K606" s="184">
        <f>(VLOOKUP($G606,[2]Depth_Lookup!$A$3:$J$561,10,FALSE))+(H606/100)</f>
        <v>321.625</v>
      </c>
      <c r="L606" s="184">
        <f>(VLOOKUP($G606,[2]Depth_Lookup!$A$3:$J$561,10,FALSE))+(I606/100)</f>
        <v>321.94</v>
      </c>
      <c r="M606" s="149" t="s">
        <v>2921</v>
      </c>
      <c r="N606" s="164">
        <v>1</v>
      </c>
      <c r="P606" s="139" t="s">
        <v>13</v>
      </c>
      <c r="Q606" s="139" t="s">
        <v>2774</v>
      </c>
      <c r="R606" s="160" t="s">
        <v>21</v>
      </c>
      <c r="S606" s="139" t="s">
        <v>21</v>
      </c>
      <c r="T606" s="139" t="s">
        <v>133</v>
      </c>
      <c r="U606" s="139" t="s">
        <v>138</v>
      </c>
      <c r="V606" s="139" t="s">
        <v>1509</v>
      </c>
      <c r="W606" s="139">
        <v>4</v>
      </c>
      <c r="X606" s="165" t="s">
        <v>89</v>
      </c>
      <c r="Y606" s="139" t="s">
        <v>1492</v>
      </c>
      <c r="AD606" s="139" t="s">
        <v>146</v>
      </c>
      <c r="AE606" s="139">
        <v>0</v>
      </c>
      <c r="AG606" s="139" t="s">
        <v>2508</v>
      </c>
      <c r="AH606" s="160">
        <v>69</v>
      </c>
      <c r="AI606" s="166">
        <v>3</v>
      </c>
      <c r="AJ606" s="139">
        <v>1</v>
      </c>
      <c r="AK606" s="167" t="s">
        <v>110</v>
      </c>
      <c r="AL606" s="139" t="s">
        <v>107</v>
      </c>
      <c r="AN606" s="139">
        <v>0</v>
      </c>
      <c r="AT606" s="139">
        <v>0</v>
      </c>
      <c r="AZ606" s="139">
        <v>30</v>
      </c>
      <c r="BA606" s="139">
        <v>4</v>
      </c>
      <c r="BB606" s="139">
        <v>2</v>
      </c>
      <c r="BC606" s="139" t="s">
        <v>110</v>
      </c>
      <c r="BD606" s="139" t="s">
        <v>107</v>
      </c>
      <c r="BF606" s="167">
        <v>0</v>
      </c>
      <c r="BL606" s="139">
        <v>1</v>
      </c>
      <c r="BM606" s="167">
        <v>1</v>
      </c>
      <c r="BN606" s="139">
        <v>1</v>
      </c>
      <c r="BO606" s="139" t="s">
        <v>109</v>
      </c>
      <c r="BP606" s="139" t="s">
        <v>105</v>
      </c>
      <c r="BX606" s="139">
        <v>0</v>
      </c>
      <c r="CE606" s="139" t="s">
        <v>2862</v>
      </c>
      <c r="CL606" s="139">
        <v>100</v>
      </c>
      <c r="CM606" s="139" t="e">
        <v>#N/A</v>
      </c>
    </row>
    <row r="607" spans="1:91">
      <c r="A607" s="159">
        <v>43297</v>
      </c>
      <c r="B607" s="139" t="s">
        <v>1496</v>
      </c>
      <c r="D607" s="139" t="s">
        <v>1497</v>
      </c>
      <c r="E607" s="139">
        <v>146</v>
      </c>
      <c r="F607" s="139">
        <v>3</v>
      </c>
      <c r="G607" s="160" t="s">
        <v>1195</v>
      </c>
      <c r="I607" s="139">
        <v>56</v>
      </c>
      <c r="J607" s="169" t="s">
        <v>2507</v>
      </c>
      <c r="K607" s="184">
        <f>(VLOOKUP($G607,[2]Depth_Lookup!$A$3:$J$561,10,FALSE))+(H607/100)</f>
        <v>321.625</v>
      </c>
      <c r="L607" s="184">
        <f>(VLOOKUP($G607,[2]Depth_Lookup!$A$3:$J$561,10,FALSE))+(I607/100)</f>
        <v>322.185</v>
      </c>
      <c r="M607" s="149" t="s">
        <v>2922</v>
      </c>
      <c r="N607" s="164">
        <v>3</v>
      </c>
      <c r="P607" s="139" t="s">
        <v>12</v>
      </c>
      <c r="Q607" s="139" t="s">
        <v>1588</v>
      </c>
      <c r="R607" s="160" t="s">
        <v>21</v>
      </c>
      <c r="S607" s="139" t="s">
        <v>21</v>
      </c>
      <c r="T607" s="139" t="s">
        <v>133</v>
      </c>
      <c r="U607" s="139" t="s">
        <v>138</v>
      </c>
      <c r="V607" s="139" t="s">
        <v>1509</v>
      </c>
      <c r="W607" s="139">
        <v>4</v>
      </c>
      <c r="X607" s="165" t="s">
        <v>89</v>
      </c>
      <c r="Y607" s="139" t="s">
        <v>93</v>
      </c>
      <c r="AD607" s="139" t="s">
        <v>146</v>
      </c>
      <c r="AE607" s="139">
        <v>0</v>
      </c>
      <c r="AG607" s="139" t="s">
        <v>2508</v>
      </c>
      <c r="AH607" s="160">
        <v>98</v>
      </c>
      <c r="AI607" s="166">
        <v>5</v>
      </c>
      <c r="AJ607" s="139">
        <v>3</v>
      </c>
      <c r="AK607" s="167" t="s">
        <v>109</v>
      </c>
      <c r="AL607" s="139" t="s">
        <v>107</v>
      </c>
      <c r="AN607" s="139">
        <v>0</v>
      </c>
      <c r="AT607" s="139">
        <v>0</v>
      </c>
      <c r="AZ607" s="139">
        <v>0</v>
      </c>
      <c r="BF607" s="167">
        <v>0</v>
      </c>
      <c r="BL607" s="139">
        <v>1</v>
      </c>
      <c r="BM607" s="167">
        <v>0.5</v>
      </c>
      <c r="BN607" s="139">
        <v>0.5</v>
      </c>
      <c r="BO607" s="139" t="s">
        <v>109</v>
      </c>
      <c r="BP607" s="139" t="s">
        <v>105</v>
      </c>
      <c r="BX607" s="139">
        <v>0</v>
      </c>
      <c r="CE607" s="139" t="s">
        <v>2880</v>
      </c>
      <c r="CL607" s="139">
        <v>99</v>
      </c>
      <c r="CM607" s="139" t="e">
        <v>#N/A</v>
      </c>
    </row>
    <row r="608" spans="1:91">
      <c r="A608" s="159">
        <v>43297</v>
      </c>
      <c r="B608" s="139" t="s">
        <v>1496</v>
      </c>
      <c r="D608" s="139" t="s">
        <v>1497</v>
      </c>
      <c r="E608" s="139">
        <v>146</v>
      </c>
      <c r="F608" s="139">
        <v>3</v>
      </c>
      <c r="G608" s="160" t="s">
        <v>1195</v>
      </c>
      <c r="I608" s="139">
        <v>68</v>
      </c>
      <c r="J608" s="169" t="s">
        <v>2507</v>
      </c>
      <c r="K608" s="184">
        <f>(VLOOKUP($G608,[2]Depth_Lookup!$A$3:$J$561,10,FALSE))+(H608/100)</f>
        <v>321.625</v>
      </c>
      <c r="L608" s="184">
        <f>(VLOOKUP($G608,[2]Depth_Lookup!$A$3:$J$561,10,FALSE))+(I608/100)</f>
        <v>322.30500000000001</v>
      </c>
      <c r="M608" s="149" t="s">
        <v>2923</v>
      </c>
      <c r="N608" s="164">
        <v>2</v>
      </c>
      <c r="P608" s="139" t="s">
        <v>13</v>
      </c>
      <c r="Q608" s="139" t="s">
        <v>2774</v>
      </c>
      <c r="R608" s="160" t="s">
        <v>21</v>
      </c>
      <c r="S608" s="139" t="s">
        <v>2135</v>
      </c>
      <c r="T608" s="139" t="s">
        <v>160</v>
      </c>
      <c r="U608" s="139" t="s">
        <v>139</v>
      </c>
      <c r="V608" s="139" t="s">
        <v>1509</v>
      </c>
      <c r="W608" s="139">
        <v>4</v>
      </c>
      <c r="X608" s="165" t="s">
        <v>89</v>
      </c>
      <c r="Y608" s="139" t="s">
        <v>1492</v>
      </c>
      <c r="AD608" s="139" t="s">
        <v>146</v>
      </c>
      <c r="AE608" s="139">
        <v>0</v>
      </c>
      <c r="AG608" s="139" t="s">
        <v>2508</v>
      </c>
      <c r="AH608" s="160">
        <v>60</v>
      </c>
      <c r="AI608" s="166">
        <v>2</v>
      </c>
      <c r="AJ608" s="139">
        <v>1</v>
      </c>
      <c r="AK608" s="167" t="s">
        <v>109</v>
      </c>
      <c r="AL608" s="139" t="s">
        <v>107</v>
      </c>
      <c r="AN608" s="139">
        <v>0</v>
      </c>
      <c r="AT608" s="139">
        <v>0</v>
      </c>
      <c r="AZ608" s="139">
        <v>39.5</v>
      </c>
      <c r="BA608" s="139">
        <v>6</v>
      </c>
      <c r="BB608" s="139">
        <v>3</v>
      </c>
      <c r="BC608" s="139" t="s">
        <v>109</v>
      </c>
      <c r="BD608" s="139" t="s">
        <v>107</v>
      </c>
      <c r="BF608" s="167">
        <v>0</v>
      </c>
      <c r="BL608" s="139">
        <v>0.5</v>
      </c>
      <c r="BM608" s="167">
        <v>0.5</v>
      </c>
      <c r="BN608" s="139">
        <v>0.1</v>
      </c>
      <c r="BO608" s="139" t="s">
        <v>113</v>
      </c>
      <c r="BP608" s="139" t="s">
        <v>107</v>
      </c>
      <c r="BX608" s="139">
        <v>0</v>
      </c>
      <c r="CE608" s="139" t="s">
        <v>2862</v>
      </c>
      <c r="CL608" s="139">
        <v>100</v>
      </c>
      <c r="CM608" s="139" t="e">
        <v>#N/A</v>
      </c>
    </row>
    <row r="609" spans="1:91">
      <c r="A609" s="159">
        <v>43297</v>
      </c>
      <c r="B609" s="139" t="s">
        <v>1496</v>
      </c>
      <c r="D609" s="139" t="s">
        <v>1497</v>
      </c>
      <c r="E609" s="139">
        <v>146</v>
      </c>
      <c r="F609" s="139">
        <v>4</v>
      </c>
      <c r="G609" s="160" t="s">
        <v>1197</v>
      </c>
      <c r="H609" s="139">
        <v>0</v>
      </c>
      <c r="I609" s="139">
        <v>38</v>
      </c>
      <c r="J609" s="169" t="s">
        <v>2507</v>
      </c>
      <c r="K609" s="184">
        <f>(VLOOKUP($G609,[2]Depth_Lookup!$A$3:$J$561,10,FALSE))+(H609/100)</f>
        <v>322.30500000000001</v>
      </c>
      <c r="L609" s="184">
        <f>(VLOOKUP($G609,[2]Depth_Lookup!$A$3:$J$561,10,FALSE))+(I609/100)</f>
        <v>322.685</v>
      </c>
      <c r="M609" s="149" t="s">
        <v>2923</v>
      </c>
      <c r="N609" s="164">
        <v>2</v>
      </c>
      <c r="P609" s="139" t="s">
        <v>13</v>
      </c>
      <c r="Q609" s="139" t="s">
        <v>2774</v>
      </c>
      <c r="R609" s="160" t="s">
        <v>2135</v>
      </c>
      <c r="S609" s="139" t="s">
        <v>20</v>
      </c>
      <c r="T609" s="139" t="s">
        <v>160</v>
      </c>
      <c r="U609" s="139" t="s">
        <v>139</v>
      </c>
      <c r="V609" s="139" t="s">
        <v>1509</v>
      </c>
      <c r="W609" s="139">
        <v>4</v>
      </c>
      <c r="X609" s="165" t="s">
        <v>89</v>
      </c>
      <c r="Y609" s="139" t="s">
        <v>1492</v>
      </c>
      <c r="AD609" s="139" t="s">
        <v>146</v>
      </c>
      <c r="AE609" s="139">
        <v>0</v>
      </c>
      <c r="AG609" s="139" t="s">
        <v>2508</v>
      </c>
      <c r="AH609" s="160">
        <v>60</v>
      </c>
      <c r="AI609" s="166">
        <v>2</v>
      </c>
      <c r="AJ609" s="139">
        <v>1</v>
      </c>
      <c r="AK609" s="167" t="s">
        <v>109</v>
      </c>
      <c r="AL609" s="139" t="s">
        <v>107</v>
      </c>
      <c r="AN609" s="139">
        <v>0</v>
      </c>
      <c r="AT609" s="139">
        <v>0</v>
      </c>
      <c r="AZ609" s="139">
        <v>39.5</v>
      </c>
      <c r="BA609" s="139">
        <v>6</v>
      </c>
      <c r="BB609" s="139">
        <v>3</v>
      </c>
      <c r="BC609" s="139" t="s">
        <v>109</v>
      </c>
      <c r="BD609" s="139" t="s">
        <v>107</v>
      </c>
      <c r="BF609" s="167">
        <v>0</v>
      </c>
      <c r="BL609" s="139">
        <v>0.5</v>
      </c>
      <c r="BM609" s="167">
        <v>0.5</v>
      </c>
      <c r="BN609" s="139">
        <v>0.1</v>
      </c>
      <c r="BO609" s="139" t="s">
        <v>113</v>
      </c>
      <c r="BP609" s="139" t="s">
        <v>107</v>
      </c>
      <c r="BX609" s="139">
        <v>0</v>
      </c>
      <c r="CE609" s="139" t="s">
        <v>2862</v>
      </c>
      <c r="CL609" s="139">
        <v>100</v>
      </c>
      <c r="CM609" s="139" t="e">
        <v>#N/A</v>
      </c>
    </row>
    <row r="610" spans="1:91">
      <c r="A610" s="159">
        <v>43297</v>
      </c>
      <c r="B610" s="139" t="s">
        <v>1496</v>
      </c>
      <c r="D610" s="139" t="s">
        <v>1497</v>
      </c>
      <c r="E610" s="139">
        <v>146</v>
      </c>
      <c r="F610" s="139">
        <v>4</v>
      </c>
      <c r="G610" s="160" t="s">
        <v>1197</v>
      </c>
      <c r="H610" s="139">
        <v>38</v>
      </c>
      <c r="I610" s="139">
        <v>64</v>
      </c>
      <c r="J610" s="169" t="s">
        <v>2507</v>
      </c>
      <c r="K610" s="184">
        <f>(VLOOKUP($G610,[2]Depth_Lookup!$A$3:$J$561,10,FALSE))+(H610/100)</f>
        <v>322.685</v>
      </c>
      <c r="L610" s="184">
        <f>(VLOOKUP($G610,[2]Depth_Lookup!$A$3:$J$561,10,FALSE))+(I610/100)</f>
        <v>322.94499999999999</v>
      </c>
      <c r="M610" s="149" t="s">
        <v>2924</v>
      </c>
      <c r="N610" s="164">
        <v>3</v>
      </c>
      <c r="P610" s="139" t="s">
        <v>12</v>
      </c>
      <c r="Q610" s="139" t="s">
        <v>1588</v>
      </c>
      <c r="R610" s="160" t="s">
        <v>20</v>
      </c>
      <c r="S610" s="139" t="s">
        <v>21</v>
      </c>
      <c r="T610" s="139" t="s">
        <v>160</v>
      </c>
      <c r="U610" s="139" t="s">
        <v>138</v>
      </c>
      <c r="V610" s="139" t="s">
        <v>1509</v>
      </c>
      <c r="W610" s="139">
        <v>4</v>
      </c>
      <c r="X610" s="165" t="s">
        <v>89</v>
      </c>
      <c r="Y610" s="139" t="s">
        <v>93</v>
      </c>
      <c r="AD610" s="139" t="s">
        <v>146</v>
      </c>
      <c r="AE610" s="139">
        <v>0</v>
      </c>
      <c r="AG610" s="139" t="s">
        <v>2508</v>
      </c>
      <c r="AH610" s="160">
        <v>99.5</v>
      </c>
      <c r="AI610" s="166">
        <v>4</v>
      </c>
      <c r="AJ610" s="139">
        <v>2</v>
      </c>
      <c r="AK610" s="167" t="s">
        <v>109</v>
      </c>
      <c r="AL610" s="139" t="s">
        <v>107</v>
      </c>
      <c r="AN610" s="139">
        <v>0</v>
      </c>
      <c r="AT610" s="139">
        <v>0</v>
      </c>
      <c r="AZ610" s="139">
        <v>0</v>
      </c>
      <c r="BF610" s="167">
        <v>0</v>
      </c>
      <c r="BL610" s="139">
        <v>0.5</v>
      </c>
      <c r="BM610" s="167">
        <v>1</v>
      </c>
      <c r="BN610" s="139">
        <v>1</v>
      </c>
      <c r="BO610" s="139" t="s">
        <v>109</v>
      </c>
      <c r="BP610" s="139" t="s">
        <v>105</v>
      </c>
      <c r="BQ610" s="139" t="s">
        <v>2858</v>
      </c>
      <c r="BX610" s="139">
        <v>0</v>
      </c>
      <c r="CE610" s="139" t="s">
        <v>2880</v>
      </c>
      <c r="CL610" s="139">
        <v>100</v>
      </c>
      <c r="CM610" s="139" t="e">
        <v>#N/A</v>
      </c>
    </row>
    <row r="611" spans="1:91">
      <c r="A611" s="159">
        <v>43297</v>
      </c>
      <c r="B611" s="139" t="s">
        <v>1496</v>
      </c>
      <c r="D611" s="139" t="s">
        <v>1497</v>
      </c>
      <c r="E611" s="139">
        <v>146</v>
      </c>
      <c r="F611" s="139">
        <v>4</v>
      </c>
      <c r="G611" s="160" t="s">
        <v>1197</v>
      </c>
      <c r="H611" s="139">
        <v>64</v>
      </c>
      <c r="I611" s="139">
        <v>83.5</v>
      </c>
      <c r="J611" s="169" t="s">
        <v>2507</v>
      </c>
      <c r="K611" s="184">
        <f>(VLOOKUP($G611,[2]Depth_Lookup!$A$3:$J$561,10,FALSE))+(H611/100)</f>
        <v>322.94499999999999</v>
      </c>
      <c r="L611" s="184">
        <f>(VLOOKUP($G611,[2]Depth_Lookup!$A$3:$J$561,10,FALSE))+(I611/100)</f>
        <v>323.14</v>
      </c>
      <c r="M611" s="149" t="s">
        <v>2925</v>
      </c>
      <c r="N611" s="164">
        <v>3</v>
      </c>
      <c r="O611" s="139" t="s">
        <v>1494</v>
      </c>
      <c r="P611" s="139" t="s">
        <v>13</v>
      </c>
      <c r="Q611" s="139" t="s">
        <v>2875</v>
      </c>
      <c r="R611" s="160" t="s">
        <v>21</v>
      </c>
      <c r="S611" s="139" t="s">
        <v>2135</v>
      </c>
      <c r="T611" s="139" t="s">
        <v>160</v>
      </c>
      <c r="U611" s="139" t="s">
        <v>139</v>
      </c>
      <c r="V611" s="139" t="s">
        <v>1509</v>
      </c>
      <c r="W611" s="139">
        <v>4</v>
      </c>
      <c r="X611" s="165" t="s">
        <v>89</v>
      </c>
      <c r="Y611" s="139" t="s">
        <v>1492</v>
      </c>
      <c r="AD611" s="139" t="s">
        <v>146</v>
      </c>
      <c r="AE611" s="139">
        <v>0</v>
      </c>
      <c r="AG611" s="139" t="s">
        <v>2508</v>
      </c>
      <c r="AH611" s="160">
        <v>60</v>
      </c>
      <c r="AI611" s="166">
        <v>3</v>
      </c>
      <c r="AJ611" s="139">
        <v>2</v>
      </c>
      <c r="AK611" s="167" t="s">
        <v>110</v>
      </c>
      <c r="AL611" s="139" t="s">
        <v>107</v>
      </c>
      <c r="AN611" s="139">
        <v>0</v>
      </c>
      <c r="AT611" s="139">
        <v>2</v>
      </c>
      <c r="AU611" s="139">
        <v>4</v>
      </c>
      <c r="AV611" s="139">
        <v>2</v>
      </c>
      <c r="AW611" s="139" t="s">
        <v>110</v>
      </c>
      <c r="AX611" s="139" t="s">
        <v>107</v>
      </c>
      <c r="AZ611" s="139">
        <v>37</v>
      </c>
      <c r="BA611" s="139">
        <v>10</v>
      </c>
      <c r="BB611" s="139">
        <v>3</v>
      </c>
      <c r="BC611" s="139" t="s">
        <v>110</v>
      </c>
      <c r="BD611" s="139" t="s">
        <v>107</v>
      </c>
      <c r="BF611" s="167">
        <v>0</v>
      </c>
      <c r="BL611" s="139">
        <v>1</v>
      </c>
      <c r="BM611" s="167">
        <v>1</v>
      </c>
      <c r="BN611" s="139">
        <v>0.5</v>
      </c>
      <c r="BO611" s="139" t="s">
        <v>113</v>
      </c>
      <c r="BP611" s="139" t="s">
        <v>107</v>
      </c>
      <c r="BX611" s="139">
        <v>0</v>
      </c>
      <c r="CE611" s="139" t="s">
        <v>2862</v>
      </c>
      <c r="CL611" s="139">
        <v>100</v>
      </c>
      <c r="CM611" s="139" t="s">
        <v>2878</v>
      </c>
    </row>
    <row r="612" spans="1:91">
      <c r="A612" s="159">
        <v>43297</v>
      </c>
      <c r="B612" s="139" t="s">
        <v>1496</v>
      </c>
      <c r="D612" s="139" t="s">
        <v>1497</v>
      </c>
      <c r="E612" s="139">
        <v>147</v>
      </c>
      <c r="F612" s="139">
        <v>1</v>
      </c>
      <c r="G612" s="160" t="s">
        <v>1199</v>
      </c>
      <c r="H612" s="139">
        <v>0</v>
      </c>
      <c r="I612" s="139">
        <v>86.5</v>
      </c>
      <c r="J612" s="169" t="s">
        <v>2507</v>
      </c>
      <c r="K612" s="184">
        <f>(VLOOKUP($G612,[2]Depth_Lookup!$A$3:$J$561,10,FALSE))+(H612/100)</f>
        <v>323.14999999999998</v>
      </c>
      <c r="L612" s="184">
        <f>(VLOOKUP($G612,[2]Depth_Lookup!$A$3:$J$561,10,FALSE))+(I612/100)</f>
        <v>324.01499999999999</v>
      </c>
      <c r="M612" s="149" t="s">
        <v>2925</v>
      </c>
      <c r="N612" s="164">
        <v>3</v>
      </c>
      <c r="O612" s="139" t="s">
        <v>1494</v>
      </c>
      <c r="P612" s="139" t="s">
        <v>13</v>
      </c>
      <c r="Q612" s="139" t="s">
        <v>2875</v>
      </c>
      <c r="R612" s="160" t="s">
        <v>2135</v>
      </c>
      <c r="S612" s="139" t="s">
        <v>2135</v>
      </c>
      <c r="T612" s="139" t="s">
        <v>160</v>
      </c>
      <c r="U612" s="139" t="s">
        <v>139</v>
      </c>
      <c r="V612" s="139" t="s">
        <v>1509</v>
      </c>
      <c r="W612" s="139">
        <v>4</v>
      </c>
      <c r="X612" s="165" t="s">
        <v>89</v>
      </c>
      <c r="Y612" s="139" t="s">
        <v>1492</v>
      </c>
      <c r="AD612" s="139" t="s">
        <v>146</v>
      </c>
      <c r="AE612" s="139">
        <v>0</v>
      </c>
      <c r="AG612" s="139" t="s">
        <v>2508</v>
      </c>
      <c r="AH612" s="160">
        <v>60</v>
      </c>
      <c r="AI612" s="166">
        <v>3</v>
      </c>
      <c r="AJ612" s="139">
        <v>2</v>
      </c>
      <c r="AK612" s="167" t="s">
        <v>110</v>
      </c>
      <c r="AL612" s="139" t="s">
        <v>107</v>
      </c>
      <c r="AN612" s="139">
        <v>0</v>
      </c>
      <c r="AT612" s="139">
        <v>2</v>
      </c>
      <c r="AU612" s="139">
        <v>4</v>
      </c>
      <c r="AV612" s="139">
        <v>2</v>
      </c>
      <c r="AW612" s="139" t="s">
        <v>110</v>
      </c>
      <c r="AX612" s="139" t="s">
        <v>107</v>
      </c>
      <c r="AZ612" s="139">
        <v>37</v>
      </c>
      <c r="BA612" s="139">
        <v>10</v>
      </c>
      <c r="BB612" s="139">
        <v>3</v>
      </c>
      <c r="BC612" s="139" t="s">
        <v>110</v>
      </c>
      <c r="BD612" s="139" t="s">
        <v>107</v>
      </c>
      <c r="BF612" s="167">
        <v>0</v>
      </c>
      <c r="BL612" s="139">
        <v>1</v>
      </c>
      <c r="BM612" s="167">
        <v>1</v>
      </c>
      <c r="BN612" s="139">
        <v>0.5</v>
      </c>
      <c r="BO612" s="139" t="s">
        <v>113</v>
      </c>
      <c r="BP612" s="139" t="s">
        <v>107</v>
      </c>
      <c r="BX612" s="139">
        <v>0</v>
      </c>
      <c r="CE612" s="139" t="s">
        <v>2862</v>
      </c>
      <c r="CL612" s="139">
        <v>100</v>
      </c>
      <c r="CM612" s="139" t="s">
        <v>2878</v>
      </c>
    </row>
    <row r="613" spans="1:91">
      <c r="A613" s="159">
        <v>43297</v>
      </c>
      <c r="B613" s="139" t="s">
        <v>1496</v>
      </c>
      <c r="D613" s="139" t="s">
        <v>1497</v>
      </c>
      <c r="E613" s="139">
        <v>147</v>
      </c>
      <c r="F613" s="139">
        <v>2</v>
      </c>
      <c r="G613" s="160" t="s">
        <v>1201</v>
      </c>
      <c r="H613" s="139">
        <v>0</v>
      </c>
      <c r="I613" s="139">
        <v>9.5</v>
      </c>
      <c r="J613" s="169" t="s">
        <v>2507</v>
      </c>
      <c r="K613" s="184">
        <f>(VLOOKUP($G613,[2]Depth_Lookup!$A$3:$J$561,10,FALSE))+(H613/100)</f>
        <v>324.01499999999999</v>
      </c>
      <c r="L613" s="184">
        <f>(VLOOKUP($G613,[2]Depth_Lookup!$A$3:$J$561,10,FALSE))+(I613/100)</f>
        <v>324.11</v>
      </c>
      <c r="M613" s="149" t="s">
        <v>2925</v>
      </c>
      <c r="N613" s="164">
        <v>3</v>
      </c>
      <c r="O613" s="139" t="s">
        <v>1494</v>
      </c>
      <c r="P613" s="139" t="s">
        <v>13</v>
      </c>
      <c r="Q613" s="139" t="s">
        <v>2875</v>
      </c>
      <c r="R613" s="160" t="s">
        <v>2135</v>
      </c>
      <c r="S613" s="139" t="s">
        <v>24</v>
      </c>
      <c r="T613" s="139" t="s">
        <v>160</v>
      </c>
      <c r="U613" s="139" t="s">
        <v>139</v>
      </c>
      <c r="V613" s="139" t="s">
        <v>1509</v>
      </c>
      <c r="W613" s="139">
        <v>4</v>
      </c>
      <c r="X613" s="165" t="s">
        <v>89</v>
      </c>
      <c r="Y613" s="139" t="s">
        <v>1492</v>
      </c>
      <c r="AD613" s="139" t="s">
        <v>146</v>
      </c>
      <c r="AE613" s="139">
        <v>0</v>
      </c>
      <c r="AG613" s="139" t="s">
        <v>2508</v>
      </c>
      <c r="AH613" s="160">
        <v>60</v>
      </c>
      <c r="AI613" s="166">
        <v>3</v>
      </c>
      <c r="AJ613" s="139">
        <v>2</v>
      </c>
      <c r="AK613" s="167" t="s">
        <v>110</v>
      </c>
      <c r="AL613" s="139" t="s">
        <v>107</v>
      </c>
      <c r="AN613" s="139">
        <v>0</v>
      </c>
      <c r="AT613" s="139">
        <v>2</v>
      </c>
      <c r="AU613" s="139">
        <v>4</v>
      </c>
      <c r="AV613" s="139">
        <v>2</v>
      </c>
      <c r="AW613" s="139" t="s">
        <v>110</v>
      </c>
      <c r="AX613" s="139" t="s">
        <v>107</v>
      </c>
      <c r="AZ613" s="139">
        <v>37</v>
      </c>
      <c r="BA613" s="139">
        <v>10</v>
      </c>
      <c r="BB613" s="139">
        <v>3</v>
      </c>
      <c r="BC613" s="139" t="s">
        <v>110</v>
      </c>
      <c r="BD613" s="139" t="s">
        <v>107</v>
      </c>
      <c r="BF613" s="167">
        <v>0</v>
      </c>
      <c r="BL613" s="139">
        <v>1</v>
      </c>
      <c r="BM613" s="167">
        <v>1</v>
      </c>
      <c r="BN613" s="139">
        <v>0.5</v>
      </c>
      <c r="BO613" s="139" t="s">
        <v>113</v>
      </c>
      <c r="BP613" s="139" t="s">
        <v>107</v>
      </c>
      <c r="BX613" s="139">
        <v>0</v>
      </c>
      <c r="CE613" s="139" t="s">
        <v>2862</v>
      </c>
      <c r="CL613" s="139">
        <v>100</v>
      </c>
      <c r="CM613" s="139" t="s">
        <v>2878</v>
      </c>
    </row>
    <row r="614" spans="1:91">
      <c r="A614" s="159">
        <v>43297</v>
      </c>
      <c r="B614" s="139" t="s">
        <v>1496</v>
      </c>
      <c r="D614" s="139" t="s">
        <v>1497</v>
      </c>
      <c r="E614" s="139">
        <v>147</v>
      </c>
      <c r="F614" s="139">
        <v>2</v>
      </c>
      <c r="G614" s="160" t="s">
        <v>1201</v>
      </c>
      <c r="H614" s="139">
        <v>9.5</v>
      </c>
      <c r="I614" s="139">
        <v>24.5</v>
      </c>
      <c r="J614" s="169" t="s">
        <v>2507</v>
      </c>
      <c r="K614" s="184">
        <f>(VLOOKUP($G614,[2]Depth_Lookup!$A$3:$J$561,10,FALSE))+(H614/100)</f>
        <v>324.11</v>
      </c>
      <c r="L614" s="184">
        <f>(VLOOKUP($G614,[2]Depth_Lookup!$A$3:$J$561,10,FALSE))+(I614/100)</f>
        <v>324.26</v>
      </c>
      <c r="M614" s="149" t="s">
        <v>2926</v>
      </c>
      <c r="N614" s="164" t="s">
        <v>1499</v>
      </c>
      <c r="P614" s="139" t="s">
        <v>4</v>
      </c>
      <c r="Q614" s="139" t="s">
        <v>1505</v>
      </c>
      <c r="R614" s="160" t="s">
        <v>24</v>
      </c>
      <c r="S614" s="139" t="s">
        <v>24</v>
      </c>
      <c r="T614" s="139" t="s">
        <v>133</v>
      </c>
      <c r="U614" s="139" t="s">
        <v>138</v>
      </c>
      <c r="V614" s="139" t="s">
        <v>1509</v>
      </c>
      <c r="W614" s="139">
        <v>4</v>
      </c>
      <c r="X614" s="165" t="s">
        <v>90</v>
      </c>
      <c r="Y614" s="139" t="s">
        <v>2733</v>
      </c>
      <c r="AD614" s="139" t="s">
        <v>146</v>
      </c>
      <c r="AE614" s="139">
        <v>0</v>
      </c>
      <c r="AG614" s="139" t="s">
        <v>2508</v>
      </c>
      <c r="AH614" s="160">
        <v>0</v>
      </c>
      <c r="AN614" s="139">
        <v>79</v>
      </c>
      <c r="AO614" s="139">
        <v>5</v>
      </c>
      <c r="AP614" s="139">
        <v>3</v>
      </c>
      <c r="AQ614" s="139" t="s">
        <v>112</v>
      </c>
      <c r="AR614" s="167" t="s">
        <v>107</v>
      </c>
      <c r="AT614" s="139">
        <v>20</v>
      </c>
      <c r="AU614" s="139">
        <v>4</v>
      </c>
      <c r="AV614" s="139">
        <v>1</v>
      </c>
      <c r="AW614" s="139" t="s">
        <v>112</v>
      </c>
      <c r="AX614" s="139" t="s">
        <v>107</v>
      </c>
      <c r="AZ614" s="139">
        <v>0</v>
      </c>
      <c r="BF614" s="167">
        <v>1</v>
      </c>
      <c r="BG614" s="139">
        <v>4</v>
      </c>
      <c r="BH614" s="139">
        <v>1</v>
      </c>
      <c r="BI614" s="139" t="s">
        <v>113</v>
      </c>
      <c r="BJ614" s="139" t="s">
        <v>107</v>
      </c>
      <c r="BL614" s="139">
        <v>0</v>
      </c>
      <c r="BX614" s="139">
        <v>0</v>
      </c>
      <c r="CE614" s="139" t="s">
        <v>2905</v>
      </c>
      <c r="CL614" s="139">
        <v>100</v>
      </c>
      <c r="CM614" s="139" t="e">
        <v>#N/A</v>
      </c>
    </row>
    <row r="615" spans="1:91">
      <c r="A615" s="159">
        <v>43297</v>
      </c>
      <c r="B615" s="139" t="s">
        <v>1496</v>
      </c>
      <c r="D615" s="139" t="s">
        <v>1497</v>
      </c>
      <c r="E615" s="139">
        <v>147</v>
      </c>
      <c r="F615" s="139">
        <v>2</v>
      </c>
      <c r="G615" s="160" t="s">
        <v>1201</v>
      </c>
      <c r="H615" s="139">
        <v>24.5</v>
      </c>
      <c r="I615" s="139">
        <v>57</v>
      </c>
      <c r="J615" s="169" t="s">
        <v>2507</v>
      </c>
      <c r="K615" s="184">
        <f>(VLOOKUP($G615,[2]Depth_Lookup!$A$3:$J$561,10,FALSE))+(H615/100)</f>
        <v>324.26</v>
      </c>
      <c r="L615" s="184">
        <f>(VLOOKUP($G615,[2]Depth_Lookup!$A$3:$J$561,10,FALSE))+(I615/100)</f>
        <v>324.58499999999998</v>
      </c>
      <c r="M615" s="149" t="s">
        <v>2927</v>
      </c>
      <c r="N615" s="164">
        <v>2</v>
      </c>
      <c r="P615" s="139" t="s">
        <v>13</v>
      </c>
      <c r="Q615" s="139" t="s">
        <v>2774</v>
      </c>
      <c r="R615" s="160" t="s">
        <v>24</v>
      </c>
      <c r="S615" s="139" t="s">
        <v>1939</v>
      </c>
      <c r="T615" s="139" t="s">
        <v>133</v>
      </c>
      <c r="U615" s="139" t="s">
        <v>138</v>
      </c>
      <c r="V615" s="139" t="s">
        <v>1509</v>
      </c>
      <c r="W615" s="139">
        <v>4</v>
      </c>
      <c r="X615" s="165" t="s">
        <v>89</v>
      </c>
      <c r="Y615" s="139" t="s">
        <v>1492</v>
      </c>
      <c r="AD615" s="139" t="s">
        <v>146</v>
      </c>
      <c r="AE615" s="139">
        <v>0</v>
      </c>
      <c r="AG615" s="139" t="s">
        <v>2508</v>
      </c>
      <c r="AH615" s="160">
        <v>69</v>
      </c>
      <c r="AI615" s="166">
        <v>4</v>
      </c>
      <c r="AJ615" s="139">
        <v>2</v>
      </c>
      <c r="AK615" s="167" t="s">
        <v>110</v>
      </c>
      <c r="AL615" s="139" t="s">
        <v>107</v>
      </c>
      <c r="AN615" s="139">
        <v>0</v>
      </c>
      <c r="AT615" s="139">
        <v>0</v>
      </c>
      <c r="AZ615" s="139">
        <v>30</v>
      </c>
      <c r="BA615" s="139">
        <v>5</v>
      </c>
      <c r="BB615" s="139">
        <v>3</v>
      </c>
      <c r="BC615" s="139" t="s">
        <v>110</v>
      </c>
      <c r="BD615" s="139" t="s">
        <v>107</v>
      </c>
      <c r="BF615" s="167">
        <v>0</v>
      </c>
      <c r="BL615" s="139">
        <v>1</v>
      </c>
      <c r="BM615" s="167">
        <v>1</v>
      </c>
      <c r="BN615" s="139">
        <v>0.5</v>
      </c>
      <c r="BO615" s="139" t="s">
        <v>109</v>
      </c>
      <c r="BP615" s="139" t="s">
        <v>107</v>
      </c>
      <c r="BX615" s="139">
        <v>0</v>
      </c>
      <c r="CE615" s="139" t="s">
        <v>2928</v>
      </c>
      <c r="CL615" s="139">
        <v>100</v>
      </c>
      <c r="CM615" s="139" t="e">
        <v>#N/A</v>
      </c>
    </row>
    <row r="616" spans="1:91">
      <c r="A616" s="159">
        <v>43297</v>
      </c>
      <c r="B616" s="139" t="s">
        <v>1496</v>
      </c>
      <c r="D616" s="139" t="s">
        <v>1497</v>
      </c>
      <c r="E616" s="139">
        <v>147</v>
      </c>
      <c r="F616" s="139">
        <v>2</v>
      </c>
      <c r="G616" s="160" t="s">
        <v>1201</v>
      </c>
      <c r="H616" s="139">
        <v>57</v>
      </c>
      <c r="I616" s="139">
        <v>71</v>
      </c>
      <c r="J616" s="169" t="s">
        <v>2507</v>
      </c>
      <c r="K616" s="184">
        <f>(VLOOKUP($G616,[2]Depth_Lookup!$A$3:$J$561,10,FALSE))+(H616/100)</f>
        <v>324.58499999999998</v>
      </c>
      <c r="L616" s="184">
        <f>(VLOOKUP($G616,[2]Depth_Lookup!$A$3:$J$561,10,FALSE))+(I616/100)</f>
        <v>324.72499999999997</v>
      </c>
      <c r="M616" s="149" t="s">
        <v>2929</v>
      </c>
      <c r="N616" s="164">
        <v>1</v>
      </c>
      <c r="P616" s="139" t="s">
        <v>6</v>
      </c>
      <c r="Q616" s="139" t="s">
        <v>1717</v>
      </c>
      <c r="R616" s="160" t="s">
        <v>1939</v>
      </c>
      <c r="S616" s="139" t="s">
        <v>24</v>
      </c>
      <c r="T616" s="139" t="s">
        <v>133</v>
      </c>
      <c r="U616" s="139" t="s">
        <v>138</v>
      </c>
      <c r="V616" s="139" t="s">
        <v>1509</v>
      </c>
      <c r="W616" s="139">
        <v>4</v>
      </c>
      <c r="X616" s="165" t="s">
        <v>89</v>
      </c>
      <c r="Y616" s="139" t="s">
        <v>93</v>
      </c>
      <c r="AD616" s="139" t="s">
        <v>146</v>
      </c>
      <c r="AE616" s="139">
        <v>0</v>
      </c>
      <c r="AG616" s="139" t="s">
        <v>2508</v>
      </c>
      <c r="AH616" s="160">
        <v>0</v>
      </c>
      <c r="AK616" s="167" t="s">
        <v>110</v>
      </c>
      <c r="AL616" s="139" t="s">
        <v>107</v>
      </c>
      <c r="AN616" s="139">
        <v>19</v>
      </c>
      <c r="AO616" s="139">
        <v>2</v>
      </c>
      <c r="AP616" s="139">
        <v>1</v>
      </c>
      <c r="AQ616" s="139" t="s">
        <v>111</v>
      </c>
      <c r="AR616" s="167" t="s">
        <v>106</v>
      </c>
      <c r="AT616" s="139">
        <v>40</v>
      </c>
      <c r="AU616" s="139">
        <v>4</v>
      </c>
      <c r="AV616" s="139">
        <v>2</v>
      </c>
      <c r="AW616" s="139" t="s">
        <v>109</v>
      </c>
      <c r="AX616" s="139" t="s">
        <v>107</v>
      </c>
      <c r="AZ616" s="139">
        <v>40</v>
      </c>
      <c r="BA616" s="139">
        <v>4</v>
      </c>
      <c r="BB616" s="139">
        <v>2</v>
      </c>
      <c r="BC616" s="139" t="s">
        <v>109</v>
      </c>
      <c r="BD616" s="139" t="s">
        <v>107</v>
      </c>
      <c r="BF616" s="167">
        <v>0</v>
      </c>
      <c r="BL616" s="139">
        <v>1</v>
      </c>
      <c r="BM616" s="167">
        <v>0.5</v>
      </c>
      <c r="BN616" s="139">
        <v>1</v>
      </c>
      <c r="BO616" s="139" t="s">
        <v>110</v>
      </c>
      <c r="BP616" s="139" t="s">
        <v>105</v>
      </c>
      <c r="BX616" s="139">
        <v>0</v>
      </c>
      <c r="CE616" s="139" t="s">
        <v>2930</v>
      </c>
      <c r="CL616" s="139">
        <v>100</v>
      </c>
      <c r="CM616" s="139" t="e">
        <v>#N/A</v>
      </c>
    </row>
    <row r="617" spans="1:91">
      <c r="A617" s="159">
        <v>43297</v>
      </c>
      <c r="B617" s="139" t="s">
        <v>1496</v>
      </c>
      <c r="D617" s="139" t="s">
        <v>1497</v>
      </c>
      <c r="E617" s="139">
        <v>147</v>
      </c>
      <c r="F617" s="139">
        <v>2</v>
      </c>
      <c r="G617" s="160" t="s">
        <v>1201</v>
      </c>
      <c r="H617" s="139">
        <v>71</v>
      </c>
      <c r="I617" s="139">
        <v>81</v>
      </c>
      <c r="J617" s="169" t="s">
        <v>2507</v>
      </c>
      <c r="K617" s="184">
        <f>(VLOOKUP($G617,[2]Depth_Lookup!$A$3:$J$561,10,FALSE))+(H617/100)</f>
        <v>324.72499999999997</v>
      </c>
      <c r="L617" s="184">
        <f>(VLOOKUP($G617,[2]Depth_Lookup!$A$3:$J$561,10,FALSE))+(I617/100)</f>
        <v>324.82499999999999</v>
      </c>
      <c r="M617" s="149" t="s">
        <v>2931</v>
      </c>
      <c r="N617" s="164">
        <v>9</v>
      </c>
      <c r="P617" s="139" t="s">
        <v>13</v>
      </c>
      <c r="Q617" s="139" t="s">
        <v>2774</v>
      </c>
      <c r="R617" s="160" t="s">
        <v>24</v>
      </c>
      <c r="S617" s="139" t="s">
        <v>2135</v>
      </c>
      <c r="T617" s="139" t="s">
        <v>133</v>
      </c>
      <c r="U617" s="139" t="s">
        <v>138</v>
      </c>
      <c r="V617" s="139" t="s">
        <v>1509</v>
      </c>
      <c r="W617" s="139">
        <v>4</v>
      </c>
      <c r="X617" s="165" t="s">
        <v>89</v>
      </c>
      <c r="Y617" s="139" t="s">
        <v>1492</v>
      </c>
      <c r="AD617" s="139" t="s">
        <v>146</v>
      </c>
      <c r="AE617" s="139">
        <v>0</v>
      </c>
      <c r="AG617" s="139" t="s">
        <v>2508</v>
      </c>
      <c r="AH617" s="160">
        <v>69</v>
      </c>
      <c r="AI617" s="166">
        <v>3</v>
      </c>
      <c r="AJ617" s="139">
        <v>1</v>
      </c>
      <c r="AK617" s="167" t="s">
        <v>110</v>
      </c>
      <c r="AL617" s="139" t="s">
        <v>107</v>
      </c>
      <c r="AN617" s="139">
        <v>0</v>
      </c>
      <c r="AT617" s="139">
        <v>0</v>
      </c>
      <c r="AZ617" s="139">
        <v>30</v>
      </c>
      <c r="BA617" s="139">
        <v>4</v>
      </c>
      <c r="BB617" s="139">
        <v>3</v>
      </c>
      <c r="BC617" s="139" t="s">
        <v>110</v>
      </c>
      <c r="BD617" s="139" t="s">
        <v>107</v>
      </c>
      <c r="BF617" s="167">
        <v>0</v>
      </c>
      <c r="BL617" s="139">
        <v>1</v>
      </c>
      <c r="BM617" s="167">
        <v>2</v>
      </c>
      <c r="BN617" s="139">
        <v>0.5</v>
      </c>
      <c r="BO617" s="139" t="s">
        <v>113</v>
      </c>
      <c r="BP617" s="139" t="s">
        <v>107</v>
      </c>
      <c r="BX617" s="139">
        <v>0</v>
      </c>
      <c r="CE617" s="139" t="s">
        <v>2862</v>
      </c>
      <c r="CL617" s="139">
        <v>100</v>
      </c>
      <c r="CM617" s="139" t="e">
        <v>#N/A</v>
      </c>
    </row>
    <row r="618" spans="1:91">
      <c r="A618" s="159">
        <v>43297</v>
      </c>
      <c r="B618" s="139" t="s">
        <v>1496</v>
      </c>
      <c r="D618" s="139" t="s">
        <v>1497</v>
      </c>
      <c r="E618" s="139">
        <v>147</v>
      </c>
      <c r="F618" s="139">
        <v>3</v>
      </c>
      <c r="G618" s="160" t="s">
        <v>1203</v>
      </c>
      <c r="H618" s="139">
        <v>0</v>
      </c>
      <c r="I618" s="139">
        <v>16</v>
      </c>
      <c r="J618" s="169" t="s">
        <v>2507</v>
      </c>
      <c r="K618" s="184">
        <f>(VLOOKUP($G618,[2]Depth_Lookup!$A$3:$J$561,10,FALSE))+(H618/100)</f>
        <v>324.82499999999999</v>
      </c>
      <c r="L618" s="184">
        <f>(VLOOKUP($G618,[2]Depth_Lookup!$A$3:$J$561,10,FALSE))+(I618/100)</f>
        <v>324.98500000000001</v>
      </c>
      <c r="M618" s="149" t="s">
        <v>2931</v>
      </c>
      <c r="N618" s="164">
        <v>9</v>
      </c>
      <c r="P618" s="139" t="s">
        <v>13</v>
      </c>
      <c r="Q618" s="139" t="s">
        <v>2774</v>
      </c>
      <c r="R618" s="160" t="s">
        <v>2135</v>
      </c>
      <c r="S618" s="139" t="s">
        <v>1939</v>
      </c>
      <c r="T618" s="139" t="s">
        <v>133</v>
      </c>
      <c r="U618" s="139" t="s">
        <v>138</v>
      </c>
      <c r="V618" s="139" t="s">
        <v>1509</v>
      </c>
      <c r="W618" s="139">
        <v>4</v>
      </c>
      <c r="X618" s="165" t="s">
        <v>89</v>
      </c>
      <c r="Y618" s="139" t="s">
        <v>1492</v>
      </c>
      <c r="AD618" s="139" t="s">
        <v>146</v>
      </c>
      <c r="AE618" s="139">
        <v>0</v>
      </c>
      <c r="AG618" s="139" t="s">
        <v>2508</v>
      </c>
      <c r="AH618" s="160">
        <v>69</v>
      </c>
      <c r="AI618" s="166">
        <v>3</v>
      </c>
      <c r="AJ618" s="139">
        <v>1</v>
      </c>
      <c r="AK618" s="167" t="s">
        <v>110</v>
      </c>
      <c r="AL618" s="139" t="s">
        <v>107</v>
      </c>
      <c r="AN618" s="139">
        <v>0</v>
      </c>
      <c r="AT618" s="139">
        <v>0</v>
      </c>
      <c r="AZ618" s="139">
        <v>30</v>
      </c>
      <c r="BA618" s="139">
        <v>4</v>
      </c>
      <c r="BB618" s="139">
        <v>3</v>
      </c>
      <c r="BC618" s="139" t="s">
        <v>110</v>
      </c>
      <c r="BD618" s="139" t="s">
        <v>107</v>
      </c>
      <c r="BF618" s="167">
        <v>0</v>
      </c>
      <c r="BL618" s="139">
        <v>1</v>
      </c>
      <c r="BM618" s="167">
        <v>2</v>
      </c>
      <c r="BN618" s="139">
        <v>0.5</v>
      </c>
      <c r="BO618" s="139" t="s">
        <v>113</v>
      </c>
      <c r="BP618" s="139" t="s">
        <v>107</v>
      </c>
      <c r="BX618" s="139">
        <v>0</v>
      </c>
      <c r="CE618" s="139" t="s">
        <v>2862</v>
      </c>
      <c r="CL618" s="139">
        <v>100</v>
      </c>
      <c r="CM618" s="139" t="e">
        <v>#N/A</v>
      </c>
    </row>
    <row r="619" spans="1:91">
      <c r="A619" s="159">
        <v>43297</v>
      </c>
      <c r="B619" s="139" t="s">
        <v>1496</v>
      </c>
      <c r="D619" s="139" t="s">
        <v>1497</v>
      </c>
      <c r="E619" s="139">
        <v>147</v>
      </c>
      <c r="F619" s="139">
        <v>3</v>
      </c>
      <c r="G619" s="160" t="s">
        <v>1203</v>
      </c>
      <c r="H619" s="139">
        <v>16</v>
      </c>
      <c r="I619" s="139">
        <v>19</v>
      </c>
      <c r="J619" s="169" t="s">
        <v>2507</v>
      </c>
      <c r="K619" s="184">
        <f>(VLOOKUP($G619,[2]Depth_Lookup!$A$3:$J$561,10,FALSE))+(H619/100)</f>
        <v>324.98500000000001</v>
      </c>
      <c r="L619" s="184">
        <f>(VLOOKUP($G619,[2]Depth_Lookup!$A$3:$J$561,10,FALSE))+(I619/100)</f>
        <v>325.01499999999999</v>
      </c>
      <c r="M619" s="149" t="s">
        <v>2932</v>
      </c>
      <c r="N619" s="164">
        <v>1</v>
      </c>
      <c r="P619" s="139" t="s">
        <v>6</v>
      </c>
      <c r="Q619" s="139" t="s">
        <v>1717</v>
      </c>
      <c r="R619" s="160" t="s">
        <v>1939</v>
      </c>
      <c r="S619" s="139" t="s">
        <v>1939</v>
      </c>
      <c r="T619" s="139" t="s">
        <v>133</v>
      </c>
      <c r="U619" s="139" t="s">
        <v>140</v>
      </c>
      <c r="V619" s="139" t="s">
        <v>1509</v>
      </c>
      <c r="W619" s="139">
        <v>4</v>
      </c>
      <c r="X619" s="165" t="s">
        <v>89</v>
      </c>
      <c r="Y619" s="139" t="s">
        <v>93</v>
      </c>
      <c r="AD619" s="139" t="s">
        <v>146</v>
      </c>
      <c r="AE619" s="139">
        <v>0</v>
      </c>
      <c r="AG619" s="139" t="s">
        <v>2508</v>
      </c>
      <c r="AH619" s="160">
        <v>0</v>
      </c>
      <c r="AN619" s="139">
        <v>12</v>
      </c>
      <c r="AO619" s="139">
        <v>1</v>
      </c>
      <c r="AP619" s="139">
        <v>0.5</v>
      </c>
      <c r="AQ619" s="139" t="s">
        <v>110</v>
      </c>
      <c r="AR619" s="167" t="s">
        <v>107</v>
      </c>
      <c r="AT619" s="139">
        <v>35</v>
      </c>
      <c r="AU619" s="139">
        <v>2</v>
      </c>
      <c r="AV619" s="139">
        <v>2</v>
      </c>
      <c r="AW619" s="139" t="s">
        <v>110</v>
      </c>
      <c r="AX619" s="139" t="s">
        <v>107</v>
      </c>
      <c r="AZ619" s="139">
        <v>50</v>
      </c>
      <c r="BA619" s="139">
        <v>1.5</v>
      </c>
      <c r="BB619" s="139">
        <v>1</v>
      </c>
      <c r="BC619" s="139" t="s">
        <v>110</v>
      </c>
      <c r="BD619" s="139" t="s">
        <v>107</v>
      </c>
      <c r="BF619" s="167">
        <v>0</v>
      </c>
      <c r="BL619" s="139">
        <v>3</v>
      </c>
      <c r="BM619" s="167">
        <v>2</v>
      </c>
      <c r="BN619" s="139">
        <v>0.5</v>
      </c>
      <c r="BO619" s="139" t="s">
        <v>109</v>
      </c>
      <c r="BP619" s="139" t="s">
        <v>105</v>
      </c>
      <c r="BX619" s="139">
        <v>0</v>
      </c>
      <c r="CE619" s="139" t="s">
        <v>2930</v>
      </c>
      <c r="CL619" s="139">
        <v>100</v>
      </c>
      <c r="CM619" s="139" t="e">
        <v>#N/A</v>
      </c>
    </row>
    <row r="620" spans="1:91">
      <c r="A620" s="159">
        <v>43297</v>
      </c>
      <c r="B620" s="139" t="s">
        <v>1496</v>
      </c>
      <c r="D620" s="139" t="s">
        <v>1497</v>
      </c>
      <c r="E620" s="139">
        <v>147</v>
      </c>
      <c r="F620" s="139">
        <v>3</v>
      </c>
      <c r="G620" s="160" t="s">
        <v>1203</v>
      </c>
      <c r="H620" s="139">
        <v>19</v>
      </c>
      <c r="I620" s="139">
        <v>74.5</v>
      </c>
      <c r="J620" s="169" t="s">
        <v>2507</v>
      </c>
      <c r="K620" s="184">
        <f>(VLOOKUP($G620,[2]Depth_Lookup!$A$3:$J$561,10,FALSE))+(H620/100)</f>
        <v>325.01499999999999</v>
      </c>
      <c r="L620" s="184">
        <f>(VLOOKUP($G620,[2]Depth_Lookup!$A$3:$J$561,10,FALSE))+(I620/100)</f>
        <v>325.57</v>
      </c>
      <c r="M620" s="149" t="s">
        <v>2933</v>
      </c>
      <c r="N620" s="164" t="s">
        <v>1499</v>
      </c>
      <c r="P620" s="139" t="s">
        <v>13</v>
      </c>
      <c r="Q620" s="139" t="s">
        <v>2774</v>
      </c>
      <c r="R620" s="160" t="s">
        <v>1939</v>
      </c>
      <c r="S620" s="139" t="s">
        <v>2135</v>
      </c>
      <c r="T620" s="139" t="s">
        <v>133</v>
      </c>
      <c r="U620" s="139" t="s">
        <v>140</v>
      </c>
      <c r="V620" s="139" t="s">
        <v>1509</v>
      </c>
      <c r="W620" s="139">
        <v>4</v>
      </c>
      <c r="X620" s="165" t="s">
        <v>89</v>
      </c>
      <c r="Y620" s="139" t="s">
        <v>93</v>
      </c>
      <c r="AD620" s="139" t="s">
        <v>146</v>
      </c>
      <c r="AE620" s="139">
        <v>0</v>
      </c>
      <c r="AG620" s="139" t="s">
        <v>2508</v>
      </c>
      <c r="AH620" s="160">
        <v>89</v>
      </c>
      <c r="AI620" s="166">
        <v>3</v>
      </c>
      <c r="AJ620" s="139">
        <v>1</v>
      </c>
      <c r="AK620" s="167" t="s">
        <v>109</v>
      </c>
      <c r="AL620" s="139" t="s">
        <v>107</v>
      </c>
      <c r="AN620" s="139">
        <v>0</v>
      </c>
      <c r="AT620" s="139">
        <v>0</v>
      </c>
      <c r="AZ620" s="139">
        <v>10</v>
      </c>
      <c r="BA620" s="139">
        <v>4</v>
      </c>
      <c r="BB620" s="139">
        <v>2</v>
      </c>
      <c r="BC620" s="139" t="s">
        <v>110</v>
      </c>
      <c r="BD620" s="139" t="s">
        <v>107</v>
      </c>
      <c r="BF620" s="167">
        <v>0</v>
      </c>
      <c r="BL620" s="139">
        <v>1</v>
      </c>
      <c r="BM620" s="167">
        <v>2</v>
      </c>
      <c r="BN620" s="139">
        <v>1</v>
      </c>
      <c r="BO620" s="139" t="s">
        <v>109</v>
      </c>
      <c r="BP620" s="139" t="s">
        <v>105</v>
      </c>
      <c r="BQ620" s="139" t="s">
        <v>2858</v>
      </c>
      <c r="BX620" s="139">
        <v>0</v>
      </c>
      <c r="CD620" s="139" t="s">
        <v>2934</v>
      </c>
      <c r="CE620" s="139" t="s">
        <v>2862</v>
      </c>
      <c r="CL620" s="139">
        <v>100</v>
      </c>
      <c r="CM620" s="139" t="e">
        <v>#N/A</v>
      </c>
    </row>
    <row r="621" spans="1:91">
      <c r="A621" s="159">
        <v>43297</v>
      </c>
      <c r="B621" s="139" t="s">
        <v>1496</v>
      </c>
      <c r="D621" s="139" t="s">
        <v>1497</v>
      </c>
      <c r="E621" s="139">
        <v>147</v>
      </c>
      <c r="F621" s="139">
        <v>4</v>
      </c>
      <c r="G621" s="160" t="s">
        <v>1205</v>
      </c>
      <c r="H621" s="139">
        <v>0</v>
      </c>
      <c r="I621" s="139">
        <v>61.5</v>
      </c>
      <c r="J621" s="169" t="s">
        <v>2507</v>
      </c>
      <c r="K621" s="184">
        <f>(VLOOKUP($G621,[2]Depth_Lookup!$A$3:$J$561,10,FALSE))+(H621/100)</f>
        <v>325.57</v>
      </c>
      <c r="L621" s="184">
        <f>(VLOOKUP($G621,[2]Depth_Lookup!$A$3:$J$561,10,FALSE))+(I621/100)</f>
        <v>326.185</v>
      </c>
      <c r="M621" s="149" t="s">
        <v>2933</v>
      </c>
      <c r="N621" s="164" t="s">
        <v>1499</v>
      </c>
      <c r="P621" s="139" t="s">
        <v>13</v>
      </c>
      <c r="Q621" s="139" t="s">
        <v>2774</v>
      </c>
      <c r="R621" s="160" t="s">
        <v>2135</v>
      </c>
      <c r="S621" s="139" t="s">
        <v>2135</v>
      </c>
      <c r="T621" s="139" t="s">
        <v>133</v>
      </c>
      <c r="U621" s="139" t="s">
        <v>140</v>
      </c>
      <c r="V621" s="139" t="s">
        <v>1509</v>
      </c>
      <c r="W621" s="139">
        <v>4</v>
      </c>
      <c r="X621" s="165" t="s">
        <v>89</v>
      </c>
      <c r="Y621" s="139" t="s">
        <v>93</v>
      </c>
      <c r="AD621" s="139" t="s">
        <v>146</v>
      </c>
      <c r="AE621" s="139">
        <v>0</v>
      </c>
      <c r="AG621" s="139" t="s">
        <v>2508</v>
      </c>
      <c r="AH621" s="160">
        <v>89</v>
      </c>
      <c r="AI621" s="166">
        <v>3</v>
      </c>
      <c r="AJ621" s="139">
        <v>1</v>
      </c>
      <c r="AK621" s="167" t="s">
        <v>109</v>
      </c>
      <c r="AL621" s="139" t="s">
        <v>107</v>
      </c>
      <c r="AN621" s="139">
        <v>0</v>
      </c>
      <c r="AT621" s="139">
        <v>0</v>
      </c>
      <c r="AZ621" s="139">
        <v>10</v>
      </c>
      <c r="BA621" s="139">
        <v>4</v>
      </c>
      <c r="BB621" s="139">
        <v>2</v>
      </c>
      <c r="BC621" s="139" t="s">
        <v>110</v>
      </c>
      <c r="BD621" s="139" t="s">
        <v>107</v>
      </c>
      <c r="BF621" s="167">
        <v>0</v>
      </c>
      <c r="BL621" s="139">
        <v>1</v>
      </c>
      <c r="BM621" s="167">
        <v>2</v>
      </c>
      <c r="BN621" s="139">
        <v>1</v>
      </c>
      <c r="BO621" s="139" t="s">
        <v>109</v>
      </c>
      <c r="BP621" s="139" t="s">
        <v>105</v>
      </c>
      <c r="BQ621" s="139" t="s">
        <v>2858</v>
      </c>
      <c r="BX621" s="139">
        <v>0</v>
      </c>
      <c r="CD621" s="139" t="s">
        <v>2934</v>
      </c>
      <c r="CE621" s="139" t="s">
        <v>2862</v>
      </c>
      <c r="CL621" s="139">
        <v>100</v>
      </c>
      <c r="CM621" s="139" t="e">
        <v>#N/A</v>
      </c>
    </row>
    <row r="622" spans="1:91">
      <c r="A622" s="159">
        <v>43297</v>
      </c>
      <c r="B622" s="139" t="s">
        <v>1496</v>
      </c>
      <c r="D622" s="139" t="s">
        <v>1497</v>
      </c>
      <c r="E622" s="139">
        <v>148</v>
      </c>
      <c r="F622" s="139">
        <v>1</v>
      </c>
      <c r="G622" s="160" t="s">
        <v>1207</v>
      </c>
      <c r="H622" s="139">
        <v>0</v>
      </c>
      <c r="I622" s="139">
        <v>10</v>
      </c>
      <c r="J622" s="169" t="s">
        <v>2507</v>
      </c>
      <c r="K622" s="184">
        <f>(VLOOKUP($G622,[2]Depth_Lookup!$A$3:$J$561,10,FALSE))+(H622/100)</f>
        <v>326.14999999999998</v>
      </c>
      <c r="L622" s="184">
        <f>(VLOOKUP($G622,[2]Depth_Lookup!$A$3:$J$561,10,FALSE))+(I622/100)</f>
        <v>326.25</v>
      </c>
      <c r="M622" s="149" t="s">
        <v>2933</v>
      </c>
      <c r="N622" s="164" t="s">
        <v>1499</v>
      </c>
      <c r="P622" s="139" t="s">
        <v>13</v>
      </c>
      <c r="Q622" s="139" t="s">
        <v>2774</v>
      </c>
      <c r="R622" s="160" t="s">
        <v>2135</v>
      </c>
      <c r="S622" s="139">
        <v>0</v>
      </c>
      <c r="T622" s="139" t="s">
        <v>133</v>
      </c>
      <c r="U622" s="139" t="s">
        <v>140</v>
      </c>
      <c r="V622" s="139" t="s">
        <v>1509</v>
      </c>
      <c r="W622" s="139">
        <v>4</v>
      </c>
      <c r="X622" s="165" t="s">
        <v>89</v>
      </c>
      <c r="Y622" s="139" t="s">
        <v>93</v>
      </c>
      <c r="AD622" s="139" t="s">
        <v>146</v>
      </c>
      <c r="AE622" s="139">
        <v>0</v>
      </c>
      <c r="AG622" s="139" t="s">
        <v>2508</v>
      </c>
      <c r="AH622" s="160">
        <v>89</v>
      </c>
      <c r="AI622" s="166">
        <v>3</v>
      </c>
      <c r="AJ622" s="139">
        <v>1</v>
      </c>
      <c r="AK622" s="167" t="s">
        <v>109</v>
      </c>
      <c r="AL622" s="139" t="s">
        <v>107</v>
      </c>
      <c r="AN622" s="139">
        <v>0</v>
      </c>
      <c r="AT622" s="139">
        <v>0</v>
      </c>
      <c r="AZ622" s="139">
        <v>10</v>
      </c>
      <c r="BA622" s="139">
        <v>4</v>
      </c>
      <c r="BB622" s="139">
        <v>2</v>
      </c>
      <c r="BC622" s="139" t="s">
        <v>110</v>
      </c>
      <c r="BD622" s="139" t="s">
        <v>107</v>
      </c>
      <c r="BF622" s="167">
        <v>0</v>
      </c>
      <c r="BL622" s="139">
        <v>1</v>
      </c>
      <c r="BM622" s="167">
        <v>2</v>
      </c>
      <c r="BN622" s="139">
        <v>1</v>
      </c>
      <c r="BO622" s="139" t="s">
        <v>109</v>
      </c>
      <c r="BP622" s="139" t="s">
        <v>105</v>
      </c>
      <c r="BQ622" s="139" t="s">
        <v>2858</v>
      </c>
      <c r="BX622" s="139">
        <v>0</v>
      </c>
      <c r="CD622" s="139" t="s">
        <v>2934</v>
      </c>
      <c r="CE622" s="139" t="s">
        <v>2862</v>
      </c>
      <c r="CL622" s="139">
        <v>100</v>
      </c>
      <c r="CM622" s="139" t="e">
        <v>#N/A</v>
      </c>
    </row>
    <row r="623" spans="1:91">
      <c r="A623" s="159">
        <v>43297</v>
      </c>
      <c r="B623" s="139" t="s">
        <v>1496</v>
      </c>
      <c r="D623" s="139" t="s">
        <v>1497</v>
      </c>
      <c r="E623" s="139">
        <v>148</v>
      </c>
      <c r="F623" s="139">
        <v>1</v>
      </c>
      <c r="G623" s="160" t="s">
        <v>1207</v>
      </c>
      <c r="H623" s="139">
        <v>10</v>
      </c>
      <c r="I623" s="139">
        <v>73</v>
      </c>
      <c r="J623" s="169" t="s">
        <v>2507</v>
      </c>
      <c r="K623" s="184">
        <f>(VLOOKUP($G623,[2]Depth_Lookup!$A$3:$J$561,10,FALSE))+(H623/100)</f>
        <v>326.25</v>
      </c>
      <c r="L623" s="184">
        <f>(VLOOKUP($G623,[2]Depth_Lookup!$A$3:$J$561,10,FALSE))+(I623/100)</f>
        <v>326.88</v>
      </c>
      <c r="M623" s="149" t="s">
        <v>2935</v>
      </c>
      <c r="Q623" s="139" t="s">
        <v>2561</v>
      </c>
      <c r="S623" s="139">
        <v>0</v>
      </c>
      <c r="W623" s="139" t="e">
        <v>#N/A</v>
      </c>
      <c r="AD623" s="139" t="s">
        <v>146</v>
      </c>
      <c r="AE623" s="139">
        <v>0</v>
      </c>
      <c r="AG623" s="139" t="s">
        <v>2508</v>
      </c>
      <c r="CL623" s="139">
        <v>0</v>
      </c>
      <c r="CM623" s="139" t="e">
        <v>#N/A</v>
      </c>
    </row>
    <row r="624" spans="1:91">
      <c r="A624" s="159">
        <v>43297</v>
      </c>
      <c r="B624" s="139" t="s">
        <v>1496</v>
      </c>
      <c r="D624" s="139" t="s">
        <v>1497</v>
      </c>
      <c r="E624" s="139">
        <v>148</v>
      </c>
      <c r="F624" s="139">
        <v>1</v>
      </c>
      <c r="G624" s="160" t="s">
        <v>1207</v>
      </c>
      <c r="H624" s="139">
        <v>73</v>
      </c>
      <c r="I624" s="139">
        <v>87</v>
      </c>
      <c r="J624" s="169" t="s">
        <v>2507</v>
      </c>
      <c r="K624" s="184">
        <f>(VLOOKUP($G624,[2]Depth_Lookup!$A$3:$J$561,10,FALSE))+(H624/100)</f>
        <v>326.88</v>
      </c>
      <c r="L624" s="184">
        <f>(VLOOKUP($G624,[2]Depth_Lookup!$A$3:$J$561,10,FALSE))+(I624/100)</f>
        <v>327.02</v>
      </c>
      <c r="M624" s="149" t="s">
        <v>2936</v>
      </c>
      <c r="Q624" s="139" t="s">
        <v>2561</v>
      </c>
      <c r="S624" s="139">
        <v>0</v>
      </c>
      <c r="W624" s="139" t="e">
        <v>#N/A</v>
      </c>
      <c r="AD624" s="139" t="s">
        <v>146</v>
      </c>
      <c r="AE624" s="139">
        <v>0</v>
      </c>
      <c r="AG624" s="139" t="s">
        <v>2508</v>
      </c>
      <c r="CL624" s="139">
        <v>0</v>
      </c>
      <c r="CM624" s="139" t="e">
        <v>#N/A</v>
      </c>
    </row>
    <row r="625" spans="1:91">
      <c r="A625" s="159">
        <v>43297</v>
      </c>
      <c r="B625" s="139" t="s">
        <v>1496</v>
      </c>
      <c r="D625" s="139" t="s">
        <v>1497</v>
      </c>
      <c r="E625" s="139">
        <v>148</v>
      </c>
      <c r="F625" s="139">
        <v>1</v>
      </c>
      <c r="G625" s="160" t="s">
        <v>1207</v>
      </c>
      <c r="H625" s="139">
        <v>87</v>
      </c>
      <c r="I625" s="139">
        <v>98</v>
      </c>
      <c r="J625" s="169" t="s">
        <v>2507</v>
      </c>
      <c r="K625" s="184">
        <f>(VLOOKUP($G625,[2]Depth_Lookup!$A$3:$J$561,10,FALSE))+(H625/100)</f>
        <v>327.02</v>
      </c>
      <c r="L625" s="184">
        <f>(VLOOKUP($G625,[2]Depth_Lookup!$A$3:$J$561,10,FALSE))+(I625/100)</f>
        <v>327.13</v>
      </c>
      <c r="M625" s="149" t="s">
        <v>2937</v>
      </c>
      <c r="Q625" s="139" t="s">
        <v>2561</v>
      </c>
      <c r="S625" s="139">
        <v>0</v>
      </c>
      <c r="W625" s="139" t="e">
        <v>#N/A</v>
      </c>
      <c r="AD625" s="139" t="s">
        <v>146</v>
      </c>
      <c r="AE625" s="139">
        <v>0</v>
      </c>
      <c r="AG625" s="139" t="s">
        <v>2508</v>
      </c>
      <c r="CL625" s="139">
        <v>0</v>
      </c>
      <c r="CM625" s="139" t="e">
        <v>#N/A</v>
      </c>
    </row>
    <row r="626" spans="1:91">
      <c r="A626" s="159">
        <v>43297</v>
      </c>
      <c r="B626" s="139" t="s">
        <v>1496</v>
      </c>
      <c r="D626" s="139" t="s">
        <v>1497</v>
      </c>
      <c r="E626" s="139">
        <v>148</v>
      </c>
      <c r="F626" s="139">
        <v>2</v>
      </c>
      <c r="G626" s="160" t="s">
        <v>1209</v>
      </c>
      <c r="H626" s="139">
        <v>0</v>
      </c>
      <c r="I626" s="139">
        <v>16</v>
      </c>
      <c r="J626" s="169" t="s">
        <v>2507</v>
      </c>
      <c r="K626" s="184">
        <f>(VLOOKUP($G626,[2]Depth_Lookup!$A$3:$J$561,10,FALSE))+(H626/100)</f>
        <v>327.13</v>
      </c>
      <c r="L626" s="184">
        <f>(VLOOKUP($G626,[2]Depth_Lookup!$A$3:$J$561,10,FALSE))+(I626/100)</f>
        <v>327.29000000000002</v>
      </c>
      <c r="M626" s="149" t="s">
        <v>2937</v>
      </c>
      <c r="Q626" s="139" t="s">
        <v>2561</v>
      </c>
      <c r="S626" s="139">
        <v>0</v>
      </c>
      <c r="W626" s="139" t="e">
        <v>#N/A</v>
      </c>
      <c r="AD626" s="139" t="s">
        <v>146</v>
      </c>
      <c r="AE626" s="139">
        <v>0</v>
      </c>
      <c r="AG626" s="139" t="s">
        <v>2508</v>
      </c>
      <c r="CL626" s="139">
        <v>0</v>
      </c>
      <c r="CM626" s="139" t="e">
        <v>#N/A</v>
      </c>
    </row>
    <row r="627" spans="1:91">
      <c r="A627" s="159">
        <v>43297</v>
      </c>
      <c r="B627" s="139" t="s">
        <v>1496</v>
      </c>
      <c r="D627" s="139" t="s">
        <v>1497</v>
      </c>
      <c r="E627" s="139">
        <v>148</v>
      </c>
      <c r="F627" s="139">
        <v>2</v>
      </c>
      <c r="G627" s="160" t="s">
        <v>1209</v>
      </c>
      <c r="H627" s="139">
        <v>16</v>
      </c>
      <c r="I627" s="139">
        <v>23</v>
      </c>
      <c r="J627" s="169" t="s">
        <v>2507</v>
      </c>
      <c r="K627" s="184">
        <f>(VLOOKUP($G627,[2]Depth_Lookup!$A$3:$J$561,10,FALSE))+(H627/100)</f>
        <v>327.29000000000002</v>
      </c>
      <c r="L627" s="184">
        <f>(VLOOKUP($G627,[2]Depth_Lookup!$A$3:$J$561,10,FALSE))+(I627/100)</f>
        <v>327.36</v>
      </c>
      <c r="M627" s="149" t="s">
        <v>2938</v>
      </c>
      <c r="Q627" s="139" t="s">
        <v>2561</v>
      </c>
      <c r="S627" s="139">
        <v>0</v>
      </c>
      <c r="W627" s="139" t="e">
        <v>#N/A</v>
      </c>
      <c r="AD627" s="139" t="s">
        <v>146</v>
      </c>
      <c r="AE627" s="139">
        <v>0</v>
      </c>
      <c r="AG627" s="139" t="s">
        <v>2508</v>
      </c>
      <c r="CL627" s="139">
        <v>0</v>
      </c>
      <c r="CM627" s="139" t="e">
        <v>#N/A</v>
      </c>
    </row>
    <row r="628" spans="1:91">
      <c r="A628" s="159">
        <v>43297</v>
      </c>
      <c r="B628" s="139" t="s">
        <v>1496</v>
      </c>
      <c r="D628" s="139" t="s">
        <v>1497</v>
      </c>
      <c r="E628" s="139">
        <v>148</v>
      </c>
      <c r="F628" s="139">
        <v>2</v>
      </c>
      <c r="G628" s="160" t="s">
        <v>1209</v>
      </c>
      <c r="H628" s="139">
        <v>23</v>
      </c>
      <c r="I628" s="139">
        <v>78</v>
      </c>
      <c r="J628" s="169" t="s">
        <v>2507</v>
      </c>
      <c r="K628" s="184">
        <f>(VLOOKUP($G628,[2]Depth_Lookup!$A$3:$J$561,10,FALSE))+(H628/100)</f>
        <v>327.36</v>
      </c>
      <c r="L628" s="184">
        <f>(VLOOKUP($G628,[2]Depth_Lookup!$A$3:$J$561,10,FALSE))+(I628/100)</f>
        <v>327.90999999999997</v>
      </c>
      <c r="M628" s="149" t="s">
        <v>2939</v>
      </c>
      <c r="Q628" s="139" t="s">
        <v>2561</v>
      </c>
      <c r="S628" s="139">
        <v>0</v>
      </c>
      <c r="W628" s="139" t="e">
        <v>#N/A</v>
      </c>
      <c r="AD628" s="139" t="s">
        <v>146</v>
      </c>
      <c r="AE628" s="139">
        <v>0</v>
      </c>
      <c r="AG628" s="139" t="s">
        <v>2508</v>
      </c>
      <c r="CL628" s="139">
        <v>0</v>
      </c>
      <c r="CM628" s="139" t="e">
        <v>#N/A</v>
      </c>
    </row>
    <row r="629" spans="1:91">
      <c r="A629" s="159">
        <v>43297</v>
      </c>
      <c r="B629" s="139" t="s">
        <v>1496</v>
      </c>
      <c r="D629" s="139" t="s">
        <v>1497</v>
      </c>
      <c r="E629" s="139">
        <v>148</v>
      </c>
      <c r="F629" s="139">
        <v>3</v>
      </c>
      <c r="G629" s="160" t="s">
        <v>1211</v>
      </c>
      <c r="H629" s="139">
        <v>0</v>
      </c>
      <c r="I629" s="139">
        <v>72</v>
      </c>
      <c r="J629" s="169" t="s">
        <v>2507</v>
      </c>
      <c r="K629" s="184">
        <f>(VLOOKUP($G629,[2]Depth_Lookup!$A$3:$J$561,10,FALSE))+(H629/100)</f>
        <v>327.91</v>
      </c>
      <c r="L629" s="184">
        <f>(VLOOKUP($G629,[2]Depth_Lookup!$A$3:$J$561,10,FALSE))+(I629/100)</f>
        <v>328.63000000000005</v>
      </c>
      <c r="M629" s="149" t="s">
        <v>2939</v>
      </c>
      <c r="Q629" s="139" t="s">
        <v>2561</v>
      </c>
      <c r="S629" s="139">
        <v>0</v>
      </c>
      <c r="W629" s="139" t="e">
        <v>#N/A</v>
      </c>
      <c r="AD629" s="139" t="s">
        <v>146</v>
      </c>
      <c r="AE629" s="139">
        <v>0</v>
      </c>
      <c r="AG629" s="139" t="s">
        <v>2508</v>
      </c>
      <c r="CL629" s="139">
        <v>0</v>
      </c>
      <c r="CM629" s="139" t="e">
        <v>#N/A</v>
      </c>
    </row>
    <row r="630" spans="1:91">
      <c r="A630" s="159">
        <v>43297</v>
      </c>
      <c r="B630" s="139" t="s">
        <v>1496</v>
      </c>
      <c r="D630" s="139" t="s">
        <v>1497</v>
      </c>
      <c r="E630" s="139">
        <v>148</v>
      </c>
      <c r="F630" s="139">
        <v>3</v>
      </c>
      <c r="G630" s="160" t="s">
        <v>1211</v>
      </c>
      <c r="H630" s="139">
        <v>72</v>
      </c>
      <c r="I630" s="139">
        <v>83</v>
      </c>
      <c r="J630" s="169" t="s">
        <v>2507</v>
      </c>
      <c r="K630" s="184">
        <f>(VLOOKUP($G630,[2]Depth_Lookup!$A$3:$J$561,10,FALSE))+(H630/100)</f>
        <v>328.63000000000005</v>
      </c>
      <c r="L630" s="184">
        <f>(VLOOKUP($G630,[2]Depth_Lookup!$A$3:$J$561,10,FALSE))+(I630/100)</f>
        <v>328.74</v>
      </c>
      <c r="M630" s="149" t="s">
        <v>2940</v>
      </c>
      <c r="Q630" s="139" t="s">
        <v>2561</v>
      </c>
      <c r="S630" s="139">
        <v>0</v>
      </c>
      <c r="W630" s="139" t="e">
        <v>#N/A</v>
      </c>
      <c r="AD630" s="139" t="s">
        <v>146</v>
      </c>
      <c r="AE630" s="139">
        <v>0</v>
      </c>
      <c r="AG630" s="139" t="s">
        <v>2508</v>
      </c>
      <c r="CL630" s="139">
        <v>0</v>
      </c>
      <c r="CM630" s="139" t="e">
        <v>#N/A</v>
      </c>
    </row>
    <row r="631" spans="1:91">
      <c r="A631" s="159">
        <v>43297</v>
      </c>
      <c r="B631" s="139" t="s">
        <v>1496</v>
      </c>
      <c r="D631" s="139" t="s">
        <v>1497</v>
      </c>
      <c r="E631" s="139">
        <v>148</v>
      </c>
      <c r="F631" s="139">
        <v>4</v>
      </c>
      <c r="G631" s="160" t="s">
        <v>1213</v>
      </c>
      <c r="H631" s="139">
        <v>0</v>
      </c>
      <c r="I631" s="139">
        <v>24</v>
      </c>
      <c r="J631" s="169" t="s">
        <v>2507</v>
      </c>
      <c r="K631" s="184">
        <f>(VLOOKUP($G631,[2]Depth_Lookup!$A$3:$J$561,10,FALSE))+(H631/100)</f>
        <v>328.74</v>
      </c>
      <c r="L631" s="184">
        <f>(VLOOKUP($G631,[2]Depth_Lookup!$A$3:$J$561,10,FALSE))+(I631/100)</f>
        <v>328.98</v>
      </c>
      <c r="M631" s="149" t="s">
        <v>2941</v>
      </c>
      <c r="Q631" s="139" t="s">
        <v>2561</v>
      </c>
      <c r="S631" s="139">
        <v>0</v>
      </c>
      <c r="W631" s="139" t="e">
        <v>#N/A</v>
      </c>
      <c r="AD631" s="139" t="s">
        <v>146</v>
      </c>
      <c r="AE631" s="139">
        <v>0</v>
      </c>
      <c r="AG631" s="139" t="s">
        <v>2508</v>
      </c>
      <c r="CL631" s="139">
        <v>0</v>
      </c>
      <c r="CM631" s="139" t="e">
        <v>#N/A</v>
      </c>
    </row>
    <row r="632" spans="1:91">
      <c r="A632" s="159">
        <v>43297</v>
      </c>
      <c r="B632" s="139" t="s">
        <v>1496</v>
      </c>
      <c r="D632" s="139" t="s">
        <v>1497</v>
      </c>
      <c r="E632" s="139">
        <v>148</v>
      </c>
      <c r="F632" s="139">
        <v>4</v>
      </c>
      <c r="G632" s="160" t="s">
        <v>1213</v>
      </c>
      <c r="H632" s="139">
        <v>24</v>
      </c>
      <c r="I632" s="139">
        <v>45.5</v>
      </c>
      <c r="J632" s="169" t="s">
        <v>2507</v>
      </c>
      <c r="K632" s="184">
        <f>(VLOOKUP($G632,[2]Depth_Lookup!$A$3:$J$561,10,FALSE))+(H632/100)</f>
        <v>328.98</v>
      </c>
      <c r="L632" s="184">
        <f>(VLOOKUP($G632,[2]Depth_Lookup!$A$3:$J$561,10,FALSE))+(I632/100)</f>
        <v>329.19499999999999</v>
      </c>
      <c r="M632" s="149" t="s">
        <v>2942</v>
      </c>
      <c r="Q632" s="139" t="s">
        <v>2561</v>
      </c>
      <c r="S632" s="139">
        <v>0</v>
      </c>
      <c r="W632" s="139" t="e">
        <v>#N/A</v>
      </c>
      <c r="AD632" s="139" t="s">
        <v>146</v>
      </c>
      <c r="AE632" s="139">
        <v>0</v>
      </c>
      <c r="AG632" s="139" t="s">
        <v>2508</v>
      </c>
      <c r="CL632" s="139">
        <v>0</v>
      </c>
      <c r="CM632" s="139" t="e">
        <v>#N/A</v>
      </c>
    </row>
    <row r="633" spans="1:91">
      <c r="A633" s="159">
        <v>43297</v>
      </c>
      <c r="B633" s="139" t="s">
        <v>1496</v>
      </c>
      <c r="D633" s="139" t="s">
        <v>1497</v>
      </c>
      <c r="E633" s="139">
        <v>148</v>
      </c>
      <c r="F633" s="139">
        <v>4</v>
      </c>
      <c r="G633" s="160" t="s">
        <v>1213</v>
      </c>
      <c r="H633" s="139">
        <v>45.5</v>
      </c>
      <c r="I633" s="139">
        <v>76</v>
      </c>
      <c r="J633" s="169" t="s">
        <v>2507</v>
      </c>
      <c r="K633" s="184">
        <f>(VLOOKUP($G633,[2]Depth_Lookup!$A$3:$J$561,10,FALSE))+(H633/100)</f>
        <v>329.19499999999999</v>
      </c>
      <c r="L633" s="184">
        <f>(VLOOKUP($G633,[2]Depth_Lookup!$A$3:$J$561,10,FALSE))+(I633/100)</f>
        <v>329.5</v>
      </c>
      <c r="M633" s="149" t="s">
        <v>2943</v>
      </c>
      <c r="Q633" s="139" t="s">
        <v>2561</v>
      </c>
      <c r="S633" s="139">
        <v>0</v>
      </c>
      <c r="W633" s="139" t="e">
        <v>#N/A</v>
      </c>
      <c r="AD633" s="139" t="s">
        <v>146</v>
      </c>
      <c r="AE633" s="139">
        <v>0</v>
      </c>
      <c r="AG633" s="139" t="s">
        <v>2508</v>
      </c>
      <c r="CL633" s="139">
        <v>0</v>
      </c>
      <c r="CM633" s="139" t="e">
        <v>#N/A</v>
      </c>
    </row>
    <row r="634" spans="1:91">
      <c r="A634" s="159">
        <v>43297</v>
      </c>
      <c r="B634" s="139" t="s">
        <v>1496</v>
      </c>
      <c r="D634" s="139" t="s">
        <v>1497</v>
      </c>
      <c r="E634" s="139">
        <v>149</v>
      </c>
      <c r="F634" s="139">
        <v>1</v>
      </c>
      <c r="G634" s="160" t="s">
        <v>1215</v>
      </c>
      <c r="H634" s="139">
        <v>0</v>
      </c>
      <c r="I634" s="139">
        <v>2</v>
      </c>
      <c r="J634" s="169" t="s">
        <v>2507</v>
      </c>
      <c r="K634" s="184">
        <f>(VLOOKUP($G634,[2]Depth_Lookup!$A$3:$J$561,10,FALSE))+(H634/100)</f>
        <v>329.15</v>
      </c>
      <c r="L634" s="184">
        <f>(VLOOKUP($G634,[2]Depth_Lookup!$A$3:$J$561,10,FALSE))+(I634/100)</f>
        <v>329.16999999999996</v>
      </c>
      <c r="M634" s="149" t="s">
        <v>2943</v>
      </c>
      <c r="Q634" s="139" t="s">
        <v>2561</v>
      </c>
      <c r="S634" s="139">
        <v>0</v>
      </c>
      <c r="W634" s="139" t="e">
        <v>#N/A</v>
      </c>
      <c r="AD634" s="139" t="s">
        <v>146</v>
      </c>
      <c r="AE634" s="139">
        <v>0</v>
      </c>
      <c r="AG634" s="139" t="s">
        <v>2508</v>
      </c>
      <c r="CL634" s="139">
        <v>0</v>
      </c>
      <c r="CM634" s="139" t="e">
        <v>#N/A</v>
      </c>
    </row>
    <row r="635" spans="1:91">
      <c r="A635" s="159">
        <v>43297</v>
      </c>
      <c r="B635" s="139" t="s">
        <v>1496</v>
      </c>
      <c r="D635" s="139" t="s">
        <v>1497</v>
      </c>
      <c r="E635" s="139">
        <v>149</v>
      </c>
      <c r="F635" s="139">
        <v>1</v>
      </c>
      <c r="G635" s="160" t="s">
        <v>1215</v>
      </c>
      <c r="H635" s="139">
        <v>2</v>
      </c>
      <c r="I635" s="139">
        <v>23</v>
      </c>
      <c r="J635" s="169" t="s">
        <v>2507</v>
      </c>
      <c r="K635" s="184">
        <f>(VLOOKUP($G635,[2]Depth_Lookup!$A$3:$J$561,10,FALSE))+(H635/100)</f>
        <v>329.16999999999996</v>
      </c>
      <c r="L635" s="184">
        <f>(VLOOKUP($G635,[2]Depth_Lookup!$A$3:$J$561,10,FALSE))+(I635/100)</f>
        <v>329.38</v>
      </c>
      <c r="M635" s="149" t="s">
        <v>2944</v>
      </c>
      <c r="Q635" s="139" t="s">
        <v>2561</v>
      </c>
      <c r="S635" s="139">
        <v>0</v>
      </c>
      <c r="W635" s="139" t="e">
        <v>#N/A</v>
      </c>
      <c r="AD635" s="139" t="s">
        <v>146</v>
      </c>
      <c r="AE635" s="139">
        <v>0</v>
      </c>
      <c r="AG635" s="139" t="s">
        <v>2508</v>
      </c>
      <c r="CL635" s="139">
        <v>0</v>
      </c>
      <c r="CM635" s="139" t="e">
        <v>#N/A</v>
      </c>
    </row>
    <row r="636" spans="1:91">
      <c r="A636" s="159">
        <v>43297</v>
      </c>
      <c r="B636" s="139" t="s">
        <v>1496</v>
      </c>
      <c r="D636" s="139" t="s">
        <v>1497</v>
      </c>
      <c r="E636" s="139">
        <v>149</v>
      </c>
      <c r="F636" s="139">
        <v>1</v>
      </c>
      <c r="G636" s="160" t="s">
        <v>1215</v>
      </c>
      <c r="H636" s="139">
        <v>23</v>
      </c>
      <c r="I636" s="139">
        <v>85</v>
      </c>
      <c r="J636" s="169" t="s">
        <v>2507</v>
      </c>
      <c r="K636" s="184">
        <f>(VLOOKUP($G636,[2]Depth_Lookup!$A$3:$J$561,10,FALSE))+(H636/100)</f>
        <v>329.38</v>
      </c>
      <c r="L636" s="184">
        <f>(VLOOKUP($G636,[2]Depth_Lookup!$A$3:$J$561,10,FALSE))+(I636/100)</f>
        <v>330</v>
      </c>
      <c r="M636" s="149" t="s">
        <v>2945</v>
      </c>
      <c r="Q636" s="139" t="s">
        <v>2561</v>
      </c>
      <c r="S636" s="139">
        <v>0</v>
      </c>
      <c r="W636" s="139" t="e">
        <v>#N/A</v>
      </c>
      <c r="AD636" s="139" t="s">
        <v>146</v>
      </c>
      <c r="AE636" s="139">
        <v>0</v>
      </c>
      <c r="AG636" s="139" t="s">
        <v>2508</v>
      </c>
      <c r="CL636" s="139">
        <v>0</v>
      </c>
      <c r="CM636" s="139" t="e">
        <v>#N/A</v>
      </c>
    </row>
    <row r="637" spans="1:91">
      <c r="A637" s="159">
        <v>43297</v>
      </c>
      <c r="B637" s="139" t="s">
        <v>1496</v>
      </c>
      <c r="D637" s="139" t="s">
        <v>1497</v>
      </c>
      <c r="E637" s="139">
        <v>149</v>
      </c>
      <c r="F637" s="139">
        <v>2</v>
      </c>
      <c r="G637" s="160" t="s">
        <v>1217</v>
      </c>
      <c r="H637" s="139">
        <v>0</v>
      </c>
      <c r="I637" s="139">
        <v>20</v>
      </c>
      <c r="J637" s="169" t="s">
        <v>2507</v>
      </c>
      <c r="K637" s="184">
        <f>(VLOOKUP($G637,[2]Depth_Lookup!$A$3:$J$561,10,FALSE))+(H637/100)</f>
        <v>330</v>
      </c>
      <c r="L637" s="184">
        <f>(VLOOKUP($G637,[2]Depth_Lookup!$A$3:$J$561,10,FALSE))+(I637/100)</f>
        <v>330.2</v>
      </c>
      <c r="M637" s="149" t="s">
        <v>2945</v>
      </c>
      <c r="Q637" s="139" t="s">
        <v>2561</v>
      </c>
      <c r="S637" s="139">
        <v>0</v>
      </c>
      <c r="W637" s="139" t="e">
        <v>#N/A</v>
      </c>
      <c r="AD637" s="139" t="s">
        <v>146</v>
      </c>
      <c r="AE637" s="139">
        <v>0</v>
      </c>
      <c r="AG637" s="139" t="s">
        <v>2508</v>
      </c>
      <c r="CL637" s="139">
        <v>0</v>
      </c>
      <c r="CM637" s="139" t="e">
        <v>#N/A</v>
      </c>
    </row>
    <row r="638" spans="1:91">
      <c r="A638" s="159">
        <v>43297</v>
      </c>
      <c r="B638" s="139" t="s">
        <v>1496</v>
      </c>
      <c r="D638" s="139" t="s">
        <v>1497</v>
      </c>
      <c r="E638" s="139">
        <v>149</v>
      </c>
      <c r="F638" s="139">
        <v>2</v>
      </c>
      <c r="G638" s="160" t="s">
        <v>1217</v>
      </c>
      <c r="H638" s="139">
        <v>20</v>
      </c>
      <c r="I638" s="139">
        <v>27.5</v>
      </c>
      <c r="J638" s="169" t="s">
        <v>2507</v>
      </c>
      <c r="K638" s="184">
        <f>(VLOOKUP($G638,[2]Depth_Lookup!$A$3:$J$561,10,FALSE))+(H638/100)</f>
        <v>330.2</v>
      </c>
      <c r="L638" s="184">
        <f>(VLOOKUP($G638,[2]Depth_Lookup!$A$3:$J$561,10,FALSE))+(I638/100)</f>
        <v>330.27499999999998</v>
      </c>
      <c r="M638" s="149" t="s">
        <v>2946</v>
      </c>
      <c r="Q638" s="139" t="s">
        <v>2561</v>
      </c>
      <c r="S638" s="139">
        <v>0</v>
      </c>
      <c r="W638" s="139" t="e">
        <v>#N/A</v>
      </c>
      <c r="AD638" s="139" t="s">
        <v>146</v>
      </c>
      <c r="AE638" s="139">
        <v>0</v>
      </c>
      <c r="AG638" s="139" t="s">
        <v>2508</v>
      </c>
      <c r="CL638" s="139">
        <v>0</v>
      </c>
      <c r="CM638" s="139" t="e">
        <v>#N/A</v>
      </c>
    </row>
    <row r="639" spans="1:91">
      <c r="A639" s="159">
        <v>43297</v>
      </c>
      <c r="B639" s="139" t="s">
        <v>1496</v>
      </c>
      <c r="D639" s="139" t="s">
        <v>1497</v>
      </c>
      <c r="E639" s="139">
        <v>149</v>
      </c>
      <c r="F639" s="139">
        <v>2</v>
      </c>
      <c r="G639" s="160" t="s">
        <v>1217</v>
      </c>
      <c r="H639" s="139">
        <v>27.5</v>
      </c>
      <c r="I639" s="139">
        <v>70</v>
      </c>
      <c r="J639" s="169" t="s">
        <v>2507</v>
      </c>
      <c r="K639" s="184">
        <f>(VLOOKUP($G639,[2]Depth_Lookup!$A$3:$J$561,10,FALSE))+(H639/100)</f>
        <v>330.27499999999998</v>
      </c>
      <c r="L639" s="184">
        <f>(VLOOKUP($G639,[2]Depth_Lookup!$A$3:$J$561,10,FALSE))+(I639/100)</f>
        <v>330.7</v>
      </c>
      <c r="M639" s="149" t="s">
        <v>2947</v>
      </c>
      <c r="Q639" s="139" t="s">
        <v>2561</v>
      </c>
      <c r="S639" s="139">
        <v>0</v>
      </c>
      <c r="W639" s="139" t="e">
        <v>#N/A</v>
      </c>
      <c r="AD639" s="139" t="s">
        <v>146</v>
      </c>
      <c r="AE639" s="139">
        <v>0</v>
      </c>
      <c r="AG639" s="139" t="s">
        <v>2508</v>
      </c>
      <c r="CL639" s="139">
        <v>0</v>
      </c>
      <c r="CM639" s="139" t="e">
        <v>#N/A</v>
      </c>
    </row>
    <row r="640" spans="1:91">
      <c r="A640" s="159">
        <v>43297</v>
      </c>
      <c r="B640" s="139" t="s">
        <v>1496</v>
      </c>
      <c r="D640" s="139" t="s">
        <v>1497</v>
      </c>
      <c r="E640" s="139">
        <v>149</v>
      </c>
      <c r="F640" s="139">
        <v>3</v>
      </c>
      <c r="G640" s="160" t="s">
        <v>1219</v>
      </c>
      <c r="H640" s="139">
        <v>0</v>
      </c>
      <c r="I640" s="139">
        <v>86.5</v>
      </c>
      <c r="J640" s="169" t="s">
        <v>2507</v>
      </c>
      <c r="K640" s="184">
        <f>(VLOOKUP($G640,[2]Depth_Lookup!$A$3:$J$561,10,FALSE))+(H640/100)</f>
        <v>330.7</v>
      </c>
      <c r="L640" s="184">
        <f>(VLOOKUP($G640,[2]Depth_Lookup!$A$3:$J$561,10,FALSE))+(I640/100)</f>
        <v>331.565</v>
      </c>
      <c r="M640" s="149" t="s">
        <v>2947</v>
      </c>
      <c r="Q640" s="139" t="s">
        <v>2561</v>
      </c>
      <c r="S640" s="139">
        <v>0</v>
      </c>
      <c r="W640" s="139" t="e">
        <v>#N/A</v>
      </c>
      <c r="AE640" s="139" t="e">
        <v>#N/A</v>
      </c>
      <c r="CL640" s="139">
        <v>0</v>
      </c>
      <c r="CM640" s="139" t="e">
        <v>#N/A</v>
      </c>
    </row>
    <row r="641" spans="1:91">
      <c r="A641" s="159">
        <v>43297</v>
      </c>
      <c r="B641" s="139" t="s">
        <v>1496</v>
      </c>
      <c r="D641" s="139" t="s">
        <v>1497</v>
      </c>
      <c r="E641" s="139">
        <v>149</v>
      </c>
      <c r="F641" s="139">
        <v>4</v>
      </c>
      <c r="G641" s="160" t="s">
        <v>1221</v>
      </c>
      <c r="H641" s="139">
        <v>0</v>
      </c>
      <c r="I641" s="139">
        <v>63</v>
      </c>
      <c r="J641" s="169" t="s">
        <v>2507</v>
      </c>
      <c r="K641" s="184">
        <f>(VLOOKUP($G641,[2]Depth_Lookup!$A$3:$J$561,10,FALSE))+(H641/100)</f>
        <v>331.565</v>
      </c>
      <c r="L641" s="184">
        <f>(VLOOKUP($G641,[2]Depth_Lookup!$A$3:$J$561,10,FALSE))+(I641/100)</f>
        <v>332.19499999999999</v>
      </c>
      <c r="M641" s="149" t="s">
        <v>2947</v>
      </c>
      <c r="Q641" s="139" t="s">
        <v>2561</v>
      </c>
      <c r="S641" s="139">
        <v>0</v>
      </c>
      <c r="W641" s="139" t="e">
        <v>#N/A</v>
      </c>
      <c r="AE641" s="139" t="e">
        <v>#N/A</v>
      </c>
      <c r="CL641" s="139">
        <v>0</v>
      </c>
      <c r="CM641" s="139" t="e">
        <v>#N/A</v>
      </c>
    </row>
    <row r="642" spans="1:91">
      <c r="A642" s="159">
        <v>43297</v>
      </c>
      <c r="B642" s="139" t="s">
        <v>1496</v>
      </c>
      <c r="D642" s="139" t="s">
        <v>1497</v>
      </c>
      <c r="E642" s="139">
        <v>150</v>
      </c>
      <c r="F642" s="139">
        <v>1</v>
      </c>
      <c r="G642" s="160" t="s">
        <v>1223</v>
      </c>
      <c r="H642" s="139">
        <v>0</v>
      </c>
      <c r="I642" s="139">
        <v>82.5</v>
      </c>
      <c r="J642" s="169" t="s">
        <v>2507</v>
      </c>
      <c r="K642" s="184">
        <f>(VLOOKUP($G642,[2]Depth_Lookup!$A$3:$J$561,10,FALSE))+(H642/100)</f>
        <v>332.15</v>
      </c>
      <c r="L642" s="184">
        <f>(VLOOKUP($G642,[2]Depth_Lookup!$A$3:$J$561,10,FALSE))+(I642/100)</f>
        <v>332.97499999999997</v>
      </c>
      <c r="M642" s="149" t="s">
        <v>2947</v>
      </c>
      <c r="Q642" s="139" t="s">
        <v>2561</v>
      </c>
      <c r="S642" s="139">
        <v>0</v>
      </c>
      <c r="W642" s="139" t="e">
        <v>#N/A</v>
      </c>
      <c r="AE642" s="139" t="e">
        <v>#N/A</v>
      </c>
      <c r="CL642" s="139">
        <v>0</v>
      </c>
      <c r="CM642" s="139" t="e">
        <v>#N/A</v>
      </c>
    </row>
    <row r="643" spans="1:91">
      <c r="A643" s="159">
        <v>43297</v>
      </c>
      <c r="B643" s="139" t="s">
        <v>1496</v>
      </c>
      <c r="D643" s="139" t="s">
        <v>1497</v>
      </c>
      <c r="E643" s="139">
        <v>150</v>
      </c>
      <c r="F643" s="139">
        <v>2</v>
      </c>
      <c r="G643" s="160" t="s">
        <v>1225</v>
      </c>
      <c r="H643" s="139">
        <v>0</v>
      </c>
      <c r="I643" s="139">
        <v>83.5</v>
      </c>
      <c r="J643" s="169" t="s">
        <v>2507</v>
      </c>
      <c r="K643" s="184">
        <f>(VLOOKUP($G643,[2]Depth_Lookup!$A$3:$J$561,10,FALSE))+(H643/100)</f>
        <v>332.97500000000002</v>
      </c>
      <c r="L643" s="184">
        <f>(VLOOKUP($G643,[2]Depth_Lookup!$A$3:$J$561,10,FALSE))+(I643/100)</f>
        <v>333.81</v>
      </c>
      <c r="M643" s="149" t="s">
        <v>2947</v>
      </c>
      <c r="Q643" s="139" t="s">
        <v>2561</v>
      </c>
      <c r="S643" s="139">
        <v>0</v>
      </c>
      <c r="W643" s="139" t="e">
        <v>#N/A</v>
      </c>
      <c r="AE643" s="139" t="e">
        <v>#N/A</v>
      </c>
      <c r="CL643" s="139">
        <v>0</v>
      </c>
      <c r="CM643" s="139" t="e">
        <v>#N/A</v>
      </c>
    </row>
    <row r="644" spans="1:91">
      <c r="A644" s="159">
        <v>43297</v>
      </c>
      <c r="B644" s="139" t="s">
        <v>1496</v>
      </c>
      <c r="D644" s="139" t="s">
        <v>1497</v>
      </c>
      <c r="E644" s="139">
        <v>150</v>
      </c>
      <c r="F644" s="139">
        <v>3</v>
      </c>
      <c r="G644" s="160" t="s">
        <v>1227</v>
      </c>
      <c r="H644" s="139">
        <v>0</v>
      </c>
      <c r="I644" s="139">
        <v>46</v>
      </c>
      <c r="J644" s="169" t="s">
        <v>2507</v>
      </c>
      <c r="K644" s="184">
        <f>(VLOOKUP($G644,[2]Depth_Lookup!$A$3:$J$561,10,FALSE))+(H644/100)</f>
        <v>333.81</v>
      </c>
      <c r="L644" s="184">
        <f>(VLOOKUP($G644,[2]Depth_Lookup!$A$3:$J$561,10,FALSE))+(I644/100)</f>
        <v>334.27</v>
      </c>
      <c r="M644" s="149" t="s">
        <v>2947</v>
      </c>
      <c r="Q644" s="139" t="s">
        <v>2561</v>
      </c>
      <c r="S644" s="139">
        <v>0</v>
      </c>
      <c r="W644" s="139" t="e">
        <v>#N/A</v>
      </c>
      <c r="AE644" s="139" t="e">
        <v>#N/A</v>
      </c>
      <c r="CL644" s="139">
        <v>0</v>
      </c>
      <c r="CM644" s="139" t="e">
        <v>#N/A</v>
      </c>
    </row>
    <row r="645" spans="1:91">
      <c r="A645" s="159">
        <v>43297</v>
      </c>
      <c r="B645" s="139" t="s">
        <v>1496</v>
      </c>
      <c r="D645" s="139" t="s">
        <v>1497</v>
      </c>
      <c r="E645" s="139">
        <v>150</v>
      </c>
      <c r="F645" s="139">
        <v>4</v>
      </c>
      <c r="G645" s="160" t="s">
        <v>1229</v>
      </c>
      <c r="H645" s="139">
        <v>0</v>
      </c>
      <c r="I645" s="139">
        <v>13</v>
      </c>
      <c r="J645" s="169" t="s">
        <v>2507</v>
      </c>
      <c r="K645" s="184">
        <f>(VLOOKUP($G645,[2]Depth_Lookup!$A$3:$J$561,10,FALSE))+(H645/100)</f>
        <v>334.27</v>
      </c>
      <c r="L645" s="184">
        <f>(VLOOKUP($G645,[2]Depth_Lookup!$A$3:$J$561,10,FALSE))+(I645/100)</f>
        <v>334.4</v>
      </c>
      <c r="M645" s="149" t="s">
        <v>2947</v>
      </c>
      <c r="Q645" s="139" t="s">
        <v>2561</v>
      </c>
      <c r="S645" s="139">
        <v>0</v>
      </c>
      <c r="W645" s="139" t="e">
        <v>#N/A</v>
      </c>
      <c r="AE645" s="139" t="e">
        <v>#N/A</v>
      </c>
      <c r="CL645" s="139">
        <v>0</v>
      </c>
      <c r="CM645" s="139" t="e">
        <v>#N/A</v>
      </c>
    </row>
    <row r="646" spans="1:91">
      <c r="A646" s="159">
        <v>43297</v>
      </c>
      <c r="B646" s="139" t="s">
        <v>1496</v>
      </c>
      <c r="D646" s="139" t="s">
        <v>1497</v>
      </c>
      <c r="E646" s="139">
        <v>150</v>
      </c>
      <c r="F646" s="139">
        <v>4</v>
      </c>
      <c r="G646" s="160" t="s">
        <v>1229</v>
      </c>
      <c r="H646" s="139">
        <v>13</v>
      </c>
      <c r="I646" s="139">
        <v>34</v>
      </c>
      <c r="J646" s="169" t="s">
        <v>2507</v>
      </c>
      <c r="K646" s="184">
        <f>(VLOOKUP($G646,[2]Depth_Lookup!$A$3:$J$561,10,FALSE))+(H646/100)</f>
        <v>334.4</v>
      </c>
      <c r="L646" s="184">
        <f>(VLOOKUP($G646,[2]Depth_Lookup!$A$3:$J$561,10,FALSE))+(I646/100)</f>
        <v>334.60999999999996</v>
      </c>
      <c r="M646" s="149" t="s">
        <v>2948</v>
      </c>
      <c r="Q646" s="139" t="s">
        <v>2561</v>
      </c>
      <c r="S646" s="139">
        <v>0</v>
      </c>
      <c r="W646" s="139" t="e">
        <v>#N/A</v>
      </c>
      <c r="AE646" s="139" t="e">
        <v>#N/A</v>
      </c>
      <c r="CL646" s="139">
        <v>0</v>
      </c>
      <c r="CM646" s="139" t="e">
        <v>#N/A</v>
      </c>
    </row>
    <row r="647" spans="1:91">
      <c r="A647" s="159">
        <v>43297</v>
      </c>
      <c r="B647" s="139" t="s">
        <v>1496</v>
      </c>
      <c r="D647" s="139" t="s">
        <v>1497</v>
      </c>
      <c r="E647" s="139">
        <v>150</v>
      </c>
      <c r="F647" s="139">
        <v>4</v>
      </c>
      <c r="G647" s="160" t="s">
        <v>1229</v>
      </c>
      <c r="H647" s="139">
        <v>34</v>
      </c>
      <c r="I647" s="139">
        <v>91</v>
      </c>
      <c r="J647" s="169" t="s">
        <v>2507</v>
      </c>
      <c r="K647" s="184">
        <f>(VLOOKUP($G647,[2]Depth_Lookup!$A$3:$J$561,10,FALSE))+(H647/100)</f>
        <v>334.60999999999996</v>
      </c>
      <c r="L647" s="184">
        <f>(VLOOKUP($G647,[2]Depth_Lookup!$A$3:$J$561,10,FALSE))+(I647/100)</f>
        <v>335.18</v>
      </c>
      <c r="M647" s="149" t="s">
        <v>2949</v>
      </c>
      <c r="Q647" s="139" t="s">
        <v>2561</v>
      </c>
      <c r="S647" s="139">
        <v>0</v>
      </c>
      <c r="AE647" s="139" t="e">
        <v>#N/A</v>
      </c>
      <c r="CL647" s="139">
        <v>0</v>
      </c>
      <c r="CM647" s="139" t="e">
        <v>#N/A</v>
      </c>
    </row>
    <row r="648" spans="1:91">
      <c r="A648" s="159">
        <v>43297</v>
      </c>
      <c r="B648" s="139" t="s">
        <v>1496</v>
      </c>
      <c r="D648" s="139" t="s">
        <v>1497</v>
      </c>
      <c r="E648" s="139">
        <v>151</v>
      </c>
      <c r="F648" s="139">
        <v>1</v>
      </c>
      <c r="G648" s="160" t="s">
        <v>1231</v>
      </c>
      <c r="H648" s="139">
        <v>0</v>
      </c>
      <c r="I648" s="139">
        <v>98.5</v>
      </c>
      <c r="J648" s="169" t="s">
        <v>2507</v>
      </c>
      <c r="K648" s="184">
        <f>(VLOOKUP($G648,[2]Depth_Lookup!$A$3:$J$561,10,FALSE))+(H648/100)</f>
        <v>335.15</v>
      </c>
      <c r="L648" s="184">
        <f>(VLOOKUP($G648,[2]Depth_Lookup!$A$3:$J$561,10,FALSE))+(I648/100)</f>
        <v>336.13499999999999</v>
      </c>
      <c r="M648" s="149" t="s">
        <v>2949</v>
      </c>
      <c r="Q648" s="139" t="s">
        <v>2561</v>
      </c>
      <c r="S648" s="139">
        <v>0</v>
      </c>
      <c r="AE648" s="139" t="e">
        <v>#N/A</v>
      </c>
      <c r="CL648" s="139">
        <v>0</v>
      </c>
      <c r="CM648" s="139" t="e">
        <v>#N/A</v>
      </c>
    </row>
    <row r="649" spans="1:91">
      <c r="A649" s="159">
        <v>43297</v>
      </c>
      <c r="B649" s="139" t="s">
        <v>1496</v>
      </c>
      <c r="D649" s="139" t="s">
        <v>1497</v>
      </c>
      <c r="E649" s="139">
        <v>151</v>
      </c>
      <c r="F649" s="139">
        <v>2</v>
      </c>
      <c r="G649" s="160" t="s">
        <v>1233</v>
      </c>
      <c r="H649" s="139">
        <v>0</v>
      </c>
      <c r="I649" s="139">
        <v>94</v>
      </c>
      <c r="J649" s="169" t="s">
        <v>2507</v>
      </c>
      <c r="K649" s="184">
        <f>(VLOOKUP($G649,[2]Depth_Lookup!$A$3:$J$561,10,FALSE))+(H649/100)</f>
        <v>336.13499999999999</v>
      </c>
      <c r="L649" s="184">
        <f>(VLOOKUP($G649,[2]Depth_Lookup!$A$3:$J$561,10,FALSE))+(I649/100)</f>
        <v>337.07499999999999</v>
      </c>
      <c r="M649" s="149" t="s">
        <v>2949</v>
      </c>
      <c r="Q649" s="139" t="s">
        <v>2561</v>
      </c>
      <c r="S649" s="139">
        <v>0</v>
      </c>
      <c r="AE649" s="139" t="e">
        <v>#N/A</v>
      </c>
      <c r="CL649" s="139">
        <v>0</v>
      </c>
      <c r="CM649" s="139" t="e">
        <v>#N/A</v>
      </c>
    </row>
    <row r="650" spans="1:91">
      <c r="A650" s="159">
        <v>43297</v>
      </c>
      <c r="B650" s="139" t="s">
        <v>1496</v>
      </c>
      <c r="D650" s="139" t="s">
        <v>1497</v>
      </c>
      <c r="E650" s="139">
        <v>151</v>
      </c>
      <c r="F650" s="139">
        <v>3</v>
      </c>
      <c r="G650" s="160" t="s">
        <v>1235</v>
      </c>
      <c r="H650" s="139">
        <v>0</v>
      </c>
      <c r="I650" s="139">
        <v>70</v>
      </c>
      <c r="J650" s="169" t="s">
        <v>2507</v>
      </c>
      <c r="K650" s="184">
        <f>(VLOOKUP($G650,[2]Depth_Lookup!$A$3:$J$561,10,FALSE))+(H650/100)</f>
        <v>337.07499999999999</v>
      </c>
      <c r="L650" s="184">
        <f>(VLOOKUP($G650,[2]Depth_Lookup!$A$3:$J$561,10,FALSE))+(I650/100)</f>
        <v>337.77499999999998</v>
      </c>
      <c r="M650" s="149" t="s">
        <v>2949</v>
      </c>
      <c r="Q650" s="139" t="s">
        <v>2561</v>
      </c>
      <c r="S650" s="139">
        <v>0</v>
      </c>
      <c r="AE650" s="139" t="e">
        <v>#N/A</v>
      </c>
      <c r="CL650" s="139">
        <v>0</v>
      </c>
      <c r="CM650" s="139" t="e">
        <v>#N/A</v>
      </c>
    </row>
    <row r="651" spans="1:91">
      <c r="A651" s="159">
        <v>43297</v>
      </c>
      <c r="B651" s="139" t="s">
        <v>1496</v>
      </c>
      <c r="D651" s="139" t="s">
        <v>1497</v>
      </c>
      <c r="E651" s="139">
        <v>151</v>
      </c>
      <c r="F651" s="139">
        <v>4</v>
      </c>
      <c r="G651" s="160" t="s">
        <v>1237</v>
      </c>
      <c r="H651" s="139">
        <v>0</v>
      </c>
      <c r="I651" s="139">
        <v>43</v>
      </c>
      <c r="J651" s="169" t="s">
        <v>2507</v>
      </c>
      <c r="K651" s="184">
        <f>(VLOOKUP($G651,[2]Depth_Lookup!$A$3:$J$561,10,FALSE))+(H651/100)</f>
        <v>337.77499999999998</v>
      </c>
      <c r="L651" s="184">
        <f>(VLOOKUP($G651,[2]Depth_Lookup!$A$3:$J$561,10,FALSE))+(I651/100)</f>
        <v>338.20499999999998</v>
      </c>
      <c r="M651" s="149" t="s">
        <v>2949</v>
      </c>
      <c r="Q651" s="139" t="s">
        <v>2561</v>
      </c>
      <c r="S651" s="139">
        <v>0</v>
      </c>
      <c r="AE651" s="139" t="e">
        <v>#N/A</v>
      </c>
      <c r="CL651" s="139">
        <v>0</v>
      </c>
      <c r="CM651" s="139" t="e">
        <v>#N/A</v>
      </c>
    </row>
    <row r="652" spans="1:91">
      <c r="A652" s="159">
        <v>43297</v>
      </c>
      <c r="B652" s="139" t="s">
        <v>1496</v>
      </c>
      <c r="D652" s="139" t="s">
        <v>1497</v>
      </c>
      <c r="E652" s="139">
        <v>152</v>
      </c>
      <c r="F652" s="139">
        <v>1</v>
      </c>
      <c r="G652" s="160" t="s">
        <v>1239</v>
      </c>
      <c r="H652" s="139">
        <v>0</v>
      </c>
      <c r="I652" s="139">
        <v>66.5</v>
      </c>
      <c r="J652" s="169" t="s">
        <v>2507</v>
      </c>
      <c r="K652" s="184">
        <f>(VLOOKUP($G652,[2]Depth_Lookup!$A$3:$J$561,10,FALSE))+(H652/100)</f>
        <v>338.15</v>
      </c>
      <c r="L652" s="184">
        <f>(VLOOKUP($G652,[2]Depth_Lookup!$A$3:$J$561,10,FALSE))+(I652/100)</f>
        <v>338.815</v>
      </c>
      <c r="M652" s="149" t="s">
        <v>2949</v>
      </c>
      <c r="Q652" s="139" t="s">
        <v>2561</v>
      </c>
      <c r="S652" s="139">
        <v>0</v>
      </c>
      <c r="AE652" s="139" t="e">
        <v>#N/A</v>
      </c>
      <c r="CL652" s="139">
        <v>0</v>
      </c>
      <c r="CM652" s="139" t="e">
        <v>#N/A</v>
      </c>
    </row>
    <row r="653" spans="1:91">
      <c r="A653" s="159">
        <v>43297</v>
      </c>
      <c r="B653" s="139" t="s">
        <v>1496</v>
      </c>
      <c r="D653" s="139" t="s">
        <v>1497</v>
      </c>
      <c r="E653" s="139">
        <v>152</v>
      </c>
      <c r="F653" s="139">
        <v>2</v>
      </c>
      <c r="G653" s="160" t="s">
        <v>1241</v>
      </c>
      <c r="H653" s="139">
        <v>0</v>
      </c>
      <c r="I653" s="139">
        <v>86</v>
      </c>
      <c r="J653" s="169" t="s">
        <v>2507</v>
      </c>
      <c r="K653" s="184">
        <f>(VLOOKUP($G653,[2]Depth_Lookup!$A$3:$J$561,10,FALSE))+(H653/100)</f>
        <v>338.815</v>
      </c>
      <c r="L653" s="184">
        <f>(VLOOKUP($G653,[2]Depth_Lookup!$A$3:$J$561,10,FALSE))+(I653/100)</f>
        <v>339.67500000000001</v>
      </c>
      <c r="M653" s="149" t="s">
        <v>2949</v>
      </c>
      <c r="Q653" s="139" t="s">
        <v>2561</v>
      </c>
      <c r="S653" s="139">
        <v>0</v>
      </c>
      <c r="AE653" s="139" t="e">
        <v>#N/A</v>
      </c>
      <c r="CL653" s="139">
        <v>0</v>
      </c>
      <c r="CM653" s="139" t="e">
        <v>#N/A</v>
      </c>
    </row>
    <row r="654" spans="1:91">
      <c r="A654" s="159">
        <v>43297</v>
      </c>
      <c r="B654" s="139" t="s">
        <v>1496</v>
      </c>
      <c r="D654" s="139" t="s">
        <v>1497</v>
      </c>
      <c r="E654" s="139">
        <v>152</v>
      </c>
      <c r="F654" s="139">
        <v>3</v>
      </c>
      <c r="G654" s="160" t="s">
        <v>1243</v>
      </c>
      <c r="H654" s="139">
        <v>0</v>
      </c>
      <c r="I654" s="139">
        <v>90.5</v>
      </c>
      <c r="J654" s="169" t="s">
        <v>2507</v>
      </c>
      <c r="K654" s="184">
        <f>(VLOOKUP($G654,[2]Depth_Lookup!$A$3:$J$561,10,FALSE))+(H654/100)</f>
        <v>339.67500000000001</v>
      </c>
      <c r="L654" s="184">
        <f>(VLOOKUP($G654,[2]Depth_Lookup!$A$3:$J$561,10,FALSE))+(I654/100)</f>
        <v>340.58</v>
      </c>
      <c r="M654" s="149" t="s">
        <v>2949</v>
      </c>
      <c r="Q654" s="139" t="s">
        <v>2561</v>
      </c>
      <c r="S654" s="139">
        <v>0</v>
      </c>
      <c r="AE654" s="139" t="e">
        <v>#N/A</v>
      </c>
      <c r="CL654" s="139">
        <v>0</v>
      </c>
      <c r="CM654" s="139" t="e">
        <v>#N/A</v>
      </c>
    </row>
    <row r="655" spans="1:91">
      <c r="A655" s="159">
        <v>43297</v>
      </c>
      <c r="B655" s="139" t="s">
        <v>1496</v>
      </c>
      <c r="D655" s="139" t="s">
        <v>1497</v>
      </c>
      <c r="E655" s="139">
        <v>152</v>
      </c>
      <c r="F655" s="139">
        <v>4</v>
      </c>
      <c r="G655" s="160" t="s">
        <v>1245</v>
      </c>
      <c r="H655" s="139">
        <v>0</v>
      </c>
      <c r="I655" s="139">
        <v>61</v>
      </c>
      <c r="J655" s="169" t="s">
        <v>2507</v>
      </c>
      <c r="K655" s="184">
        <f>(VLOOKUP($G655,[2]Depth_Lookup!$A$3:$J$561,10,FALSE))+(H655/100)</f>
        <v>340.58</v>
      </c>
      <c r="L655" s="184">
        <f>(VLOOKUP($G655,[2]Depth_Lookup!$A$3:$J$561,10,FALSE))+(I655/100)</f>
        <v>341.19</v>
      </c>
      <c r="M655" s="149" t="s">
        <v>2949</v>
      </c>
      <c r="Q655" s="139" t="s">
        <v>2561</v>
      </c>
      <c r="S655" s="139">
        <v>0</v>
      </c>
      <c r="AE655" s="139" t="e">
        <v>#N/A</v>
      </c>
      <c r="CL655" s="139">
        <v>0</v>
      </c>
      <c r="CM655" s="139" t="e">
        <v>#N/A</v>
      </c>
    </row>
    <row r="656" spans="1:91">
      <c r="A656" s="159">
        <v>43297</v>
      </c>
      <c r="B656" s="139" t="s">
        <v>1496</v>
      </c>
      <c r="D656" s="139" t="s">
        <v>1497</v>
      </c>
      <c r="E656" s="139">
        <v>153</v>
      </c>
      <c r="F656" s="139">
        <v>1</v>
      </c>
      <c r="G656" s="160" t="s">
        <v>1247</v>
      </c>
      <c r="H656" s="139">
        <v>0</v>
      </c>
      <c r="I656" s="139">
        <v>89</v>
      </c>
      <c r="J656" s="169" t="s">
        <v>2507</v>
      </c>
      <c r="K656" s="184">
        <f>(VLOOKUP($G656,[2]Depth_Lookup!$A$3:$J$561,10,FALSE))+(H656/100)</f>
        <v>341.15</v>
      </c>
      <c r="L656" s="184">
        <f>(VLOOKUP($G656,[2]Depth_Lookup!$A$3:$J$561,10,FALSE))+(I656/100)</f>
        <v>342.03999999999996</v>
      </c>
      <c r="M656" s="149" t="s">
        <v>2949</v>
      </c>
      <c r="Q656" s="139" t="s">
        <v>2561</v>
      </c>
      <c r="S656" s="139">
        <v>0</v>
      </c>
      <c r="AE656" s="139" t="e">
        <v>#N/A</v>
      </c>
      <c r="CL656" s="139">
        <v>0</v>
      </c>
      <c r="CM656" s="139" t="e">
        <v>#N/A</v>
      </c>
    </row>
    <row r="657" spans="1:101">
      <c r="A657" s="159">
        <v>43297</v>
      </c>
      <c r="B657" s="139" t="s">
        <v>1496</v>
      </c>
      <c r="D657" s="139" t="s">
        <v>1497</v>
      </c>
      <c r="E657" s="139">
        <v>153</v>
      </c>
      <c r="F657" s="139">
        <v>2</v>
      </c>
      <c r="G657" s="160" t="s">
        <v>1249</v>
      </c>
      <c r="H657" s="139">
        <v>0</v>
      </c>
      <c r="I657" s="139">
        <v>82.5</v>
      </c>
      <c r="J657" s="169" t="s">
        <v>2507</v>
      </c>
      <c r="K657" s="184">
        <f>(VLOOKUP($G657,[2]Depth_Lookup!$A$3:$J$561,10,FALSE))+(H657/100)</f>
        <v>342.04</v>
      </c>
      <c r="L657" s="184">
        <f>(VLOOKUP($G657,[2]Depth_Lookup!$A$3:$J$561,10,FALSE))+(I657/100)</f>
        <v>342.86500000000001</v>
      </c>
      <c r="M657" s="149" t="s">
        <v>2949</v>
      </c>
      <c r="Q657" s="139" t="s">
        <v>2561</v>
      </c>
      <c r="S657" s="139">
        <v>0</v>
      </c>
      <c r="AE657" s="139" t="e">
        <v>#N/A</v>
      </c>
      <c r="CL657" s="139">
        <v>0</v>
      </c>
      <c r="CM657" s="139" t="e">
        <v>#N/A</v>
      </c>
    </row>
    <row r="658" spans="1:101">
      <c r="A658" s="159">
        <v>43297</v>
      </c>
      <c r="B658" s="139" t="s">
        <v>1496</v>
      </c>
      <c r="D658" s="139" t="s">
        <v>1497</v>
      </c>
      <c r="E658" s="139">
        <v>153</v>
      </c>
      <c r="F658" s="139">
        <v>3</v>
      </c>
      <c r="G658" s="160" t="s">
        <v>1251</v>
      </c>
      <c r="H658" s="139">
        <v>0</v>
      </c>
      <c r="I658" s="139">
        <v>87</v>
      </c>
      <c r="J658" s="169" t="s">
        <v>2507</v>
      </c>
      <c r="K658" s="184">
        <f>(VLOOKUP($G658,[2]Depth_Lookup!$A$3:$J$561,10,FALSE))+(H658/100)</f>
        <v>342.86500000000001</v>
      </c>
      <c r="L658" s="184">
        <f>(VLOOKUP($G658,[2]Depth_Lookup!$A$3:$J$561,10,FALSE))+(I658/100)</f>
        <v>343.73500000000001</v>
      </c>
      <c r="M658" s="149" t="s">
        <v>2949</v>
      </c>
      <c r="Q658" s="139" t="s">
        <v>2561</v>
      </c>
      <c r="S658" s="139">
        <v>0</v>
      </c>
      <c r="AE658" s="139" t="e">
        <v>#N/A</v>
      </c>
      <c r="CL658" s="139">
        <v>0</v>
      </c>
      <c r="CM658" s="139" t="e">
        <v>#N/A</v>
      </c>
    </row>
    <row r="659" spans="1:101">
      <c r="A659" s="159">
        <v>43297</v>
      </c>
      <c r="B659" s="139" t="s">
        <v>1496</v>
      </c>
      <c r="D659" s="139" t="s">
        <v>1497</v>
      </c>
      <c r="E659" s="139">
        <v>153</v>
      </c>
      <c r="F659" s="139">
        <v>4</v>
      </c>
      <c r="G659" s="160" t="s">
        <v>1253</v>
      </c>
      <c r="H659" s="139">
        <v>0</v>
      </c>
      <c r="I659" s="139">
        <v>37.5</v>
      </c>
      <c r="J659" s="169" t="s">
        <v>2507</v>
      </c>
      <c r="K659" s="184">
        <f>(VLOOKUP($G659,[2]Depth_Lookup!$A$3:$J$561,10,FALSE))+(H659/100)</f>
        <v>343.73500000000001</v>
      </c>
      <c r="L659" s="184">
        <f>(VLOOKUP($G659,[2]Depth_Lookup!$A$3:$J$561,10,FALSE))+(I659/100)</f>
        <v>344.11</v>
      </c>
      <c r="M659" s="149" t="s">
        <v>2949</v>
      </c>
      <c r="Q659" s="139" t="s">
        <v>2561</v>
      </c>
      <c r="S659" s="139">
        <v>0</v>
      </c>
      <c r="AE659" s="139" t="e">
        <v>#N/A</v>
      </c>
      <c r="CL659" s="139">
        <v>0</v>
      </c>
      <c r="CM659" s="139" t="e">
        <v>#N/A</v>
      </c>
    </row>
    <row r="660" spans="1:101">
      <c r="A660" s="159">
        <v>43297</v>
      </c>
      <c r="B660" s="139" t="s">
        <v>1496</v>
      </c>
      <c r="D660" s="139" t="s">
        <v>1497</v>
      </c>
      <c r="E660" s="139">
        <v>153</v>
      </c>
      <c r="F660" s="139">
        <v>4</v>
      </c>
      <c r="G660" s="160" t="s">
        <v>1253</v>
      </c>
      <c r="H660" s="139">
        <v>37.5</v>
      </c>
      <c r="I660" s="139">
        <v>55.5</v>
      </c>
      <c r="J660" s="169" t="s">
        <v>2507</v>
      </c>
      <c r="K660" s="184">
        <f>(VLOOKUP($G660,[2]Depth_Lookup!$A$3:$J$561,10,FALSE))+(H660/100)</f>
        <v>344.11</v>
      </c>
      <c r="L660" s="184">
        <f>(VLOOKUP($G660,[2]Depth_Lookup!$A$3:$J$561,10,FALSE))+(I660/100)</f>
        <v>344.29</v>
      </c>
      <c r="M660" s="149" t="s">
        <v>2950</v>
      </c>
      <c r="Q660" s="139" t="s">
        <v>2561</v>
      </c>
      <c r="S660" s="139">
        <v>0</v>
      </c>
      <c r="AE660" s="139" t="e">
        <v>#N/A</v>
      </c>
      <c r="CL660" s="139">
        <v>0</v>
      </c>
      <c r="CM660" s="139" t="e">
        <v>#N/A</v>
      </c>
    </row>
    <row r="661" spans="1:101">
      <c r="A661" s="159">
        <v>43297</v>
      </c>
      <c r="B661" s="139" t="s">
        <v>1496</v>
      </c>
      <c r="D661" s="139" t="s">
        <v>1497</v>
      </c>
      <c r="E661" s="139">
        <v>154</v>
      </c>
      <c r="F661" s="139">
        <v>1</v>
      </c>
      <c r="G661" s="160" t="s">
        <v>1255</v>
      </c>
      <c r="H661" s="139">
        <v>0</v>
      </c>
      <c r="I661" s="139">
        <v>15</v>
      </c>
      <c r="J661" s="169" t="s">
        <v>2507</v>
      </c>
      <c r="K661" s="184">
        <f>(VLOOKUP($G661,[2]Depth_Lookup!$A$3:$J$561,10,FALSE))+(H661/100)</f>
        <v>344.15</v>
      </c>
      <c r="L661" s="184">
        <f>(VLOOKUP($G661,[2]Depth_Lookup!$A$3:$J$561,10,FALSE))+(I661/100)</f>
        <v>344.29999999999995</v>
      </c>
      <c r="M661" s="149" t="s">
        <v>2950</v>
      </c>
      <c r="Q661" s="139" t="s">
        <v>2561</v>
      </c>
      <c r="S661" s="139">
        <v>0</v>
      </c>
      <c r="AE661" s="139" t="e">
        <v>#N/A</v>
      </c>
      <c r="CL661" s="139">
        <v>0</v>
      </c>
      <c r="CM661" s="139" t="e">
        <v>#N/A</v>
      </c>
    </row>
    <row r="662" spans="1:101">
      <c r="A662" s="159">
        <v>43297</v>
      </c>
      <c r="B662" s="139" t="s">
        <v>1496</v>
      </c>
      <c r="D662" s="139" t="s">
        <v>1497</v>
      </c>
      <c r="E662" s="139">
        <v>154</v>
      </c>
      <c r="F662" s="139">
        <v>1</v>
      </c>
      <c r="G662" s="160" t="s">
        <v>1255</v>
      </c>
      <c r="H662" s="139">
        <v>15</v>
      </c>
      <c r="I662" s="139">
        <v>48</v>
      </c>
      <c r="J662" s="169" t="s">
        <v>2507</v>
      </c>
      <c r="K662" s="184">
        <f>(VLOOKUP($G662,[2]Depth_Lookup!$A$3:$J$561,10,FALSE))+(H662/100)</f>
        <v>344.29999999999995</v>
      </c>
      <c r="L662" s="184">
        <f>(VLOOKUP($G662,[2]Depth_Lookup!$A$3:$J$561,10,FALSE))+(I662/100)</f>
        <v>344.63</v>
      </c>
      <c r="M662" s="149" t="s">
        <v>2951</v>
      </c>
      <c r="Q662" s="139" t="s">
        <v>2561</v>
      </c>
      <c r="S662" s="139">
        <v>0</v>
      </c>
      <c r="AE662" s="139" t="e">
        <v>#N/A</v>
      </c>
      <c r="CL662" s="139">
        <v>0</v>
      </c>
      <c r="CM662" s="139" t="e">
        <v>#N/A</v>
      </c>
    </row>
    <row r="663" spans="1:101">
      <c r="A663" s="159">
        <v>43297</v>
      </c>
      <c r="B663" s="139" t="s">
        <v>1496</v>
      </c>
      <c r="D663" s="139" t="s">
        <v>1497</v>
      </c>
      <c r="E663" s="139">
        <v>154</v>
      </c>
      <c r="F663" s="139">
        <v>1</v>
      </c>
      <c r="G663" s="160" t="s">
        <v>1255</v>
      </c>
      <c r="H663" s="139">
        <v>48</v>
      </c>
      <c r="I663" s="139">
        <v>56.5</v>
      </c>
      <c r="J663" s="169" t="s">
        <v>2507</v>
      </c>
      <c r="K663" s="184">
        <f>(VLOOKUP($G663,[2]Depth_Lookup!$A$3:$J$561,10,FALSE))+(H663/100)</f>
        <v>344.63</v>
      </c>
      <c r="L663" s="184">
        <f>(VLOOKUP($G663,[2]Depth_Lookup!$A$3:$J$561,10,FALSE))+(I663/100)</f>
        <v>344.71499999999997</v>
      </c>
      <c r="M663" s="149" t="s">
        <v>2952</v>
      </c>
      <c r="Q663" s="139" t="s">
        <v>2561</v>
      </c>
      <c r="S663" s="139">
        <v>0</v>
      </c>
      <c r="AE663" s="139" t="e">
        <v>#N/A</v>
      </c>
      <c r="CL663" s="139">
        <v>0</v>
      </c>
      <c r="CM663" s="139" t="e">
        <v>#N/A</v>
      </c>
    </row>
    <row r="664" spans="1:101">
      <c r="A664" s="159">
        <v>43297</v>
      </c>
      <c r="B664" s="139" t="s">
        <v>1496</v>
      </c>
      <c r="D664" s="139" t="s">
        <v>1497</v>
      </c>
      <c r="E664" s="139">
        <v>154</v>
      </c>
      <c r="F664" s="139">
        <v>1</v>
      </c>
      <c r="G664" s="160" t="s">
        <v>1255</v>
      </c>
      <c r="H664" s="139">
        <v>56.5</v>
      </c>
      <c r="I664" s="139">
        <v>91.5</v>
      </c>
      <c r="J664" s="169" t="s">
        <v>2507</v>
      </c>
      <c r="K664" s="184">
        <f>(VLOOKUP($G664,[2]Depth_Lookup!$A$3:$J$561,10,FALSE))+(H664/100)</f>
        <v>344.71499999999997</v>
      </c>
      <c r="L664" s="184">
        <f>(VLOOKUP($G664,[2]Depth_Lookup!$A$3:$J$561,10,FALSE))+(I664/100)</f>
        <v>345.065</v>
      </c>
      <c r="M664" s="149" t="s">
        <v>2953</v>
      </c>
      <c r="Q664" s="139" t="s">
        <v>2561</v>
      </c>
      <c r="S664" s="139">
        <v>0</v>
      </c>
      <c r="AE664" s="139" t="e">
        <v>#N/A</v>
      </c>
      <c r="CL664" s="139">
        <v>0</v>
      </c>
      <c r="CM664" s="139" t="e">
        <v>#N/A</v>
      </c>
    </row>
    <row r="665" spans="1:101">
      <c r="A665" s="159">
        <v>43297</v>
      </c>
      <c r="B665" s="139" t="s">
        <v>1496</v>
      </c>
      <c r="D665" s="139" t="s">
        <v>1497</v>
      </c>
      <c r="E665" s="139">
        <v>154</v>
      </c>
      <c r="F665" s="139">
        <v>2</v>
      </c>
      <c r="G665" s="160" t="s">
        <v>1257</v>
      </c>
      <c r="H665" s="139">
        <v>0</v>
      </c>
      <c r="I665" s="139">
        <v>42.5</v>
      </c>
      <c r="J665" s="169" t="s">
        <v>2507</v>
      </c>
      <c r="K665" s="184">
        <f>(VLOOKUP($G665,[2]Depth_Lookup!$A$3:$J$561,10,FALSE))+(H665/100)</f>
        <v>345.065</v>
      </c>
      <c r="L665" s="184">
        <f>(VLOOKUP($G665,[2]Depth_Lookup!$A$3:$J$561,10,FALSE))+(I665/100)</f>
        <v>345.49</v>
      </c>
      <c r="M665" s="149" t="s">
        <v>2953</v>
      </c>
      <c r="Q665" s="139" t="s">
        <v>2561</v>
      </c>
      <c r="S665" s="139">
        <v>0</v>
      </c>
      <c r="AE665" s="139" t="e">
        <v>#N/A</v>
      </c>
      <c r="CL665" s="139">
        <v>0</v>
      </c>
      <c r="CM665" s="139" t="e">
        <v>#N/A</v>
      </c>
    </row>
    <row r="666" spans="1:101">
      <c r="A666" s="159">
        <v>43297</v>
      </c>
      <c r="B666" s="139" t="s">
        <v>1496</v>
      </c>
      <c r="D666" s="139" t="s">
        <v>1497</v>
      </c>
      <c r="E666" s="139">
        <v>154</v>
      </c>
      <c r="F666" s="139">
        <v>2</v>
      </c>
      <c r="G666" s="160" t="s">
        <v>1257</v>
      </c>
      <c r="H666" s="139">
        <v>42.5</v>
      </c>
      <c r="I666" s="139">
        <v>48.5</v>
      </c>
      <c r="J666" s="169" t="s">
        <v>2507</v>
      </c>
      <c r="K666" s="184">
        <f>(VLOOKUP($G666,[2]Depth_Lookup!$A$3:$J$561,10,FALSE))+(H666/100)</f>
        <v>345.49</v>
      </c>
      <c r="L666" s="184">
        <f>(VLOOKUP($G666,[2]Depth_Lookup!$A$3:$J$561,10,FALSE))+(I666/100)</f>
        <v>345.55</v>
      </c>
      <c r="M666" s="149" t="s">
        <v>2954</v>
      </c>
      <c r="Q666" s="139" t="s">
        <v>2561</v>
      </c>
      <c r="S666" s="139">
        <v>0</v>
      </c>
      <c r="AE666" s="139" t="e">
        <v>#N/A</v>
      </c>
      <c r="CL666" s="139">
        <v>0</v>
      </c>
      <c r="CM666" s="139" t="e">
        <v>#N/A</v>
      </c>
    </row>
    <row r="667" spans="1:101">
      <c r="A667" s="159">
        <v>43297</v>
      </c>
      <c r="B667" s="139" t="s">
        <v>1496</v>
      </c>
      <c r="D667" s="139" t="s">
        <v>1497</v>
      </c>
      <c r="E667" s="139">
        <v>154</v>
      </c>
      <c r="F667" s="139">
        <v>2</v>
      </c>
      <c r="G667" s="160" t="s">
        <v>1257</v>
      </c>
      <c r="H667" s="139">
        <v>48.5</v>
      </c>
      <c r="I667" s="139">
        <v>65.5</v>
      </c>
      <c r="J667" s="169" t="s">
        <v>2507</v>
      </c>
      <c r="K667" s="184">
        <f>(VLOOKUP($G667,[2]Depth_Lookup!$A$3:$J$561,10,FALSE))+(H667/100)</f>
        <v>345.55</v>
      </c>
      <c r="L667" s="184">
        <f>(VLOOKUP($G667,[2]Depth_Lookup!$A$3:$J$561,10,FALSE))+(I667/100)</f>
        <v>345.71999999999997</v>
      </c>
      <c r="M667" s="149" t="s">
        <v>2955</v>
      </c>
      <c r="Q667" s="139" t="s">
        <v>2561</v>
      </c>
      <c r="S667" s="139">
        <v>0</v>
      </c>
      <c r="AE667" s="139" t="e">
        <v>#N/A</v>
      </c>
      <c r="CL667" s="139">
        <v>0</v>
      </c>
      <c r="CM667" s="139" t="e">
        <v>#N/A</v>
      </c>
    </row>
    <row r="668" spans="1:101">
      <c r="A668" s="159">
        <v>43297</v>
      </c>
      <c r="B668" s="139" t="s">
        <v>1496</v>
      </c>
      <c r="D668" s="139" t="s">
        <v>1497</v>
      </c>
      <c r="E668" s="139">
        <v>154</v>
      </c>
      <c r="F668" s="139">
        <v>3</v>
      </c>
      <c r="G668" s="160" t="s">
        <v>1259</v>
      </c>
      <c r="H668" s="139">
        <v>0</v>
      </c>
      <c r="I668" s="139">
        <v>78.5</v>
      </c>
      <c r="J668" s="169" t="s">
        <v>2507</v>
      </c>
      <c r="K668" s="184">
        <f>(VLOOKUP($G668,[2]Depth_Lookup!$A$3:$J$561,10,FALSE))+(H668/100)</f>
        <v>345.72</v>
      </c>
      <c r="L668" s="184">
        <f>(VLOOKUP($G668,[2]Depth_Lookup!$A$3:$J$561,10,FALSE))+(I668/100)</f>
        <v>346.50500000000005</v>
      </c>
      <c r="M668" s="149" t="s">
        <v>2955</v>
      </c>
      <c r="Q668" s="139" t="s">
        <v>2561</v>
      </c>
      <c r="S668" s="139">
        <v>0</v>
      </c>
      <c r="AE668" s="139" t="e">
        <v>#N/A</v>
      </c>
      <c r="CL668" s="139">
        <v>0</v>
      </c>
      <c r="CM668" s="139" t="e">
        <v>#N/A</v>
      </c>
    </row>
    <row r="669" spans="1:101">
      <c r="A669" s="159">
        <v>43297</v>
      </c>
      <c r="B669" s="139" t="s">
        <v>1496</v>
      </c>
      <c r="D669" s="139" t="s">
        <v>1497</v>
      </c>
      <c r="E669" s="139">
        <v>154</v>
      </c>
      <c r="F669" s="139">
        <v>3</v>
      </c>
      <c r="G669" s="160" t="s">
        <v>1259</v>
      </c>
      <c r="H669" s="139">
        <v>78.5</v>
      </c>
      <c r="I669" s="139">
        <v>80.5</v>
      </c>
      <c r="J669" s="169" t="s">
        <v>2507</v>
      </c>
      <c r="K669" s="184">
        <f>(VLOOKUP($G669,[2]Depth_Lookup!$A$3:$J$561,10,FALSE))+(H669/100)</f>
        <v>346.50500000000005</v>
      </c>
      <c r="L669" s="184">
        <f>(VLOOKUP($G669,[2]Depth_Lookup!$A$3:$J$561,10,FALSE))+(I669/100)</f>
        <v>346.52500000000003</v>
      </c>
      <c r="M669" s="149" t="s">
        <v>2956</v>
      </c>
      <c r="Q669" s="139" t="s">
        <v>2561</v>
      </c>
      <c r="S669" s="139">
        <v>0</v>
      </c>
      <c r="AE669" s="139" t="e">
        <v>#N/A</v>
      </c>
      <c r="CL669" s="139">
        <v>0</v>
      </c>
      <c r="CM669" s="139" t="e">
        <v>#N/A</v>
      </c>
    </row>
    <row r="670" spans="1:101">
      <c r="A670" s="159">
        <v>43297</v>
      </c>
      <c r="B670" s="139" t="s">
        <v>1496</v>
      </c>
      <c r="D670" s="139" t="s">
        <v>1497</v>
      </c>
      <c r="E670" s="139">
        <v>154</v>
      </c>
      <c r="F670" s="139">
        <v>3</v>
      </c>
      <c r="G670" s="160" t="s">
        <v>1259</v>
      </c>
      <c r="H670" s="139">
        <v>80.5</v>
      </c>
      <c r="I670" s="139">
        <v>93.5</v>
      </c>
      <c r="J670" s="169" t="s">
        <v>2507</v>
      </c>
      <c r="K670" s="184">
        <f>(VLOOKUP($G670,[2]Depth_Lookup!$A$3:$J$561,10,FALSE))+(H670/100)</f>
        <v>346.52500000000003</v>
      </c>
      <c r="L670" s="184">
        <f>(VLOOKUP($G670,[2]Depth_Lookup!$A$3:$J$561,10,FALSE))+(I670/100)</f>
        <v>346.65500000000003</v>
      </c>
      <c r="M670" s="149" t="s">
        <v>2957</v>
      </c>
      <c r="Q670" s="139" t="s">
        <v>2561</v>
      </c>
      <c r="S670" s="139">
        <v>0</v>
      </c>
      <c r="AE670" s="139" t="e">
        <v>#N/A</v>
      </c>
      <c r="CL670" s="139">
        <v>0</v>
      </c>
      <c r="CM670" s="139" t="e">
        <v>#N/A</v>
      </c>
    </row>
    <row r="671" spans="1:101">
      <c r="A671" s="159">
        <v>43297</v>
      </c>
      <c r="B671" s="139" t="s">
        <v>1496</v>
      </c>
      <c r="D671" s="139" t="s">
        <v>1497</v>
      </c>
      <c r="E671" s="139">
        <v>154</v>
      </c>
      <c r="F671" s="139">
        <v>4</v>
      </c>
      <c r="G671" s="160" t="s">
        <v>1261</v>
      </c>
      <c r="H671" s="139">
        <v>0</v>
      </c>
      <c r="I671" s="139">
        <v>46.5</v>
      </c>
      <c r="J671" s="169" t="s">
        <v>2507</v>
      </c>
      <c r="K671" s="184">
        <f>(VLOOKUP($G671,[2]Depth_Lookup!$A$3:$J$561,10,FALSE))+(H671/100)</f>
        <v>346.65499999999997</v>
      </c>
      <c r="L671" s="184">
        <f>(VLOOKUP($G671,[2]Depth_Lookup!$A$3:$J$561,10,FALSE))+(I671/100)</f>
        <v>347.11999999999995</v>
      </c>
      <c r="M671" s="149" t="s">
        <v>2957</v>
      </c>
      <c r="Q671" s="139" t="s">
        <v>2561</v>
      </c>
      <c r="S671" s="139">
        <v>0</v>
      </c>
      <c r="AE671" s="139" t="e">
        <v>#N/A</v>
      </c>
      <c r="CL671" s="139">
        <v>0</v>
      </c>
      <c r="CM671" s="139" t="e">
        <v>#N/A</v>
      </c>
    </row>
    <row r="672" spans="1:101" s="202" customFormat="1">
      <c r="A672" s="191">
        <v>43297</v>
      </c>
      <c r="B672" s="192" t="s">
        <v>1496</v>
      </c>
      <c r="C672" s="192"/>
      <c r="D672" s="192" t="s">
        <v>1497</v>
      </c>
      <c r="E672" s="192">
        <v>154</v>
      </c>
      <c r="F672" s="192">
        <v>4</v>
      </c>
      <c r="G672" s="193" t="s">
        <v>1261</v>
      </c>
      <c r="H672" s="192">
        <v>46.5</v>
      </c>
      <c r="I672" s="192">
        <v>53</v>
      </c>
      <c r="J672" s="194" t="s">
        <v>2507</v>
      </c>
      <c r="K672" s="208">
        <f>(VLOOKUP($G672,[2]Depth_Lookup!$A$3:$J$561,10,FALSE))+(H672/100)</f>
        <v>347.11999999999995</v>
      </c>
      <c r="L672" s="208">
        <f>(VLOOKUP($G672,[2]Depth_Lookup!$A$3:$J$561,10,FALSE))+(I672/100)</f>
        <v>347.18499999999995</v>
      </c>
      <c r="M672" s="219" t="s">
        <v>2958</v>
      </c>
      <c r="N672" s="197"/>
      <c r="O672" s="192"/>
      <c r="P672" s="192"/>
      <c r="Q672" s="192" t="s">
        <v>2561</v>
      </c>
      <c r="R672" s="193"/>
      <c r="S672" s="192">
        <v>0</v>
      </c>
      <c r="T672" s="192"/>
      <c r="U672" s="192"/>
      <c r="V672" s="192"/>
      <c r="W672" s="192"/>
      <c r="X672" s="198"/>
      <c r="Y672" s="192"/>
      <c r="Z672" s="192"/>
      <c r="AA672" s="192"/>
      <c r="AB672" s="192"/>
      <c r="AC672" s="192"/>
      <c r="AD672" s="192"/>
      <c r="AE672" s="192" t="e">
        <v>#N/A</v>
      </c>
      <c r="AF672" s="193"/>
      <c r="AG672" s="192"/>
      <c r="AH672" s="193"/>
      <c r="AI672" s="199"/>
      <c r="AJ672" s="192"/>
      <c r="AK672" s="200"/>
      <c r="AL672" s="192"/>
      <c r="AM672" s="192"/>
      <c r="AN672" s="192"/>
      <c r="AO672" s="192"/>
      <c r="AP672" s="192"/>
      <c r="AQ672" s="192"/>
      <c r="AR672" s="200"/>
      <c r="AS672" s="192"/>
      <c r="AT672" s="192"/>
      <c r="AU672" s="192"/>
      <c r="AV672" s="192"/>
      <c r="AW672" s="192"/>
      <c r="AX672" s="192"/>
      <c r="AY672" s="200"/>
      <c r="AZ672" s="192"/>
      <c r="BA672" s="192"/>
      <c r="BB672" s="192"/>
      <c r="BC672" s="192"/>
      <c r="BD672" s="192"/>
      <c r="BE672" s="192"/>
      <c r="BF672" s="200"/>
      <c r="BG672" s="192"/>
      <c r="BH672" s="192"/>
      <c r="BI672" s="192"/>
      <c r="BJ672" s="192"/>
      <c r="BK672" s="192"/>
      <c r="BL672" s="192"/>
      <c r="BM672" s="200"/>
      <c r="BN672" s="192"/>
      <c r="BO672" s="192"/>
      <c r="BP672" s="192"/>
      <c r="BQ672" s="192"/>
      <c r="BR672" s="192"/>
      <c r="BS672" s="192"/>
      <c r="BT672" s="200"/>
      <c r="BU672" s="192"/>
      <c r="BV672" s="192"/>
      <c r="BW672" s="192"/>
      <c r="BX672" s="192"/>
      <c r="BY672" s="192"/>
      <c r="BZ672" s="192"/>
      <c r="CA672" s="192"/>
      <c r="CB672" s="192"/>
      <c r="CC672" s="192"/>
      <c r="CD672" s="192"/>
      <c r="CE672" s="192"/>
      <c r="CF672" s="192"/>
      <c r="CG672" s="192"/>
      <c r="CH672" s="200"/>
      <c r="CI672" s="192"/>
      <c r="CJ672" s="192"/>
      <c r="CK672" s="192"/>
      <c r="CL672" s="192">
        <v>0</v>
      </c>
      <c r="CM672" s="192" t="e">
        <v>#N/A</v>
      </c>
      <c r="CN672" s="192"/>
      <c r="CO672" s="192"/>
      <c r="CP672" s="192"/>
      <c r="CQ672" s="192"/>
      <c r="CR672" s="192"/>
      <c r="CS672" s="192"/>
      <c r="CT672" s="192"/>
      <c r="CU672" s="192"/>
      <c r="CV672" s="192"/>
      <c r="CW672" s="201"/>
    </row>
    <row r="673" spans="1:91">
      <c r="A673" s="159">
        <v>43298</v>
      </c>
      <c r="B673" s="139" t="s">
        <v>1496</v>
      </c>
      <c r="D673" s="139" t="s">
        <v>1497</v>
      </c>
      <c r="E673" s="139">
        <v>155</v>
      </c>
      <c r="F673" s="139">
        <v>1</v>
      </c>
      <c r="G673" s="160" t="s">
        <v>1263</v>
      </c>
      <c r="H673" s="139">
        <v>0</v>
      </c>
      <c r="I673" s="139">
        <v>48</v>
      </c>
      <c r="J673" s="169" t="s">
        <v>2507</v>
      </c>
      <c r="K673" s="148">
        <v>347.15</v>
      </c>
      <c r="L673" s="148">
        <v>347.63</v>
      </c>
      <c r="M673" s="149" t="s">
        <v>2958</v>
      </c>
      <c r="N673" s="164">
        <v>1</v>
      </c>
      <c r="P673" s="139" t="s">
        <v>12</v>
      </c>
      <c r="Q673" s="139" t="s">
        <v>1588</v>
      </c>
      <c r="R673" s="160" t="s">
        <v>24</v>
      </c>
      <c r="S673" s="139" t="s">
        <v>24</v>
      </c>
      <c r="T673" s="139" t="s">
        <v>160</v>
      </c>
      <c r="U673" s="139" t="s">
        <v>140</v>
      </c>
      <c r="V673" s="139" t="s">
        <v>1509</v>
      </c>
      <c r="X673" s="165" t="s">
        <v>89</v>
      </c>
      <c r="Y673" s="139" t="s">
        <v>93</v>
      </c>
      <c r="AD673" s="139" t="s">
        <v>146</v>
      </c>
      <c r="AE673" s="139">
        <v>0</v>
      </c>
      <c r="AG673" s="139" t="s">
        <v>2508</v>
      </c>
      <c r="AH673" s="160">
        <v>97</v>
      </c>
      <c r="AI673" s="166">
        <v>2</v>
      </c>
      <c r="AJ673" s="139">
        <v>1</v>
      </c>
      <c r="AK673" s="167" t="s">
        <v>109</v>
      </c>
      <c r="AL673" s="139" t="s">
        <v>107</v>
      </c>
      <c r="AN673" s="139">
        <v>0</v>
      </c>
      <c r="AT673" s="139">
        <v>0</v>
      </c>
      <c r="AZ673" s="139">
        <v>2</v>
      </c>
      <c r="BA673" s="139">
        <v>5</v>
      </c>
      <c r="BB673" s="139">
        <v>2</v>
      </c>
      <c r="BC673" s="139" t="s">
        <v>110</v>
      </c>
      <c r="BD673" s="139" t="s">
        <v>107</v>
      </c>
      <c r="BF673" s="167">
        <v>0</v>
      </c>
      <c r="BL673" s="139">
        <v>1</v>
      </c>
      <c r="BM673" s="167">
        <v>0.5</v>
      </c>
      <c r="BN673" s="139">
        <v>0.5</v>
      </c>
      <c r="BO673" s="139" t="s">
        <v>109</v>
      </c>
      <c r="BP673" s="139" t="s">
        <v>105</v>
      </c>
      <c r="BQ673" s="139" t="s">
        <v>2858</v>
      </c>
      <c r="BX673" s="139">
        <v>0</v>
      </c>
      <c r="CE673" s="139" t="s">
        <v>3059</v>
      </c>
      <c r="CL673" s="139">
        <v>100</v>
      </c>
      <c r="CM673" s="139" t="e">
        <v>#N/A</v>
      </c>
    </row>
    <row r="674" spans="1:91">
      <c r="A674" s="159">
        <v>43298</v>
      </c>
      <c r="B674" s="139" t="s">
        <v>1496</v>
      </c>
      <c r="D674" s="139" t="s">
        <v>1497</v>
      </c>
      <c r="E674" s="139">
        <v>155</v>
      </c>
      <c r="F674" s="139">
        <v>1</v>
      </c>
      <c r="G674" s="160" t="s">
        <v>1263</v>
      </c>
      <c r="H674" s="139">
        <v>48</v>
      </c>
      <c r="I674" s="139">
        <v>58</v>
      </c>
      <c r="J674" s="169" t="s">
        <v>2507</v>
      </c>
      <c r="K674" s="148">
        <v>347.63</v>
      </c>
      <c r="L674" s="148">
        <v>347.72999999999996</v>
      </c>
      <c r="M674" s="149" t="s">
        <v>3060</v>
      </c>
      <c r="N674" s="164">
        <v>1</v>
      </c>
      <c r="P674" s="139" t="s">
        <v>2541</v>
      </c>
      <c r="Q674" s="139" t="s">
        <v>2542</v>
      </c>
      <c r="R674" s="160" t="s">
        <v>24</v>
      </c>
      <c r="S674" s="139" t="s">
        <v>24</v>
      </c>
      <c r="T674" s="139" t="s">
        <v>133</v>
      </c>
      <c r="U674" s="139" t="s">
        <v>137</v>
      </c>
      <c r="V674" s="139" t="s">
        <v>1501</v>
      </c>
      <c r="X674" s="165" t="s">
        <v>89</v>
      </c>
      <c r="Y674" s="139" t="s">
        <v>93</v>
      </c>
      <c r="AD674" s="139" t="s">
        <v>146</v>
      </c>
      <c r="AE674" s="139">
        <v>0</v>
      </c>
      <c r="AG674" s="139" t="s">
        <v>2508</v>
      </c>
      <c r="AH674" s="160">
        <v>20</v>
      </c>
      <c r="AI674" s="166">
        <v>2</v>
      </c>
      <c r="AJ674" s="139">
        <v>1</v>
      </c>
      <c r="AK674" s="167" t="s">
        <v>109</v>
      </c>
      <c r="AL674" s="139" t="s">
        <v>107</v>
      </c>
      <c r="AN674" s="139">
        <v>10</v>
      </c>
      <c r="AO674" s="139">
        <v>1</v>
      </c>
      <c r="AP674" s="139">
        <v>0.5</v>
      </c>
      <c r="AQ674" s="139" t="s">
        <v>113</v>
      </c>
      <c r="AR674" s="167" t="s">
        <v>107</v>
      </c>
      <c r="AT674" s="139">
        <v>0</v>
      </c>
      <c r="AZ674" s="139">
        <v>0</v>
      </c>
      <c r="BF674" s="167">
        <v>0</v>
      </c>
      <c r="BL674" s="139">
        <v>70</v>
      </c>
      <c r="BM674" s="167">
        <v>5</v>
      </c>
      <c r="BN674" s="139">
        <v>2</v>
      </c>
      <c r="BO674" s="139" t="s">
        <v>109</v>
      </c>
      <c r="BP674" s="139" t="s">
        <v>105</v>
      </c>
      <c r="BQ674" s="139" t="s">
        <v>2858</v>
      </c>
      <c r="BX674" s="139">
        <v>0</v>
      </c>
      <c r="CE674" s="139" t="s">
        <v>3061</v>
      </c>
      <c r="CL674" s="139">
        <v>100</v>
      </c>
      <c r="CM674" s="139" t="e">
        <v>#N/A</v>
      </c>
    </row>
    <row r="675" spans="1:91">
      <c r="A675" s="159">
        <v>43298</v>
      </c>
      <c r="B675" s="139" t="s">
        <v>1496</v>
      </c>
      <c r="D675" s="139" t="s">
        <v>1497</v>
      </c>
      <c r="E675" s="139">
        <v>155</v>
      </c>
      <c r="F675" s="139">
        <v>1</v>
      </c>
      <c r="G675" s="160" t="s">
        <v>1263</v>
      </c>
      <c r="H675" s="139">
        <v>58</v>
      </c>
      <c r="I675" s="139">
        <v>90.5</v>
      </c>
      <c r="J675" s="169" t="s">
        <v>2507</v>
      </c>
      <c r="K675" s="148">
        <v>347.72999999999996</v>
      </c>
      <c r="L675" s="148">
        <v>348.05499999999995</v>
      </c>
      <c r="M675" s="149" t="s">
        <v>3062</v>
      </c>
      <c r="N675" s="164" t="s">
        <v>1499</v>
      </c>
      <c r="O675" s="139" t="s">
        <v>28</v>
      </c>
      <c r="P675" s="139" t="s">
        <v>12</v>
      </c>
      <c r="Q675" s="139" t="s">
        <v>2630</v>
      </c>
      <c r="R675" s="160" t="s">
        <v>24</v>
      </c>
      <c r="S675" s="139" t="s">
        <v>2135</v>
      </c>
      <c r="T675" s="139" t="s">
        <v>133</v>
      </c>
      <c r="U675" s="139" t="s">
        <v>137</v>
      </c>
      <c r="V675" s="139" t="s">
        <v>1509</v>
      </c>
      <c r="X675" s="165" t="s">
        <v>89</v>
      </c>
      <c r="Y675" s="139" t="s">
        <v>93</v>
      </c>
      <c r="AD675" s="139" t="s">
        <v>146</v>
      </c>
      <c r="AE675" s="139">
        <v>0</v>
      </c>
      <c r="AG675" s="139" t="s">
        <v>2508</v>
      </c>
      <c r="AH675" s="160">
        <v>97</v>
      </c>
      <c r="AI675" s="166">
        <v>3</v>
      </c>
      <c r="AJ675" s="139">
        <v>1</v>
      </c>
      <c r="AK675" s="167" t="s">
        <v>110</v>
      </c>
      <c r="AL675" s="139" t="s">
        <v>107</v>
      </c>
      <c r="AN675" s="139">
        <v>0</v>
      </c>
      <c r="AT675" s="139">
        <v>0</v>
      </c>
      <c r="AZ675" s="139">
        <v>2</v>
      </c>
      <c r="BA675" s="139">
        <v>5</v>
      </c>
      <c r="BB675" s="139">
        <v>2</v>
      </c>
      <c r="BC675" s="139" t="s">
        <v>109</v>
      </c>
      <c r="BD675" s="139" t="s">
        <v>107</v>
      </c>
      <c r="BF675" s="167">
        <v>0</v>
      </c>
      <c r="BL675" s="139">
        <v>1</v>
      </c>
      <c r="BM675" s="167">
        <v>1</v>
      </c>
      <c r="BN675" s="139">
        <v>0.5</v>
      </c>
      <c r="BO675" s="139" t="s">
        <v>109</v>
      </c>
      <c r="BP675" s="139" t="s">
        <v>107</v>
      </c>
      <c r="BX675" s="139">
        <v>0</v>
      </c>
      <c r="CE675" s="139" t="s">
        <v>3063</v>
      </c>
      <c r="CL675" s="139">
        <v>100</v>
      </c>
      <c r="CM675" s="139" t="s">
        <v>2860</v>
      </c>
    </row>
    <row r="676" spans="1:91">
      <c r="A676" s="159">
        <v>43298</v>
      </c>
      <c r="B676" s="139" t="s">
        <v>1496</v>
      </c>
      <c r="D676" s="139" t="s">
        <v>1497</v>
      </c>
      <c r="E676" s="139">
        <v>155</v>
      </c>
      <c r="F676" s="139">
        <v>2</v>
      </c>
      <c r="G676" s="160" t="s">
        <v>1265</v>
      </c>
      <c r="H676" s="139">
        <v>0</v>
      </c>
      <c r="I676" s="139">
        <v>85</v>
      </c>
      <c r="J676" s="169" t="s">
        <v>2507</v>
      </c>
      <c r="K676" s="148">
        <v>348.05500000000001</v>
      </c>
      <c r="L676" s="148">
        <v>348.90500000000003</v>
      </c>
      <c r="M676" s="149" t="s">
        <v>3062</v>
      </c>
      <c r="N676" s="164" t="s">
        <v>1499</v>
      </c>
      <c r="O676" s="139" t="s">
        <v>28</v>
      </c>
      <c r="P676" s="139" t="s">
        <v>12</v>
      </c>
      <c r="Q676" s="139" t="s">
        <v>2630</v>
      </c>
      <c r="R676" s="160" t="s">
        <v>2135</v>
      </c>
      <c r="S676" s="139" t="s">
        <v>2135</v>
      </c>
      <c r="T676" s="139" t="s">
        <v>133</v>
      </c>
      <c r="U676" s="139" t="s">
        <v>137</v>
      </c>
      <c r="V676" s="139" t="s">
        <v>1509</v>
      </c>
      <c r="X676" s="165" t="s">
        <v>89</v>
      </c>
      <c r="Y676" s="139" t="s">
        <v>93</v>
      </c>
      <c r="AD676" s="139" t="s">
        <v>146</v>
      </c>
      <c r="AE676" s="139">
        <v>0</v>
      </c>
      <c r="AG676" s="139" t="s">
        <v>2508</v>
      </c>
      <c r="AH676" s="160">
        <v>97</v>
      </c>
      <c r="AI676" s="166">
        <v>3</v>
      </c>
      <c r="AJ676" s="139">
        <v>1</v>
      </c>
      <c r="AK676" s="167" t="s">
        <v>110</v>
      </c>
      <c r="AL676" s="139" t="s">
        <v>107</v>
      </c>
      <c r="AN676" s="139">
        <v>0</v>
      </c>
      <c r="AT676" s="139">
        <v>0</v>
      </c>
      <c r="AZ676" s="139">
        <v>2</v>
      </c>
      <c r="BA676" s="139">
        <v>5</v>
      </c>
      <c r="BB676" s="139">
        <v>2</v>
      </c>
      <c r="BC676" s="139" t="s">
        <v>109</v>
      </c>
      <c r="BD676" s="139" t="s">
        <v>107</v>
      </c>
      <c r="BF676" s="167">
        <v>0</v>
      </c>
      <c r="BL676" s="139">
        <v>1</v>
      </c>
      <c r="BM676" s="167">
        <v>1</v>
      </c>
      <c r="BN676" s="139">
        <v>0.5</v>
      </c>
      <c r="BO676" s="139" t="s">
        <v>109</v>
      </c>
      <c r="BP676" s="139" t="s">
        <v>107</v>
      </c>
      <c r="BX676" s="139">
        <v>0</v>
      </c>
      <c r="CE676" s="139" t="s">
        <v>3063</v>
      </c>
      <c r="CL676" s="139">
        <v>100</v>
      </c>
      <c r="CM676" s="139" t="s">
        <v>2860</v>
      </c>
    </row>
    <row r="677" spans="1:91">
      <c r="A677" s="159">
        <v>43298</v>
      </c>
      <c r="B677" s="139" t="s">
        <v>1496</v>
      </c>
      <c r="D677" s="139" t="s">
        <v>1497</v>
      </c>
      <c r="E677" s="139">
        <v>155</v>
      </c>
      <c r="F677" s="139">
        <v>3</v>
      </c>
      <c r="G677" s="160" t="s">
        <v>1267</v>
      </c>
      <c r="H677" s="139">
        <v>0</v>
      </c>
      <c r="I677" s="139">
        <v>62</v>
      </c>
      <c r="J677" s="169" t="s">
        <v>2507</v>
      </c>
      <c r="K677" s="148">
        <v>348.90499999999997</v>
      </c>
      <c r="L677" s="148">
        <v>349.52499999999998</v>
      </c>
      <c r="M677" s="149" t="s">
        <v>3062</v>
      </c>
      <c r="N677" s="164" t="s">
        <v>1499</v>
      </c>
      <c r="O677" s="139" t="s">
        <v>28</v>
      </c>
      <c r="P677" s="139" t="s">
        <v>12</v>
      </c>
      <c r="Q677" s="139" t="s">
        <v>2630</v>
      </c>
      <c r="R677" s="160" t="s">
        <v>2135</v>
      </c>
      <c r="S677" s="139" t="s">
        <v>2135</v>
      </c>
      <c r="T677" s="139" t="s">
        <v>133</v>
      </c>
      <c r="U677" s="139" t="s">
        <v>137</v>
      </c>
      <c r="V677" s="139" t="s">
        <v>1509</v>
      </c>
      <c r="X677" s="165" t="s">
        <v>89</v>
      </c>
      <c r="Y677" s="139" t="s">
        <v>93</v>
      </c>
      <c r="AD677" s="139" t="s">
        <v>146</v>
      </c>
      <c r="AE677" s="139">
        <v>0</v>
      </c>
      <c r="AG677" s="139" t="s">
        <v>2508</v>
      </c>
      <c r="AH677" s="160">
        <v>97</v>
      </c>
      <c r="AI677" s="166">
        <v>3</v>
      </c>
      <c r="AJ677" s="139">
        <v>1</v>
      </c>
      <c r="AK677" s="167" t="s">
        <v>110</v>
      </c>
      <c r="AL677" s="139" t="s">
        <v>107</v>
      </c>
      <c r="AN677" s="139">
        <v>0</v>
      </c>
      <c r="AT677" s="139">
        <v>0</v>
      </c>
      <c r="AZ677" s="139">
        <v>2</v>
      </c>
      <c r="BA677" s="139">
        <v>5</v>
      </c>
      <c r="BB677" s="139">
        <v>2</v>
      </c>
      <c r="BC677" s="139" t="s">
        <v>109</v>
      </c>
      <c r="BD677" s="139" t="s">
        <v>107</v>
      </c>
      <c r="BF677" s="167">
        <v>0</v>
      </c>
      <c r="BL677" s="139">
        <v>1</v>
      </c>
      <c r="BM677" s="167">
        <v>1</v>
      </c>
      <c r="BN677" s="139">
        <v>0.5</v>
      </c>
      <c r="BO677" s="139" t="s">
        <v>109</v>
      </c>
      <c r="BP677" s="139" t="s">
        <v>107</v>
      </c>
      <c r="BX677" s="139">
        <v>0</v>
      </c>
      <c r="CE677" s="139" t="s">
        <v>3063</v>
      </c>
      <c r="CL677" s="139">
        <v>100</v>
      </c>
      <c r="CM677" s="139" t="s">
        <v>2860</v>
      </c>
    </row>
    <row r="678" spans="1:91">
      <c r="A678" s="159">
        <v>43298</v>
      </c>
      <c r="B678" s="139" t="s">
        <v>1496</v>
      </c>
      <c r="D678" s="139" t="s">
        <v>1497</v>
      </c>
      <c r="E678" s="139">
        <v>155</v>
      </c>
      <c r="F678" s="139">
        <v>4</v>
      </c>
      <c r="G678" s="160" t="s">
        <v>1269</v>
      </c>
      <c r="H678" s="139">
        <v>0</v>
      </c>
      <c r="I678" s="139">
        <v>56.5</v>
      </c>
      <c r="J678" s="169" t="s">
        <v>2507</v>
      </c>
      <c r="K678" s="148">
        <v>349.52499999999998</v>
      </c>
      <c r="L678" s="148">
        <v>350.09</v>
      </c>
      <c r="M678" s="149" t="s">
        <v>3062</v>
      </c>
      <c r="N678" s="164" t="s">
        <v>1499</v>
      </c>
      <c r="O678" s="139" t="s">
        <v>28</v>
      </c>
      <c r="P678" s="139" t="s">
        <v>12</v>
      </c>
      <c r="Q678" s="139" t="s">
        <v>2630</v>
      </c>
      <c r="R678" s="160" t="s">
        <v>2135</v>
      </c>
      <c r="S678" s="139" t="s">
        <v>2135</v>
      </c>
      <c r="T678" s="139" t="s">
        <v>133</v>
      </c>
      <c r="U678" s="139" t="s">
        <v>137</v>
      </c>
      <c r="V678" s="139" t="s">
        <v>1509</v>
      </c>
      <c r="X678" s="165" t="s">
        <v>89</v>
      </c>
      <c r="Y678" s="139" t="s">
        <v>93</v>
      </c>
      <c r="AD678" s="139" t="s">
        <v>146</v>
      </c>
      <c r="AE678" s="139">
        <v>0</v>
      </c>
      <c r="AG678" s="139" t="s">
        <v>2508</v>
      </c>
      <c r="AH678" s="160">
        <v>97</v>
      </c>
      <c r="AI678" s="166">
        <v>3</v>
      </c>
      <c r="AJ678" s="139">
        <v>1</v>
      </c>
      <c r="AK678" s="167" t="s">
        <v>110</v>
      </c>
      <c r="AL678" s="139" t="s">
        <v>107</v>
      </c>
      <c r="AN678" s="139">
        <v>0</v>
      </c>
      <c r="AT678" s="139">
        <v>0</v>
      </c>
      <c r="AZ678" s="139">
        <v>2</v>
      </c>
      <c r="BA678" s="139">
        <v>5</v>
      </c>
      <c r="BB678" s="139">
        <v>2</v>
      </c>
      <c r="BC678" s="139" t="s">
        <v>109</v>
      </c>
      <c r="BD678" s="139" t="s">
        <v>107</v>
      </c>
      <c r="BF678" s="167">
        <v>0</v>
      </c>
      <c r="BL678" s="139">
        <v>1</v>
      </c>
      <c r="BM678" s="167">
        <v>1</v>
      </c>
      <c r="BN678" s="139">
        <v>0.5</v>
      </c>
      <c r="BO678" s="139" t="s">
        <v>109</v>
      </c>
      <c r="BP678" s="139" t="s">
        <v>107</v>
      </c>
      <c r="BX678" s="139">
        <v>0</v>
      </c>
      <c r="CE678" s="139" t="s">
        <v>3063</v>
      </c>
      <c r="CL678" s="139">
        <v>100</v>
      </c>
      <c r="CM678" s="139" t="s">
        <v>2860</v>
      </c>
    </row>
    <row r="679" spans="1:91">
      <c r="A679" s="159">
        <v>43298</v>
      </c>
      <c r="B679" s="139" t="s">
        <v>1496</v>
      </c>
      <c r="D679" s="139" t="s">
        <v>1497</v>
      </c>
      <c r="E679" s="139">
        <v>156</v>
      </c>
      <c r="F679" s="139">
        <v>1</v>
      </c>
      <c r="G679" s="160" t="s">
        <v>1271</v>
      </c>
      <c r="H679" s="139">
        <v>0</v>
      </c>
      <c r="I679" s="139">
        <v>77.5</v>
      </c>
      <c r="J679" s="169" t="s">
        <v>2507</v>
      </c>
      <c r="K679" s="148">
        <v>350.15</v>
      </c>
      <c r="L679" s="148">
        <v>350.92499999999995</v>
      </c>
      <c r="M679" s="149" t="s">
        <v>3062</v>
      </c>
      <c r="N679" s="164" t="s">
        <v>1499</v>
      </c>
      <c r="O679" s="139" t="s">
        <v>28</v>
      </c>
      <c r="P679" s="139" t="s">
        <v>12</v>
      </c>
      <c r="Q679" s="139" t="s">
        <v>2630</v>
      </c>
      <c r="R679" s="160" t="s">
        <v>2135</v>
      </c>
      <c r="S679" s="139" t="s">
        <v>2135</v>
      </c>
      <c r="T679" s="139" t="s">
        <v>133</v>
      </c>
      <c r="U679" s="139" t="s">
        <v>137</v>
      </c>
      <c r="V679" s="139" t="s">
        <v>1509</v>
      </c>
      <c r="X679" s="165" t="s">
        <v>89</v>
      </c>
      <c r="Y679" s="139" t="s">
        <v>93</v>
      </c>
      <c r="AD679" s="139" t="s">
        <v>146</v>
      </c>
      <c r="AE679" s="139">
        <v>0</v>
      </c>
      <c r="AG679" s="139" t="s">
        <v>2508</v>
      </c>
      <c r="AH679" s="160">
        <v>97</v>
      </c>
      <c r="AI679" s="166">
        <v>3</v>
      </c>
      <c r="AJ679" s="139">
        <v>1</v>
      </c>
      <c r="AK679" s="167" t="s">
        <v>110</v>
      </c>
      <c r="AL679" s="139" t="s">
        <v>107</v>
      </c>
      <c r="AN679" s="139">
        <v>0</v>
      </c>
      <c r="AT679" s="139">
        <v>0</v>
      </c>
      <c r="AZ679" s="139">
        <v>2</v>
      </c>
      <c r="BA679" s="139">
        <v>5</v>
      </c>
      <c r="BB679" s="139">
        <v>2</v>
      </c>
      <c r="BC679" s="139" t="s">
        <v>109</v>
      </c>
      <c r="BD679" s="139" t="s">
        <v>107</v>
      </c>
      <c r="BF679" s="167">
        <v>0</v>
      </c>
      <c r="BL679" s="139">
        <v>1</v>
      </c>
      <c r="BM679" s="167">
        <v>1</v>
      </c>
      <c r="BN679" s="139">
        <v>0.5</v>
      </c>
      <c r="BO679" s="139" t="s">
        <v>109</v>
      </c>
      <c r="BP679" s="139" t="s">
        <v>107</v>
      </c>
      <c r="BX679" s="139">
        <v>0</v>
      </c>
      <c r="CE679" s="139" t="s">
        <v>3063</v>
      </c>
      <c r="CL679" s="139">
        <v>100</v>
      </c>
      <c r="CM679" s="139" t="s">
        <v>2860</v>
      </c>
    </row>
    <row r="680" spans="1:91">
      <c r="A680" s="159">
        <v>43298</v>
      </c>
      <c r="B680" s="139" t="s">
        <v>1496</v>
      </c>
      <c r="D680" s="139" t="s">
        <v>1497</v>
      </c>
      <c r="E680" s="139">
        <v>156</v>
      </c>
      <c r="F680" s="139">
        <v>2</v>
      </c>
      <c r="G680" s="160" t="s">
        <v>1273</v>
      </c>
      <c r="H680" s="139">
        <v>0</v>
      </c>
      <c r="I680" s="139">
        <v>81</v>
      </c>
      <c r="J680" s="169" t="s">
        <v>2507</v>
      </c>
      <c r="K680" s="148">
        <v>350.92500000000001</v>
      </c>
      <c r="L680" s="148">
        <v>351.73500000000001</v>
      </c>
      <c r="M680" s="149" t="s">
        <v>3062</v>
      </c>
      <c r="N680" s="164" t="s">
        <v>1499</v>
      </c>
      <c r="O680" s="139" t="s">
        <v>28</v>
      </c>
      <c r="P680" s="139" t="s">
        <v>12</v>
      </c>
      <c r="Q680" s="139" t="s">
        <v>2630</v>
      </c>
      <c r="R680" s="160" t="s">
        <v>2135</v>
      </c>
      <c r="S680" s="139" t="s">
        <v>2135</v>
      </c>
      <c r="T680" s="139" t="s">
        <v>133</v>
      </c>
      <c r="U680" s="139" t="s">
        <v>137</v>
      </c>
      <c r="V680" s="139" t="s">
        <v>1509</v>
      </c>
      <c r="X680" s="165" t="s">
        <v>89</v>
      </c>
      <c r="Y680" s="139" t="s">
        <v>93</v>
      </c>
      <c r="AD680" s="139" t="s">
        <v>146</v>
      </c>
      <c r="AE680" s="139">
        <v>0</v>
      </c>
      <c r="AG680" s="139" t="s">
        <v>2508</v>
      </c>
      <c r="AH680" s="160">
        <v>97</v>
      </c>
      <c r="AI680" s="166">
        <v>3</v>
      </c>
      <c r="AJ680" s="139">
        <v>1</v>
      </c>
      <c r="AK680" s="167" t="s">
        <v>110</v>
      </c>
      <c r="AL680" s="139" t="s">
        <v>107</v>
      </c>
      <c r="AN680" s="139">
        <v>0</v>
      </c>
      <c r="AT680" s="139">
        <v>0</v>
      </c>
      <c r="AZ680" s="139">
        <v>2</v>
      </c>
      <c r="BA680" s="139">
        <v>5</v>
      </c>
      <c r="BB680" s="139">
        <v>2</v>
      </c>
      <c r="BC680" s="139" t="s">
        <v>109</v>
      </c>
      <c r="BD680" s="139" t="s">
        <v>107</v>
      </c>
      <c r="BF680" s="167">
        <v>0</v>
      </c>
      <c r="BL680" s="139">
        <v>1</v>
      </c>
      <c r="BM680" s="167">
        <v>1</v>
      </c>
      <c r="BN680" s="139">
        <v>0.5</v>
      </c>
      <c r="BO680" s="139" t="s">
        <v>109</v>
      </c>
      <c r="BP680" s="139" t="s">
        <v>107</v>
      </c>
      <c r="BX680" s="139">
        <v>0</v>
      </c>
      <c r="CE680" s="139" t="s">
        <v>3063</v>
      </c>
      <c r="CL680" s="139">
        <v>100</v>
      </c>
      <c r="CM680" s="139" t="s">
        <v>2860</v>
      </c>
    </row>
    <row r="681" spans="1:91">
      <c r="A681" s="159">
        <v>43298</v>
      </c>
      <c r="B681" s="139" t="s">
        <v>1496</v>
      </c>
      <c r="D681" s="139" t="s">
        <v>1497</v>
      </c>
      <c r="E681" s="139">
        <v>156</v>
      </c>
      <c r="F681" s="139">
        <v>3</v>
      </c>
      <c r="G681" s="160" t="s">
        <v>1275</v>
      </c>
      <c r="H681" s="139">
        <v>0</v>
      </c>
      <c r="I681" s="139">
        <v>75</v>
      </c>
      <c r="J681" s="169" t="s">
        <v>2507</v>
      </c>
      <c r="K681" s="148">
        <v>351.73500000000001</v>
      </c>
      <c r="L681" s="148">
        <v>352.48500000000001</v>
      </c>
      <c r="M681" s="149" t="s">
        <v>3062</v>
      </c>
      <c r="N681" s="164" t="s">
        <v>1499</v>
      </c>
      <c r="O681" s="139" t="s">
        <v>28</v>
      </c>
      <c r="P681" s="139" t="s">
        <v>12</v>
      </c>
      <c r="Q681" s="139" t="s">
        <v>2630</v>
      </c>
      <c r="R681" s="160" t="s">
        <v>2135</v>
      </c>
      <c r="S681" s="139" t="s">
        <v>2135</v>
      </c>
      <c r="T681" s="139" t="s">
        <v>133</v>
      </c>
      <c r="U681" s="139" t="s">
        <v>137</v>
      </c>
      <c r="V681" s="139" t="s">
        <v>1509</v>
      </c>
      <c r="X681" s="165" t="s">
        <v>89</v>
      </c>
      <c r="Y681" s="139" t="s">
        <v>93</v>
      </c>
      <c r="AD681" s="139" t="s">
        <v>146</v>
      </c>
      <c r="AE681" s="139">
        <v>0</v>
      </c>
      <c r="AG681" s="139" t="s">
        <v>2508</v>
      </c>
      <c r="AH681" s="160">
        <v>97</v>
      </c>
      <c r="AI681" s="166">
        <v>3</v>
      </c>
      <c r="AJ681" s="139">
        <v>1</v>
      </c>
      <c r="AK681" s="167" t="s">
        <v>110</v>
      </c>
      <c r="AL681" s="139" t="s">
        <v>107</v>
      </c>
      <c r="AN681" s="139">
        <v>0</v>
      </c>
      <c r="AT681" s="139">
        <v>0</v>
      </c>
      <c r="AZ681" s="139">
        <v>2</v>
      </c>
      <c r="BA681" s="139">
        <v>5</v>
      </c>
      <c r="BB681" s="139">
        <v>2</v>
      </c>
      <c r="BC681" s="139" t="s">
        <v>109</v>
      </c>
      <c r="BD681" s="139" t="s">
        <v>107</v>
      </c>
      <c r="BF681" s="167">
        <v>0</v>
      </c>
      <c r="BL681" s="139">
        <v>1</v>
      </c>
      <c r="BM681" s="167">
        <v>1</v>
      </c>
      <c r="BN681" s="139">
        <v>0.5</v>
      </c>
      <c r="BO681" s="139" t="s">
        <v>109</v>
      </c>
      <c r="BP681" s="139" t="s">
        <v>107</v>
      </c>
      <c r="BX681" s="139">
        <v>0</v>
      </c>
      <c r="CE681" s="139" t="s">
        <v>3063</v>
      </c>
      <c r="CL681" s="139">
        <v>100</v>
      </c>
      <c r="CM681" s="139" t="s">
        <v>2860</v>
      </c>
    </row>
    <row r="682" spans="1:91">
      <c r="A682" s="159">
        <v>43298</v>
      </c>
      <c r="B682" s="139" t="s">
        <v>1496</v>
      </c>
      <c r="D682" s="139" t="s">
        <v>1497</v>
      </c>
      <c r="E682" s="139">
        <v>156</v>
      </c>
      <c r="F682" s="139">
        <v>4</v>
      </c>
      <c r="G682" s="160" t="s">
        <v>1277</v>
      </c>
      <c r="H682" s="139">
        <v>0</v>
      </c>
      <c r="I682" s="139">
        <v>78.5</v>
      </c>
      <c r="J682" s="169" t="s">
        <v>2507</v>
      </c>
      <c r="K682" s="148">
        <v>352.48500000000001</v>
      </c>
      <c r="L682" s="148">
        <v>353.27000000000004</v>
      </c>
      <c r="M682" s="149" t="s">
        <v>3062</v>
      </c>
      <c r="N682" s="164" t="s">
        <v>1499</v>
      </c>
      <c r="O682" s="139" t="s">
        <v>28</v>
      </c>
      <c r="P682" s="139" t="s">
        <v>12</v>
      </c>
      <c r="Q682" s="139" t="s">
        <v>2630</v>
      </c>
      <c r="R682" s="160" t="s">
        <v>2135</v>
      </c>
      <c r="S682" s="139" t="s">
        <v>2135</v>
      </c>
      <c r="T682" s="139" t="s">
        <v>133</v>
      </c>
      <c r="U682" s="139" t="s">
        <v>137</v>
      </c>
      <c r="V682" s="139" t="s">
        <v>1509</v>
      </c>
      <c r="X682" s="165" t="s">
        <v>89</v>
      </c>
      <c r="Y682" s="139" t="s">
        <v>93</v>
      </c>
      <c r="AD682" s="139" t="s">
        <v>146</v>
      </c>
      <c r="AE682" s="139">
        <v>0</v>
      </c>
      <c r="AG682" s="139" t="s">
        <v>2508</v>
      </c>
      <c r="AH682" s="160">
        <v>97</v>
      </c>
      <c r="AI682" s="166">
        <v>3</v>
      </c>
      <c r="AJ682" s="139">
        <v>1</v>
      </c>
      <c r="AK682" s="167" t="s">
        <v>110</v>
      </c>
      <c r="AL682" s="139" t="s">
        <v>107</v>
      </c>
      <c r="AN682" s="139">
        <v>0</v>
      </c>
      <c r="AT682" s="139">
        <v>0</v>
      </c>
      <c r="AZ682" s="139">
        <v>2</v>
      </c>
      <c r="BA682" s="139">
        <v>5</v>
      </c>
      <c r="BB682" s="139">
        <v>2</v>
      </c>
      <c r="BC682" s="139" t="s">
        <v>109</v>
      </c>
      <c r="BD682" s="139" t="s">
        <v>107</v>
      </c>
      <c r="BF682" s="167">
        <v>0</v>
      </c>
      <c r="BL682" s="139">
        <v>1</v>
      </c>
      <c r="BM682" s="167">
        <v>1</v>
      </c>
      <c r="BN682" s="139">
        <v>0.5</v>
      </c>
      <c r="BO682" s="139" t="s">
        <v>109</v>
      </c>
      <c r="BP682" s="139" t="s">
        <v>107</v>
      </c>
      <c r="BX682" s="139">
        <v>0</v>
      </c>
      <c r="CE682" s="139" t="s">
        <v>3063</v>
      </c>
      <c r="CL682" s="139">
        <v>100</v>
      </c>
      <c r="CM682" s="139" t="s">
        <v>2860</v>
      </c>
    </row>
    <row r="683" spans="1:91">
      <c r="A683" s="159">
        <v>43298</v>
      </c>
      <c r="B683" s="139" t="s">
        <v>1496</v>
      </c>
      <c r="D683" s="139" t="s">
        <v>1497</v>
      </c>
      <c r="E683" s="139">
        <v>157</v>
      </c>
      <c r="F683" s="139">
        <v>1</v>
      </c>
      <c r="G683" s="160" t="s">
        <v>1279</v>
      </c>
      <c r="H683" s="139">
        <v>0</v>
      </c>
      <c r="I683" s="139">
        <v>93</v>
      </c>
      <c r="J683" s="169" t="s">
        <v>2507</v>
      </c>
      <c r="K683" s="148">
        <v>353.15</v>
      </c>
      <c r="L683" s="148">
        <v>354.08</v>
      </c>
      <c r="M683" s="149" t="s">
        <v>3062</v>
      </c>
      <c r="N683" s="164" t="s">
        <v>1499</v>
      </c>
      <c r="O683" s="139" t="s">
        <v>28</v>
      </c>
      <c r="P683" s="139" t="s">
        <v>12</v>
      </c>
      <c r="Q683" s="139" t="s">
        <v>2630</v>
      </c>
      <c r="R683" s="160" t="s">
        <v>2135</v>
      </c>
      <c r="S683" s="139" t="s">
        <v>2135</v>
      </c>
      <c r="T683" s="139" t="s">
        <v>133</v>
      </c>
      <c r="U683" s="139" t="s">
        <v>137</v>
      </c>
      <c r="V683" s="139" t="s">
        <v>1509</v>
      </c>
      <c r="X683" s="165" t="s">
        <v>89</v>
      </c>
      <c r="Y683" s="139" t="s">
        <v>93</v>
      </c>
      <c r="AD683" s="139" t="s">
        <v>146</v>
      </c>
      <c r="AE683" s="139">
        <v>0</v>
      </c>
      <c r="AG683" s="139" t="s">
        <v>2508</v>
      </c>
      <c r="AH683" s="160">
        <v>97</v>
      </c>
      <c r="AI683" s="166">
        <v>3</v>
      </c>
      <c r="AJ683" s="139">
        <v>1</v>
      </c>
      <c r="AK683" s="167" t="s">
        <v>110</v>
      </c>
      <c r="AL683" s="139" t="s">
        <v>107</v>
      </c>
      <c r="AN683" s="139">
        <v>0</v>
      </c>
      <c r="AT683" s="139">
        <v>0</v>
      </c>
      <c r="AZ683" s="139">
        <v>2</v>
      </c>
      <c r="BA683" s="139">
        <v>5</v>
      </c>
      <c r="BB683" s="139">
        <v>2</v>
      </c>
      <c r="BC683" s="139" t="s">
        <v>109</v>
      </c>
      <c r="BD683" s="139" t="s">
        <v>107</v>
      </c>
      <c r="BF683" s="167">
        <v>0</v>
      </c>
      <c r="BL683" s="139">
        <v>1</v>
      </c>
      <c r="BM683" s="167">
        <v>1</v>
      </c>
      <c r="BN683" s="139">
        <v>0.5</v>
      </c>
      <c r="BO683" s="139" t="s">
        <v>109</v>
      </c>
      <c r="BP683" s="139" t="s">
        <v>107</v>
      </c>
      <c r="BX683" s="139">
        <v>0</v>
      </c>
      <c r="CE683" s="139" t="s">
        <v>3063</v>
      </c>
      <c r="CL683" s="139">
        <v>100</v>
      </c>
      <c r="CM683" s="139" t="s">
        <v>2860</v>
      </c>
    </row>
    <row r="684" spans="1:91">
      <c r="A684" s="159">
        <v>43298</v>
      </c>
      <c r="B684" s="139" t="s">
        <v>1496</v>
      </c>
      <c r="D684" s="139" t="s">
        <v>1497</v>
      </c>
      <c r="E684" s="139">
        <v>157</v>
      </c>
      <c r="F684" s="139">
        <v>2</v>
      </c>
      <c r="G684" s="160" t="s">
        <v>1281</v>
      </c>
      <c r="H684" s="139">
        <v>0</v>
      </c>
      <c r="I684" s="139">
        <v>90</v>
      </c>
      <c r="J684" s="169" t="s">
        <v>2507</v>
      </c>
      <c r="K684" s="148">
        <v>354.08</v>
      </c>
      <c r="L684" s="148">
        <v>354.97999999999996</v>
      </c>
      <c r="M684" s="149" t="s">
        <v>3062</v>
      </c>
      <c r="N684" s="164" t="s">
        <v>1499</v>
      </c>
      <c r="O684" s="139" t="s">
        <v>28</v>
      </c>
      <c r="P684" s="139" t="s">
        <v>12</v>
      </c>
      <c r="Q684" s="139" t="s">
        <v>2630</v>
      </c>
      <c r="R684" s="160" t="s">
        <v>2135</v>
      </c>
      <c r="S684" s="139" t="s">
        <v>2135</v>
      </c>
      <c r="T684" s="139" t="s">
        <v>133</v>
      </c>
      <c r="U684" s="139" t="s">
        <v>137</v>
      </c>
      <c r="V684" s="139" t="s">
        <v>1509</v>
      </c>
      <c r="X684" s="165" t="s">
        <v>89</v>
      </c>
      <c r="Y684" s="139" t="s">
        <v>93</v>
      </c>
      <c r="AD684" s="139" t="s">
        <v>146</v>
      </c>
      <c r="AE684" s="139">
        <v>0</v>
      </c>
      <c r="AG684" s="139" t="s">
        <v>2508</v>
      </c>
      <c r="AH684" s="160">
        <v>97</v>
      </c>
      <c r="AI684" s="166">
        <v>3</v>
      </c>
      <c r="AJ684" s="139">
        <v>1</v>
      </c>
      <c r="AK684" s="167" t="s">
        <v>110</v>
      </c>
      <c r="AL684" s="139" t="s">
        <v>107</v>
      </c>
      <c r="AN684" s="139">
        <v>0</v>
      </c>
      <c r="AT684" s="139">
        <v>0</v>
      </c>
      <c r="AZ684" s="139">
        <v>2</v>
      </c>
      <c r="BA684" s="139">
        <v>5</v>
      </c>
      <c r="BB684" s="139">
        <v>2</v>
      </c>
      <c r="BC684" s="139" t="s">
        <v>109</v>
      </c>
      <c r="BD684" s="139" t="s">
        <v>107</v>
      </c>
      <c r="BF684" s="167">
        <v>0</v>
      </c>
      <c r="BL684" s="139">
        <v>1</v>
      </c>
      <c r="BM684" s="167">
        <v>1</v>
      </c>
      <c r="BN684" s="139">
        <v>0.5</v>
      </c>
      <c r="BO684" s="139" t="s">
        <v>109</v>
      </c>
      <c r="BP684" s="139" t="s">
        <v>107</v>
      </c>
      <c r="BX684" s="139">
        <v>0</v>
      </c>
      <c r="CE684" s="139" t="s">
        <v>3063</v>
      </c>
      <c r="CL684" s="139">
        <v>100</v>
      </c>
      <c r="CM684" s="139" t="s">
        <v>2860</v>
      </c>
    </row>
    <row r="685" spans="1:91">
      <c r="A685" s="159">
        <v>43298</v>
      </c>
      <c r="B685" s="139" t="s">
        <v>1496</v>
      </c>
      <c r="D685" s="139" t="s">
        <v>1497</v>
      </c>
      <c r="E685" s="139">
        <v>157</v>
      </c>
      <c r="F685" s="139">
        <v>3</v>
      </c>
      <c r="G685" s="160" t="s">
        <v>1283</v>
      </c>
      <c r="H685" s="139">
        <v>0</v>
      </c>
      <c r="I685" s="139">
        <v>42</v>
      </c>
      <c r="J685" s="169" t="s">
        <v>2507</v>
      </c>
      <c r="K685" s="148">
        <v>354.98</v>
      </c>
      <c r="L685" s="148">
        <v>355.40000000000003</v>
      </c>
      <c r="M685" s="149" t="s">
        <v>3062</v>
      </c>
      <c r="N685" s="164" t="s">
        <v>1499</v>
      </c>
      <c r="O685" s="139" t="s">
        <v>28</v>
      </c>
      <c r="P685" s="139" t="s">
        <v>12</v>
      </c>
      <c r="Q685" s="139" t="s">
        <v>2630</v>
      </c>
      <c r="R685" s="160" t="s">
        <v>2135</v>
      </c>
      <c r="S685" s="139" t="s">
        <v>2135</v>
      </c>
      <c r="T685" s="139" t="s">
        <v>133</v>
      </c>
      <c r="U685" s="139" t="s">
        <v>137</v>
      </c>
      <c r="V685" s="139" t="s">
        <v>1509</v>
      </c>
      <c r="X685" s="165" t="s">
        <v>89</v>
      </c>
      <c r="Y685" s="139" t="s">
        <v>93</v>
      </c>
      <c r="AD685" s="139" t="s">
        <v>146</v>
      </c>
      <c r="AE685" s="139">
        <v>0</v>
      </c>
      <c r="AG685" s="139" t="s">
        <v>2508</v>
      </c>
      <c r="AH685" s="160">
        <v>97</v>
      </c>
      <c r="AI685" s="166">
        <v>3</v>
      </c>
      <c r="AJ685" s="139">
        <v>1</v>
      </c>
      <c r="AK685" s="167" t="s">
        <v>110</v>
      </c>
      <c r="AL685" s="139" t="s">
        <v>107</v>
      </c>
      <c r="AN685" s="139">
        <v>0</v>
      </c>
      <c r="AT685" s="139">
        <v>0</v>
      </c>
      <c r="AZ685" s="139">
        <v>2</v>
      </c>
      <c r="BA685" s="139">
        <v>5</v>
      </c>
      <c r="BB685" s="139">
        <v>2</v>
      </c>
      <c r="BC685" s="139" t="s">
        <v>109</v>
      </c>
      <c r="BD685" s="139" t="s">
        <v>107</v>
      </c>
      <c r="BF685" s="167">
        <v>0</v>
      </c>
      <c r="BL685" s="139">
        <v>1</v>
      </c>
      <c r="BM685" s="167">
        <v>1</v>
      </c>
      <c r="BN685" s="139">
        <v>0.5</v>
      </c>
      <c r="BO685" s="139" t="s">
        <v>109</v>
      </c>
      <c r="BP685" s="139" t="s">
        <v>107</v>
      </c>
      <c r="BX685" s="139">
        <v>0</v>
      </c>
      <c r="CE685" s="139" t="s">
        <v>3063</v>
      </c>
      <c r="CL685" s="139">
        <v>100</v>
      </c>
      <c r="CM685" s="139" t="s">
        <v>2860</v>
      </c>
    </row>
    <row r="686" spans="1:91">
      <c r="A686" s="159">
        <v>43298</v>
      </c>
      <c r="B686" s="139" t="s">
        <v>1496</v>
      </c>
      <c r="D686" s="139" t="s">
        <v>1497</v>
      </c>
      <c r="E686" s="139">
        <v>157</v>
      </c>
      <c r="F686" s="139">
        <v>4</v>
      </c>
      <c r="G686" s="160" t="s">
        <v>1285</v>
      </c>
      <c r="H686" s="139">
        <v>0</v>
      </c>
      <c r="I686" s="139">
        <v>79</v>
      </c>
      <c r="J686" s="169" t="s">
        <v>2507</v>
      </c>
      <c r="K686" s="148">
        <v>355.4</v>
      </c>
      <c r="L686" s="148">
        <v>356.19</v>
      </c>
      <c r="M686" s="149" t="s">
        <v>3062</v>
      </c>
      <c r="N686" s="164" t="s">
        <v>1499</v>
      </c>
      <c r="O686" s="139" t="s">
        <v>28</v>
      </c>
      <c r="P686" s="139" t="s">
        <v>12</v>
      </c>
      <c r="Q686" s="139" t="s">
        <v>2630</v>
      </c>
      <c r="R686" s="160" t="s">
        <v>2135</v>
      </c>
      <c r="S686" s="139" t="s">
        <v>2135</v>
      </c>
      <c r="T686" s="139" t="s">
        <v>133</v>
      </c>
      <c r="U686" s="139" t="s">
        <v>137</v>
      </c>
      <c r="V686" s="139" t="s">
        <v>1509</v>
      </c>
      <c r="X686" s="165" t="s">
        <v>89</v>
      </c>
      <c r="Y686" s="139" t="s">
        <v>93</v>
      </c>
      <c r="AD686" s="139" t="s">
        <v>146</v>
      </c>
      <c r="AE686" s="139">
        <v>0</v>
      </c>
      <c r="AG686" s="139" t="s">
        <v>2508</v>
      </c>
      <c r="AH686" s="160">
        <v>97</v>
      </c>
      <c r="AI686" s="166">
        <v>3</v>
      </c>
      <c r="AJ686" s="139">
        <v>1</v>
      </c>
      <c r="AK686" s="167" t="s">
        <v>110</v>
      </c>
      <c r="AL686" s="139" t="s">
        <v>107</v>
      </c>
      <c r="AN686" s="139">
        <v>0</v>
      </c>
      <c r="AT686" s="139">
        <v>0</v>
      </c>
      <c r="AZ686" s="139">
        <v>2</v>
      </c>
      <c r="BA686" s="139">
        <v>5</v>
      </c>
      <c r="BB686" s="139">
        <v>2</v>
      </c>
      <c r="BC686" s="139" t="s">
        <v>109</v>
      </c>
      <c r="BD686" s="139" t="s">
        <v>107</v>
      </c>
      <c r="BF686" s="167">
        <v>0</v>
      </c>
      <c r="BL686" s="139">
        <v>1</v>
      </c>
      <c r="BM686" s="167">
        <v>1</v>
      </c>
      <c r="BN686" s="139">
        <v>0.5</v>
      </c>
      <c r="BO686" s="139" t="s">
        <v>109</v>
      </c>
      <c r="BP686" s="139" t="s">
        <v>107</v>
      </c>
      <c r="BX686" s="139">
        <v>0</v>
      </c>
      <c r="CE686" s="139" t="s">
        <v>3063</v>
      </c>
      <c r="CL686" s="139">
        <v>100</v>
      </c>
      <c r="CM686" s="139" t="s">
        <v>2860</v>
      </c>
    </row>
    <row r="687" spans="1:91">
      <c r="A687" s="159">
        <v>43298</v>
      </c>
      <c r="B687" s="139" t="s">
        <v>1496</v>
      </c>
      <c r="D687" s="139" t="s">
        <v>1497</v>
      </c>
      <c r="E687" s="139">
        <v>158</v>
      </c>
      <c r="F687" s="139">
        <v>1</v>
      </c>
      <c r="G687" s="160" t="s">
        <v>1287</v>
      </c>
      <c r="H687" s="139">
        <v>0</v>
      </c>
      <c r="I687" s="139">
        <v>73</v>
      </c>
      <c r="J687" s="169" t="s">
        <v>2507</v>
      </c>
      <c r="K687" s="148">
        <v>356.15</v>
      </c>
      <c r="L687" s="148">
        <v>356.88</v>
      </c>
      <c r="M687" s="149" t="s">
        <v>3062</v>
      </c>
      <c r="N687" s="164" t="s">
        <v>1499</v>
      </c>
      <c r="O687" s="139" t="s">
        <v>28</v>
      </c>
      <c r="P687" s="139" t="s">
        <v>12</v>
      </c>
      <c r="Q687" s="139" t="s">
        <v>2630</v>
      </c>
      <c r="R687" s="160" t="s">
        <v>2135</v>
      </c>
      <c r="S687" s="139" t="s">
        <v>2135</v>
      </c>
      <c r="T687" s="139" t="s">
        <v>133</v>
      </c>
      <c r="U687" s="139" t="s">
        <v>137</v>
      </c>
      <c r="V687" s="139" t="s">
        <v>1509</v>
      </c>
      <c r="X687" s="165" t="s">
        <v>89</v>
      </c>
      <c r="Y687" s="139" t="s">
        <v>93</v>
      </c>
      <c r="AD687" s="139" t="s">
        <v>146</v>
      </c>
      <c r="AE687" s="139">
        <v>0</v>
      </c>
      <c r="AG687" s="139" t="s">
        <v>2508</v>
      </c>
      <c r="AH687" s="160">
        <v>97</v>
      </c>
      <c r="AI687" s="166">
        <v>3</v>
      </c>
      <c r="AJ687" s="139">
        <v>1</v>
      </c>
      <c r="AK687" s="167" t="s">
        <v>110</v>
      </c>
      <c r="AL687" s="139" t="s">
        <v>107</v>
      </c>
      <c r="AN687" s="139">
        <v>0</v>
      </c>
      <c r="AT687" s="139">
        <v>0</v>
      </c>
      <c r="AZ687" s="139">
        <v>2</v>
      </c>
      <c r="BA687" s="139">
        <v>5</v>
      </c>
      <c r="BB687" s="139">
        <v>2</v>
      </c>
      <c r="BC687" s="139" t="s">
        <v>109</v>
      </c>
      <c r="BD687" s="139" t="s">
        <v>107</v>
      </c>
      <c r="BF687" s="167">
        <v>0</v>
      </c>
      <c r="BL687" s="139">
        <v>1</v>
      </c>
      <c r="BM687" s="167">
        <v>1</v>
      </c>
      <c r="BN687" s="139">
        <v>0.5</v>
      </c>
      <c r="BO687" s="139" t="s">
        <v>109</v>
      </c>
      <c r="BP687" s="139" t="s">
        <v>107</v>
      </c>
      <c r="BX687" s="139">
        <v>0</v>
      </c>
      <c r="CE687" s="139" t="s">
        <v>3063</v>
      </c>
      <c r="CL687" s="139">
        <v>100</v>
      </c>
      <c r="CM687" s="139" t="s">
        <v>2860</v>
      </c>
    </row>
    <row r="688" spans="1:91">
      <c r="A688" s="159">
        <v>43298</v>
      </c>
      <c r="B688" s="139" t="s">
        <v>1496</v>
      </c>
      <c r="D688" s="139" t="s">
        <v>1497</v>
      </c>
      <c r="E688" s="139">
        <v>158</v>
      </c>
      <c r="F688" s="139">
        <v>2</v>
      </c>
      <c r="G688" s="160" t="s">
        <v>1289</v>
      </c>
      <c r="H688" s="139">
        <v>0</v>
      </c>
      <c r="I688" s="139">
        <v>78</v>
      </c>
      <c r="J688" s="169" t="s">
        <v>2507</v>
      </c>
      <c r="K688" s="148">
        <v>356.88</v>
      </c>
      <c r="L688" s="148">
        <v>357.65999999999997</v>
      </c>
      <c r="M688" s="149" t="s">
        <v>3062</v>
      </c>
      <c r="N688" s="164" t="s">
        <v>1499</v>
      </c>
      <c r="O688" s="139" t="s">
        <v>28</v>
      </c>
      <c r="P688" s="139" t="s">
        <v>12</v>
      </c>
      <c r="Q688" s="139" t="s">
        <v>2630</v>
      </c>
      <c r="R688" s="160" t="s">
        <v>2135</v>
      </c>
      <c r="S688" s="139" t="s">
        <v>2135</v>
      </c>
      <c r="T688" s="139" t="s">
        <v>133</v>
      </c>
      <c r="U688" s="139" t="s">
        <v>137</v>
      </c>
      <c r="V688" s="139" t="s">
        <v>1509</v>
      </c>
      <c r="X688" s="165" t="s">
        <v>89</v>
      </c>
      <c r="Y688" s="139" t="s">
        <v>93</v>
      </c>
      <c r="AD688" s="139" t="s">
        <v>146</v>
      </c>
      <c r="AE688" s="139">
        <v>0</v>
      </c>
      <c r="AG688" s="139" t="s">
        <v>2508</v>
      </c>
      <c r="AH688" s="160">
        <v>97</v>
      </c>
      <c r="AI688" s="166">
        <v>3</v>
      </c>
      <c r="AJ688" s="139">
        <v>1</v>
      </c>
      <c r="AK688" s="167" t="s">
        <v>110</v>
      </c>
      <c r="AL688" s="139" t="s">
        <v>107</v>
      </c>
      <c r="AN688" s="139">
        <v>0</v>
      </c>
      <c r="AT688" s="139">
        <v>0</v>
      </c>
      <c r="AZ688" s="139">
        <v>2</v>
      </c>
      <c r="BA688" s="139">
        <v>5</v>
      </c>
      <c r="BB688" s="139">
        <v>2</v>
      </c>
      <c r="BC688" s="139" t="s">
        <v>109</v>
      </c>
      <c r="BD688" s="139" t="s">
        <v>107</v>
      </c>
      <c r="BF688" s="167">
        <v>0</v>
      </c>
      <c r="BL688" s="139">
        <v>1</v>
      </c>
      <c r="BM688" s="167">
        <v>1</v>
      </c>
      <c r="BN688" s="139">
        <v>0.5</v>
      </c>
      <c r="BO688" s="139" t="s">
        <v>109</v>
      </c>
      <c r="BP688" s="139" t="s">
        <v>107</v>
      </c>
      <c r="BX688" s="139">
        <v>0</v>
      </c>
      <c r="CE688" s="139" t="s">
        <v>3063</v>
      </c>
      <c r="CL688" s="139">
        <v>100</v>
      </c>
      <c r="CM688" s="139" t="s">
        <v>2860</v>
      </c>
    </row>
    <row r="689" spans="1:91">
      <c r="A689" s="159">
        <v>43298</v>
      </c>
      <c r="B689" s="139" t="s">
        <v>1496</v>
      </c>
      <c r="D689" s="139" t="s">
        <v>1497</v>
      </c>
      <c r="E689" s="139">
        <v>159</v>
      </c>
      <c r="F689" s="139">
        <v>1</v>
      </c>
      <c r="G689" s="160" t="s">
        <v>1291</v>
      </c>
      <c r="H689" s="139">
        <v>0</v>
      </c>
      <c r="I689" s="139">
        <v>77</v>
      </c>
      <c r="J689" s="169" t="s">
        <v>2507</v>
      </c>
      <c r="K689" s="148">
        <v>357.65</v>
      </c>
      <c r="L689" s="148">
        <v>358.41999999999996</v>
      </c>
      <c r="M689" s="149" t="s">
        <v>3062</v>
      </c>
      <c r="N689" s="164" t="s">
        <v>1499</v>
      </c>
      <c r="O689" s="139" t="s">
        <v>28</v>
      </c>
      <c r="P689" s="139" t="s">
        <v>12</v>
      </c>
      <c r="Q689" s="139" t="s">
        <v>2630</v>
      </c>
      <c r="R689" s="160" t="s">
        <v>2135</v>
      </c>
      <c r="S689" s="139" t="s">
        <v>2135</v>
      </c>
      <c r="T689" s="139" t="s">
        <v>133</v>
      </c>
      <c r="U689" s="139" t="s">
        <v>137</v>
      </c>
      <c r="V689" s="139" t="s">
        <v>1509</v>
      </c>
      <c r="X689" s="165" t="s">
        <v>89</v>
      </c>
      <c r="Y689" s="139" t="s">
        <v>93</v>
      </c>
      <c r="AD689" s="139" t="s">
        <v>146</v>
      </c>
      <c r="AE689" s="139">
        <v>0</v>
      </c>
      <c r="AG689" s="139" t="s">
        <v>2508</v>
      </c>
      <c r="AH689" s="160">
        <v>97</v>
      </c>
      <c r="AI689" s="166">
        <v>3</v>
      </c>
      <c r="AJ689" s="139">
        <v>1</v>
      </c>
      <c r="AK689" s="167" t="s">
        <v>110</v>
      </c>
      <c r="AL689" s="139" t="s">
        <v>107</v>
      </c>
      <c r="AN689" s="139">
        <v>0</v>
      </c>
      <c r="AT689" s="139">
        <v>0</v>
      </c>
      <c r="AZ689" s="139">
        <v>2</v>
      </c>
      <c r="BA689" s="139">
        <v>5</v>
      </c>
      <c r="BB689" s="139">
        <v>2</v>
      </c>
      <c r="BC689" s="139" t="s">
        <v>109</v>
      </c>
      <c r="BD689" s="139" t="s">
        <v>107</v>
      </c>
      <c r="BF689" s="167">
        <v>0</v>
      </c>
      <c r="BL689" s="139">
        <v>1</v>
      </c>
      <c r="BM689" s="167">
        <v>1</v>
      </c>
      <c r="BN689" s="139">
        <v>0.5</v>
      </c>
      <c r="BO689" s="139" t="s">
        <v>109</v>
      </c>
      <c r="BP689" s="139" t="s">
        <v>107</v>
      </c>
      <c r="BX689" s="139">
        <v>0</v>
      </c>
      <c r="CE689" s="139" t="s">
        <v>3063</v>
      </c>
      <c r="CL689" s="139">
        <v>100</v>
      </c>
      <c r="CM689" s="139" t="s">
        <v>2860</v>
      </c>
    </row>
    <row r="690" spans="1:91">
      <c r="A690" s="159">
        <v>43298</v>
      </c>
      <c r="B690" s="139" t="s">
        <v>1496</v>
      </c>
      <c r="D690" s="139" t="s">
        <v>1497</v>
      </c>
      <c r="E690" s="139">
        <v>159</v>
      </c>
      <c r="F690" s="139">
        <v>2</v>
      </c>
      <c r="G690" s="160" t="s">
        <v>1293</v>
      </c>
      <c r="H690" s="139">
        <v>0</v>
      </c>
      <c r="I690" s="139">
        <v>85.5</v>
      </c>
      <c r="J690" s="169" t="s">
        <v>2507</v>
      </c>
      <c r="K690" s="148">
        <v>358.42</v>
      </c>
      <c r="L690" s="148">
        <v>359.27500000000003</v>
      </c>
      <c r="M690" s="149" t="s">
        <v>3062</v>
      </c>
      <c r="N690" s="164" t="s">
        <v>1499</v>
      </c>
      <c r="O690" s="139" t="s">
        <v>28</v>
      </c>
      <c r="P690" s="139" t="s">
        <v>12</v>
      </c>
      <c r="Q690" s="139" t="s">
        <v>2630</v>
      </c>
      <c r="R690" s="160" t="s">
        <v>2135</v>
      </c>
      <c r="S690" s="139" t="s">
        <v>2135</v>
      </c>
      <c r="T690" s="139" t="s">
        <v>133</v>
      </c>
      <c r="U690" s="139" t="s">
        <v>137</v>
      </c>
      <c r="V690" s="139" t="s">
        <v>1509</v>
      </c>
      <c r="X690" s="165" t="s">
        <v>89</v>
      </c>
      <c r="Y690" s="139" t="s">
        <v>93</v>
      </c>
      <c r="AD690" s="139" t="s">
        <v>146</v>
      </c>
      <c r="AE690" s="139">
        <v>0</v>
      </c>
      <c r="AG690" s="139" t="s">
        <v>2508</v>
      </c>
      <c r="AH690" s="160">
        <v>97</v>
      </c>
      <c r="AI690" s="166">
        <v>3</v>
      </c>
      <c r="AJ690" s="139">
        <v>1</v>
      </c>
      <c r="AK690" s="167" t="s">
        <v>110</v>
      </c>
      <c r="AL690" s="139" t="s">
        <v>107</v>
      </c>
      <c r="AN690" s="139">
        <v>0</v>
      </c>
      <c r="AT690" s="139">
        <v>0</v>
      </c>
      <c r="AZ690" s="139">
        <v>2</v>
      </c>
      <c r="BA690" s="139">
        <v>5</v>
      </c>
      <c r="BB690" s="139">
        <v>2</v>
      </c>
      <c r="BC690" s="139" t="s">
        <v>109</v>
      </c>
      <c r="BD690" s="139" t="s">
        <v>107</v>
      </c>
      <c r="BF690" s="167">
        <v>0</v>
      </c>
      <c r="BL690" s="139">
        <v>1</v>
      </c>
      <c r="BM690" s="167">
        <v>1</v>
      </c>
      <c r="BN690" s="139">
        <v>0.5</v>
      </c>
      <c r="BO690" s="139" t="s">
        <v>109</v>
      </c>
      <c r="BP690" s="139" t="s">
        <v>107</v>
      </c>
      <c r="BX690" s="139">
        <v>0</v>
      </c>
      <c r="CE690" s="139" t="s">
        <v>3063</v>
      </c>
      <c r="CL690" s="139">
        <v>100</v>
      </c>
      <c r="CM690" s="139" t="s">
        <v>2860</v>
      </c>
    </row>
    <row r="691" spans="1:91">
      <c r="A691" s="159">
        <v>43298</v>
      </c>
      <c r="B691" s="139" t="s">
        <v>1496</v>
      </c>
      <c r="D691" s="139" t="s">
        <v>1497</v>
      </c>
      <c r="E691" s="139">
        <v>160</v>
      </c>
      <c r="F691" s="139">
        <v>1</v>
      </c>
      <c r="G691" s="160" t="s">
        <v>1295</v>
      </c>
      <c r="H691" s="139">
        <v>0</v>
      </c>
      <c r="I691" s="139">
        <v>81</v>
      </c>
      <c r="J691" s="169" t="s">
        <v>2507</v>
      </c>
      <c r="K691" s="148">
        <v>359.15</v>
      </c>
      <c r="L691" s="148">
        <v>359.96</v>
      </c>
      <c r="M691" s="149" t="s">
        <v>3062</v>
      </c>
      <c r="N691" s="164" t="s">
        <v>1499</v>
      </c>
      <c r="O691" s="139" t="s">
        <v>28</v>
      </c>
      <c r="P691" s="139" t="s">
        <v>12</v>
      </c>
      <c r="Q691" s="139" t="s">
        <v>2630</v>
      </c>
      <c r="R691" s="160" t="s">
        <v>2135</v>
      </c>
      <c r="S691" s="139" t="s">
        <v>2135</v>
      </c>
      <c r="T691" s="139" t="s">
        <v>133</v>
      </c>
      <c r="U691" s="139" t="s">
        <v>137</v>
      </c>
      <c r="V691" s="139" t="s">
        <v>1509</v>
      </c>
      <c r="X691" s="165" t="s">
        <v>89</v>
      </c>
      <c r="Y691" s="139" t="s">
        <v>93</v>
      </c>
      <c r="AD691" s="139" t="s">
        <v>146</v>
      </c>
      <c r="AE691" s="139">
        <v>0</v>
      </c>
      <c r="AG691" s="139" t="s">
        <v>2508</v>
      </c>
      <c r="AH691" s="160">
        <v>97</v>
      </c>
      <c r="AI691" s="166">
        <v>3</v>
      </c>
      <c r="AJ691" s="139">
        <v>1</v>
      </c>
      <c r="AK691" s="167" t="s">
        <v>110</v>
      </c>
      <c r="AL691" s="139" t="s">
        <v>107</v>
      </c>
      <c r="AN691" s="139">
        <v>0</v>
      </c>
      <c r="AT691" s="139">
        <v>0</v>
      </c>
      <c r="AZ691" s="139">
        <v>2</v>
      </c>
      <c r="BA691" s="139">
        <v>5</v>
      </c>
      <c r="BB691" s="139">
        <v>2</v>
      </c>
      <c r="BC691" s="139" t="s">
        <v>109</v>
      </c>
      <c r="BD691" s="139" t="s">
        <v>107</v>
      </c>
      <c r="BF691" s="167">
        <v>0</v>
      </c>
      <c r="BL691" s="139">
        <v>1</v>
      </c>
      <c r="BM691" s="167">
        <v>1</v>
      </c>
      <c r="BN691" s="139">
        <v>0.5</v>
      </c>
      <c r="BO691" s="139" t="s">
        <v>109</v>
      </c>
      <c r="BP691" s="139" t="s">
        <v>107</v>
      </c>
      <c r="BX691" s="139">
        <v>0</v>
      </c>
      <c r="CE691" s="139" t="s">
        <v>3063</v>
      </c>
      <c r="CL691" s="139">
        <v>100</v>
      </c>
      <c r="CM691" s="139" t="s">
        <v>2860</v>
      </c>
    </row>
    <row r="692" spans="1:91">
      <c r="A692" s="159">
        <v>43298</v>
      </c>
      <c r="B692" s="139" t="s">
        <v>1496</v>
      </c>
      <c r="D692" s="139" t="s">
        <v>1497</v>
      </c>
      <c r="E692" s="139">
        <v>160</v>
      </c>
      <c r="F692" s="139">
        <v>2</v>
      </c>
      <c r="G692" s="160" t="s">
        <v>1297</v>
      </c>
      <c r="H692" s="139">
        <v>0</v>
      </c>
      <c r="I692" s="139">
        <v>78.5</v>
      </c>
      <c r="J692" s="169" t="s">
        <v>2507</v>
      </c>
      <c r="K692" s="148">
        <v>359.96</v>
      </c>
      <c r="L692" s="148">
        <v>360.745</v>
      </c>
      <c r="M692" s="149" t="s">
        <v>3062</v>
      </c>
      <c r="N692" s="164" t="s">
        <v>1499</v>
      </c>
      <c r="O692" s="139" t="s">
        <v>28</v>
      </c>
      <c r="P692" s="139" t="s">
        <v>12</v>
      </c>
      <c r="Q692" s="139" t="s">
        <v>2630</v>
      </c>
      <c r="R692" s="160" t="s">
        <v>2135</v>
      </c>
      <c r="S692" s="139" t="s">
        <v>2135</v>
      </c>
      <c r="T692" s="139" t="s">
        <v>133</v>
      </c>
      <c r="U692" s="139" t="s">
        <v>137</v>
      </c>
      <c r="V692" s="139" t="s">
        <v>1509</v>
      </c>
      <c r="X692" s="165" t="s">
        <v>89</v>
      </c>
      <c r="Y692" s="139" t="s">
        <v>93</v>
      </c>
      <c r="AD692" s="139" t="s">
        <v>146</v>
      </c>
      <c r="AE692" s="139">
        <v>0</v>
      </c>
      <c r="AG692" s="139" t="s">
        <v>2508</v>
      </c>
      <c r="AH692" s="160">
        <v>97</v>
      </c>
      <c r="AI692" s="166">
        <v>3</v>
      </c>
      <c r="AJ692" s="139">
        <v>1</v>
      </c>
      <c r="AK692" s="167" t="s">
        <v>110</v>
      </c>
      <c r="AL692" s="139" t="s">
        <v>107</v>
      </c>
      <c r="AN692" s="139">
        <v>0</v>
      </c>
      <c r="AT692" s="139">
        <v>0</v>
      </c>
      <c r="AZ692" s="139">
        <v>2</v>
      </c>
      <c r="BA692" s="139">
        <v>5</v>
      </c>
      <c r="BB692" s="139">
        <v>2</v>
      </c>
      <c r="BC692" s="139" t="s">
        <v>109</v>
      </c>
      <c r="BD692" s="139" t="s">
        <v>107</v>
      </c>
      <c r="BF692" s="167">
        <v>0</v>
      </c>
      <c r="BL692" s="139">
        <v>1</v>
      </c>
      <c r="BM692" s="167">
        <v>1</v>
      </c>
      <c r="BN692" s="139">
        <v>0.5</v>
      </c>
      <c r="BO692" s="139" t="s">
        <v>109</v>
      </c>
      <c r="BP692" s="139" t="s">
        <v>107</v>
      </c>
      <c r="BX692" s="139">
        <v>0</v>
      </c>
      <c r="CE692" s="139" t="s">
        <v>3063</v>
      </c>
      <c r="CL692" s="139">
        <v>100</v>
      </c>
      <c r="CM692" s="139" t="s">
        <v>2860</v>
      </c>
    </row>
    <row r="693" spans="1:91">
      <c r="A693" s="159">
        <v>43298</v>
      </c>
      <c r="B693" s="139" t="s">
        <v>1496</v>
      </c>
      <c r="D693" s="139" t="s">
        <v>1497</v>
      </c>
      <c r="E693" s="139">
        <v>160</v>
      </c>
      <c r="F693" s="139">
        <v>3</v>
      </c>
      <c r="G693" s="160" t="s">
        <v>1299</v>
      </c>
      <c r="H693" s="139">
        <v>0</v>
      </c>
      <c r="I693" s="139">
        <v>25</v>
      </c>
      <c r="J693" s="169" t="s">
        <v>2507</v>
      </c>
      <c r="K693" s="148">
        <v>360.745</v>
      </c>
      <c r="L693" s="148">
        <v>360.995</v>
      </c>
      <c r="M693" s="149" t="s">
        <v>3062</v>
      </c>
      <c r="N693" s="164" t="s">
        <v>1499</v>
      </c>
      <c r="O693" s="139" t="s">
        <v>28</v>
      </c>
      <c r="P693" s="139" t="s">
        <v>12</v>
      </c>
      <c r="Q693" s="139" t="s">
        <v>2630</v>
      </c>
      <c r="R693" s="160" t="s">
        <v>2135</v>
      </c>
      <c r="S693" s="139" t="s">
        <v>21</v>
      </c>
      <c r="T693" s="139" t="s">
        <v>133</v>
      </c>
      <c r="U693" s="139" t="s">
        <v>137</v>
      </c>
      <c r="V693" s="139" t="s">
        <v>1509</v>
      </c>
      <c r="X693" s="165" t="s">
        <v>89</v>
      </c>
      <c r="Y693" s="139" t="s">
        <v>93</v>
      </c>
      <c r="AD693" s="139" t="s">
        <v>146</v>
      </c>
      <c r="AE693" s="139">
        <v>0</v>
      </c>
      <c r="AG693" s="139" t="s">
        <v>2508</v>
      </c>
      <c r="AH693" s="160">
        <v>97</v>
      </c>
      <c r="AI693" s="166">
        <v>3</v>
      </c>
      <c r="AJ693" s="139">
        <v>1</v>
      </c>
      <c r="AK693" s="167" t="s">
        <v>110</v>
      </c>
      <c r="AL693" s="139" t="s">
        <v>107</v>
      </c>
      <c r="AN693" s="139">
        <v>0</v>
      </c>
      <c r="AT693" s="139">
        <v>0</v>
      </c>
      <c r="AZ693" s="139">
        <v>2</v>
      </c>
      <c r="BA693" s="139">
        <v>5</v>
      </c>
      <c r="BB693" s="139">
        <v>2</v>
      </c>
      <c r="BC693" s="139" t="s">
        <v>109</v>
      </c>
      <c r="BD693" s="139" t="s">
        <v>107</v>
      </c>
      <c r="BF693" s="167">
        <v>0</v>
      </c>
      <c r="BL693" s="139">
        <v>1</v>
      </c>
      <c r="BM693" s="167">
        <v>1</v>
      </c>
      <c r="BN693" s="139">
        <v>0.5</v>
      </c>
      <c r="BO693" s="139" t="s">
        <v>109</v>
      </c>
      <c r="BP693" s="139" t="s">
        <v>107</v>
      </c>
      <c r="BX693" s="139">
        <v>0</v>
      </c>
      <c r="CE693" s="139" t="s">
        <v>3063</v>
      </c>
      <c r="CL693" s="139">
        <v>100</v>
      </c>
      <c r="CM693" s="139" t="s">
        <v>2860</v>
      </c>
    </row>
    <row r="694" spans="1:91">
      <c r="A694" s="159">
        <v>43298</v>
      </c>
      <c r="B694" s="139" t="s">
        <v>1496</v>
      </c>
      <c r="D694" s="139" t="s">
        <v>1497</v>
      </c>
      <c r="E694" s="139">
        <v>160</v>
      </c>
      <c r="F694" s="139">
        <v>3</v>
      </c>
      <c r="G694" s="160" t="s">
        <v>1299</v>
      </c>
      <c r="H694" s="139">
        <v>25</v>
      </c>
      <c r="I694" s="139">
        <v>69.5</v>
      </c>
      <c r="J694" s="169" t="s">
        <v>2507</v>
      </c>
      <c r="K694" s="148">
        <v>360.995</v>
      </c>
      <c r="L694" s="148">
        <v>361.44</v>
      </c>
      <c r="M694" s="149" t="s">
        <v>3064</v>
      </c>
      <c r="N694" s="164">
        <v>3</v>
      </c>
      <c r="P694" s="139" t="s">
        <v>13</v>
      </c>
      <c r="Q694" s="139" t="s">
        <v>2774</v>
      </c>
      <c r="R694" s="160" t="s">
        <v>21</v>
      </c>
      <c r="S694" s="139" t="s">
        <v>2135</v>
      </c>
      <c r="T694" s="139" t="s">
        <v>160</v>
      </c>
      <c r="U694" s="139" t="s">
        <v>139</v>
      </c>
      <c r="V694" s="139" t="s">
        <v>1509</v>
      </c>
      <c r="X694" s="165" t="s">
        <v>89</v>
      </c>
      <c r="Y694" s="139" t="s">
        <v>93</v>
      </c>
      <c r="AD694" s="139" t="s">
        <v>146</v>
      </c>
      <c r="AE694" s="139">
        <v>0</v>
      </c>
      <c r="AG694" s="139" t="s">
        <v>2508</v>
      </c>
      <c r="AH694" s="160">
        <v>75</v>
      </c>
      <c r="AI694" s="166">
        <v>3</v>
      </c>
      <c r="AJ694" s="139">
        <v>1</v>
      </c>
      <c r="AK694" s="167" t="s">
        <v>109</v>
      </c>
      <c r="AL694" s="139" t="s">
        <v>107</v>
      </c>
      <c r="AN694" s="139">
        <v>0</v>
      </c>
      <c r="AT694" s="139">
        <v>0</v>
      </c>
      <c r="AZ694" s="139">
        <v>24</v>
      </c>
      <c r="BA694" s="139">
        <v>6</v>
      </c>
      <c r="BB694" s="139">
        <v>3</v>
      </c>
      <c r="BC694" s="139" t="s">
        <v>109</v>
      </c>
      <c r="BD694" s="139" t="s">
        <v>107</v>
      </c>
      <c r="BF694" s="167">
        <v>0</v>
      </c>
      <c r="BL694" s="139">
        <v>1</v>
      </c>
      <c r="BM694" s="167">
        <v>1</v>
      </c>
      <c r="BN694" s="139">
        <v>0.5</v>
      </c>
      <c r="BO694" s="139" t="s">
        <v>109</v>
      </c>
      <c r="BP694" s="139" t="s">
        <v>105</v>
      </c>
      <c r="BQ694" s="139" t="s">
        <v>2858</v>
      </c>
      <c r="BX694" s="139">
        <v>0</v>
      </c>
      <c r="CE694" s="139" t="s">
        <v>3065</v>
      </c>
      <c r="CL694" s="139">
        <v>100</v>
      </c>
      <c r="CM694" s="139" t="e">
        <v>#N/A</v>
      </c>
    </row>
    <row r="695" spans="1:91">
      <c r="A695" s="159">
        <v>43298</v>
      </c>
      <c r="B695" s="139" t="s">
        <v>1496</v>
      </c>
      <c r="D695" s="139" t="s">
        <v>1497</v>
      </c>
      <c r="E695" s="139">
        <v>160</v>
      </c>
      <c r="F695" s="139">
        <v>4</v>
      </c>
      <c r="G695" s="160" t="s">
        <v>1301</v>
      </c>
      <c r="H695" s="139">
        <v>0</v>
      </c>
      <c r="I695" s="139">
        <v>20</v>
      </c>
      <c r="J695" s="169" t="s">
        <v>2507</v>
      </c>
      <c r="K695" s="148">
        <v>361.44</v>
      </c>
      <c r="L695" s="148">
        <v>361.64</v>
      </c>
      <c r="M695" s="149" t="s">
        <v>3064</v>
      </c>
      <c r="N695" s="164">
        <v>3</v>
      </c>
      <c r="P695" s="139" t="s">
        <v>13</v>
      </c>
      <c r="Q695" s="139" t="s">
        <v>2774</v>
      </c>
      <c r="R695" s="160" t="s">
        <v>2135</v>
      </c>
      <c r="S695" s="139" t="s">
        <v>21</v>
      </c>
      <c r="T695" s="139" t="s">
        <v>160</v>
      </c>
      <c r="U695" s="139" t="s">
        <v>139</v>
      </c>
      <c r="V695" s="139" t="s">
        <v>1509</v>
      </c>
      <c r="X695" s="165" t="s">
        <v>89</v>
      </c>
      <c r="Y695" s="139" t="s">
        <v>93</v>
      </c>
      <c r="AD695" s="139" t="s">
        <v>146</v>
      </c>
      <c r="AE695" s="139">
        <v>0</v>
      </c>
      <c r="AG695" s="139" t="s">
        <v>2508</v>
      </c>
      <c r="AH695" s="160">
        <v>75</v>
      </c>
      <c r="AI695" s="166">
        <v>3</v>
      </c>
      <c r="AJ695" s="139">
        <v>1</v>
      </c>
      <c r="AK695" s="167" t="s">
        <v>109</v>
      </c>
      <c r="AL695" s="139" t="s">
        <v>107</v>
      </c>
      <c r="AN695" s="139">
        <v>0</v>
      </c>
      <c r="AT695" s="139">
        <v>0</v>
      </c>
      <c r="AZ695" s="139">
        <v>24</v>
      </c>
      <c r="BA695" s="139">
        <v>6</v>
      </c>
      <c r="BB695" s="139">
        <v>3</v>
      </c>
      <c r="BC695" s="139" t="s">
        <v>109</v>
      </c>
      <c r="BD695" s="139" t="s">
        <v>107</v>
      </c>
      <c r="BF695" s="167">
        <v>0</v>
      </c>
      <c r="BL695" s="139">
        <v>1</v>
      </c>
      <c r="BM695" s="167">
        <v>1</v>
      </c>
      <c r="BN695" s="139">
        <v>0.5</v>
      </c>
      <c r="BO695" s="139" t="s">
        <v>109</v>
      </c>
      <c r="BP695" s="139" t="s">
        <v>105</v>
      </c>
      <c r="BQ695" s="139" t="s">
        <v>2858</v>
      </c>
      <c r="BX695" s="139">
        <v>0</v>
      </c>
      <c r="CE695" s="139" t="s">
        <v>3065</v>
      </c>
      <c r="CL695" s="139">
        <v>100</v>
      </c>
      <c r="CM695" s="139" t="e">
        <v>#N/A</v>
      </c>
    </row>
    <row r="696" spans="1:91">
      <c r="A696" s="159">
        <v>43298</v>
      </c>
      <c r="B696" s="139" t="s">
        <v>1496</v>
      </c>
      <c r="D696" s="139" t="s">
        <v>1497</v>
      </c>
      <c r="E696" s="139">
        <v>160</v>
      </c>
      <c r="F696" s="139">
        <v>4</v>
      </c>
      <c r="G696" s="160" t="s">
        <v>1301</v>
      </c>
      <c r="H696" s="139">
        <v>20</v>
      </c>
      <c r="I696" s="139">
        <v>74</v>
      </c>
      <c r="J696" s="169" t="s">
        <v>2507</v>
      </c>
      <c r="K696" s="148">
        <v>361.64</v>
      </c>
      <c r="L696" s="148">
        <v>362.18</v>
      </c>
      <c r="M696" s="149" t="s">
        <v>3066</v>
      </c>
      <c r="N696" s="164">
        <v>3</v>
      </c>
      <c r="O696" s="139" t="s">
        <v>28</v>
      </c>
      <c r="P696" s="139" t="s">
        <v>12</v>
      </c>
      <c r="Q696" s="139" t="s">
        <v>2630</v>
      </c>
      <c r="R696" s="160" t="s">
        <v>21</v>
      </c>
      <c r="S696" s="139" t="s">
        <v>2135</v>
      </c>
      <c r="T696" s="139" t="s">
        <v>160</v>
      </c>
      <c r="U696" s="139" t="s">
        <v>139</v>
      </c>
      <c r="V696" s="139" t="s">
        <v>1509</v>
      </c>
      <c r="X696" s="165" t="s">
        <v>89</v>
      </c>
      <c r="Y696" s="139" t="s">
        <v>93</v>
      </c>
      <c r="AD696" s="139" t="s">
        <v>146</v>
      </c>
      <c r="AE696" s="139">
        <v>0</v>
      </c>
      <c r="AG696" s="139" t="s">
        <v>2508</v>
      </c>
      <c r="AH696" s="160">
        <v>97</v>
      </c>
      <c r="AI696" s="166">
        <v>4</v>
      </c>
      <c r="AJ696" s="139">
        <v>1</v>
      </c>
      <c r="AK696" s="167" t="s">
        <v>109</v>
      </c>
      <c r="AL696" s="139" t="s">
        <v>107</v>
      </c>
      <c r="AN696" s="139">
        <v>0</v>
      </c>
      <c r="AT696" s="139">
        <v>0</v>
      </c>
      <c r="AZ696" s="139">
        <v>2</v>
      </c>
      <c r="BA696" s="139">
        <v>2</v>
      </c>
      <c r="BB696" s="139">
        <v>1</v>
      </c>
      <c r="BC696" s="139" t="s">
        <v>109</v>
      </c>
      <c r="BD696" s="139" t="s">
        <v>107</v>
      </c>
      <c r="BF696" s="167">
        <v>0</v>
      </c>
      <c r="BL696" s="139">
        <v>1</v>
      </c>
      <c r="BM696" s="167">
        <v>0.5</v>
      </c>
      <c r="BN696" s="139">
        <v>0.5</v>
      </c>
      <c r="BO696" s="139" t="s">
        <v>109</v>
      </c>
      <c r="BP696" s="139" t="s">
        <v>105</v>
      </c>
      <c r="BQ696" s="139" t="s">
        <v>2858</v>
      </c>
      <c r="BX696" s="139">
        <v>0</v>
      </c>
      <c r="CE696" s="139" t="s">
        <v>2911</v>
      </c>
      <c r="CL696" s="139">
        <v>100</v>
      </c>
      <c r="CM696" s="139" t="s">
        <v>2860</v>
      </c>
    </row>
    <row r="697" spans="1:91">
      <c r="A697" s="159">
        <v>43298</v>
      </c>
      <c r="B697" s="139" t="s">
        <v>1496</v>
      </c>
      <c r="D697" s="139" t="s">
        <v>1497</v>
      </c>
      <c r="E697" s="139">
        <v>161</v>
      </c>
      <c r="F697" s="139">
        <v>1</v>
      </c>
      <c r="G697" s="160" t="s">
        <v>1303</v>
      </c>
      <c r="H697" s="139">
        <v>0</v>
      </c>
      <c r="I697" s="139">
        <v>27</v>
      </c>
      <c r="J697" s="169" t="s">
        <v>2507</v>
      </c>
      <c r="K697" s="148">
        <v>362.15</v>
      </c>
      <c r="L697" s="148">
        <v>362.41999999999996</v>
      </c>
      <c r="M697" s="149" t="s">
        <v>3066</v>
      </c>
      <c r="N697" s="164">
        <v>3</v>
      </c>
      <c r="O697" s="139" t="s">
        <v>28</v>
      </c>
      <c r="P697" s="139" t="s">
        <v>12</v>
      </c>
      <c r="Q697" s="139" t="s">
        <v>2630</v>
      </c>
      <c r="R697" s="160" t="s">
        <v>2135</v>
      </c>
      <c r="S697" s="139" t="s">
        <v>21</v>
      </c>
      <c r="T697" s="139" t="s">
        <v>160</v>
      </c>
      <c r="U697" s="139" t="s">
        <v>139</v>
      </c>
      <c r="V697" s="139" t="s">
        <v>1509</v>
      </c>
      <c r="X697" s="165" t="s">
        <v>89</v>
      </c>
      <c r="Y697" s="139" t="s">
        <v>93</v>
      </c>
      <c r="AD697" s="139" t="s">
        <v>146</v>
      </c>
      <c r="AE697" s="139">
        <v>0</v>
      </c>
      <c r="AG697" s="139" t="s">
        <v>2508</v>
      </c>
      <c r="AH697" s="160">
        <v>97</v>
      </c>
      <c r="AI697" s="166">
        <v>4</v>
      </c>
      <c r="AJ697" s="139">
        <v>1</v>
      </c>
      <c r="AK697" s="167" t="s">
        <v>109</v>
      </c>
      <c r="AL697" s="139" t="s">
        <v>107</v>
      </c>
      <c r="AN697" s="139">
        <v>0</v>
      </c>
      <c r="AT697" s="139">
        <v>0</v>
      </c>
      <c r="AZ697" s="139">
        <v>2</v>
      </c>
      <c r="BA697" s="139">
        <v>2</v>
      </c>
      <c r="BB697" s="139">
        <v>1</v>
      </c>
      <c r="BC697" s="139" t="s">
        <v>109</v>
      </c>
      <c r="BD697" s="139" t="s">
        <v>107</v>
      </c>
      <c r="BF697" s="167">
        <v>0</v>
      </c>
      <c r="BL697" s="139">
        <v>1</v>
      </c>
      <c r="BM697" s="167">
        <v>0.5</v>
      </c>
      <c r="BN697" s="139">
        <v>0.5</v>
      </c>
      <c r="BO697" s="139" t="s">
        <v>109</v>
      </c>
      <c r="BP697" s="139" t="s">
        <v>105</v>
      </c>
      <c r="BQ697" s="139" t="s">
        <v>2858</v>
      </c>
      <c r="BX697" s="139">
        <v>0</v>
      </c>
      <c r="CE697" s="139" t="s">
        <v>2911</v>
      </c>
      <c r="CL697" s="139">
        <v>100</v>
      </c>
      <c r="CM697" s="139" t="s">
        <v>2860</v>
      </c>
    </row>
    <row r="698" spans="1:91">
      <c r="A698" s="159">
        <v>43298</v>
      </c>
      <c r="B698" s="139" t="s">
        <v>1496</v>
      </c>
      <c r="D698" s="139" t="s">
        <v>1497</v>
      </c>
      <c r="E698" s="139">
        <v>161</v>
      </c>
      <c r="F698" s="139">
        <v>1</v>
      </c>
      <c r="G698" s="160" t="s">
        <v>1303</v>
      </c>
      <c r="H698" s="139">
        <v>27</v>
      </c>
      <c r="I698" s="139">
        <v>59</v>
      </c>
      <c r="J698" s="169" t="s">
        <v>2507</v>
      </c>
      <c r="K698" s="148">
        <v>362.41999999999996</v>
      </c>
      <c r="L698" s="148">
        <v>362.73999999999995</v>
      </c>
      <c r="M698" s="149" t="s">
        <v>3067</v>
      </c>
      <c r="N698" s="164">
        <v>2</v>
      </c>
      <c r="P698" s="139" t="s">
        <v>13</v>
      </c>
      <c r="Q698" s="139" t="s">
        <v>2774</v>
      </c>
      <c r="R698" s="160" t="s">
        <v>21</v>
      </c>
      <c r="S698" s="139" t="s">
        <v>21</v>
      </c>
      <c r="T698" s="139" t="s">
        <v>160</v>
      </c>
      <c r="U698" s="139" t="s">
        <v>138</v>
      </c>
      <c r="V698" s="139" t="s">
        <v>1509</v>
      </c>
      <c r="X698" s="165" t="s">
        <v>89</v>
      </c>
      <c r="Y698" s="139" t="s">
        <v>1492</v>
      </c>
      <c r="AD698" s="139" t="s">
        <v>146</v>
      </c>
      <c r="AE698" s="139">
        <v>0</v>
      </c>
      <c r="AG698" s="139" t="s">
        <v>2508</v>
      </c>
      <c r="AH698" s="160">
        <v>85</v>
      </c>
      <c r="AI698" s="166">
        <v>3</v>
      </c>
      <c r="AJ698" s="139">
        <v>1</v>
      </c>
      <c r="AK698" s="167" t="s">
        <v>110</v>
      </c>
      <c r="AL698" s="139" t="s">
        <v>107</v>
      </c>
      <c r="AN698" s="139">
        <v>0</v>
      </c>
      <c r="AT698" s="139">
        <v>0</v>
      </c>
      <c r="AZ698" s="139">
        <v>14</v>
      </c>
      <c r="BA698" s="139">
        <v>5</v>
      </c>
      <c r="BB698" s="139">
        <v>2</v>
      </c>
      <c r="BC698" s="139" t="s">
        <v>110</v>
      </c>
      <c r="BD698" s="139" t="s">
        <v>107</v>
      </c>
      <c r="BF698" s="167">
        <v>0</v>
      </c>
      <c r="BL698" s="139">
        <v>1</v>
      </c>
      <c r="BM698" s="167">
        <v>0.5</v>
      </c>
      <c r="BN698" s="139">
        <v>0.5</v>
      </c>
      <c r="BO698" s="139" t="s">
        <v>113</v>
      </c>
      <c r="BP698" s="139" t="s">
        <v>107</v>
      </c>
      <c r="BX698" s="139">
        <v>0</v>
      </c>
      <c r="CE698" s="139" t="s">
        <v>2862</v>
      </c>
      <c r="CL698" s="139">
        <v>100</v>
      </c>
      <c r="CM698" s="139" t="e">
        <v>#N/A</v>
      </c>
    </row>
    <row r="699" spans="1:91">
      <c r="A699" s="159">
        <v>43298</v>
      </c>
      <c r="B699" s="139" t="s">
        <v>1496</v>
      </c>
      <c r="D699" s="139" t="s">
        <v>1497</v>
      </c>
      <c r="E699" s="139">
        <v>161</v>
      </c>
      <c r="F699" s="139">
        <v>1</v>
      </c>
      <c r="G699" s="160" t="s">
        <v>1303</v>
      </c>
      <c r="H699" s="139">
        <v>59</v>
      </c>
      <c r="I699" s="139">
        <v>93</v>
      </c>
      <c r="J699" s="169" t="s">
        <v>2507</v>
      </c>
      <c r="K699" s="148">
        <v>362.73999999999995</v>
      </c>
      <c r="L699" s="148">
        <v>363.08</v>
      </c>
      <c r="M699" s="149" t="s">
        <v>3068</v>
      </c>
      <c r="N699" s="164" t="s">
        <v>1499</v>
      </c>
      <c r="O699" s="139" t="s">
        <v>28</v>
      </c>
      <c r="P699" s="139" t="s">
        <v>12</v>
      </c>
      <c r="Q699" s="139" t="s">
        <v>2630</v>
      </c>
      <c r="R699" s="160" t="s">
        <v>21</v>
      </c>
      <c r="S699" s="139" t="s">
        <v>2135</v>
      </c>
      <c r="T699" s="139" t="s">
        <v>160</v>
      </c>
      <c r="U699" s="139" t="s">
        <v>138</v>
      </c>
      <c r="V699" s="139" t="s">
        <v>1509</v>
      </c>
      <c r="X699" s="165" t="s">
        <v>89</v>
      </c>
      <c r="Y699" s="139" t="s">
        <v>93</v>
      </c>
      <c r="AD699" s="139" t="s">
        <v>146</v>
      </c>
      <c r="AE699" s="139">
        <v>0</v>
      </c>
      <c r="AG699" s="139" t="s">
        <v>2508</v>
      </c>
      <c r="AH699" s="160">
        <v>95</v>
      </c>
      <c r="AI699" s="166">
        <v>3</v>
      </c>
      <c r="AJ699" s="139">
        <v>1</v>
      </c>
      <c r="AK699" s="167" t="s">
        <v>109</v>
      </c>
      <c r="AL699" s="139" t="s">
        <v>107</v>
      </c>
      <c r="AN699" s="139">
        <v>0</v>
      </c>
      <c r="AT699" s="139">
        <v>0</v>
      </c>
      <c r="AZ699" s="139">
        <v>3</v>
      </c>
      <c r="BA699" s="139">
        <v>4</v>
      </c>
      <c r="BB699" s="139">
        <v>1</v>
      </c>
      <c r="BC699" s="139" t="s">
        <v>109</v>
      </c>
      <c r="BD699" s="139" t="s">
        <v>107</v>
      </c>
      <c r="BF699" s="167">
        <v>0</v>
      </c>
      <c r="BL699" s="139">
        <v>2</v>
      </c>
      <c r="BM699" s="167">
        <v>1</v>
      </c>
      <c r="BN699" s="139">
        <v>0.5</v>
      </c>
      <c r="BO699" s="139" t="s">
        <v>109</v>
      </c>
      <c r="BP699" s="139" t="s">
        <v>105</v>
      </c>
      <c r="BX699" s="139">
        <v>0</v>
      </c>
      <c r="CE699" s="139" t="s">
        <v>2911</v>
      </c>
      <c r="CL699" s="139">
        <v>100</v>
      </c>
      <c r="CM699" s="139" t="s">
        <v>2860</v>
      </c>
    </row>
    <row r="700" spans="1:91">
      <c r="A700" s="159">
        <v>43298</v>
      </c>
      <c r="B700" s="139" t="s">
        <v>1496</v>
      </c>
      <c r="D700" s="139" t="s">
        <v>1497</v>
      </c>
      <c r="E700" s="139">
        <v>161</v>
      </c>
      <c r="F700" s="139">
        <v>2</v>
      </c>
      <c r="G700" s="160" t="s">
        <v>1305</v>
      </c>
      <c r="H700" s="139">
        <v>0</v>
      </c>
      <c r="I700" s="139">
        <v>57</v>
      </c>
      <c r="J700" s="169" t="s">
        <v>2507</v>
      </c>
      <c r="K700" s="148">
        <v>363.08</v>
      </c>
      <c r="L700" s="148">
        <v>363.65</v>
      </c>
      <c r="M700" s="149" t="s">
        <v>3068</v>
      </c>
      <c r="N700" s="164" t="s">
        <v>1499</v>
      </c>
      <c r="O700" s="139" t="s">
        <v>28</v>
      </c>
      <c r="P700" s="139" t="s">
        <v>12</v>
      </c>
      <c r="Q700" s="139" t="s">
        <v>2630</v>
      </c>
      <c r="R700" s="160" t="s">
        <v>2135</v>
      </c>
      <c r="S700" s="139" t="s">
        <v>2135</v>
      </c>
      <c r="T700" s="139" t="s">
        <v>160</v>
      </c>
      <c r="U700" s="139" t="s">
        <v>138</v>
      </c>
      <c r="V700" s="139" t="s">
        <v>1509</v>
      </c>
      <c r="X700" s="165" t="s">
        <v>89</v>
      </c>
      <c r="Y700" s="139" t="s">
        <v>93</v>
      </c>
      <c r="AD700" s="139" t="s">
        <v>146</v>
      </c>
      <c r="AE700" s="139">
        <v>0</v>
      </c>
      <c r="AG700" s="139" t="s">
        <v>2508</v>
      </c>
      <c r="AH700" s="160">
        <v>95</v>
      </c>
      <c r="AI700" s="166">
        <v>3</v>
      </c>
      <c r="AJ700" s="139">
        <v>1</v>
      </c>
      <c r="AK700" s="167" t="s">
        <v>109</v>
      </c>
      <c r="AL700" s="139" t="s">
        <v>107</v>
      </c>
      <c r="AN700" s="139">
        <v>0</v>
      </c>
      <c r="AT700" s="139">
        <v>0</v>
      </c>
      <c r="AZ700" s="139">
        <v>3</v>
      </c>
      <c r="BA700" s="139">
        <v>4</v>
      </c>
      <c r="BB700" s="139">
        <v>1</v>
      </c>
      <c r="BC700" s="139" t="s">
        <v>109</v>
      </c>
      <c r="BD700" s="139" t="s">
        <v>107</v>
      </c>
      <c r="BF700" s="167">
        <v>0</v>
      </c>
      <c r="BL700" s="139">
        <v>2</v>
      </c>
      <c r="BM700" s="167">
        <v>1</v>
      </c>
      <c r="BN700" s="139">
        <v>0.5</v>
      </c>
      <c r="BO700" s="139" t="s">
        <v>109</v>
      </c>
      <c r="BP700" s="139" t="s">
        <v>105</v>
      </c>
      <c r="BX700" s="139">
        <v>0</v>
      </c>
      <c r="CE700" s="139" t="s">
        <v>2911</v>
      </c>
      <c r="CL700" s="139">
        <v>100</v>
      </c>
      <c r="CM700" s="139" t="s">
        <v>2860</v>
      </c>
    </row>
    <row r="701" spans="1:91">
      <c r="A701" s="159">
        <v>43298</v>
      </c>
      <c r="B701" s="139" t="s">
        <v>1496</v>
      </c>
      <c r="D701" s="139" t="s">
        <v>1497</v>
      </c>
      <c r="E701" s="139">
        <v>161</v>
      </c>
      <c r="F701" s="139">
        <v>3</v>
      </c>
      <c r="G701" s="160" t="s">
        <v>1307</v>
      </c>
      <c r="H701" s="139">
        <v>0</v>
      </c>
      <c r="I701" s="139">
        <v>70.5</v>
      </c>
      <c r="J701" s="169" t="s">
        <v>2507</v>
      </c>
      <c r="K701" s="148">
        <v>363.65</v>
      </c>
      <c r="L701" s="148">
        <v>364.35499999999996</v>
      </c>
      <c r="M701" s="149" t="s">
        <v>3068</v>
      </c>
      <c r="N701" s="164" t="s">
        <v>1499</v>
      </c>
      <c r="O701" s="139" t="s">
        <v>28</v>
      </c>
      <c r="P701" s="139" t="s">
        <v>12</v>
      </c>
      <c r="Q701" s="139" t="s">
        <v>2630</v>
      </c>
      <c r="R701" s="160" t="s">
        <v>2135</v>
      </c>
      <c r="S701" s="139" t="s">
        <v>2135</v>
      </c>
      <c r="T701" s="139" t="s">
        <v>160</v>
      </c>
      <c r="U701" s="139" t="s">
        <v>138</v>
      </c>
      <c r="V701" s="139" t="s">
        <v>1509</v>
      </c>
      <c r="X701" s="165" t="s">
        <v>89</v>
      </c>
      <c r="Y701" s="139" t="s">
        <v>93</v>
      </c>
      <c r="AD701" s="139" t="s">
        <v>146</v>
      </c>
      <c r="AE701" s="139">
        <v>0</v>
      </c>
      <c r="AG701" s="139" t="s">
        <v>2508</v>
      </c>
      <c r="AH701" s="160">
        <v>95</v>
      </c>
      <c r="AI701" s="166">
        <v>3</v>
      </c>
      <c r="AJ701" s="139">
        <v>1</v>
      </c>
      <c r="AK701" s="167" t="s">
        <v>109</v>
      </c>
      <c r="AL701" s="139" t="s">
        <v>107</v>
      </c>
      <c r="AN701" s="139">
        <v>0</v>
      </c>
      <c r="AT701" s="139">
        <v>0</v>
      </c>
      <c r="AZ701" s="139">
        <v>3</v>
      </c>
      <c r="BA701" s="139">
        <v>4</v>
      </c>
      <c r="BB701" s="139">
        <v>1</v>
      </c>
      <c r="BC701" s="139" t="s">
        <v>109</v>
      </c>
      <c r="BD701" s="139" t="s">
        <v>107</v>
      </c>
      <c r="BF701" s="167">
        <v>0</v>
      </c>
      <c r="BL701" s="139">
        <v>2</v>
      </c>
      <c r="BM701" s="167">
        <v>1</v>
      </c>
      <c r="BN701" s="139">
        <v>0.5</v>
      </c>
      <c r="BO701" s="139" t="s">
        <v>109</v>
      </c>
      <c r="BP701" s="139" t="s">
        <v>105</v>
      </c>
      <c r="BX701" s="139">
        <v>0</v>
      </c>
      <c r="CE701" s="139" t="s">
        <v>2911</v>
      </c>
      <c r="CL701" s="139">
        <v>100</v>
      </c>
      <c r="CM701" s="139" t="s">
        <v>2860</v>
      </c>
    </row>
    <row r="702" spans="1:91">
      <c r="A702" s="159">
        <v>43298</v>
      </c>
      <c r="B702" s="139" t="s">
        <v>1496</v>
      </c>
      <c r="D702" s="139" t="s">
        <v>1497</v>
      </c>
      <c r="E702" s="139">
        <v>161</v>
      </c>
      <c r="F702" s="139">
        <v>4</v>
      </c>
      <c r="G702" s="160" t="s">
        <v>1309</v>
      </c>
      <c r="H702" s="139">
        <v>0</v>
      </c>
      <c r="I702" s="139">
        <v>6.5</v>
      </c>
      <c r="J702" s="169" t="s">
        <v>2507</v>
      </c>
      <c r="K702" s="148">
        <v>364.35500000000002</v>
      </c>
      <c r="L702" s="148">
        <v>364.42</v>
      </c>
      <c r="M702" s="149" t="s">
        <v>3068</v>
      </c>
      <c r="N702" s="164" t="s">
        <v>1499</v>
      </c>
      <c r="O702" s="139" t="s">
        <v>28</v>
      </c>
      <c r="P702" s="139" t="s">
        <v>12</v>
      </c>
      <c r="Q702" s="139" t="s">
        <v>2630</v>
      </c>
      <c r="R702" s="160" t="s">
        <v>2135</v>
      </c>
      <c r="S702" s="139" t="s">
        <v>21</v>
      </c>
      <c r="T702" s="139" t="s">
        <v>160</v>
      </c>
      <c r="U702" s="139" t="s">
        <v>138</v>
      </c>
      <c r="V702" s="139" t="s">
        <v>1509</v>
      </c>
      <c r="X702" s="165" t="s">
        <v>89</v>
      </c>
      <c r="Y702" s="139" t="s">
        <v>93</v>
      </c>
      <c r="AD702" s="139" t="s">
        <v>146</v>
      </c>
      <c r="AE702" s="139">
        <v>0</v>
      </c>
      <c r="AG702" s="139" t="s">
        <v>2508</v>
      </c>
      <c r="AH702" s="160">
        <v>95</v>
      </c>
      <c r="AI702" s="166">
        <v>3</v>
      </c>
      <c r="AJ702" s="139">
        <v>1</v>
      </c>
      <c r="AK702" s="167" t="s">
        <v>109</v>
      </c>
      <c r="AL702" s="139" t="s">
        <v>107</v>
      </c>
      <c r="AN702" s="139">
        <v>0</v>
      </c>
      <c r="AT702" s="139">
        <v>0</v>
      </c>
      <c r="AZ702" s="139">
        <v>3</v>
      </c>
      <c r="BA702" s="139">
        <v>4</v>
      </c>
      <c r="BB702" s="139">
        <v>1</v>
      </c>
      <c r="BC702" s="139" t="s">
        <v>109</v>
      </c>
      <c r="BD702" s="139" t="s">
        <v>107</v>
      </c>
      <c r="BF702" s="167">
        <v>0</v>
      </c>
      <c r="BL702" s="139">
        <v>2</v>
      </c>
      <c r="BM702" s="167">
        <v>1</v>
      </c>
      <c r="BN702" s="139">
        <v>0.5</v>
      </c>
      <c r="BO702" s="139" t="s">
        <v>109</v>
      </c>
      <c r="BP702" s="139" t="s">
        <v>105</v>
      </c>
      <c r="BX702" s="139">
        <v>0</v>
      </c>
      <c r="CE702" s="139" t="s">
        <v>2911</v>
      </c>
      <c r="CL702" s="139">
        <v>100</v>
      </c>
      <c r="CM702" s="139" t="s">
        <v>2860</v>
      </c>
    </row>
    <row r="703" spans="1:91">
      <c r="A703" s="159">
        <v>43298</v>
      </c>
      <c r="B703" s="139" t="s">
        <v>1496</v>
      </c>
      <c r="D703" s="139" t="s">
        <v>1497</v>
      </c>
      <c r="E703" s="139">
        <v>161</v>
      </c>
      <c r="F703" s="139">
        <v>4</v>
      </c>
      <c r="G703" s="160" t="s">
        <v>1309</v>
      </c>
      <c r="H703" s="139">
        <v>6.5</v>
      </c>
      <c r="I703" s="139">
        <v>40</v>
      </c>
      <c r="J703" s="169" t="s">
        <v>2507</v>
      </c>
      <c r="K703" s="148">
        <v>364.42</v>
      </c>
      <c r="L703" s="148">
        <v>364.755</v>
      </c>
      <c r="M703" s="149" t="s">
        <v>3069</v>
      </c>
      <c r="N703" s="164" t="s">
        <v>1499</v>
      </c>
      <c r="P703" s="139" t="s">
        <v>13</v>
      </c>
      <c r="Q703" s="139" t="s">
        <v>2774</v>
      </c>
      <c r="R703" s="160" t="s">
        <v>21</v>
      </c>
      <c r="S703" s="139" t="s">
        <v>2135</v>
      </c>
      <c r="T703" s="139" t="s">
        <v>160</v>
      </c>
      <c r="U703" s="139" t="s">
        <v>138</v>
      </c>
      <c r="V703" s="139" t="s">
        <v>1509</v>
      </c>
      <c r="X703" s="165" t="s">
        <v>89</v>
      </c>
      <c r="Y703" s="139" t="s">
        <v>1492</v>
      </c>
      <c r="AD703" s="139" t="s">
        <v>146</v>
      </c>
      <c r="AE703" s="139">
        <v>0</v>
      </c>
      <c r="AG703" s="139" t="s">
        <v>2508</v>
      </c>
      <c r="AH703" s="160">
        <v>69</v>
      </c>
      <c r="AI703" s="166">
        <v>3</v>
      </c>
      <c r="AJ703" s="139">
        <v>1</v>
      </c>
      <c r="AK703" s="167" t="s">
        <v>109</v>
      </c>
      <c r="AL703" s="139" t="s">
        <v>107</v>
      </c>
      <c r="AN703" s="139">
        <v>0</v>
      </c>
      <c r="AT703" s="139">
        <v>0</v>
      </c>
      <c r="AZ703" s="139">
        <v>30</v>
      </c>
      <c r="BA703" s="139">
        <v>5</v>
      </c>
      <c r="BB703" s="139">
        <v>2</v>
      </c>
      <c r="BC703" s="139" t="s">
        <v>110</v>
      </c>
      <c r="BD703" s="139" t="s">
        <v>107</v>
      </c>
      <c r="BF703" s="167">
        <v>0</v>
      </c>
      <c r="BL703" s="139">
        <v>1</v>
      </c>
      <c r="BM703" s="167">
        <v>2</v>
      </c>
      <c r="BN703" s="139">
        <v>0.5</v>
      </c>
      <c r="BO703" s="139" t="s">
        <v>113</v>
      </c>
      <c r="BP703" s="139" t="s">
        <v>107</v>
      </c>
      <c r="BX703" s="139">
        <v>0</v>
      </c>
      <c r="CE703" s="139" t="s">
        <v>2862</v>
      </c>
      <c r="CL703" s="139">
        <v>100</v>
      </c>
      <c r="CM703" s="139" t="e">
        <v>#N/A</v>
      </c>
    </row>
    <row r="704" spans="1:91">
      <c r="A704" s="159">
        <v>43298</v>
      </c>
      <c r="B704" s="139" t="s">
        <v>1496</v>
      </c>
      <c r="D704" s="139" t="s">
        <v>1497</v>
      </c>
      <c r="E704" s="139">
        <v>162</v>
      </c>
      <c r="F704" s="139">
        <v>1</v>
      </c>
      <c r="G704" s="160" t="s">
        <v>1311</v>
      </c>
      <c r="H704" s="139">
        <v>0</v>
      </c>
      <c r="I704" s="139">
        <v>33.5</v>
      </c>
      <c r="J704" s="169" t="s">
        <v>2507</v>
      </c>
      <c r="K704" s="148">
        <v>364.65</v>
      </c>
      <c r="L704" s="148">
        <v>364.98499999999996</v>
      </c>
      <c r="M704" s="149" t="s">
        <v>3069</v>
      </c>
      <c r="N704" s="164" t="s">
        <v>1499</v>
      </c>
      <c r="P704" s="139" t="s">
        <v>13</v>
      </c>
      <c r="Q704" s="139" t="s">
        <v>2774</v>
      </c>
      <c r="R704" s="160" t="s">
        <v>2135</v>
      </c>
      <c r="S704" s="139" t="s">
        <v>2135</v>
      </c>
      <c r="T704" s="139" t="s">
        <v>160</v>
      </c>
      <c r="U704" s="139" t="s">
        <v>138</v>
      </c>
      <c r="V704" s="139" t="s">
        <v>1509</v>
      </c>
      <c r="X704" s="165" t="s">
        <v>89</v>
      </c>
      <c r="Y704" s="139" t="s">
        <v>1492</v>
      </c>
      <c r="AD704" s="139" t="s">
        <v>146</v>
      </c>
      <c r="AE704" s="139">
        <v>0</v>
      </c>
      <c r="AG704" s="139" t="s">
        <v>2508</v>
      </c>
      <c r="AH704" s="160">
        <v>69</v>
      </c>
      <c r="AI704" s="166">
        <v>3</v>
      </c>
      <c r="AJ704" s="139">
        <v>1</v>
      </c>
      <c r="AK704" s="167" t="s">
        <v>109</v>
      </c>
      <c r="AL704" s="139" t="s">
        <v>107</v>
      </c>
      <c r="AN704" s="139">
        <v>0</v>
      </c>
      <c r="AT704" s="139">
        <v>0</v>
      </c>
      <c r="AZ704" s="139">
        <v>30</v>
      </c>
      <c r="BA704" s="139">
        <v>5</v>
      </c>
      <c r="BB704" s="139">
        <v>2</v>
      </c>
      <c r="BC704" s="139" t="s">
        <v>110</v>
      </c>
      <c r="BD704" s="139" t="s">
        <v>107</v>
      </c>
      <c r="BF704" s="167">
        <v>0</v>
      </c>
      <c r="BL704" s="139">
        <v>1</v>
      </c>
      <c r="BM704" s="167">
        <v>2</v>
      </c>
      <c r="BN704" s="139">
        <v>0.5</v>
      </c>
      <c r="BO704" s="139" t="s">
        <v>113</v>
      </c>
      <c r="BP704" s="139" t="s">
        <v>107</v>
      </c>
      <c r="BX704" s="139">
        <v>0</v>
      </c>
      <c r="CE704" s="139" t="s">
        <v>2862</v>
      </c>
      <c r="CL704" s="139">
        <v>100</v>
      </c>
      <c r="CM704" s="139" t="e">
        <v>#N/A</v>
      </c>
    </row>
    <row r="705" spans="1:91">
      <c r="A705" s="159">
        <v>43298</v>
      </c>
      <c r="B705" s="139" t="s">
        <v>1496</v>
      </c>
      <c r="D705" s="139" t="s">
        <v>1497</v>
      </c>
      <c r="E705" s="139">
        <v>163</v>
      </c>
      <c r="F705" s="139">
        <v>1</v>
      </c>
      <c r="G705" s="160" t="s">
        <v>1313</v>
      </c>
      <c r="H705" s="139">
        <v>0</v>
      </c>
      <c r="I705" s="139">
        <v>81</v>
      </c>
      <c r="J705" s="169" t="s">
        <v>2507</v>
      </c>
      <c r="K705" s="148">
        <v>365.15</v>
      </c>
      <c r="L705" s="148">
        <v>365.96</v>
      </c>
      <c r="M705" s="149" t="s">
        <v>3069</v>
      </c>
      <c r="N705" s="164" t="s">
        <v>1499</v>
      </c>
      <c r="P705" s="139" t="s">
        <v>13</v>
      </c>
      <c r="Q705" s="139" t="s">
        <v>2774</v>
      </c>
      <c r="R705" s="160" t="s">
        <v>2135</v>
      </c>
      <c r="S705" s="139" t="s">
        <v>2135</v>
      </c>
      <c r="T705" s="139" t="s">
        <v>160</v>
      </c>
      <c r="U705" s="139" t="s">
        <v>138</v>
      </c>
      <c r="V705" s="139" t="s">
        <v>1509</v>
      </c>
      <c r="X705" s="165" t="s">
        <v>89</v>
      </c>
      <c r="Y705" s="139" t="s">
        <v>1492</v>
      </c>
      <c r="AD705" s="139" t="s">
        <v>146</v>
      </c>
      <c r="AE705" s="139">
        <v>0</v>
      </c>
      <c r="AG705" s="139" t="s">
        <v>2508</v>
      </c>
      <c r="AH705" s="160">
        <v>69</v>
      </c>
      <c r="AI705" s="166">
        <v>3</v>
      </c>
      <c r="AJ705" s="139">
        <v>1</v>
      </c>
      <c r="AK705" s="167" t="s">
        <v>109</v>
      </c>
      <c r="AL705" s="139" t="s">
        <v>107</v>
      </c>
      <c r="AN705" s="139">
        <v>0</v>
      </c>
      <c r="AT705" s="139">
        <v>0</v>
      </c>
      <c r="AZ705" s="139">
        <v>30</v>
      </c>
      <c r="BA705" s="139">
        <v>5</v>
      </c>
      <c r="BB705" s="139">
        <v>2</v>
      </c>
      <c r="BC705" s="139" t="s">
        <v>110</v>
      </c>
      <c r="BD705" s="139" t="s">
        <v>107</v>
      </c>
      <c r="BF705" s="167">
        <v>0</v>
      </c>
      <c r="BL705" s="139">
        <v>1</v>
      </c>
      <c r="BM705" s="167">
        <v>2</v>
      </c>
      <c r="BN705" s="139">
        <v>0.5</v>
      </c>
      <c r="BO705" s="139" t="s">
        <v>113</v>
      </c>
      <c r="BP705" s="139" t="s">
        <v>107</v>
      </c>
      <c r="BX705" s="139">
        <v>0</v>
      </c>
      <c r="CE705" s="139" t="s">
        <v>2862</v>
      </c>
      <c r="CL705" s="139">
        <v>100</v>
      </c>
      <c r="CM705" s="139" t="e">
        <v>#N/A</v>
      </c>
    </row>
    <row r="706" spans="1:91">
      <c r="A706" s="159">
        <v>43298</v>
      </c>
      <c r="B706" s="139" t="s">
        <v>1496</v>
      </c>
      <c r="D706" s="139" t="s">
        <v>1497</v>
      </c>
      <c r="E706" s="139">
        <v>163</v>
      </c>
      <c r="F706" s="139">
        <v>2</v>
      </c>
      <c r="G706" s="160" t="s">
        <v>1315</v>
      </c>
      <c r="H706" s="139">
        <v>0</v>
      </c>
      <c r="I706" s="139">
        <v>90</v>
      </c>
      <c r="J706" s="169" t="s">
        <v>2507</v>
      </c>
      <c r="K706" s="148">
        <v>365.96</v>
      </c>
      <c r="L706" s="148">
        <v>366.85999999999996</v>
      </c>
      <c r="M706" s="149" t="s">
        <v>3069</v>
      </c>
      <c r="N706" s="164" t="s">
        <v>1499</v>
      </c>
      <c r="P706" s="139" t="s">
        <v>13</v>
      </c>
      <c r="Q706" s="139" t="s">
        <v>2774</v>
      </c>
      <c r="R706" s="160" t="s">
        <v>2135</v>
      </c>
      <c r="S706" s="139" t="s">
        <v>2135</v>
      </c>
      <c r="T706" s="139" t="s">
        <v>160</v>
      </c>
      <c r="U706" s="139" t="s">
        <v>138</v>
      </c>
      <c r="V706" s="139" t="s">
        <v>1509</v>
      </c>
      <c r="X706" s="165" t="s">
        <v>89</v>
      </c>
      <c r="Y706" s="139" t="s">
        <v>1492</v>
      </c>
      <c r="AD706" s="139" t="s">
        <v>146</v>
      </c>
      <c r="AE706" s="139">
        <v>0</v>
      </c>
      <c r="AG706" s="139" t="s">
        <v>2508</v>
      </c>
      <c r="AH706" s="160">
        <v>69</v>
      </c>
      <c r="AI706" s="166">
        <v>3</v>
      </c>
      <c r="AJ706" s="139">
        <v>1</v>
      </c>
      <c r="AK706" s="167" t="s">
        <v>109</v>
      </c>
      <c r="AL706" s="139" t="s">
        <v>107</v>
      </c>
      <c r="AN706" s="139">
        <v>0</v>
      </c>
      <c r="AT706" s="139">
        <v>0</v>
      </c>
      <c r="AZ706" s="139">
        <v>30</v>
      </c>
      <c r="BA706" s="139">
        <v>5</v>
      </c>
      <c r="BB706" s="139">
        <v>2</v>
      </c>
      <c r="BC706" s="139" t="s">
        <v>110</v>
      </c>
      <c r="BD706" s="139" t="s">
        <v>107</v>
      </c>
      <c r="BF706" s="167">
        <v>0</v>
      </c>
      <c r="BL706" s="139">
        <v>1</v>
      </c>
      <c r="BM706" s="167">
        <v>2</v>
      </c>
      <c r="BN706" s="139">
        <v>0.5</v>
      </c>
      <c r="BO706" s="139" t="s">
        <v>113</v>
      </c>
      <c r="BP706" s="139" t="s">
        <v>107</v>
      </c>
      <c r="BX706" s="139">
        <v>0</v>
      </c>
      <c r="CE706" s="139" t="s">
        <v>2862</v>
      </c>
      <c r="CL706" s="139">
        <v>100</v>
      </c>
      <c r="CM706" s="139" t="e">
        <v>#N/A</v>
      </c>
    </row>
    <row r="707" spans="1:91">
      <c r="A707" s="159">
        <v>43298</v>
      </c>
      <c r="B707" s="139" t="s">
        <v>1496</v>
      </c>
      <c r="D707" s="139" t="s">
        <v>1497</v>
      </c>
      <c r="E707" s="139">
        <v>163</v>
      </c>
      <c r="F707" s="139">
        <v>3</v>
      </c>
      <c r="G707" s="160" t="s">
        <v>1317</v>
      </c>
      <c r="H707" s="139">
        <v>0</v>
      </c>
      <c r="I707" s="139">
        <v>78</v>
      </c>
      <c r="J707" s="169" t="s">
        <v>2507</v>
      </c>
      <c r="K707" s="148">
        <v>366.86</v>
      </c>
      <c r="L707" s="148">
        <v>367.64</v>
      </c>
      <c r="M707" s="149" t="s">
        <v>3069</v>
      </c>
      <c r="N707" s="164" t="s">
        <v>1499</v>
      </c>
      <c r="P707" s="139" t="s">
        <v>13</v>
      </c>
      <c r="Q707" s="139" t="s">
        <v>2774</v>
      </c>
      <c r="R707" s="160" t="s">
        <v>2135</v>
      </c>
      <c r="S707" s="139" t="s">
        <v>2135</v>
      </c>
      <c r="T707" s="139" t="s">
        <v>160</v>
      </c>
      <c r="U707" s="139" t="s">
        <v>138</v>
      </c>
      <c r="V707" s="139" t="s">
        <v>1509</v>
      </c>
      <c r="X707" s="165" t="s">
        <v>89</v>
      </c>
      <c r="Y707" s="139" t="s">
        <v>1492</v>
      </c>
      <c r="AD707" s="139" t="s">
        <v>146</v>
      </c>
      <c r="AE707" s="139">
        <v>0</v>
      </c>
      <c r="AG707" s="139" t="s">
        <v>2508</v>
      </c>
      <c r="AH707" s="160">
        <v>69</v>
      </c>
      <c r="AI707" s="166">
        <v>3</v>
      </c>
      <c r="AJ707" s="139">
        <v>1</v>
      </c>
      <c r="AK707" s="167" t="s">
        <v>109</v>
      </c>
      <c r="AL707" s="139" t="s">
        <v>107</v>
      </c>
      <c r="AN707" s="139">
        <v>0</v>
      </c>
      <c r="AT707" s="139">
        <v>0</v>
      </c>
      <c r="AZ707" s="139">
        <v>30</v>
      </c>
      <c r="BA707" s="139">
        <v>5</v>
      </c>
      <c r="BB707" s="139">
        <v>2</v>
      </c>
      <c r="BC707" s="139" t="s">
        <v>110</v>
      </c>
      <c r="BD707" s="139" t="s">
        <v>107</v>
      </c>
      <c r="BF707" s="167">
        <v>0</v>
      </c>
      <c r="BL707" s="139">
        <v>1</v>
      </c>
      <c r="BM707" s="167">
        <v>2</v>
      </c>
      <c r="BN707" s="139">
        <v>0.5</v>
      </c>
      <c r="BO707" s="139" t="s">
        <v>113</v>
      </c>
      <c r="BP707" s="139" t="s">
        <v>107</v>
      </c>
      <c r="BX707" s="139">
        <v>0</v>
      </c>
      <c r="CE707" s="139" t="s">
        <v>2862</v>
      </c>
      <c r="CL707" s="139">
        <v>100</v>
      </c>
      <c r="CM707" s="139" t="e">
        <v>#N/A</v>
      </c>
    </row>
    <row r="708" spans="1:91">
      <c r="A708" s="159">
        <v>43298</v>
      </c>
      <c r="B708" s="139" t="s">
        <v>1496</v>
      </c>
      <c r="D708" s="139" t="s">
        <v>1497</v>
      </c>
      <c r="E708" s="139">
        <v>163</v>
      </c>
      <c r="F708" s="139">
        <v>4</v>
      </c>
      <c r="G708" s="160" t="s">
        <v>1319</v>
      </c>
      <c r="H708" s="139">
        <v>0</v>
      </c>
      <c r="I708" s="139">
        <v>57.5</v>
      </c>
      <c r="J708" s="169" t="s">
        <v>2507</v>
      </c>
      <c r="K708" s="148">
        <v>367.64</v>
      </c>
      <c r="L708" s="148">
        <v>368.21499999999997</v>
      </c>
      <c r="M708" s="149" t="s">
        <v>3069</v>
      </c>
      <c r="N708" s="164" t="s">
        <v>1499</v>
      </c>
      <c r="P708" s="139" t="s">
        <v>13</v>
      </c>
      <c r="Q708" s="139" t="s">
        <v>2774</v>
      </c>
      <c r="R708" s="160" t="s">
        <v>2135</v>
      </c>
      <c r="S708" s="139" t="s">
        <v>2135</v>
      </c>
      <c r="T708" s="139" t="s">
        <v>160</v>
      </c>
      <c r="U708" s="139" t="s">
        <v>138</v>
      </c>
      <c r="V708" s="139" t="s">
        <v>1509</v>
      </c>
      <c r="X708" s="165" t="s">
        <v>89</v>
      </c>
      <c r="Y708" s="139" t="s">
        <v>1492</v>
      </c>
      <c r="AD708" s="139" t="s">
        <v>146</v>
      </c>
      <c r="AE708" s="139">
        <v>0</v>
      </c>
      <c r="AG708" s="139" t="s">
        <v>2508</v>
      </c>
      <c r="AH708" s="160">
        <v>69</v>
      </c>
      <c r="AI708" s="166">
        <v>3</v>
      </c>
      <c r="AJ708" s="139">
        <v>1</v>
      </c>
      <c r="AK708" s="167" t="s">
        <v>109</v>
      </c>
      <c r="AL708" s="139" t="s">
        <v>107</v>
      </c>
      <c r="AN708" s="139">
        <v>0</v>
      </c>
      <c r="AT708" s="139">
        <v>0</v>
      </c>
      <c r="AZ708" s="139">
        <v>30</v>
      </c>
      <c r="BA708" s="139">
        <v>5</v>
      </c>
      <c r="BB708" s="139">
        <v>2</v>
      </c>
      <c r="BC708" s="139" t="s">
        <v>110</v>
      </c>
      <c r="BD708" s="139" t="s">
        <v>107</v>
      </c>
      <c r="BF708" s="167">
        <v>0</v>
      </c>
      <c r="BL708" s="139">
        <v>1</v>
      </c>
      <c r="BM708" s="167">
        <v>2</v>
      </c>
      <c r="BN708" s="139">
        <v>0.5</v>
      </c>
      <c r="BO708" s="139" t="s">
        <v>113</v>
      </c>
      <c r="BP708" s="139" t="s">
        <v>107</v>
      </c>
      <c r="BX708" s="139">
        <v>0</v>
      </c>
      <c r="CE708" s="139" t="s">
        <v>2862</v>
      </c>
      <c r="CL708" s="139">
        <v>100</v>
      </c>
      <c r="CM708" s="139" t="e">
        <v>#N/A</v>
      </c>
    </row>
    <row r="709" spans="1:91">
      <c r="A709" s="159">
        <v>43298</v>
      </c>
      <c r="B709" s="139" t="s">
        <v>1496</v>
      </c>
      <c r="D709" s="139" t="s">
        <v>1497</v>
      </c>
      <c r="E709" s="139">
        <v>164</v>
      </c>
      <c r="F709" s="139">
        <v>1</v>
      </c>
      <c r="G709" s="160" t="s">
        <v>1321</v>
      </c>
      <c r="H709" s="139">
        <v>0</v>
      </c>
      <c r="I709" s="139">
        <v>36</v>
      </c>
      <c r="J709" s="169" t="s">
        <v>2507</v>
      </c>
      <c r="K709" s="148">
        <v>368.15</v>
      </c>
      <c r="L709" s="148">
        <v>368.51</v>
      </c>
      <c r="M709" s="149" t="s">
        <v>3069</v>
      </c>
      <c r="N709" s="164" t="s">
        <v>1499</v>
      </c>
      <c r="P709" s="139" t="s">
        <v>13</v>
      </c>
      <c r="Q709" s="139" t="s">
        <v>2774</v>
      </c>
      <c r="R709" s="160" t="s">
        <v>2135</v>
      </c>
      <c r="S709" s="139" t="s">
        <v>21</v>
      </c>
      <c r="T709" s="139" t="s">
        <v>160</v>
      </c>
      <c r="U709" s="139" t="s">
        <v>138</v>
      </c>
      <c r="V709" s="139" t="s">
        <v>1509</v>
      </c>
      <c r="X709" s="165" t="s">
        <v>89</v>
      </c>
      <c r="Y709" s="139" t="s">
        <v>1492</v>
      </c>
      <c r="AD709" s="139" t="s">
        <v>146</v>
      </c>
      <c r="AE709" s="139">
        <v>0</v>
      </c>
      <c r="AG709" s="139" t="s">
        <v>2508</v>
      </c>
      <c r="AH709" s="160">
        <v>69</v>
      </c>
      <c r="AI709" s="166">
        <v>3</v>
      </c>
      <c r="AJ709" s="139">
        <v>1</v>
      </c>
      <c r="AK709" s="167" t="s">
        <v>109</v>
      </c>
      <c r="AL709" s="139" t="s">
        <v>107</v>
      </c>
      <c r="AN709" s="139">
        <v>0</v>
      </c>
      <c r="AT709" s="139">
        <v>0</v>
      </c>
      <c r="AZ709" s="139">
        <v>30</v>
      </c>
      <c r="BA709" s="139">
        <v>5</v>
      </c>
      <c r="BB709" s="139">
        <v>2</v>
      </c>
      <c r="BC709" s="139" t="s">
        <v>110</v>
      </c>
      <c r="BD709" s="139" t="s">
        <v>107</v>
      </c>
      <c r="BF709" s="167">
        <v>0</v>
      </c>
      <c r="BL709" s="139">
        <v>1</v>
      </c>
      <c r="BM709" s="167">
        <v>2</v>
      </c>
      <c r="BN709" s="139">
        <v>0.5</v>
      </c>
      <c r="BO709" s="139" t="s">
        <v>113</v>
      </c>
      <c r="BP709" s="139" t="s">
        <v>107</v>
      </c>
      <c r="BX709" s="139">
        <v>0</v>
      </c>
      <c r="CE709" s="139" t="s">
        <v>2862</v>
      </c>
      <c r="CL709" s="139">
        <v>100</v>
      </c>
      <c r="CM709" s="139" t="e">
        <v>#N/A</v>
      </c>
    </row>
    <row r="710" spans="1:91">
      <c r="A710" s="159">
        <v>43298</v>
      </c>
      <c r="B710" s="139" t="s">
        <v>1496</v>
      </c>
      <c r="D710" s="139" t="s">
        <v>1497</v>
      </c>
      <c r="E710" s="139">
        <v>164</v>
      </c>
      <c r="F710" s="139">
        <v>1</v>
      </c>
      <c r="G710" s="160" t="s">
        <v>1321</v>
      </c>
      <c r="H710" s="139">
        <v>36</v>
      </c>
      <c r="I710" s="139">
        <v>93.5</v>
      </c>
      <c r="J710" s="169" t="s">
        <v>2507</v>
      </c>
      <c r="K710" s="148">
        <v>368.51</v>
      </c>
      <c r="L710" s="148">
        <v>369.08499999999998</v>
      </c>
      <c r="M710" s="149" t="s">
        <v>3070</v>
      </c>
      <c r="N710" s="164" t="s">
        <v>1499</v>
      </c>
      <c r="O710" s="139" t="s">
        <v>28</v>
      </c>
      <c r="P710" s="139" t="s">
        <v>12</v>
      </c>
      <c r="Q710" s="139" t="s">
        <v>2630</v>
      </c>
      <c r="R710" s="160" t="s">
        <v>21</v>
      </c>
      <c r="S710" s="139" t="s">
        <v>2135</v>
      </c>
      <c r="T710" s="139" t="s">
        <v>160</v>
      </c>
      <c r="U710" s="139" t="s">
        <v>139</v>
      </c>
      <c r="V710" s="139" t="s">
        <v>1509</v>
      </c>
      <c r="X710" s="165" t="s">
        <v>89</v>
      </c>
      <c r="Y710" s="139" t="s">
        <v>93</v>
      </c>
      <c r="AD710" s="139" t="s">
        <v>146</v>
      </c>
      <c r="AE710" s="139">
        <v>0</v>
      </c>
      <c r="AG710" s="139" t="s">
        <v>2508</v>
      </c>
      <c r="AH710" s="160">
        <v>94</v>
      </c>
      <c r="AI710" s="166">
        <v>2</v>
      </c>
      <c r="AJ710" s="139">
        <v>1</v>
      </c>
      <c r="AK710" s="167" t="s">
        <v>109</v>
      </c>
      <c r="AL710" s="139" t="s">
        <v>107</v>
      </c>
      <c r="AN710" s="139">
        <v>0</v>
      </c>
      <c r="AT710" s="139">
        <v>0</v>
      </c>
      <c r="AZ710" s="139">
        <v>4</v>
      </c>
      <c r="BA710" s="139">
        <v>3</v>
      </c>
      <c r="BB710" s="139">
        <v>1</v>
      </c>
      <c r="BC710" s="139" t="s">
        <v>110</v>
      </c>
      <c r="BD710" s="139" t="s">
        <v>107</v>
      </c>
      <c r="BF710" s="167">
        <v>0</v>
      </c>
      <c r="BL710" s="139">
        <v>2</v>
      </c>
      <c r="BM710" s="167">
        <v>2.5</v>
      </c>
      <c r="BN710" s="139">
        <v>0.5</v>
      </c>
      <c r="BO710" s="139" t="s">
        <v>109</v>
      </c>
      <c r="BP710" s="139" t="s">
        <v>105</v>
      </c>
      <c r="BQ710" s="139" t="s">
        <v>2858</v>
      </c>
      <c r="BX710" s="139">
        <v>0</v>
      </c>
      <c r="CE710" s="139" t="s">
        <v>2911</v>
      </c>
      <c r="CL710" s="139">
        <v>100</v>
      </c>
      <c r="CM710" s="139" t="s">
        <v>2860</v>
      </c>
    </row>
    <row r="711" spans="1:91">
      <c r="A711" s="159">
        <v>43298</v>
      </c>
      <c r="B711" s="139" t="s">
        <v>1496</v>
      </c>
      <c r="D711" s="139" t="s">
        <v>1497</v>
      </c>
      <c r="E711" s="139">
        <v>164</v>
      </c>
      <c r="F711" s="139">
        <v>2</v>
      </c>
      <c r="G711" s="160" t="s">
        <v>1323</v>
      </c>
      <c r="H711" s="139">
        <v>0</v>
      </c>
      <c r="I711" s="139">
        <v>69</v>
      </c>
      <c r="J711" s="169" t="s">
        <v>2507</v>
      </c>
      <c r="K711" s="148">
        <v>369.08499999999998</v>
      </c>
      <c r="L711" s="148">
        <v>369.77499999999998</v>
      </c>
      <c r="M711" s="149" t="s">
        <v>3070</v>
      </c>
      <c r="N711" s="164" t="s">
        <v>1499</v>
      </c>
      <c r="O711" s="139" t="s">
        <v>28</v>
      </c>
      <c r="P711" s="139" t="s">
        <v>12</v>
      </c>
      <c r="Q711" s="139" t="s">
        <v>2630</v>
      </c>
      <c r="R711" s="160" t="s">
        <v>2135</v>
      </c>
      <c r="S711" s="139" t="s">
        <v>21</v>
      </c>
      <c r="T711" s="139" t="s">
        <v>160</v>
      </c>
      <c r="U711" s="139" t="s">
        <v>139</v>
      </c>
      <c r="V711" s="139" t="s">
        <v>1509</v>
      </c>
      <c r="X711" s="165" t="s">
        <v>89</v>
      </c>
      <c r="Y711" s="139" t="s">
        <v>93</v>
      </c>
      <c r="AD711" s="139" t="s">
        <v>146</v>
      </c>
      <c r="AE711" s="139">
        <v>0</v>
      </c>
      <c r="AG711" s="139" t="s">
        <v>2508</v>
      </c>
      <c r="AH711" s="160">
        <v>94</v>
      </c>
      <c r="AI711" s="166">
        <v>2</v>
      </c>
      <c r="AJ711" s="139">
        <v>1</v>
      </c>
      <c r="AK711" s="167" t="s">
        <v>109</v>
      </c>
      <c r="AL711" s="139" t="s">
        <v>107</v>
      </c>
      <c r="AN711" s="139">
        <v>0</v>
      </c>
      <c r="AT711" s="139">
        <v>0</v>
      </c>
      <c r="AZ711" s="139">
        <v>4</v>
      </c>
      <c r="BA711" s="139">
        <v>3</v>
      </c>
      <c r="BB711" s="139">
        <v>1</v>
      </c>
      <c r="BC711" s="139" t="s">
        <v>110</v>
      </c>
      <c r="BD711" s="139" t="s">
        <v>107</v>
      </c>
      <c r="BF711" s="167">
        <v>0</v>
      </c>
      <c r="BL711" s="139">
        <v>2</v>
      </c>
      <c r="BM711" s="167">
        <v>2.5</v>
      </c>
      <c r="BN711" s="139">
        <v>0.5</v>
      </c>
      <c r="BO711" s="139" t="s">
        <v>109</v>
      </c>
      <c r="BP711" s="139" t="s">
        <v>105</v>
      </c>
      <c r="BQ711" s="139" t="s">
        <v>2858</v>
      </c>
      <c r="BX711" s="139">
        <v>0</v>
      </c>
      <c r="CE711" s="139" t="s">
        <v>2911</v>
      </c>
      <c r="CL711" s="139">
        <v>100</v>
      </c>
      <c r="CM711" s="139" t="s">
        <v>2860</v>
      </c>
    </row>
    <row r="712" spans="1:91">
      <c r="A712" s="159">
        <v>43298</v>
      </c>
      <c r="B712" s="139" t="s">
        <v>1496</v>
      </c>
      <c r="D712" s="139" t="s">
        <v>1497</v>
      </c>
      <c r="E712" s="139">
        <v>164</v>
      </c>
      <c r="F712" s="139">
        <v>2</v>
      </c>
      <c r="G712" s="160" t="s">
        <v>1323</v>
      </c>
      <c r="H712" s="139">
        <v>69</v>
      </c>
      <c r="I712" s="139">
        <v>78.5</v>
      </c>
      <c r="J712" s="169" t="s">
        <v>2507</v>
      </c>
      <c r="K712" s="148">
        <v>369.77499999999998</v>
      </c>
      <c r="L712" s="148">
        <v>369.87</v>
      </c>
      <c r="M712" s="149" t="s">
        <v>3071</v>
      </c>
      <c r="N712" s="164" t="s">
        <v>1499</v>
      </c>
      <c r="P712" s="139" t="s">
        <v>13</v>
      </c>
      <c r="Q712" s="139" t="s">
        <v>2774</v>
      </c>
      <c r="R712" s="160" t="s">
        <v>21</v>
      </c>
      <c r="S712" s="139" t="s">
        <v>2135</v>
      </c>
      <c r="T712" s="139" t="s">
        <v>160</v>
      </c>
      <c r="U712" s="139" t="s">
        <v>139</v>
      </c>
      <c r="V712" s="139" t="s">
        <v>1509</v>
      </c>
      <c r="X712" s="165" t="s">
        <v>89</v>
      </c>
      <c r="Y712" s="139" t="s">
        <v>1492</v>
      </c>
      <c r="AD712" s="139" t="s">
        <v>146</v>
      </c>
      <c r="AE712" s="139">
        <v>0</v>
      </c>
      <c r="AG712" s="139" t="s">
        <v>2508</v>
      </c>
      <c r="AH712" s="160">
        <v>69</v>
      </c>
      <c r="AI712" s="166">
        <v>3</v>
      </c>
      <c r="AJ712" s="139">
        <v>1</v>
      </c>
      <c r="AK712" s="167" t="s">
        <v>109</v>
      </c>
      <c r="AL712" s="139" t="s">
        <v>107</v>
      </c>
      <c r="AN712" s="139">
        <v>0</v>
      </c>
      <c r="AT712" s="139">
        <v>0</v>
      </c>
      <c r="AZ712" s="139">
        <v>30</v>
      </c>
      <c r="BA712" s="139">
        <v>9</v>
      </c>
      <c r="BB712" s="139">
        <v>2</v>
      </c>
      <c r="BC712" s="139" t="s">
        <v>109</v>
      </c>
      <c r="BD712" s="139" t="s">
        <v>107</v>
      </c>
      <c r="BF712" s="167">
        <v>0</v>
      </c>
      <c r="BL712" s="139">
        <v>1</v>
      </c>
      <c r="BM712" s="167">
        <v>0.5</v>
      </c>
      <c r="BN712" s="139">
        <v>0.5</v>
      </c>
      <c r="BO712" s="139" t="s">
        <v>113</v>
      </c>
      <c r="BP712" s="139" t="s">
        <v>107</v>
      </c>
      <c r="BX712" s="139">
        <v>0</v>
      </c>
      <c r="CE712" s="139" t="s">
        <v>3072</v>
      </c>
      <c r="CL712" s="139">
        <v>100</v>
      </c>
      <c r="CM712" s="139" t="e">
        <v>#N/A</v>
      </c>
    </row>
    <row r="713" spans="1:91">
      <c r="A713" s="159">
        <v>43298</v>
      </c>
      <c r="B713" s="139" t="s">
        <v>1496</v>
      </c>
      <c r="D713" s="139" t="s">
        <v>1497</v>
      </c>
      <c r="E713" s="139">
        <v>164</v>
      </c>
      <c r="F713" s="139">
        <v>3</v>
      </c>
      <c r="G713" s="160" t="s">
        <v>1325</v>
      </c>
      <c r="H713" s="139">
        <v>0</v>
      </c>
      <c r="I713" s="139">
        <v>73</v>
      </c>
      <c r="J713" s="169" t="s">
        <v>2507</v>
      </c>
      <c r="K713" s="148">
        <v>369.87</v>
      </c>
      <c r="L713" s="148">
        <v>370.6</v>
      </c>
      <c r="M713" s="149" t="s">
        <v>3071</v>
      </c>
      <c r="N713" s="164" t="s">
        <v>1499</v>
      </c>
      <c r="P713" s="139" t="s">
        <v>13</v>
      </c>
      <c r="Q713" s="139" t="s">
        <v>2774</v>
      </c>
      <c r="R713" s="160" t="s">
        <v>2135</v>
      </c>
      <c r="S713" s="139" t="s">
        <v>2135</v>
      </c>
      <c r="T713" s="139" t="s">
        <v>160</v>
      </c>
      <c r="U713" s="139" t="s">
        <v>139</v>
      </c>
      <c r="V713" s="139" t="s">
        <v>1509</v>
      </c>
      <c r="X713" s="165" t="s">
        <v>89</v>
      </c>
      <c r="Y713" s="139" t="s">
        <v>1492</v>
      </c>
      <c r="AD713" s="139" t="s">
        <v>146</v>
      </c>
      <c r="AE713" s="139">
        <v>0</v>
      </c>
      <c r="AG713" s="139" t="s">
        <v>2508</v>
      </c>
      <c r="AH713" s="160">
        <v>69</v>
      </c>
      <c r="AI713" s="166">
        <v>3</v>
      </c>
      <c r="AJ713" s="139">
        <v>1</v>
      </c>
      <c r="AK713" s="167" t="s">
        <v>109</v>
      </c>
      <c r="AL713" s="139" t="s">
        <v>107</v>
      </c>
      <c r="AN713" s="139">
        <v>0</v>
      </c>
      <c r="AT713" s="139">
        <v>0</v>
      </c>
      <c r="AZ713" s="139">
        <v>30</v>
      </c>
      <c r="BA713" s="139">
        <v>9</v>
      </c>
      <c r="BB713" s="139">
        <v>2</v>
      </c>
      <c r="BC713" s="139" t="s">
        <v>109</v>
      </c>
      <c r="BD713" s="139" t="s">
        <v>107</v>
      </c>
      <c r="BF713" s="167">
        <v>0</v>
      </c>
      <c r="BL713" s="139">
        <v>1</v>
      </c>
      <c r="BM713" s="167">
        <v>0.5</v>
      </c>
      <c r="BN713" s="139">
        <v>0.5</v>
      </c>
      <c r="BO713" s="139" t="s">
        <v>113</v>
      </c>
      <c r="BP713" s="139" t="s">
        <v>107</v>
      </c>
      <c r="BX713" s="139">
        <v>0</v>
      </c>
      <c r="CE713" s="139" t="s">
        <v>3072</v>
      </c>
      <c r="CL713" s="139">
        <v>100</v>
      </c>
      <c r="CM713" s="139" t="e">
        <v>#N/A</v>
      </c>
    </row>
    <row r="714" spans="1:91">
      <c r="A714" s="159">
        <v>43298</v>
      </c>
      <c r="B714" s="139" t="s">
        <v>1496</v>
      </c>
      <c r="D714" s="139" t="s">
        <v>1497</v>
      </c>
      <c r="E714" s="139">
        <v>164</v>
      </c>
      <c r="F714" s="139">
        <v>4</v>
      </c>
      <c r="G714" s="160" t="s">
        <v>1327</v>
      </c>
      <c r="H714" s="139">
        <v>0</v>
      </c>
      <c r="I714" s="139">
        <v>41</v>
      </c>
      <c r="J714" s="169" t="s">
        <v>2507</v>
      </c>
      <c r="K714" s="148">
        <v>370.6</v>
      </c>
      <c r="L714" s="148">
        <v>371.01000000000005</v>
      </c>
      <c r="M714" s="149" t="s">
        <v>3071</v>
      </c>
      <c r="N714" s="164" t="s">
        <v>1499</v>
      </c>
      <c r="P714" s="139" t="s">
        <v>13</v>
      </c>
      <c r="Q714" s="139" t="s">
        <v>2774</v>
      </c>
      <c r="R714" s="160" t="s">
        <v>2135</v>
      </c>
      <c r="S714" s="139" t="s">
        <v>2135</v>
      </c>
      <c r="T714" s="139" t="s">
        <v>160</v>
      </c>
      <c r="U714" s="139" t="s">
        <v>139</v>
      </c>
      <c r="V714" s="139" t="s">
        <v>1509</v>
      </c>
      <c r="X714" s="165" t="s">
        <v>89</v>
      </c>
      <c r="Y714" s="139" t="s">
        <v>1492</v>
      </c>
      <c r="AD714" s="139" t="s">
        <v>146</v>
      </c>
      <c r="AE714" s="139">
        <v>0</v>
      </c>
      <c r="AG714" s="139" t="s">
        <v>2508</v>
      </c>
      <c r="AH714" s="160">
        <v>69</v>
      </c>
      <c r="AI714" s="166">
        <v>3</v>
      </c>
      <c r="AJ714" s="139">
        <v>1</v>
      </c>
      <c r="AK714" s="167" t="s">
        <v>109</v>
      </c>
      <c r="AL714" s="139" t="s">
        <v>107</v>
      </c>
      <c r="AN714" s="139">
        <v>0</v>
      </c>
      <c r="AT714" s="139">
        <v>0</v>
      </c>
      <c r="AZ714" s="139">
        <v>30</v>
      </c>
      <c r="BA714" s="139">
        <v>9</v>
      </c>
      <c r="BB714" s="139">
        <v>2</v>
      </c>
      <c r="BC714" s="139" t="s">
        <v>109</v>
      </c>
      <c r="BD714" s="139" t="s">
        <v>107</v>
      </c>
      <c r="BF714" s="167">
        <v>0</v>
      </c>
      <c r="BL714" s="139">
        <v>1</v>
      </c>
      <c r="BM714" s="167">
        <v>0.5</v>
      </c>
      <c r="BN714" s="139">
        <v>0.5</v>
      </c>
      <c r="BO714" s="139" t="s">
        <v>113</v>
      </c>
      <c r="BP714" s="139" t="s">
        <v>107</v>
      </c>
      <c r="BX714" s="139">
        <v>0</v>
      </c>
      <c r="CE714" s="139" t="s">
        <v>3072</v>
      </c>
      <c r="CL714" s="139">
        <v>100</v>
      </c>
      <c r="CM714" s="139" t="e">
        <v>#N/A</v>
      </c>
    </row>
    <row r="715" spans="1:91">
      <c r="A715" s="159">
        <v>43298</v>
      </c>
      <c r="B715" s="139" t="s">
        <v>1496</v>
      </c>
      <c r="D715" s="139" t="s">
        <v>1497</v>
      </c>
      <c r="E715" s="139">
        <v>165</v>
      </c>
      <c r="F715" s="139">
        <v>1</v>
      </c>
      <c r="G715" s="160" t="s">
        <v>1329</v>
      </c>
      <c r="H715" s="139">
        <v>0</v>
      </c>
      <c r="I715" s="139">
        <v>28</v>
      </c>
      <c r="J715" s="169" t="s">
        <v>2507</v>
      </c>
      <c r="K715" s="148">
        <v>370.85</v>
      </c>
      <c r="L715" s="148">
        <v>371.13</v>
      </c>
      <c r="M715" s="149" t="s">
        <v>3071</v>
      </c>
      <c r="N715" s="164" t="s">
        <v>1499</v>
      </c>
      <c r="P715" s="139" t="s">
        <v>13</v>
      </c>
      <c r="Q715" s="139" t="s">
        <v>2774</v>
      </c>
      <c r="R715" s="160" t="s">
        <v>2135</v>
      </c>
      <c r="S715" s="139" t="s">
        <v>2135</v>
      </c>
      <c r="T715" s="139" t="s">
        <v>160</v>
      </c>
      <c r="U715" s="139" t="s">
        <v>139</v>
      </c>
      <c r="V715" s="139" t="s">
        <v>1509</v>
      </c>
      <c r="X715" s="165" t="s">
        <v>89</v>
      </c>
      <c r="Y715" s="139" t="s">
        <v>1492</v>
      </c>
      <c r="AD715" s="139" t="s">
        <v>146</v>
      </c>
      <c r="AE715" s="139">
        <v>0</v>
      </c>
      <c r="AG715" s="139" t="s">
        <v>2508</v>
      </c>
      <c r="AH715" s="160">
        <v>69</v>
      </c>
      <c r="AI715" s="166">
        <v>3</v>
      </c>
      <c r="AJ715" s="139">
        <v>1</v>
      </c>
      <c r="AK715" s="167" t="s">
        <v>109</v>
      </c>
      <c r="AL715" s="139" t="s">
        <v>107</v>
      </c>
      <c r="AN715" s="139">
        <v>0</v>
      </c>
      <c r="AT715" s="139">
        <v>0</v>
      </c>
      <c r="AZ715" s="139">
        <v>30</v>
      </c>
      <c r="BA715" s="139">
        <v>9</v>
      </c>
      <c r="BB715" s="139">
        <v>2</v>
      </c>
      <c r="BC715" s="139" t="s">
        <v>109</v>
      </c>
      <c r="BD715" s="139" t="s">
        <v>107</v>
      </c>
      <c r="BF715" s="167">
        <v>0</v>
      </c>
      <c r="BL715" s="139">
        <v>1</v>
      </c>
      <c r="BM715" s="167">
        <v>0.5</v>
      </c>
      <c r="BN715" s="139">
        <v>0.5</v>
      </c>
      <c r="BO715" s="139" t="s">
        <v>113</v>
      </c>
      <c r="BP715" s="139" t="s">
        <v>107</v>
      </c>
      <c r="BX715" s="139">
        <v>0</v>
      </c>
      <c r="CE715" s="139" t="s">
        <v>3072</v>
      </c>
      <c r="CL715" s="139">
        <v>100</v>
      </c>
      <c r="CM715" s="139" t="e">
        <v>#N/A</v>
      </c>
    </row>
    <row r="716" spans="1:91">
      <c r="A716" s="159">
        <v>43298</v>
      </c>
      <c r="B716" s="139" t="s">
        <v>1496</v>
      </c>
      <c r="D716" s="139" t="s">
        <v>1497</v>
      </c>
      <c r="E716" s="139">
        <v>166</v>
      </c>
      <c r="F716" s="139">
        <v>1</v>
      </c>
      <c r="G716" s="160" t="s">
        <v>1331</v>
      </c>
      <c r="H716" s="139">
        <v>0</v>
      </c>
      <c r="I716" s="139">
        <v>84.5</v>
      </c>
      <c r="J716" s="169" t="s">
        <v>2507</v>
      </c>
      <c r="K716" s="148">
        <v>371.15</v>
      </c>
      <c r="L716" s="148">
        <v>371.995</v>
      </c>
      <c r="M716" s="149" t="s">
        <v>3071</v>
      </c>
      <c r="N716" s="164" t="s">
        <v>1499</v>
      </c>
      <c r="P716" s="139" t="s">
        <v>13</v>
      </c>
      <c r="Q716" s="139" t="s">
        <v>2774</v>
      </c>
      <c r="R716" s="160" t="s">
        <v>2135</v>
      </c>
      <c r="S716" s="139" t="s">
        <v>2135</v>
      </c>
      <c r="T716" s="139" t="s">
        <v>160</v>
      </c>
      <c r="U716" s="139" t="s">
        <v>139</v>
      </c>
      <c r="V716" s="139" t="s">
        <v>1509</v>
      </c>
      <c r="X716" s="165" t="s">
        <v>89</v>
      </c>
      <c r="Y716" s="139" t="s">
        <v>1492</v>
      </c>
      <c r="AD716" s="139" t="s">
        <v>146</v>
      </c>
      <c r="AE716" s="139">
        <v>0</v>
      </c>
      <c r="AG716" s="139" t="s">
        <v>2508</v>
      </c>
      <c r="AH716" s="160">
        <v>69</v>
      </c>
      <c r="AI716" s="166">
        <v>3</v>
      </c>
      <c r="AJ716" s="139">
        <v>1</v>
      </c>
      <c r="AK716" s="167" t="s">
        <v>109</v>
      </c>
      <c r="AL716" s="139" t="s">
        <v>107</v>
      </c>
      <c r="AN716" s="139">
        <v>0</v>
      </c>
      <c r="AT716" s="139">
        <v>0</v>
      </c>
      <c r="AZ716" s="139">
        <v>30</v>
      </c>
      <c r="BA716" s="139">
        <v>9</v>
      </c>
      <c r="BB716" s="139">
        <v>2</v>
      </c>
      <c r="BC716" s="139" t="s">
        <v>109</v>
      </c>
      <c r="BD716" s="139" t="s">
        <v>107</v>
      </c>
      <c r="BF716" s="167">
        <v>0</v>
      </c>
      <c r="BL716" s="139">
        <v>1</v>
      </c>
      <c r="BM716" s="167">
        <v>0.5</v>
      </c>
      <c r="BN716" s="139">
        <v>0.5</v>
      </c>
      <c r="BO716" s="139" t="s">
        <v>113</v>
      </c>
      <c r="BP716" s="139" t="s">
        <v>107</v>
      </c>
      <c r="BX716" s="139">
        <v>0</v>
      </c>
      <c r="CE716" s="139" t="s">
        <v>3072</v>
      </c>
      <c r="CL716" s="139">
        <v>100</v>
      </c>
      <c r="CM716" s="139" t="e">
        <v>#N/A</v>
      </c>
    </row>
    <row r="717" spans="1:91">
      <c r="A717" s="159">
        <v>43298</v>
      </c>
      <c r="B717" s="139" t="s">
        <v>1496</v>
      </c>
      <c r="D717" s="139" t="s">
        <v>1497</v>
      </c>
      <c r="E717" s="139">
        <v>166</v>
      </c>
      <c r="F717" s="139">
        <v>2</v>
      </c>
      <c r="G717" s="160" t="s">
        <v>1333</v>
      </c>
      <c r="H717" s="139">
        <v>0</v>
      </c>
      <c r="I717" s="139">
        <v>85</v>
      </c>
      <c r="J717" s="169" t="s">
        <v>2507</v>
      </c>
      <c r="K717" s="148">
        <v>371.995</v>
      </c>
      <c r="L717" s="148">
        <v>372.84500000000003</v>
      </c>
      <c r="M717" s="149" t="s">
        <v>3071</v>
      </c>
      <c r="N717" s="164" t="s">
        <v>1499</v>
      </c>
      <c r="P717" s="139" t="s">
        <v>13</v>
      </c>
      <c r="Q717" s="139" t="s">
        <v>2774</v>
      </c>
      <c r="R717" s="160" t="s">
        <v>2135</v>
      </c>
      <c r="S717" s="139" t="s">
        <v>2135</v>
      </c>
      <c r="T717" s="139" t="s">
        <v>160</v>
      </c>
      <c r="U717" s="139" t="s">
        <v>139</v>
      </c>
      <c r="V717" s="139" t="s">
        <v>1509</v>
      </c>
      <c r="X717" s="165" t="s">
        <v>89</v>
      </c>
      <c r="Y717" s="139" t="s">
        <v>1492</v>
      </c>
      <c r="AD717" s="139" t="s">
        <v>146</v>
      </c>
      <c r="AE717" s="139">
        <v>0</v>
      </c>
      <c r="AG717" s="139" t="s">
        <v>2508</v>
      </c>
      <c r="AH717" s="160">
        <v>69</v>
      </c>
      <c r="AI717" s="166">
        <v>3</v>
      </c>
      <c r="AJ717" s="139">
        <v>1</v>
      </c>
      <c r="AK717" s="167" t="s">
        <v>109</v>
      </c>
      <c r="AL717" s="139" t="s">
        <v>107</v>
      </c>
      <c r="AN717" s="139">
        <v>0</v>
      </c>
      <c r="AT717" s="139">
        <v>0</v>
      </c>
      <c r="AZ717" s="139">
        <v>30</v>
      </c>
      <c r="BA717" s="139">
        <v>9</v>
      </c>
      <c r="BB717" s="139">
        <v>2</v>
      </c>
      <c r="BC717" s="139" t="s">
        <v>109</v>
      </c>
      <c r="BD717" s="139" t="s">
        <v>107</v>
      </c>
      <c r="BF717" s="167">
        <v>0</v>
      </c>
      <c r="BL717" s="139">
        <v>1</v>
      </c>
      <c r="BM717" s="167">
        <v>0.5</v>
      </c>
      <c r="BN717" s="139">
        <v>0.5</v>
      </c>
      <c r="BO717" s="139" t="s">
        <v>113</v>
      </c>
      <c r="BP717" s="139" t="s">
        <v>107</v>
      </c>
      <c r="BX717" s="139">
        <v>0</v>
      </c>
      <c r="CE717" s="139" t="s">
        <v>3072</v>
      </c>
      <c r="CL717" s="139">
        <v>100</v>
      </c>
      <c r="CM717" s="139" t="e">
        <v>#N/A</v>
      </c>
    </row>
    <row r="718" spans="1:91">
      <c r="A718" s="159">
        <v>43298</v>
      </c>
      <c r="B718" s="139" t="s">
        <v>1496</v>
      </c>
      <c r="D718" s="139" t="s">
        <v>1497</v>
      </c>
      <c r="E718" s="139">
        <v>166</v>
      </c>
      <c r="F718" s="139">
        <v>3</v>
      </c>
      <c r="G718" s="160" t="s">
        <v>1335</v>
      </c>
      <c r="H718" s="139">
        <v>0</v>
      </c>
      <c r="I718" s="139">
        <v>15.5</v>
      </c>
      <c r="J718" s="169" t="s">
        <v>2507</v>
      </c>
      <c r="K718" s="148">
        <v>372.84500000000003</v>
      </c>
      <c r="L718" s="148">
        <v>373</v>
      </c>
      <c r="M718" s="149" t="s">
        <v>3071</v>
      </c>
      <c r="N718" s="164" t="s">
        <v>1499</v>
      </c>
      <c r="P718" s="139" t="s">
        <v>13</v>
      </c>
      <c r="Q718" s="139" t="s">
        <v>2774</v>
      </c>
      <c r="R718" s="160" t="s">
        <v>2135</v>
      </c>
      <c r="S718" s="139" t="s">
        <v>21</v>
      </c>
      <c r="T718" s="139" t="s">
        <v>160</v>
      </c>
      <c r="U718" s="139" t="s">
        <v>139</v>
      </c>
      <c r="V718" s="139" t="s">
        <v>1509</v>
      </c>
      <c r="X718" s="165" t="s">
        <v>89</v>
      </c>
      <c r="Y718" s="139" t="s">
        <v>1492</v>
      </c>
      <c r="AD718" s="139" t="s">
        <v>146</v>
      </c>
      <c r="AE718" s="139">
        <v>0</v>
      </c>
      <c r="AG718" s="139" t="s">
        <v>2508</v>
      </c>
      <c r="AH718" s="160">
        <v>69</v>
      </c>
      <c r="AI718" s="166">
        <v>3</v>
      </c>
      <c r="AJ718" s="139">
        <v>1</v>
      </c>
      <c r="AK718" s="167" t="s">
        <v>109</v>
      </c>
      <c r="AL718" s="139" t="s">
        <v>107</v>
      </c>
      <c r="AN718" s="139">
        <v>0</v>
      </c>
      <c r="AT718" s="139">
        <v>0</v>
      </c>
      <c r="AZ718" s="139">
        <v>30</v>
      </c>
      <c r="BA718" s="139">
        <v>9</v>
      </c>
      <c r="BB718" s="139">
        <v>2</v>
      </c>
      <c r="BC718" s="139" t="s">
        <v>109</v>
      </c>
      <c r="BD718" s="139" t="s">
        <v>107</v>
      </c>
      <c r="BF718" s="167">
        <v>0</v>
      </c>
      <c r="BL718" s="139">
        <v>1</v>
      </c>
      <c r="BM718" s="167">
        <v>0.5</v>
      </c>
      <c r="BN718" s="139">
        <v>0.5</v>
      </c>
      <c r="BO718" s="139" t="s">
        <v>113</v>
      </c>
      <c r="BP718" s="139" t="s">
        <v>107</v>
      </c>
      <c r="BX718" s="139">
        <v>0</v>
      </c>
      <c r="CE718" s="139" t="s">
        <v>3072</v>
      </c>
      <c r="CL718" s="139">
        <v>100</v>
      </c>
      <c r="CM718" s="139" t="e">
        <v>#N/A</v>
      </c>
    </row>
    <row r="719" spans="1:91">
      <c r="A719" s="159">
        <v>43298</v>
      </c>
      <c r="B719" s="139" t="s">
        <v>1496</v>
      </c>
      <c r="D719" s="139" t="s">
        <v>1497</v>
      </c>
      <c r="E719" s="139">
        <v>166</v>
      </c>
      <c r="F719" s="139">
        <v>3</v>
      </c>
      <c r="G719" s="160" t="s">
        <v>1335</v>
      </c>
      <c r="H719" s="139">
        <v>15.5</v>
      </c>
      <c r="I719" s="139">
        <v>68</v>
      </c>
      <c r="J719" s="169" t="s">
        <v>2507</v>
      </c>
      <c r="K719" s="148">
        <v>373</v>
      </c>
      <c r="L719" s="148">
        <v>373.52500000000003</v>
      </c>
      <c r="M719" s="149" t="s">
        <v>3073</v>
      </c>
      <c r="N719" s="164">
        <v>3</v>
      </c>
      <c r="O719" s="139" t="s">
        <v>28</v>
      </c>
      <c r="P719" s="139" t="s">
        <v>12</v>
      </c>
      <c r="Q719" s="139" t="s">
        <v>2630</v>
      </c>
      <c r="R719" s="160" t="s">
        <v>21</v>
      </c>
      <c r="S719" s="139" t="s">
        <v>2135</v>
      </c>
      <c r="T719" s="139" t="s">
        <v>160</v>
      </c>
      <c r="U719" s="139" t="s">
        <v>139</v>
      </c>
      <c r="V719" s="139" t="s">
        <v>1509</v>
      </c>
      <c r="X719" s="165" t="s">
        <v>89</v>
      </c>
      <c r="Y719" s="139" t="s">
        <v>93</v>
      </c>
      <c r="AD719" s="139" t="s">
        <v>146</v>
      </c>
      <c r="AE719" s="139">
        <v>0</v>
      </c>
      <c r="AG719" s="139" t="s">
        <v>2508</v>
      </c>
      <c r="AH719" s="160">
        <v>97</v>
      </c>
      <c r="AI719" s="166">
        <v>3</v>
      </c>
      <c r="AJ719" s="139">
        <v>2</v>
      </c>
      <c r="AK719" s="167" t="s">
        <v>109</v>
      </c>
      <c r="AL719" s="139" t="s">
        <v>107</v>
      </c>
      <c r="AN719" s="139">
        <v>0</v>
      </c>
      <c r="AT719" s="139">
        <v>0</v>
      </c>
      <c r="AZ719" s="139">
        <v>2</v>
      </c>
      <c r="BA719" s="139">
        <v>4</v>
      </c>
      <c r="BB719" s="139">
        <v>2</v>
      </c>
      <c r="BC719" s="139" t="s">
        <v>109</v>
      </c>
      <c r="BD719" s="139" t="s">
        <v>107</v>
      </c>
      <c r="BF719" s="167">
        <v>0</v>
      </c>
      <c r="BL719" s="139">
        <v>1</v>
      </c>
      <c r="BM719" s="167">
        <v>1</v>
      </c>
      <c r="BN719" s="139">
        <v>0.5</v>
      </c>
      <c r="BO719" s="139" t="s">
        <v>109</v>
      </c>
      <c r="BP719" s="139" t="s">
        <v>105</v>
      </c>
      <c r="BX719" s="139">
        <v>0</v>
      </c>
      <c r="CD719" s="139" t="s">
        <v>3074</v>
      </c>
      <c r="CE719" s="139" t="s">
        <v>2911</v>
      </c>
      <c r="CL719" s="139">
        <v>100</v>
      </c>
      <c r="CM719" s="139" t="s">
        <v>2860</v>
      </c>
    </row>
    <row r="720" spans="1:91">
      <c r="A720" s="159">
        <v>43298</v>
      </c>
      <c r="B720" s="139" t="s">
        <v>1496</v>
      </c>
      <c r="D720" s="139" t="s">
        <v>1497</v>
      </c>
      <c r="E720" s="139">
        <v>166</v>
      </c>
      <c r="F720" s="139">
        <v>4</v>
      </c>
      <c r="G720" s="160" t="s">
        <v>1337</v>
      </c>
      <c r="H720" s="139">
        <v>0</v>
      </c>
      <c r="I720" s="139">
        <v>48</v>
      </c>
      <c r="J720" s="169" t="s">
        <v>2507</v>
      </c>
      <c r="K720" s="148">
        <v>373.52499999999998</v>
      </c>
      <c r="L720" s="148">
        <v>374.005</v>
      </c>
      <c r="M720" s="149" t="s">
        <v>3073</v>
      </c>
      <c r="N720" s="164">
        <v>3</v>
      </c>
      <c r="O720" s="139" t="s">
        <v>28</v>
      </c>
      <c r="P720" s="139" t="s">
        <v>12</v>
      </c>
      <c r="Q720" s="139" t="s">
        <v>2630</v>
      </c>
      <c r="R720" s="160" t="s">
        <v>2135</v>
      </c>
      <c r="S720" s="139" t="s">
        <v>21</v>
      </c>
      <c r="T720" s="139" t="s">
        <v>160</v>
      </c>
      <c r="U720" s="139" t="s">
        <v>139</v>
      </c>
      <c r="V720" s="139" t="s">
        <v>1509</v>
      </c>
      <c r="X720" s="165" t="s">
        <v>89</v>
      </c>
      <c r="Y720" s="139" t="s">
        <v>93</v>
      </c>
      <c r="AD720" s="139" t="s">
        <v>146</v>
      </c>
      <c r="AE720" s="139">
        <v>0</v>
      </c>
      <c r="AG720" s="139" t="s">
        <v>2508</v>
      </c>
      <c r="AH720" s="160">
        <v>97</v>
      </c>
      <c r="AI720" s="166">
        <v>3</v>
      </c>
      <c r="AJ720" s="139">
        <v>2</v>
      </c>
      <c r="AK720" s="167" t="s">
        <v>109</v>
      </c>
      <c r="AL720" s="139" t="s">
        <v>107</v>
      </c>
      <c r="AN720" s="139">
        <v>0</v>
      </c>
      <c r="AT720" s="139">
        <v>0</v>
      </c>
      <c r="AZ720" s="139">
        <v>2</v>
      </c>
      <c r="BA720" s="139">
        <v>4</v>
      </c>
      <c r="BB720" s="139">
        <v>2</v>
      </c>
      <c r="BC720" s="139" t="s">
        <v>109</v>
      </c>
      <c r="BD720" s="139" t="s">
        <v>107</v>
      </c>
      <c r="BF720" s="167">
        <v>0</v>
      </c>
      <c r="BL720" s="139">
        <v>1</v>
      </c>
      <c r="BM720" s="167">
        <v>1</v>
      </c>
      <c r="BN720" s="139">
        <v>0.5</v>
      </c>
      <c r="BO720" s="139" t="s">
        <v>109</v>
      </c>
      <c r="BP720" s="139" t="s">
        <v>105</v>
      </c>
      <c r="BX720" s="139">
        <v>0</v>
      </c>
      <c r="CD720" s="139" t="s">
        <v>3074</v>
      </c>
      <c r="CE720" s="139" t="s">
        <v>2911</v>
      </c>
      <c r="CL720" s="139">
        <v>100</v>
      </c>
      <c r="CM720" s="139" t="s">
        <v>2860</v>
      </c>
    </row>
    <row r="721" spans="1:91">
      <c r="A721" s="159">
        <v>43298</v>
      </c>
      <c r="B721" s="139" t="s">
        <v>1496</v>
      </c>
      <c r="D721" s="139" t="s">
        <v>1497</v>
      </c>
      <c r="E721" s="139">
        <v>166</v>
      </c>
      <c r="F721" s="139">
        <v>4</v>
      </c>
      <c r="G721" s="160" t="s">
        <v>1337</v>
      </c>
      <c r="H721" s="139">
        <v>48</v>
      </c>
      <c r="I721" s="139">
        <v>62</v>
      </c>
      <c r="J721" s="169" t="s">
        <v>2507</v>
      </c>
      <c r="K721" s="148">
        <v>374.005</v>
      </c>
      <c r="L721" s="148">
        <v>374.14499999999998</v>
      </c>
      <c r="M721" s="149" t="s">
        <v>3075</v>
      </c>
      <c r="N721" s="164">
        <v>1</v>
      </c>
      <c r="P721" s="139" t="s">
        <v>13</v>
      </c>
      <c r="Q721" s="139" t="s">
        <v>2774</v>
      </c>
      <c r="R721" s="160" t="s">
        <v>21</v>
      </c>
      <c r="S721" s="139" t="s">
        <v>21</v>
      </c>
      <c r="T721" s="139" t="s">
        <v>160</v>
      </c>
      <c r="U721" s="139" t="s">
        <v>139</v>
      </c>
      <c r="V721" s="139" t="s">
        <v>1509</v>
      </c>
      <c r="X721" s="165" t="s">
        <v>89</v>
      </c>
      <c r="Y721" s="139" t="s">
        <v>1492</v>
      </c>
      <c r="AD721" s="139" t="s">
        <v>146</v>
      </c>
      <c r="AE721" s="139">
        <v>0</v>
      </c>
      <c r="AG721" s="139" t="s">
        <v>2508</v>
      </c>
      <c r="AH721" s="160">
        <v>63</v>
      </c>
      <c r="AI721" s="166">
        <v>2</v>
      </c>
      <c r="AJ721" s="139">
        <v>1</v>
      </c>
      <c r="AK721" s="167" t="s">
        <v>110</v>
      </c>
      <c r="AL721" s="139" t="s">
        <v>107</v>
      </c>
      <c r="AN721" s="139">
        <v>0</v>
      </c>
      <c r="AT721" s="139">
        <v>0</v>
      </c>
      <c r="AZ721" s="139">
        <v>25</v>
      </c>
      <c r="BA721" s="139">
        <v>5</v>
      </c>
      <c r="BB721" s="139">
        <v>3</v>
      </c>
      <c r="BC721" s="139" t="s">
        <v>110</v>
      </c>
      <c r="BD721" s="139" t="s">
        <v>107</v>
      </c>
      <c r="BF721" s="167">
        <v>0</v>
      </c>
      <c r="BL721" s="139">
        <v>2</v>
      </c>
      <c r="BM721" s="167">
        <v>0.5</v>
      </c>
      <c r="BN721" s="139">
        <v>0.5</v>
      </c>
      <c r="BO721" s="139" t="s">
        <v>113</v>
      </c>
      <c r="BP721" s="139" t="s">
        <v>107</v>
      </c>
      <c r="BX721" s="139">
        <v>0</v>
      </c>
      <c r="CD721" s="139" t="s">
        <v>3076</v>
      </c>
      <c r="CE721" s="139" t="s">
        <v>2862</v>
      </c>
      <c r="CL721" s="139">
        <v>90</v>
      </c>
      <c r="CM721" s="139" t="e">
        <v>#N/A</v>
      </c>
    </row>
    <row r="722" spans="1:91">
      <c r="A722" s="159">
        <v>43298</v>
      </c>
      <c r="B722" s="139" t="s">
        <v>1496</v>
      </c>
      <c r="D722" s="139" t="s">
        <v>1497</v>
      </c>
      <c r="E722" s="139">
        <v>166</v>
      </c>
      <c r="F722" s="139">
        <v>4</v>
      </c>
      <c r="G722" s="160" t="s">
        <v>1337</v>
      </c>
      <c r="H722" s="139">
        <v>62</v>
      </c>
      <c r="I722" s="139">
        <v>66.5</v>
      </c>
      <c r="J722" s="169" t="s">
        <v>2507</v>
      </c>
      <c r="K722" s="148">
        <v>374.14499999999998</v>
      </c>
      <c r="L722" s="148">
        <v>374.19</v>
      </c>
      <c r="M722" s="149" t="s">
        <v>3077</v>
      </c>
      <c r="N722" s="164">
        <v>5</v>
      </c>
      <c r="O722" s="139" t="s">
        <v>28</v>
      </c>
      <c r="P722" s="139" t="s">
        <v>12</v>
      </c>
      <c r="Q722" s="139" t="s">
        <v>2630</v>
      </c>
      <c r="R722" s="160" t="s">
        <v>21</v>
      </c>
      <c r="S722" s="139" t="s">
        <v>2135</v>
      </c>
      <c r="T722" s="139" t="s">
        <v>160</v>
      </c>
      <c r="U722" s="139" t="s">
        <v>138</v>
      </c>
      <c r="V722" s="139" t="s">
        <v>1509</v>
      </c>
      <c r="X722" s="165" t="s">
        <v>89</v>
      </c>
      <c r="Y722" s="139" t="s">
        <v>93</v>
      </c>
      <c r="AD722" s="139" t="s">
        <v>146</v>
      </c>
      <c r="AE722" s="139">
        <v>0</v>
      </c>
      <c r="AG722" s="139" t="s">
        <v>2508</v>
      </c>
      <c r="AH722" s="160">
        <v>96</v>
      </c>
      <c r="AI722" s="166">
        <v>3</v>
      </c>
      <c r="AJ722" s="139">
        <v>1</v>
      </c>
      <c r="AK722" s="167" t="s">
        <v>109</v>
      </c>
      <c r="AL722" s="139" t="s">
        <v>107</v>
      </c>
      <c r="AN722" s="139">
        <v>0</v>
      </c>
      <c r="AT722" s="139">
        <v>0</v>
      </c>
      <c r="AZ722" s="139">
        <v>3</v>
      </c>
      <c r="BA722" s="139">
        <v>2</v>
      </c>
      <c r="BB722" s="139">
        <v>1</v>
      </c>
      <c r="BC722" s="139" t="s">
        <v>109</v>
      </c>
      <c r="BD722" s="139" t="s">
        <v>107</v>
      </c>
      <c r="BF722" s="167">
        <v>0</v>
      </c>
      <c r="BL722" s="139">
        <v>1</v>
      </c>
      <c r="BM722" s="167">
        <v>1</v>
      </c>
      <c r="BN722" s="139">
        <v>1</v>
      </c>
      <c r="BO722" s="139" t="s">
        <v>109</v>
      </c>
      <c r="BP722" s="139" t="s">
        <v>106</v>
      </c>
      <c r="BX722" s="139">
        <v>0</v>
      </c>
      <c r="CE722" s="139" t="s">
        <v>2911</v>
      </c>
      <c r="CL722" s="139">
        <v>100</v>
      </c>
      <c r="CM722" s="139" t="s">
        <v>2860</v>
      </c>
    </row>
    <row r="723" spans="1:91">
      <c r="A723" s="159">
        <v>43298</v>
      </c>
      <c r="B723" s="139" t="s">
        <v>1496</v>
      </c>
      <c r="D723" s="139" t="s">
        <v>1497</v>
      </c>
      <c r="E723" s="139">
        <v>167</v>
      </c>
      <c r="F723" s="139">
        <v>1</v>
      </c>
      <c r="G723" s="160" t="s">
        <v>1339</v>
      </c>
      <c r="H723" s="139">
        <v>0</v>
      </c>
      <c r="I723" s="139">
        <v>48.5</v>
      </c>
      <c r="J723" s="169" t="s">
        <v>2507</v>
      </c>
      <c r="K723" s="148">
        <v>374.15</v>
      </c>
      <c r="L723" s="148">
        <v>374.63499999999999</v>
      </c>
      <c r="M723" s="149" t="s">
        <v>3077</v>
      </c>
      <c r="N723" s="164">
        <v>5</v>
      </c>
      <c r="O723" s="139" t="s">
        <v>28</v>
      </c>
      <c r="P723" s="139" t="s">
        <v>12</v>
      </c>
      <c r="Q723" s="139" t="s">
        <v>2630</v>
      </c>
      <c r="R723" s="160" t="s">
        <v>2135</v>
      </c>
      <c r="S723" s="139" t="s">
        <v>2135</v>
      </c>
      <c r="T723" s="139" t="s">
        <v>160</v>
      </c>
      <c r="U723" s="139" t="s">
        <v>138</v>
      </c>
      <c r="V723" s="139" t="s">
        <v>1509</v>
      </c>
      <c r="X723" s="165" t="s">
        <v>89</v>
      </c>
      <c r="Y723" s="139" t="s">
        <v>93</v>
      </c>
      <c r="AD723" s="139" t="s">
        <v>146</v>
      </c>
      <c r="AE723" s="139">
        <v>0</v>
      </c>
      <c r="AG723" s="139" t="s">
        <v>2508</v>
      </c>
      <c r="AH723" s="160">
        <v>96</v>
      </c>
      <c r="AI723" s="166">
        <v>3</v>
      </c>
      <c r="AJ723" s="139">
        <v>1</v>
      </c>
      <c r="AK723" s="167" t="s">
        <v>109</v>
      </c>
      <c r="AL723" s="139" t="s">
        <v>107</v>
      </c>
      <c r="AN723" s="139">
        <v>0</v>
      </c>
      <c r="AT723" s="139">
        <v>0</v>
      </c>
      <c r="AZ723" s="139">
        <v>3</v>
      </c>
      <c r="BA723" s="139">
        <v>2</v>
      </c>
      <c r="BB723" s="139">
        <v>1</v>
      </c>
      <c r="BC723" s="139" t="s">
        <v>109</v>
      </c>
      <c r="BD723" s="139" t="s">
        <v>107</v>
      </c>
      <c r="BF723" s="167">
        <v>0</v>
      </c>
      <c r="BL723" s="139">
        <v>1</v>
      </c>
      <c r="BM723" s="167">
        <v>1</v>
      </c>
      <c r="BN723" s="139">
        <v>1</v>
      </c>
      <c r="BO723" s="139" t="s">
        <v>109</v>
      </c>
      <c r="BP723" s="139" t="s">
        <v>106</v>
      </c>
      <c r="BX723" s="139">
        <v>0</v>
      </c>
      <c r="CE723" s="139" t="s">
        <v>2911</v>
      </c>
      <c r="CL723" s="139">
        <v>100</v>
      </c>
      <c r="CM723" s="139" t="s">
        <v>2860</v>
      </c>
    </row>
    <row r="724" spans="1:91">
      <c r="A724" s="159">
        <v>43298</v>
      </c>
      <c r="B724" s="139" t="s">
        <v>1496</v>
      </c>
      <c r="D724" s="139" t="s">
        <v>1497</v>
      </c>
      <c r="E724" s="139">
        <v>167</v>
      </c>
      <c r="F724" s="139">
        <v>2</v>
      </c>
      <c r="G724" s="160" t="s">
        <v>1341</v>
      </c>
      <c r="H724" s="139">
        <v>0</v>
      </c>
      <c r="I724" s="139">
        <v>42</v>
      </c>
      <c r="J724" s="169" t="s">
        <v>2507</v>
      </c>
      <c r="K724" s="148">
        <v>374.63499999999999</v>
      </c>
      <c r="L724" s="148">
        <v>375.05500000000001</v>
      </c>
      <c r="M724" s="149" t="s">
        <v>3077</v>
      </c>
      <c r="N724" s="164">
        <v>5</v>
      </c>
      <c r="O724" s="139" t="s">
        <v>28</v>
      </c>
      <c r="P724" s="139" t="s">
        <v>12</v>
      </c>
      <c r="Q724" s="139" t="s">
        <v>2630</v>
      </c>
      <c r="R724" s="160" t="s">
        <v>2135</v>
      </c>
      <c r="S724" s="139" t="s">
        <v>21</v>
      </c>
      <c r="T724" s="139" t="s">
        <v>160</v>
      </c>
      <c r="U724" s="139" t="s">
        <v>138</v>
      </c>
      <c r="V724" s="139" t="s">
        <v>1509</v>
      </c>
      <c r="X724" s="165" t="s">
        <v>89</v>
      </c>
      <c r="Y724" s="139" t="s">
        <v>93</v>
      </c>
      <c r="AD724" s="139" t="s">
        <v>146</v>
      </c>
      <c r="AE724" s="139">
        <v>0</v>
      </c>
      <c r="AG724" s="139" t="s">
        <v>2508</v>
      </c>
      <c r="AH724" s="160">
        <v>96</v>
      </c>
      <c r="AI724" s="166">
        <v>3</v>
      </c>
      <c r="AJ724" s="139">
        <v>1</v>
      </c>
      <c r="AK724" s="167" t="s">
        <v>109</v>
      </c>
      <c r="AL724" s="139" t="s">
        <v>107</v>
      </c>
      <c r="AN724" s="139">
        <v>0</v>
      </c>
      <c r="AT724" s="139">
        <v>0</v>
      </c>
      <c r="AZ724" s="139">
        <v>3</v>
      </c>
      <c r="BA724" s="139">
        <v>2</v>
      </c>
      <c r="BB724" s="139">
        <v>1</v>
      </c>
      <c r="BC724" s="139" t="s">
        <v>109</v>
      </c>
      <c r="BD724" s="139" t="s">
        <v>107</v>
      </c>
      <c r="BF724" s="167">
        <v>0</v>
      </c>
      <c r="BL724" s="139">
        <v>1</v>
      </c>
      <c r="BM724" s="167">
        <v>1</v>
      </c>
      <c r="BN724" s="139">
        <v>1</v>
      </c>
      <c r="BO724" s="139" t="s">
        <v>109</v>
      </c>
      <c r="BP724" s="139" t="s">
        <v>106</v>
      </c>
      <c r="BX724" s="139">
        <v>0</v>
      </c>
      <c r="CE724" s="139" t="s">
        <v>2911</v>
      </c>
      <c r="CL724" s="139">
        <v>100</v>
      </c>
      <c r="CM724" s="139" t="s">
        <v>2860</v>
      </c>
    </row>
    <row r="725" spans="1:91">
      <c r="A725" s="159">
        <v>43298</v>
      </c>
      <c r="B725" s="139" t="s">
        <v>1496</v>
      </c>
      <c r="D725" s="139" t="s">
        <v>1497</v>
      </c>
      <c r="E725" s="139">
        <v>167</v>
      </c>
      <c r="F725" s="139">
        <v>2</v>
      </c>
      <c r="G725" s="160" t="s">
        <v>1341</v>
      </c>
      <c r="H725" s="139">
        <v>42</v>
      </c>
      <c r="I725" s="139">
        <v>74</v>
      </c>
      <c r="J725" s="169" t="s">
        <v>2507</v>
      </c>
      <c r="K725" s="148">
        <v>375.05500000000001</v>
      </c>
      <c r="L725" s="148">
        <v>375.375</v>
      </c>
      <c r="M725" s="149" t="s">
        <v>3078</v>
      </c>
      <c r="N725" s="164" t="s">
        <v>1499</v>
      </c>
      <c r="P725" s="139" t="s">
        <v>13</v>
      </c>
      <c r="Q725" s="139" t="s">
        <v>2774</v>
      </c>
      <c r="R725" s="160" t="s">
        <v>21</v>
      </c>
      <c r="S725" s="139" t="s">
        <v>21</v>
      </c>
      <c r="T725" s="139" t="s">
        <v>160</v>
      </c>
      <c r="U725" s="139" t="s">
        <v>139</v>
      </c>
      <c r="V725" s="139" t="s">
        <v>1509</v>
      </c>
      <c r="X725" s="165" t="s">
        <v>89</v>
      </c>
      <c r="Y725" s="139" t="s">
        <v>1492</v>
      </c>
      <c r="AD725" s="139" t="s">
        <v>146</v>
      </c>
      <c r="AE725" s="139">
        <v>0</v>
      </c>
      <c r="AG725" s="139" t="s">
        <v>2508</v>
      </c>
      <c r="AH725" s="160">
        <v>84</v>
      </c>
      <c r="AI725" s="166">
        <v>4</v>
      </c>
      <c r="AJ725" s="139">
        <v>3</v>
      </c>
      <c r="AK725" s="167" t="s">
        <v>109</v>
      </c>
      <c r="AL725" s="139" t="s">
        <v>107</v>
      </c>
      <c r="AN725" s="139">
        <v>0</v>
      </c>
      <c r="AT725" s="139">
        <v>0</v>
      </c>
      <c r="AZ725" s="139">
        <v>15</v>
      </c>
      <c r="BA725" s="139">
        <v>5</v>
      </c>
      <c r="BB725" s="139">
        <v>2</v>
      </c>
      <c r="BC725" s="139" t="s">
        <v>110</v>
      </c>
      <c r="BD725" s="139" t="s">
        <v>107</v>
      </c>
      <c r="BF725" s="167">
        <v>0</v>
      </c>
      <c r="BL725" s="139">
        <v>1</v>
      </c>
      <c r="BM725" s="167">
        <v>1</v>
      </c>
      <c r="BN725" s="139">
        <v>0.5</v>
      </c>
      <c r="BO725" s="139" t="s">
        <v>113</v>
      </c>
      <c r="BP725" s="139" t="s">
        <v>107</v>
      </c>
      <c r="BX725" s="139">
        <v>0</v>
      </c>
      <c r="CE725" s="139" t="s">
        <v>2862</v>
      </c>
      <c r="CL725" s="139">
        <v>100</v>
      </c>
      <c r="CM725" s="139" t="e">
        <v>#N/A</v>
      </c>
    </row>
    <row r="726" spans="1:91">
      <c r="A726" s="159">
        <v>43298</v>
      </c>
      <c r="B726" s="139" t="s">
        <v>1496</v>
      </c>
      <c r="D726" s="139" t="s">
        <v>1497</v>
      </c>
      <c r="E726" s="139">
        <v>167</v>
      </c>
      <c r="F726" s="139">
        <v>3</v>
      </c>
      <c r="G726" s="160" t="s">
        <v>1343</v>
      </c>
      <c r="H726" s="139">
        <v>0</v>
      </c>
      <c r="I726" s="139">
        <v>7.5</v>
      </c>
      <c r="J726" s="169" t="s">
        <v>2507</v>
      </c>
      <c r="K726" s="148">
        <v>375.375</v>
      </c>
      <c r="L726" s="148">
        <v>375.45</v>
      </c>
      <c r="M726" s="149" t="s">
        <v>3078</v>
      </c>
      <c r="N726" s="164" t="s">
        <v>1499</v>
      </c>
      <c r="P726" s="139" t="s">
        <v>13</v>
      </c>
      <c r="Q726" s="139" t="s">
        <v>2774</v>
      </c>
      <c r="R726" s="160" t="s">
        <v>21</v>
      </c>
      <c r="S726" s="139" t="s">
        <v>21</v>
      </c>
      <c r="T726" s="139" t="s">
        <v>160</v>
      </c>
      <c r="U726" s="139" t="s">
        <v>139</v>
      </c>
      <c r="V726" s="139" t="s">
        <v>1509</v>
      </c>
      <c r="X726" s="165" t="s">
        <v>89</v>
      </c>
      <c r="Y726" s="139" t="s">
        <v>1492</v>
      </c>
      <c r="AD726" s="139" t="s">
        <v>146</v>
      </c>
      <c r="AE726" s="139">
        <v>0</v>
      </c>
      <c r="AG726" s="139" t="s">
        <v>2508</v>
      </c>
      <c r="AH726" s="160">
        <v>84</v>
      </c>
      <c r="AI726" s="166">
        <v>4</v>
      </c>
      <c r="AJ726" s="139">
        <v>3</v>
      </c>
      <c r="AK726" s="167" t="s">
        <v>109</v>
      </c>
      <c r="AL726" s="139" t="s">
        <v>107</v>
      </c>
      <c r="AN726" s="139">
        <v>0</v>
      </c>
      <c r="AT726" s="139">
        <v>0</v>
      </c>
      <c r="AZ726" s="139">
        <v>15</v>
      </c>
      <c r="BA726" s="139">
        <v>5</v>
      </c>
      <c r="BB726" s="139">
        <v>2</v>
      </c>
      <c r="BC726" s="139" t="s">
        <v>110</v>
      </c>
      <c r="BD726" s="139" t="s">
        <v>107</v>
      </c>
      <c r="BF726" s="167">
        <v>0</v>
      </c>
      <c r="BL726" s="139">
        <v>1</v>
      </c>
      <c r="BM726" s="167">
        <v>1</v>
      </c>
      <c r="BN726" s="139">
        <v>0.5</v>
      </c>
      <c r="BO726" s="139" t="s">
        <v>113</v>
      </c>
      <c r="BP726" s="139" t="s">
        <v>107</v>
      </c>
      <c r="BX726" s="139">
        <v>0</v>
      </c>
      <c r="CE726" s="139" t="s">
        <v>2862</v>
      </c>
      <c r="CL726" s="139">
        <v>100</v>
      </c>
      <c r="CM726" s="139" t="e">
        <v>#N/A</v>
      </c>
    </row>
    <row r="727" spans="1:91">
      <c r="A727" s="159">
        <v>43298</v>
      </c>
      <c r="B727" s="139" t="s">
        <v>1496</v>
      </c>
      <c r="D727" s="139" t="s">
        <v>1497</v>
      </c>
      <c r="E727" s="139">
        <v>167</v>
      </c>
      <c r="F727" s="139">
        <v>3</v>
      </c>
      <c r="G727" s="160" t="s">
        <v>1343</v>
      </c>
      <c r="H727" s="139">
        <v>7.5</v>
      </c>
      <c r="I727" s="139">
        <v>97</v>
      </c>
      <c r="J727" s="169" t="s">
        <v>2507</v>
      </c>
      <c r="K727" s="148">
        <v>375.45</v>
      </c>
      <c r="L727" s="148">
        <v>376.34500000000003</v>
      </c>
      <c r="M727" s="149" t="s">
        <v>3079</v>
      </c>
      <c r="N727" s="164" t="s">
        <v>1499</v>
      </c>
      <c r="O727" s="139" t="s">
        <v>28</v>
      </c>
      <c r="P727" s="139" t="s">
        <v>12</v>
      </c>
      <c r="Q727" s="139" t="s">
        <v>2630</v>
      </c>
      <c r="R727" s="160" t="s">
        <v>21</v>
      </c>
      <c r="S727" s="139" t="s">
        <v>2135</v>
      </c>
      <c r="T727" s="139" t="s">
        <v>160</v>
      </c>
      <c r="U727" s="139" t="s">
        <v>139</v>
      </c>
      <c r="V727" s="139" t="s">
        <v>1509</v>
      </c>
      <c r="X727" s="165" t="s">
        <v>89</v>
      </c>
      <c r="Y727" s="139" t="s">
        <v>93</v>
      </c>
      <c r="AD727" s="139" t="s">
        <v>146</v>
      </c>
      <c r="AE727" s="139">
        <v>0</v>
      </c>
      <c r="AG727" s="139" t="s">
        <v>2508</v>
      </c>
      <c r="AH727" s="160">
        <v>96</v>
      </c>
      <c r="AI727" s="166">
        <v>2</v>
      </c>
      <c r="AJ727" s="139">
        <v>1</v>
      </c>
      <c r="AK727" s="167" t="s">
        <v>109</v>
      </c>
      <c r="AL727" s="139" t="s">
        <v>107</v>
      </c>
      <c r="AN727" s="139">
        <v>0</v>
      </c>
      <c r="AT727" s="139">
        <v>0</v>
      </c>
      <c r="AZ727" s="139">
        <v>2</v>
      </c>
      <c r="BA727" s="139">
        <v>2</v>
      </c>
      <c r="BB727" s="139">
        <v>1</v>
      </c>
      <c r="BC727" s="139" t="s">
        <v>110</v>
      </c>
      <c r="BD727" s="139" t="s">
        <v>107</v>
      </c>
      <c r="BF727" s="167">
        <v>0</v>
      </c>
      <c r="BL727" s="139">
        <v>2</v>
      </c>
      <c r="BM727" s="167">
        <v>1</v>
      </c>
      <c r="BN727" s="139">
        <v>0.5</v>
      </c>
      <c r="BO727" s="139" t="s">
        <v>109</v>
      </c>
      <c r="BP727" s="139" t="s">
        <v>106</v>
      </c>
      <c r="BX727" s="139">
        <v>0</v>
      </c>
      <c r="CE727" s="139" t="s">
        <v>2911</v>
      </c>
      <c r="CL727" s="139">
        <v>100</v>
      </c>
      <c r="CM727" s="139" t="s">
        <v>2860</v>
      </c>
    </row>
    <row r="728" spans="1:91">
      <c r="A728" s="159">
        <v>43298</v>
      </c>
      <c r="B728" s="139" t="s">
        <v>1496</v>
      </c>
      <c r="D728" s="139" t="s">
        <v>1497</v>
      </c>
      <c r="E728" s="139">
        <v>167</v>
      </c>
      <c r="F728" s="139">
        <v>4</v>
      </c>
      <c r="G728" s="160" t="s">
        <v>1345</v>
      </c>
      <c r="H728" s="139">
        <v>0</v>
      </c>
      <c r="I728" s="139">
        <v>11</v>
      </c>
      <c r="J728" s="169" t="s">
        <v>2507</v>
      </c>
      <c r="K728" s="148">
        <v>376.34500000000003</v>
      </c>
      <c r="L728" s="148">
        <v>376.45500000000004</v>
      </c>
      <c r="M728" s="149" t="s">
        <v>3079</v>
      </c>
      <c r="N728" s="164" t="s">
        <v>1499</v>
      </c>
      <c r="O728" s="139" t="s">
        <v>28</v>
      </c>
      <c r="P728" s="139" t="s">
        <v>12</v>
      </c>
      <c r="Q728" s="139" t="s">
        <v>2630</v>
      </c>
      <c r="R728" s="160" t="s">
        <v>2135</v>
      </c>
      <c r="S728" s="139" t="s">
        <v>18</v>
      </c>
      <c r="T728" s="139" t="s">
        <v>160</v>
      </c>
      <c r="U728" s="139" t="s">
        <v>139</v>
      </c>
      <c r="V728" s="139" t="s">
        <v>1509</v>
      </c>
      <c r="X728" s="165" t="s">
        <v>89</v>
      </c>
      <c r="Y728" s="139" t="s">
        <v>93</v>
      </c>
      <c r="AD728" s="139" t="s">
        <v>146</v>
      </c>
      <c r="AE728" s="139">
        <v>0</v>
      </c>
      <c r="AG728" s="139" t="s">
        <v>2508</v>
      </c>
      <c r="AH728" s="160">
        <v>96</v>
      </c>
      <c r="AI728" s="166">
        <v>2</v>
      </c>
      <c r="AJ728" s="139">
        <v>1</v>
      </c>
      <c r="AK728" s="167" t="s">
        <v>109</v>
      </c>
      <c r="AL728" s="139" t="s">
        <v>107</v>
      </c>
      <c r="AN728" s="139">
        <v>0</v>
      </c>
      <c r="AT728" s="139">
        <v>0</v>
      </c>
      <c r="AZ728" s="139">
        <v>2</v>
      </c>
      <c r="BA728" s="139">
        <v>2</v>
      </c>
      <c r="BB728" s="139">
        <v>1</v>
      </c>
      <c r="BC728" s="139" t="s">
        <v>110</v>
      </c>
      <c r="BD728" s="139" t="s">
        <v>107</v>
      </c>
      <c r="BF728" s="167">
        <v>0</v>
      </c>
      <c r="BL728" s="139">
        <v>2</v>
      </c>
      <c r="BM728" s="167">
        <v>1</v>
      </c>
      <c r="BN728" s="139">
        <v>0.5</v>
      </c>
      <c r="BO728" s="139" t="s">
        <v>109</v>
      </c>
      <c r="BP728" s="139" t="s">
        <v>106</v>
      </c>
      <c r="BX728" s="139">
        <v>0</v>
      </c>
      <c r="CE728" s="139" t="s">
        <v>2911</v>
      </c>
      <c r="CL728" s="139">
        <v>100</v>
      </c>
      <c r="CM728" s="139" t="s">
        <v>2860</v>
      </c>
    </row>
    <row r="729" spans="1:91">
      <c r="A729" s="159">
        <v>43298</v>
      </c>
      <c r="B729" s="139" t="s">
        <v>1496</v>
      </c>
      <c r="D729" s="139" t="s">
        <v>1497</v>
      </c>
      <c r="E729" s="139">
        <v>167</v>
      </c>
      <c r="F729" s="139">
        <v>4</v>
      </c>
      <c r="G729" s="160" t="s">
        <v>1345</v>
      </c>
      <c r="H729" s="139">
        <v>11</v>
      </c>
      <c r="I729" s="139">
        <v>37</v>
      </c>
      <c r="J729" s="169" t="s">
        <v>2507</v>
      </c>
      <c r="K729" s="148">
        <v>376.45500000000004</v>
      </c>
      <c r="L729" s="148">
        <v>376.71500000000003</v>
      </c>
      <c r="M729" s="149" t="s">
        <v>3080</v>
      </c>
      <c r="N729" s="164" t="s">
        <v>1499</v>
      </c>
      <c r="P729" s="139" t="s">
        <v>13</v>
      </c>
      <c r="Q729" s="139" t="s">
        <v>2774</v>
      </c>
      <c r="R729" s="160" t="s">
        <v>18</v>
      </c>
      <c r="S729" s="139" t="s">
        <v>2135</v>
      </c>
      <c r="V729" s="139" t="s">
        <v>1509</v>
      </c>
      <c r="X729" s="165" t="s">
        <v>89</v>
      </c>
      <c r="Y729" s="139" t="s">
        <v>1492</v>
      </c>
      <c r="AD729" s="139" t="s">
        <v>146</v>
      </c>
      <c r="AE729" s="139">
        <v>0</v>
      </c>
      <c r="AG729" s="139" t="s">
        <v>2508</v>
      </c>
      <c r="AH729" s="160">
        <v>84</v>
      </c>
      <c r="AI729" s="166">
        <v>7</v>
      </c>
      <c r="AJ729" s="139">
        <v>2</v>
      </c>
      <c r="AK729" s="167" t="s">
        <v>109</v>
      </c>
      <c r="AL729" s="139" t="s">
        <v>107</v>
      </c>
      <c r="AN729" s="139">
        <v>0</v>
      </c>
      <c r="AT729" s="139">
        <v>0</v>
      </c>
      <c r="AZ729" s="139">
        <v>15</v>
      </c>
      <c r="BA729" s="139">
        <v>5</v>
      </c>
      <c r="BB729" s="139">
        <v>2</v>
      </c>
      <c r="BC729" s="139" t="s">
        <v>109</v>
      </c>
      <c r="BD729" s="139" t="s">
        <v>107</v>
      </c>
      <c r="BF729" s="167">
        <v>0</v>
      </c>
      <c r="BL729" s="139">
        <v>1</v>
      </c>
      <c r="BM729" s="167">
        <v>1</v>
      </c>
      <c r="BN729" s="139">
        <v>0.5</v>
      </c>
      <c r="BO729" s="139" t="s">
        <v>109</v>
      </c>
      <c r="BP729" s="139" t="s">
        <v>107</v>
      </c>
      <c r="BX729" s="139">
        <v>0</v>
      </c>
      <c r="CE729" s="139" t="s">
        <v>2862</v>
      </c>
      <c r="CL729" s="139">
        <v>100</v>
      </c>
      <c r="CM729" s="139" t="e">
        <v>#N/A</v>
      </c>
    </row>
    <row r="730" spans="1:91">
      <c r="A730" s="159">
        <v>43298</v>
      </c>
      <c r="B730" s="139" t="s">
        <v>1496</v>
      </c>
      <c r="D730" s="139" t="s">
        <v>1497</v>
      </c>
      <c r="E730" s="139">
        <v>168</v>
      </c>
      <c r="F730" s="139">
        <v>1</v>
      </c>
      <c r="G730" s="160" t="s">
        <v>1347</v>
      </c>
      <c r="H730" s="139">
        <v>0</v>
      </c>
      <c r="I730" s="139">
        <v>86</v>
      </c>
      <c r="J730" s="169" t="s">
        <v>2507</v>
      </c>
      <c r="K730" s="148">
        <v>377.15</v>
      </c>
      <c r="L730" s="148">
        <v>378.01</v>
      </c>
      <c r="M730" s="149" t="s">
        <v>3080</v>
      </c>
      <c r="N730" s="164" t="s">
        <v>1499</v>
      </c>
      <c r="P730" s="139" t="s">
        <v>13</v>
      </c>
      <c r="Q730" s="139" t="s">
        <v>2774</v>
      </c>
      <c r="R730" s="160" t="s">
        <v>2135</v>
      </c>
      <c r="S730" s="139" t="s">
        <v>2135</v>
      </c>
      <c r="V730" s="139" t="s">
        <v>1509</v>
      </c>
      <c r="X730" s="165" t="s">
        <v>89</v>
      </c>
      <c r="Y730" s="139" t="s">
        <v>1492</v>
      </c>
      <c r="AD730" s="139" t="s">
        <v>146</v>
      </c>
      <c r="AE730" s="139">
        <v>0</v>
      </c>
      <c r="AG730" s="139" t="s">
        <v>2508</v>
      </c>
      <c r="AH730" s="160">
        <v>84</v>
      </c>
      <c r="AI730" s="166">
        <v>7</v>
      </c>
      <c r="AJ730" s="139">
        <v>2</v>
      </c>
      <c r="AK730" s="167" t="s">
        <v>109</v>
      </c>
      <c r="AL730" s="139" t="s">
        <v>107</v>
      </c>
      <c r="AN730" s="139">
        <v>0</v>
      </c>
      <c r="AT730" s="139">
        <v>0</v>
      </c>
      <c r="AZ730" s="139">
        <v>15</v>
      </c>
      <c r="BA730" s="139">
        <v>5</v>
      </c>
      <c r="BB730" s="139">
        <v>2</v>
      </c>
      <c r="BC730" s="139" t="s">
        <v>109</v>
      </c>
      <c r="BD730" s="139" t="s">
        <v>107</v>
      </c>
      <c r="BF730" s="167">
        <v>0</v>
      </c>
      <c r="BL730" s="139">
        <v>1</v>
      </c>
      <c r="BM730" s="167">
        <v>1</v>
      </c>
      <c r="BN730" s="139">
        <v>0.5</v>
      </c>
      <c r="BO730" s="139" t="s">
        <v>109</v>
      </c>
      <c r="BP730" s="139" t="s">
        <v>107</v>
      </c>
      <c r="BX730" s="139">
        <v>0</v>
      </c>
      <c r="CE730" s="139" t="s">
        <v>2862</v>
      </c>
      <c r="CL730" s="139">
        <v>100</v>
      </c>
      <c r="CM730" s="139" t="e">
        <v>#N/A</v>
      </c>
    </row>
    <row r="731" spans="1:91">
      <c r="A731" s="159">
        <v>43298</v>
      </c>
      <c r="B731" s="139" t="s">
        <v>1496</v>
      </c>
      <c r="D731" s="139" t="s">
        <v>1497</v>
      </c>
      <c r="E731" s="139">
        <v>168</v>
      </c>
      <c r="F731" s="139">
        <v>2</v>
      </c>
      <c r="G731" s="160" t="s">
        <v>1349</v>
      </c>
      <c r="H731" s="139">
        <v>0</v>
      </c>
      <c r="I731" s="139">
        <v>25</v>
      </c>
      <c r="J731" s="169" t="s">
        <v>2507</v>
      </c>
      <c r="K731" s="148">
        <v>378.01</v>
      </c>
      <c r="L731" s="148">
        <v>378.26</v>
      </c>
      <c r="M731" s="149" t="s">
        <v>3080</v>
      </c>
      <c r="N731" s="164" t="s">
        <v>1499</v>
      </c>
      <c r="P731" s="139" t="s">
        <v>13</v>
      </c>
      <c r="Q731" s="139" t="s">
        <v>2774</v>
      </c>
      <c r="R731" s="160" t="s">
        <v>2135</v>
      </c>
      <c r="S731" s="139" t="s">
        <v>21</v>
      </c>
      <c r="V731" s="139" t="s">
        <v>1509</v>
      </c>
      <c r="X731" s="165" t="s">
        <v>89</v>
      </c>
      <c r="Y731" s="139" t="s">
        <v>1492</v>
      </c>
      <c r="AD731" s="139" t="s">
        <v>146</v>
      </c>
      <c r="AE731" s="139">
        <v>0</v>
      </c>
      <c r="AG731" s="139" t="s">
        <v>2508</v>
      </c>
      <c r="AH731" s="160">
        <v>84</v>
      </c>
      <c r="AI731" s="166">
        <v>7</v>
      </c>
      <c r="AJ731" s="139">
        <v>2</v>
      </c>
      <c r="AK731" s="167" t="s">
        <v>109</v>
      </c>
      <c r="AL731" s="139" t="s">
        <v>107</v>
      </c>
      <c r="AN731" s="139">
        <v>0</v>
      </c>
      <c r="AT731" s="139">
        <v>0</v>
      </c>
      <c r="AZ731" s="139">
        <v>15</v>
      </c>
      <c r="BA731" s="139">
        <v>5</v>
      </c>
      <c r="BB731" s="139">
        <v>2</v>
      </c>
      <c r="BC731" s="139" t="s">
        <v>109</v>
      </c>
      <c r="BD731" s="139" t="s">
        <v>107</v>
      </c>
      <c r="BF731" s="167">
        <v>0</v>
      </c>
      <c r="BL731" s="139">
        <v>1</v>
      </c>
      <c r="BM731" s="167">
        <v>1</v>
      </c>
      <c r="BN731" s="139">
        <v>0.5</v>
      </c>
      <c r="BO731" s="139" t="s">
        <v>109</v>
      </c>
      <c r="BP731" s="139" t="s">
        <v>107</v>
      </c>
      <c r="BX731" s="139">
        <v>0</v>
      </c>
      <c r="CE731" s="139" t="s">
        <v>2862</v>
      </c>
      <c r="CL731" s="139">
        <v>100</v>
      </c>
      <c r="CM731" s="139" t="e">
        <v>#N/A</v>
      </c>
    </row>
    <row r="732" spans="1:91">
      <c r="A732" s="159">
        <v>43298</v>
      </c>
      <c r="B732" s="139" t="s">
        <v>1496</v>
      </c>
      <c r="D732" s="139" t="s">
        <v>1497</v>
      </c>
      <c r="E732" s="139">
        <v>168</v>
      </c>
      <c r="F732" s="139">
        <v>2</v>
      </c>
      <c r="G732" s="160" t="s">
        <v>1349</v>
      </c>
      <c r="H732" s="139">
        <v>25</v>
      </c>
      <c r="I732" s="139">
        <v>86</v>
      </c>
      <c r="J732" s="169" t="s">
        <v>2507</v>
      </c>
      <c r="K732" s="148">
        <v>378.26</v>
      </c>
      <c r="L732" s="148">
        <v>378.87</v>
      </c>
      <c r="M732" s="149" t="s">
        <v>3081</v>
      </c>
      <c r="N732" s="164" t="s">
        <v>1499</v>
      </c>
      <c r="O732" s="139" t="s">
        <v>28</v>
      </c>
      <c r="P732" s="139" t="s">
        <v>12</v>
      </c>
      <c r="Q732" s="139" t="s">
        <v>2630</v>
      </c>
      <c r="R732" s="160" t="s">
        <v>21</v>
      </c>
      <c r="S732" s="139" t="s">
        <v>2135</v>
      </c>
      <c r="T732" s="139" t="s">
        <v>160</v>
      </c>
      <c r="U732" s="139" t="s">
        <v>138</v>
      </c>
      <c r="V732" s="139" t="s">
        <v>1509</v>
      </c>
      <c r="X732" s="165" t="s">
        <v>89</v>
      </c>
      <c r="Y732" s="139" t="s">
        <v>93</v>
      </c>
      <c r="AD732" s="139" t="s">
        <v>146</v>
      </c>
      <c r="AE732" s="139">
        <v>0</v>
      </c>
      <c r="AG732" s="139" t="s">
        <v>2508</v>
      </c>
      <c r="AH732" s="160">
        <v>98</v>
      </c>
      <c r="AI732" s="166">
        <v>3</v>
      </c>
      <c r="AJ732" s="139">
        <v>1</v>
      </c>
      <c r="AK732" s="167" t="s">
        <v>109</v>
      </c>
      <c r="AL732" s="139" t="s">
        <v>107</v>
      </c>
      <c r="AN732" s="139">
        <v>0</v>
      </c>
      <c r="AT732" s="139">
        <v>0</v>
      </c>
      <c r="AZ732" s="139">
        <v>1</v>
      </c>
      <c r="BA732" s="139">
        <v>3</v>
      </c>
      <c r="BB732" s="139">
        <v>1</v>
      </c>
      <c r="BC732" s="139" t="s">
        <v>109</v>
      </c>
      <c r="BD732" s="139" t="s">
        <v>107</v>
      </c>
      <c r="BF732" s="167">
        <v>0</v>
      </c>
      <c r="BL732" s="139">
        <v>1</v>
      </c>
      <c r="BM732" s="167">
        <v>1</v>
      </c>
      <c r="BN732" s="139">
        <v>0.5</v>
      </c>
      <c r="BO732" s="139" t="s">
        <v>109</v>
      </c>
      <c r="BP732" s="139" t="s">
        <v>106</v>
      </c>
      <c r="BX732" s="139">
        <v>0</v>
      </c>
      <c r="CE732" s="139" t="s">
        <v>2911</v>
      </c>
      <c r="CL732" s="139">
        <v>100</v>
      </c>
      <c r="CM732" s="139" t="s">
        <v>2860</v>
      </c>
    </row>
    <row r="733" spans="1:91">
      <c r="A733" s="159">
        <v>43298</v>
      </c>
      <c r="B733" s="139" t="s">
        <v>1496</v>
      </c>
      <c r="D733" s="139" t="s">
        <v>1497</v>
      </c>
      <c r="E733" s="139">
        <v>168</v>
      </c>
      <c r="F733" s="139">
        <v>3</v>
      </c>
      <c r="G733" s="160" t="s">
        <v>1351</v>
      </c>
      <c r="H733" s="139">
        <v>0</v>
      </c>
      <c r="I733" s="139">
        <v>84</v>
      </c>
      <c r="J733" s="169" t="s">
        <v>2507</v>
      </c>
      <c r="K733" s="148">
        <v>378.87</v>
      </c>
      <c r="L733" s="148">
        <v>379.71</v>
      </c>
      <c r="M733" s="149" t="s">
        <v>3081</v>
      </c>
      <c r="N733" s="164" t="s">
        <v>1499</v>
      </c>
      <c r="O733" s="139" t="s">
        <v>28</v>
      </c>
      <c r="P733" s="139" t="s">
        <v>12</v>
      </c>
      <c r="Q733" s="139" t="s">
        <v>2630</v>
      </c>
      <c r="R733" s="160" t="s">
        <v>2135</v>
      </c>
      <c r="S733" s="139" t="s">
        <v>2135</v>
      </c>
      <c r="T733" s="139" t="s">
        <v>160</v>
      </c>
      <c r="U733" s="139" t="s">
        <v>138</v>
      </c>
      <c r="V733" s="139" t="s">
        <v>1509</v>
      </c>
      <c r="X733" s="165" t="s">
        <v>89</v>
      </c>
      <c r="Y733" s="139" t="s">
        <v>93</v>
      </c>
      <c r="AD733" s="139" t="s">
        <v>146</v>
      </c>
      <c r="AE733" s="139">
        <v>0</v>
      </c>
      <c r="AG733" s="139" t="s">
        <v>2508</v>
      </c>
      <c r="AH733" s="160">
        <v>98</v>
      </c>
      <c r="AI733" s="166">
        <v>3</v>
      </c>
      <c r="AJ733" s="139">
        <v>1</v>
      </c>
      <c r="AK733" s="167" t="s">
        <v>109</v>
      </c>
      <c r="AL733" s="139" t="s">
        <v>107</v>
      </c>
      <c r="AN733" s="139">
        <v>0</v>
      </c>
      <c r="AT733" s="139">
        <v>0</v>
      </c>
      <c r="AZ733" s="139">
        <v>1</v>
      </c>
      <c r="BA733" s="139">
        <v>3</v>
      </c>
      <c r="BB733" s="139">
        <v>1</v>
      </c>
      <c r="BC733" s="139" t="s">
        <v>109</v>
      </c>
      <c r="BD733" s="139" t="s">
        <v>107</v>
      </c>
      <c r="BF733" s="167">
        <v>0</v>
      </c>
      <c r="BL733" s="139">
        <v>1</v>
      </c>
      <c r="BM733" s="167">
        <v>1</v>
      </c>
      <c r="BN733" s="139">
        <v>0.5</v>
      </c>
      <c r="BO733" s="139" t="s">
        <v>109</v>
      </c>
      <c r="BP733" s="139" t="s">
        <v>106</v>
      </c>
      <c r="BX733" s="139">
        <v>0</v>
      </c>
      <c r="CE733" s="139" t="s">
        <v>2911</v>
      </c>
      <c r="CL733" s="139">
        <v>100</v>
      </c>
      <c r="CM733" s="139" t="s">
        <v>2860</v>
      </c>
    </row>
    <row r="734" spans="1:91">
      <c r="A734" s="159">
        <v>43298</v>
      </c>
      <c r="B734" s="139" t="s">
        <v>1496</v>
      </c>
      <c r="D734" s="139" t="s">
        <v>1497</v>
      </c>
      <c r="E734" s="139">
        <v>169</v>
      </c>
      <c r="F734" s="139">
        <v>1</v>
      </c>
      <c r="G734" s="160" t="s">
        <v>1353</v>
      </c>
      <c r="H734" s="139">
        <v>0</v>
      </c>
      <c r="I734" s="139">
        <v>61.5</v>
      </c>
      <c r="J734" s="169" t="s">
        <v>2507</v>
      </c>
      <c r="K734" s="148">
        <v>379.7</v>
      </c>
      <c r="L734" s="148">
        <v>380.315</v>
      </c>
      <c r="M734" s="149" t="s">
        <v>3081</v>
      </c>
      <c r="N734" s="164" t="s">
        <v>1499</v>
      </c>
      <c r="O734" s="139" t="s">
        <v>28</v>
      </c>
      <c r="P734" s="139" t="s">
        <v>12</v>
      </c>
      <c r="Q734" s="139" t="s">
        <v>2630</v>
      </c>
      <c r="R734" s="160" t="s">
        <v>2135</v>
      </c>
      <c r="S734" s="139" t="s">
        <v>21</v>
      </c>
      <c r="T734" s="139" t="s">
        <v>160</v>
      </c>
      <c r="U734" s="139" t="s">
        <v>138</v>
      </c>
      <c r="V734" s="139" t="s">
        <v>1509</v>
      </c>
      <c r="X734" s="165" t="s">
        <v>89</v>
      </c>
      <c r="Y734" s="139" t="s">
        <v>93</v>
      </c>
      <c r="AD734" s="139" t="s">
        <v>146</v>
      </c>
      <c r="AE734" s="139">
        <v>0</v>
      </c>
      <c r="AG734" s="139" t="s">
        <v>2508</v>
      </c>
      <c r="AH734" s="160">
        <v>98</v>
      </c>
      <c r="AI734" s="166">
        <v>3</v>
      </c>
      <c r="AJ734" s="139">
        <v>1</v>
      </c>
      <c r="AK734" s="167" t="s">
        <v>109</v>
      </c>
      <c r="AL734" s="139" t="s">
        <v>107</v>
      </c>
      <c r="AN734" s="139">
        <v>0</v>
      </c>
      <c r="AT734" s="139">
        <v>0</v>
      </c>
      <c r="AZ734" s="139">
        <v>1</v>
      </c>
      <c r="BA734" s="139">
        <v>3</v>
      </c>
      <c r="BB734" s="139">
        <v>1</v>
      </c>
      <c r="BC734" s="139" t="s">
        <v>109</v>
      </c>
      <c r="BD734" s="139" t="s">
        <v>107</v>
      </c>
      <c r="BF734" s="167">
        <v>0</v>
      </c>
      <c r="BL734" s="139">
        <v>1</v>
      </c>
      <c r="BM734" s="167">
        <v>1</v>
      </c>
      <c r="BN734" s="139">
        <v>0.5</v>
      </c>
      <c r="BO734" s="139" t="s">
        <v>109</v>
      </c>
      <c r="BP734" s="139" t="s">
        <v>106</v>
      </c>
      <c r="BX734" s="139">
        <v>0</v>
      </c>
      <c r="CE734" s="139" t="s">
        <v>2911</v>
      </c>
      <c r="CL734" s="139">
        <v>100</v>
      </c>
      <c r="CM734" s="139" t="s">
        <v>2860</v>
      </c>
    </row>
    <row r="735" spans="1:91">
      <c r="A735" s="159">
        <v>43298</v>
      </c>
      <c r="B735" s="139" t="s">
        <v>1496</v>
      </c>
      <c r="D735" s="139" t="s">
        <v>1497</v>
      </c>
      <c r="E735" s="139">
        <v>169</v>
      </c>
      <c r="F735" s="139">
        <v>1</v>
      </c>
      <c r="G735" s="160" t="s">
        <v>1353</v>
      </c>
      <c r="H735" s="139">
        <v>0</v>
      </c>
      <c r="I735" s="139">
        <v>66</v>
      </c>
      <c r="J735" s="169" t="s">
        <v>2507</v>
      </c>
      <c r="K735" s="148">
        <v>379.7</v>
      </c>
      <c r="L735" s="148">
        <v>380.36</v>
      </c>
      <c r="M735" s="149" t="s">
        <v>3082</v>
      </c>
      <c r="N735" s="164">
        <v>1</v>
      </c>
      <c r="P735" s="139" t="s">
        <v>13</v>
      </c>
      <c r="Q735" s="139" t="s">
        <v>2774</v>
      </c>
      <c r="R735" s="160" t="s">
        <v>21</v>
      </c>
      <c r="S735" s="139" t="s">
        <v>21</v>
      </c>
      <c r="T735" s="139" t="s">
        <v>160</v>
      </c>
      <c r="U735" s="139" t="s">
        <v>139</v>
      </c>
      <c r="V735" s="139" t="s">
        <v>1509</v>
      </c>
      <c r="X735" s="165" t="s">
        <v>89</v>
      </c>
      <c r="Y735" s="139" t="s">
        <v>1492</v>
      </c>
      <c r="AD735" s="139" t="s">
        <v>146</v>
      </c>
      <c r="AE735" s="139">
        <v>0</v>
      </c>
      <c r="AG735" s="139" t="s">
        <v>2508</v>
      </c>
      <c r="AH735" s="160">
        <v>79</v>
      </c>
      <c r="AI735" s="166">
        <v>3</v>
      </c>
      <c r="AJ735" s="139">
        <v>2</v>
      </c>
      <c r="AK735" s="167" t="s">
        <v>109</v>
      </c>
      <c r="AL735" s="139" t="s">
        <v>107</v>
      </c>
      <c r="AN735" s="139">
        <v>0</v>
      </c>
      <c r="AT735" s="139">
        <v>0</v>
      </c>
      <c r="AZ735" s="139">
        <v>20</v>
      </c>
      <c r="BA735" s="139">
        <v>5</v>
      </c>
      <c r="BB735" s="139">
        <v>2</v>
      </c>
      <c r="BC735" s="139" t="s">
        <v>110</v>
      </c>
      <c r="BD735" s="139" t="s">
        <v>107</v>
      </c>
      <c r="BF735" s="167">
        <v>0</v>
      </c>
      <c r="BL735" s="139">
        <v>1</v>
      </c>
      <c r="BM735" s="167">
        <v>0.5</v>
      </c>
      <c r="BN735" s="139">
        <v>0.5</v>
      </c>
      <c r="BO735" s="139" t="s">
        <v>113</v>
      </c>
      <c r="BP735" s="139" t="s">
        <v>107</v>
      </c>
      <c r="BX735" s="139">
        <v>0</v>
      </c>
      <c r="CE735" s="139" t="s">
        <v>2862</v>
      </c>
      <c r="CL735" s="139">
        <v>100</v>
      </c>
      <c r="CM735" s="139" t="e">
        <v>#N/A</v>
      </c>
    </row>
    <row r="736" spans="1:91">
      <c r="A736" s="159">
        <v>43298</v>
      </c>
      <c r="B736" s="139" t="s">
        <v>1496</v>
      </c>
      <c r="D736" s="139" t="s">
        <v>1497</v>
      </c>
      <c r="E736" s="139">
        <v>169</v>
      </c>
      <c r="F736" s="139">
        <v>1</v>
      </c>
      <c r="G736" s="160" t="s">
        <v>1353</v>
      </c>
      <c r="H736" s="139">
        <v>66</v>
      </c>
      <c r="I736" s="139">
        <v>82.5</v>
      </c>
      <c r="J736" s="169" t="s">
        <v>2507</v>
      </c>
      <c r="K736" s="148">
        <v>380.36</v>
      </c>
      <c r="L736" s="148">
        <v>380.52499999999998</v>
      </c>
      <c r="M736" s="149" t="s">
        <v>3083</v>
      </c>
      <c r="N736" s="164" t="s">
        <v>1499</v>
      </c>
      <c r="O736" s="139" t="s">
        <v>28</v>
      </c>
      <c r="P736" s="139" t="s">
        <v>12</v>
      </c>
      <c r="R736" s="160" t="s">
        <v>21</v>
      </c>
      <c r="S736" s="139" t="s">
        <v>2135</v>
      </c>
      <c r="T736" s="139" t="s">
        <v>160</v>
      </c>
      <c r="U736" s="139" t="s">
        <v>139</v>
      </c>
      <c r="V736" s="139" t="s">
        <v>1509</v>
      </c>
      <c r="X736" s="165" t="s">
        <v>89</v>
      </c>
      <c r="Y736" s="139" t="s">
        <v>93</v>
      </c>
      <c r="AD736" s="139" t="s">
        <v>146</v>
      </c>
      <c r="AE736" s="139">
        <v>0</v>
      </c>
      <c r="AG736" s="139" t="s">
        <v>2508</v>
      </c>
      <c r="AH736" s="160">
        <v>99</v>
      </c>
      <c r="AI736" s="166">
        <v>2</v>
      </c>
      <c r="AJ736" s="139">
        <v>2</v>
      </c>
      <c r="AK736" s="167" t="s">
        <v>109</v>
      </c>
      <c r="AL736" s="139" t="s">
        <v>107</v>
      </c>
      <c r="AN736" s="139">
        <v>0</v>
      </c>
      <c r="AT736" s="139">
        <v>0</v>
      </c>
      <c r="AZ736" s="139">
        <v>0</v>
      </c>
      <c r="BF736" s="167">
        <v>0</v>
      </c>
      <c r="BL736" s="139">
        <v>1</v>
      </c>
      <c r="BM736" s="167">
        <v>0.5</v>
      </c>
      <c r="BN736" s="139">
        <v>0.5</v>
      </c>
      <c r="BO736" s="139" t="s">
        <v>109</v>
      </c>
      <c r="BP736" s="139" t="s">
        <v>105</v>
      </c>
      <c r="BX736" s="139">
        <v>0</v>
      </c>
      <c r="CE736" s="139" t="s">
        <v>2880</v>
      </c>
      <c r="CL736" s="139">
        <v>100</v>
      </c>
      <c r="CM736" s="139" t="s">
        <v>2860</v>
      </c>
    </row>
    <row r="737" spans="1:101">
      <c r="A737" s="159">
        <v>43298</v>
      </c>
      <c r="B737" s="139" t="s">
        <v>1496</v>
      </c>
      <c r="D737" s="139" t="s">
        <v>1497</v>
      </c>
      <c r="E737" s="139">
        <v>169</v>
      </c>
      <c r="F737" s="139">
        <v>2</v>
      </c>
      <c r="G737" s="160" t="s">
        <v>1355</v>
      </c>
      <c r="H737" s="139">
        <v>0</v>
      </c>
      <c r="I737" s="139">
        <v>69</v>
      </c>
      <c r="J737" s="169" t="s">
        <v>2507</v>
      </c>
      <c r="K737" s="148">
        <v>380.52499999999998</v>
      </c>
      <c r="L737" s="148">
        <v>381.21499999999997</v>
      </c>
      <c r="M737" s="149" t="s">
        <v>3083</v>
      </c>
      <c r="N737" s="164" t="s">
        <v>1499</v>
      </c>
      <c r="O737" s="139" t="s">
        <v>28</v>
      </c>
      <c r="P737" s="139" t="s">
        <v>12</v>
      </c>
      <c r="R737" s="160" t="s">
        <v>2135</v>
      </c>
      <c r="S737" s="139" t="s">
        <v>2135</v>
      </c>
      <c r="T737" s="139" t="s">
        <v>160</v>
      </c>
      <c r="U737" s="139" t="s">
        <v>139</v>
      </c>
      <c r="V737" s="139" t="s">
        <v>1509</v>
      </c>
      <c r="X737" s="165" t="s">
        <v>89</v>
      </c>
      <c r="Y737" s="139" t="s">
        <v>93</v>
      </c>
      <c r="AD737" s="139" t="s">
        <v>146</v>
      </c>
      <c r="AE737" s="139">
        <v>0</v>
      </c>
      <c r="AG737" s="139" t="s">
        <v>2508</v>
      </c>
      <c r="AH737" s="160">
        <v>99</v>
      </c>
      <c r="AI737" s="166">
        <v>2</v>
      </c>
      <c r="AJ737" s="139">
        <v>2</v>
      </c>
      <c r="AK737" s="167" t="s">
        <v>109</v>
      </c>
      <c r="AL737" s="139" t="s">
        <v>107</v>
      </c>
      <c r="AN737" s="139">
        <v>0</v>
      </c>
      <c r="AT737" s="139">
        <v>0</v>
      </c>
      <c r="AZ737" s="139">
        <v>0</v>
      </c>
      <c r="BF737" s="167">
        <v>0</v>
      </c>
      <c r="BL737" s="139">
        <v>1</v>
      </c>
      <c r="BM737" s="167">
        <v>0.5</v>
      </c>
      <c r="BN737" s="139">
        <v>0.5</v>
      </c>
      <c r="BO737" s="139" t="s">
        <v>109</v>
      </c>
      <c r="BP737" s="139" t="s">
        <v>105</v>
      </c>
      <c r="BX737" s="139">
        <v>0</v>
      </c>
      <c r="CE737" s="139" t="s">
        <v>2880</v>
      </c>
      <c r="CL737" s="139">
        <v>100</v>
      </c>
      <c r="CM737" s="139" t="s">
        <v>2860</v>
      </c>
    </row>
    <row r="738" spans="1:101" s="202" customFormat="1">
      <c r="A738" s="191">
        <v>43298</v>
      </c>
      <c r="B738" s="192" t="s">
        <v>1496</v>
      </c>
      <c r="C738" s="192"/>
      <c r="D738" s="192" t="s">
        <v>1497</v>
      </c>
      <c r="E738" s="192">
        <v>169</v>
      </c>
      <c r="F738" s="192">
        <v>3</v>
      </c>
      <c r="G738" s="193" t="s">
        <v>1357</v>
      </c>
      <c r="H738" s="192">
        <v>0</v>
      </c>
      <c r="I738" s="192">
        <v>82.5</v>
      </c>
      <c r="J738" s="194" t="s">
        <v>2507</v>
      </c>
      <c r="K738" s="221">
        <v>381.21499999999997</v>
      </c>
      <c r="L738" s="221">
        <v>382.03999999999996</v>
      </c>
      <c r="M738" s="219" t="s">
        <v>3083</v>
      </c>
      <c r="N738" s="197" t="s">
        <v>1499</v>
      </c>
      <c r="O738" s="192" t="s">
        <v>28</v>
      </c>
      <c r="P738" s="192" t="s">
        <v>12</v>
      </c>
      <c r="Q738" s="192"/>
      <c r="R738" s="193" t="s">
        <v>2135</v>
      </c>
      <c r="S738" s="192">
        <v>0</v>
      </c>
      <c r="T738" s="192" t="s">
        <v>160</v>
      </c>
      <c r="U738" s="192" t="s">
        <v>139</v>
      </c>
      <c r="V738" s="192" t="s">
        <v>1509</v>
      </c>
      <c r="W738" s="192"/>
      <c r="X738" s="198" t="s">
        <v>89</v>
      </c>
      <c r="Y738" s="192" t="s">
        <v>93</v>
      </c>
      <c r="Z738" s="192"/>
      <c r="AA738" s="192"/>
      <c r="AB738" s="192"/>
      <c r="AC738" s="192"/>
      <c r="AD738" s="192" t="s">
        <v>146</v>
      </c>
      <c r="AE738" s="192">
        <v>0</v>
      </c>
      <c r="AF738" s="193"/>
      <c r="AG738" s="192" t="s">
        <v>2508</v>
      </c>
      <c r="AH738" s="193">
        <v>99</v>
      </c>
      <c r="AI738" s="199">
        <v>2</v>
      </c>
      <c r="AJ738" s="192">
        <v>2</v>
      </c>
      <c r="AK738" s="200" t="s">
        <v>109</v>
      </c>
      <c r="AL738" s="192" t="s">
        <v>107</v>
      </c>
      <c r="AM738" s="192"/>
      <c r="AN738" s="192">
        <v>0</v>
      </c>
      <c r="AO738" s="192"/>
      <c r="AP738" s="192"/>
      <c r="AQ738" s="192"/>
      <c r="AR738" s="200"/>
      <c r="AS738" s="192"/>
      <c r="AT738" s="192">
        <v>0</v>
      </c>
      <c r="AU738" s="192"/>
      <c r="AV738" s="192"/>
      <c r="AW738" s="192"/>
      <c r="AX738" s="192"/>
      <c r="AY738" s="200"/>
      <c r="AZ738" s="192">
        <v>0</v>
      </c>
      <c r="BA738" s="192"/>
      <c r="BB738" s="192"/>
      <c r="BC738" s="192"/>
      <c r="BD738" s="192"/>
      <c r="BE738" s="192"/>
      <c r="BF738" s="200">
        <v>0</v>
      </c>
      <c r="BG738" s="192"/>
      <c r="BH738" s="192"/>
      <c r="BI738" s="192"/>
      <c r="BJ738" s="192"/>
      <c r="BK738" s="192"/>
      <c r="BL738" s="192">
        <v>1</v>
      </c>
      <c r="BM738" s="200">
        <v>0.5</v>
      </c>
      <c r="BN738" s="192">
        <v>0.5</v>
      </c>
      <c r="BO738" s="192" t="s">
        <v>109</v>
      </c>
      <c r="BP738" s="192" t="s">
        <v>105</v>
      </c>
      <c r="BQ738" s="192"/>
      <c r="BR738" s="192"/>
      <c r="BS738" s="192"/>
      <c r="BT738" s="200"/>
      <c r="BU738" s="192"/>
      <c r="BV738" s="192"/>
      <c r="BW738" s="192"/>
      <c r="BX738" s="192">
        <v>0</v>
      </c>
      <c r="BY738" s="192"/>
      <c r="BZ738" s="192"/>
      <c r="CA738" s="192"/>
      <c r="CB738" s="192"/>
      <c r="CC738" s="192"/>
      <c r="CD738" s="192"/>
      <c r="CE738" s="192" t="s">
        <v>2880</v>
      </c>
      <c r="CF738" s="192"/>
      <c r="CG738" s="192"/>
      <c r="CH738" s="200"/>
      <c r="CI738" s="192"/>
      <c r="CJ738" s="192"/>
      <c r="CK738" s="192"/>
      <c r="CL738" s="192">
        <v>100</v>
      </c>
      <c r="CM738" s="192" t="s">
        <v>2860</v>
      </c>
      <c r="CN738" s="192"/>
      <c r="CO738" s="192"/>
      <c r="CP738" s="192"/>
      <c r="CQ738" s="192"/>
      <c r="CR738" s="192"/>
      <c r="CS738" s="192"/>
      <c r="CT738" s="192"/>
      <c r="CU738" s="192"/>
      <c r="CV738" s="192"/>
      <c r="CW738" s="201"/>
    </row>
    <row r="739" spans="1:101">
      <c r="A739" s="159">
        <v>43299</v>
      </c>
      <c r="B739" s="139" t="s">
        <v>1496</v>
      </c>
      <c r="D739" s="139" t="s">
        <v>1497</v>
      </c>
      <c r="E739" s="139">
        <v>169</v>
      </c>
      <c r="F739" s="139">
        <v>4</v>
      </c>
      <c r="G739" s="160" t="s">
        <v>1359</v>
      </c>
      <c r="H739" s="139">
        <v>0</v>
      </c>
      <c r="I739" s="139">
        <v>65.5</v>
      </c>
      <c r="J739" s="169" t="s">
        <v>2507</v>
      </c>
      <c r="K739" s="148">
        <v>382.04</v>
      </c>
      <c r="L739" s="148">
        <v>382.69499999999999</v>
      </c>
      <c r="M739" s="149" t="s">
        <v>3083</v>
      </c>
      <c r="N739" s="164" t="s">
        <v>1499</v>
      </c>
      <c r="P739" s="139" t="s">
        <v>12</v>
      </c>
      <c r="Q739" s="139" t="s">
        <v>1588</v>
      </c>
      <c r="R739" s="160" t="s">
        <v>2135</v>
      </c>
      <c r="S739" s="139" t="s">
        <v>2135</v>
      </c>
      <c r="V739" s="139" t="s">
        <v>1509</v>
      </c>
      <c r="X739" s="165" t="s">
        <v>89</v>
      </c>
      <c r="Y739" s="139" t="s">
        <v>93</v>
      </c>
      <c r="AD739" s="139" t="s">
        <v>146</v>
      </c>
      <c r="AE739" s="139">
        <v>0</v>
      </c>
      <c r="AG739" s="139" t="s">
        <v>2508</v>
      </c>
      <c r="AH739" s="160">
        <v>99</v>
      </c>
      <c r="AI739" s="166">
        <v>2</v>
      </c>
      <c r="AJ739" s="139">
        <v>2</v>
      </c>
      <c r="AK739" s="167" t="s">
        <v>109</v>
      </c>
      <c r="AL739" s="139" t="s">
        <v>107</v>
      </c>
      <c r="AN739" s="139">
        <v>0</v>
      </c>
      <c r="AT739" s="139">
        <v>0</v>
      </c>
      <c r="AZ739" s="139">
        <v>0</v>
      </c>
      <c r="BF739" s="167">
        <v>0</v>
      </c>
      <c r="BL739" s="139">
        <v>1</v>
      </c>
      <c r="BM739" s="167">
        <v>0.5</v>
      </c>
      <c r="BN739" s="139">
        <v>0.5</v>
      </c>
      <c r="BO739" s="139" t="s">
        <v>109</v>
      </c>
      <c r="BP739" s="139" t="s">
        <v>105</v>
      </c>
      <c r="BX739" s="139">
        <v>0</v>
      </c>
      <c r="CE739" s="139" t="s">
        <v>2880</v>
      </c>
      <c r="CL739" s="139">
        <v>100</v>
      </c>
      <c r="CM739" s="139" t="e">
        <v>#N/A</v>
      </c>
    </row>
    <row r="740" spans="1:101">
      <c r="A740" s="159">
        <v>43299</v>
      </c>
      <c r="B740" s="139" t="s">
        <v>1496</v>
      </c>
      <c r="D740" s="139" t="s">
        <v>1497</v>
      </c>
      <c r="E740" s="139">
        <v>170</v>
      </c>
      <c r="F740" s="139">
        <v>1</v>
      </c>
      <c r="G740" s="160" t="s">
        <v>1361</v>
      </c>
      <c r="H740" s="139">
        <v>0</v>
      </c>
      <c r="I740" s="139">
        <v>55.5</v>
      </c>
      <c r="J740" s="169" t="s">
        <v>2507</v>
      </c>
      <c r="K740" s="148">
        <v>382.7</v>
      </c>
      <c r="L740" s="148">
        <v>383.255</v>
      </c>
      <c r="M740" s="149" t="s">
        <v>3083</v>
      </c>
      <c r="N740" s="164" t="s">
        <v>1499</v>
      </c>
      <c r="P740" s="139" t="s">
        <v>12</v>
      </c>
      <c r="Q740" s="139" t="s">
        <v>1588</v>
      </c>
      <c r="R740" s="160" t="s">
        <v>2135</v>
      </c>
      <c r="S740" s="139" t="s">
        <v>2135</v>
      </c>
      <c r="V740" s="139" t="s">
        <v>1509</v>
      </c>
      <c r="X740" s="165" t="s">
        <v>89</v>
      </c>
      <c r="Y740" s="139" t="s">
        <v>93</v>
      </c>
      <c r="AD740" s="139" t="s">
        <v>146</v>
      </c>
      <c r="AE740" s="139">
        <v>0</v>
      </c>
      <c r="AG740" s="139" t="s">
        <v>2508</v>
      </c>
      <c r="AH740" s="160">
        <v>99</v>
      </c>
      <c r="AI740" s="166">
        <v>2</v>
      </c>
      <c r="AJ740" s="139">
        <v>2</v>
      </c>
      <c r="AK740" s="167" t="s">
        <v>109</v>
      </c>
      <c r="AL740" s="139" t="s">
        <v>107</v>
      </c>
      <c r="AN740" s="139">
        <v>0</v>
      </c>
      <c r="AT740" s="139">
        <v>0</v>
      </c>
      <c r="AZ740" s="139">
        <v>0</v>
      </c>
      <c r="BF740" s="167">
        <v>0</v>
      </c>
      <c r="BL740" s="139">
        <v>1</v>
      </c>
      <c r="BM740" s="167">
        <v>0.5</v>
      </c>
      <c r="BN740" s="139">
        <v>0.5</v>
      </c>
      <c r="BO740" s="139" t="s">
        <v>109</v>
      </c>
      <c r="BP740" s="139" t="s">
        <v>105</v>
      </c>
      <c r="BX740" s="139">
        <v>0</v>
      </c>
      <c r="CE740" s="139" t="s">
        <v>3225</v>
      </c>
      <c r="CL740" s="139">
        <v>100</v>
      </c>
      <c r="CM740" s="139" t="e">
        <v>#N/A</v>
      </c>
    </row>
    <row r="741" spans="1:101">
      <c r="A741" s="159">
        <v>43299</v>
      </c>
      <c r="B741" s="139" t="s">
        <v>1496</v>
      </c>
      <c r="D741" s="139" t="s">
        <v>1497</v>
      </c>
      <c r="E741" s="139">
        <v>171</v>
      </c>
      <c r="F741" s="139">
        <v>1</v>
      </c>
      <c r="G741" s="160" t="s">
        <v>1363</v>
      </c>
      <c r="H741" s="139">
        <v>0</v>
      </c>
      <c r="I741" s="139">
        <v>97.5</v>
      </c>
      <c r="J741" s="169" t="s">
        <v>2507</v>
      </c>
      <c r="K741" s="148">
        <v>383.15</v>
      </c>
      <c r="L741" s="148">
        <v>384.125</v>
      </c>
      <c r="M741" s="149" t="s">
        <v>3083</v>
      </c>
      <c r="N741" s="164" t="s">
        <v>1499</v>
      </c>
      <c r="P741" s="139" t="s">
        <v>12</v>
      </c>
      <c r="Q741" s="139" t="s">
        <v>1588</v>
      </c>
      <c r="R741" s="160" t="s">
        <v>2135</v>
      </c>
      <c r="S741" s="139" t="s">
        <v>2135</v>
      </c>
      <c r="V741" s="139" t="s">
        <v>1509</v>
      </c>
      <c r="X741" s="165" t="s">
        <v>89</v>
      </c>
      <c r="Y741" s="139" t="s">
        <v>93</v>
      </c>
      <c r="AD741" s="139" t="s">
        <v>146</v>
      </c>
      <c r="AE741" s="139">
        <v>0</v>
      </c>
      <c r="AG741" s="139" t="s">
        <v>2508</v>
      </c>
      <c r="AH741" s="160">
        <v>99</v>
      </c>
      <c r="AI741" s="166">
        <v>2</v>
      </c>
      <c r="AJ741" s="139">
        <v>2</v>
      </c>
      <c r="AK741" s="167" t="s">
        <v>109</v>
      </c>
      <c r="AL741" s="139" t="s">
        <v>107</v>
      </c>
      <c r="AN741" s="139">
        <v>0</v>
      </c>
      <c r="AT741" s="139">
        <v>0</v>
      </c>
      <c r="AZ741" s="139">
        <v>0</v>
      </c>
      <c r="BF741" s="167">
        <v>0</v>
      </c>
      <c r="BL741" s="139">
        <v>1</v>
      </c>
      <c r="BM741" s="167">
        <v>0.5</v>
      </c>
      <c r="BN741" s="139">
        <v>0.5</v>
      </c>
      <c r="BO741" s="139" t="s">
        <v>109</v>
      </c>
      <c r="BP741" s="139" t="s">
        <v>105</v>
      </c>
      <c r="BX741" s="139">
        <v>0</v>
      </c>
      <c r="CE741" s="139" t="s">
        <v>3225</v>
      </c>
      <c r="CL741" s="139">
        <v>100</v>
      </c>
      <c r="CM741" s="139" t="e">
        <v>#N/A</v>
      </c>
    </row>
    <row r="742" spans="1:101">
      <c r="A742" s="159">
        <v>43299</v>
      </c>
      <c r="B742" s="139" t="s">
        <v>1496</v>
      </c>
      <c r="D742" s="139" t="s">
        <v>1497</v>
      </c>
      <c r="E742" s="139">
        <v>171</v>
      </c>
      <c r="F742" s="139">
        <v>2</v>
      </c>
      <c r="G742" s="160" t="s">
        <v>1365</v>
      </c>
      <c r="H742" s="139">
        <v>0</v>
      </c>
      <c r="I742" s="139">
        <v>96</v>
      </c>
      <c r="J742" s="169" t="s">
        <v>2507</v>
      </c>
      <c r="K742" s="148">
        <v>384.125</v>
      </c>
      <c r="L742" s="148">
        <v>385.08499999999998</v>
      </c>
      <c r="M742" s="149" t="s">
        <v>3083</v>
      </c>
      <c r="N742" s="164" t="s">
        <v>1499</v>
      </c>
      <c r="P742" s="139" t="s">
        <v>12</v>
      </c>
      <c r="Q742" s="139" t="s">
        <v>1588</v>
      </c>
      <c r="R742" s="160" t="s">
        <v>2135</v>
      </c>
      <c r="S742" s="139" t="s">
        <v>2135</v>
      </c>
      <c r="V742" s="139" t="s">
        <v>1509</v>
      </c>
      <c r="X742" s="165" t="s">
        <v>89</v>
      </c>
      <c r="Y742" s="139" t="s">
        <v>93</v>
      </c>
      <c r="AD742" s="139" t="s">
        <v>146</v>
      </c>
      <c r="AE742" s="139">
        <v>0</v>
      </c>
      <c r="AG742" s="139" t="s">
        <v>2508</v>
      </c>
      <c r="AH742" s="160">
        <v>99</v>
      </c>
      <c r="AI742" s="166">
        <v>2</v>
      </c>
      <c r="AJ742" s="139">
        <v>2</v>
      </c>
      <c r="AK742" s="167" t="s">
        <v>109</v>
      </c>
      <c r="AL742" s="139" t="s">
        <v>107</v>
      </c>
      <c r="AN742" s="139">
        <v>0</v>
      </c>
      <c r="AT742" s="139">
        <v>0</v>
      </c>
      <c r="AZ742" s="139">
        <v>0</v>
      </c>
      <c r="BF742" s="167">
        <v>0</v>
      </c>
      <c r="BL742" s="139">
        <v>1</v>
      </c>
      <c r="BM742" s="167">
        <v>0.5</v>
      </c>
      <c r="BN742" s="139">
        <v>0.5</v>
      </c>
      <c r="BO742" s="139" t="s">
        <v>109</v>
      </c>
      <c r="BP742" s="139" t="s">
        <v>105</v>
      </c>
      <c r="BX742" s="139">
        <v>0</v>
      </c>
      <c r="CE742" s="139" t="s">
        <v>3225</v>
      </c>
      <c r="CL742" s="139">
        <v>100</v>
      </c>
      <c r="CM742" s="139" t="e">
        <v>#N/A</v>
      </c>
    </row>
    <row r="743" spans="1:101">
      <c r="A743" s="159">
        <v>43299</v>
      </c>
      <c r="B743" s="139" t="s">
        <v>1496</v>
      </c>
      <c r="D743" s="139" t="s">
        <v>1497</v>
      </c>
      <c r="E743" s="139">
        <v>171</v>
      </c>
      <c r="F743" s="139">
        <v>3</v>
      </c>
      <c r="G743" s="160" t="s">
        <v>1367</v>
      </c>
      <c r="H743" s="139">
        <v>0</v>
      </c>
      <c r="I743" s="139">
        <v>87</v>
      </c>
      <c r="J743" s="169" t="s">
        <v>2507</v>
      </c>
      <c r="K743" s="148">
        <v>385.08499999999998</v>
      </c>
      <c r="L743" s="148">
        <v>385.95499999999998</v>
      </c>
      <c r="M743" s="149" t="s">
        <v>3083</v>
      </c>
      <c r="N743" s="164" t="s">
        <v>1499</v>
      </c>
      <c r="P743" s="139" t="s">
        <v>12</v>
      </c>
      <c r="Q743" s="139" t="s">
        <v>1588</v>
      </c>
      <c r="R743" s="160" t="s">
        <v>2135</v>
      </c>
      <c r="S743" s="139" t="s">
        <v>18</v>
      </c>
      <c r="V743" s="139" t="s">
        <v>1509</v>
      </c>
      <c r="X743" s="165" t="s">
        <v>89</v>
      </c>
      <c r="Y743" s="139" t="s">
        <v>93</v>
      </c>
      <c r="AD743" s="139" t="s">
        <v>146</v>
      </c>
      <c r="AE743" s="139">
        <v>0</v>
      </c>
      <c r="AG743" s="139" t="s">
        <v>2508</v>
      </c>
      <c r="AH743" s="160">
        <v>99</v>
      </c>
      <c r="AI743" s="166">
        <v>2</v>
      </c>
      <c r="AJ743" s="139">
        <v>2</v>
      </c>
      <c r="AK743" s="167" t="s">
        <v>109</v>
      </c>
      <c r="AL743" s="139" t="s">
        <v>107</v>
      </c>
      <c r="AN743" s="139">
        <v>0</v>
      </c>
      <c r="AT743" s="139">
        <v>0</v>
      </c>
      <c r="AZ743" s="139">
        <v>0</v>
      </c>
      <c r="BF743" s="167">
        <v>0</v>
      </c>
      <c r="BL743" s="139">
        <v>1</v>
      </c>
      <c r="BM743" s="167">
        <v>0.5</v>
      </c>
      <c r="BN743" s="139">
        <v>0.5</v>
      </c>
      <c r="BO743" s="139" t="s">
        <v>109</v>
      </c>
      <c r="BP743" s="139" t="s">
        <v>105</v>
      </c>
      <c r="BX743" s="139">
        <v>0</v>
      </c>
      <c r="CE743" s="139" t="s">
        <v>3225</v>
      </c>
      <c r="CL743" s="139">
        <v>100</v>
      </c>
      <c r="CM743" s="139" t="e">
        <v>#N/A</v>
      </c>
    </row>
    <row r="744" spans="1:101">
      <c r="A744" s="159">
        <v>43299</v>
      </c>
      <c r="B744" s="139" t="s">
        <v>1496</v>
      </c>
      <c r="D744" s="139" t="s">
        <v>1497</v>
      </c>
      <c r="E744" s="139">
        <v>172</v>
      </c>
      <c r="F744" s="139">
        <v>1</v>
      </c>
      <c r="G744" s="160" t="s">
        <v>1369</v>
      </c>
      <c r="H744" s="139">
        <v>0</v>
      </c>
      <c r="I744" s="139">
        <v>44</v>
      </c>
      <c r="J744" s="169" t="s">
        <v>2507</v>
      </c>
      <c r="K744" s="148">
        <v>385.8</v>
      </c>
      <c r="L744" s="148">
        <v>386.24</v>
      </c>
      <c r="M744" s="149" t="s">
        <v>3226</v>
      </c>
      <c r="N744" s="164" t="s">
        <v>1499</v>
      </c>
      <c r="P744" s="139" t="s">
        <v>13</v>
      </c>
      <c r="Q744" s="139" t="s">
        <v>2774</v>
      </c>
      <c r="R744" s="160" t="s">
        <v>18</v>
      </c>
      <c r="S744" s="139" t="s">
        <v>2135</v>
      </c>
      <c r="V744" s="139" t="s">
        <v>1509</v>
      </c>
      <c r="X744" s="165" t="s">
        <v>89</v>
      </c>
      <c r="Y744" s="139" t="s">
        <v>1492</v>
      </c>
      <c r="AD744" s="139" t="s">
        <v>146</v>
      </c>
      <c r="AE744" s="139">
        <v>0</v>
      </c>
      <c r="AG744" s="139" t="s">
        <v>2508</v>
      </c>
      <c r="AH744" s="160">
        <v>84</v>
      </c>
      <c r="AI744" s="166">
        <v>4</v>
      </c>
      <c r="AJ744" s="139">
        <v>3</v>
      </c>
      <c r="AK744" s="167" t="s">
        <v>109</v>
      </c>
      <c r="AL744" s="139" t="s">
        <v>107</v>
      </c>
      <c r="AN744" s="139">
        <v>0</v>
      </c>
      <c r="AT744" s="139">
        <v>0</v>
      </c>
      <c r="AZ744" s="139">
        <v>15</v>
      </c>
      <c r="BA744" s="139">
        <v>5</v>
      </c>
      <c r="BB744" s="139">
        <v>2</v>
      </c>
      <c r="BC744" s="139" t="s">
        <v>110</v>
      </c>
      <c r="BD744" s="139" t="s">
        <v>107</v>
      </c>
      <c r="BF744" s="167">
        <v>0</v>
      </c>
      <c r="BL744" s="139">
        <v>1</v>
      </c>
      <c r="BM744" s="167">
        <v>1</v>
      </c>
      <c r="BN744" s="139">
        <v>0.5</v>
      </c>
      <c r="BO744" s="139" t="s">
        <v>113</v>
      </c>
      <c r="BP744" s="139" t="s">
        <v>107</v>
      </c>
      <c r="BX744" s="139">
        <v>0</v>
      </c>
      <c r="CE744" s="139" t="s">
        <v>2862</v>
      </c>
      <c r="CL744" s="139">
        <v>100</v>
      </c>
      <c r="CM744" s="139" t="e">
        <v>#N/A</v>
      </c>
    </row>
    <row r="745" spans="1:101">
      <c r="A745" s="159">
        <v>43299</v>
      </c>
      <c r="B745" s="139" t="s">
        <v>1496</v>
      </c>
      <c r="D745" s="139" t="s">
        <v>1497</v>
      </c>
      <c r="E745" s="139">
        <v>173</v>
      </c>
      <c r="F745" s="139">
        <v>1</v>
      </c>
      <c r="G745" s="160" t="s">
        <v>1371</v>
      </c>
      <c r="H745" s="139">
        <v>0</v>
      </c>
      <c r="I745" s="139">
        <v>30</v>
      </c>
      <c r="J745" s="169" t="s">
        <v>2507</v>
      </c>
      <c r="K745" s="148">
        <v>386.15</v>
      </c>
      <c r="L745" s="148">
        <v>386.45</v>
      </c>
      <c r="M745" s="149" t="s">
        <v>3226</v>
      </c>
      <c r="N745" s="164" t="s">
        <v>1499</v>
      </c>
      <c r="P745" s="139" t="s">
        <v>13</v>
      </c>
      <c r="Q745" s="139" t="s">
        <v>2774</v>
      </c>
      <c r="R745" s="160" t="s">
        <v>2135</v>
      </c>
      <c r="S745" s="139" t="s">
        <v>21</v>
      </c>
      <c r="V745" s="139" t="s">
        <v>1509</v>
      </c>
      <c r="X745" s="165" t="s">
        <v>89</v>
      </c>
      <c r="Y745" s="139" t="s">
        <v>1492</v>
      </c>
      <c r="AD745" s="139" t="s">
        <v>146</v>
      </c>
      <c r="AE745" s="139">
        <v>0</v>
      </c>
      <c r="AG745" s="139" t="s">
        <v>2508</v>
      </c>
      <c r="AH745" s="160">
        <v>84</v>
      </c>
      <c r="AI745" s="166">
        <v>4</v>
      </c>
      <c r="AJ745" s="139">
        <v>3</v>
      </c>
      <c r="AK745" s="167" t="s">
        <v>109</v>
      </c>
      <c r="AL745" s="139" t="s">
        <v>107</v>
      </c>
      <c r="AN745" s="139">
        <v>0</v>
      </c>
      <c r="AT745" s="139">
        <v>0</v>
      </c>
      <c r="AZ745" s="139">
        <v>15</v>
      </c>
      <c r="BA745" s="139">
        <v>5</v>
      </c>
      <c r="BB745" s="139">
        <v>2</v>
      </c>
      <c r="BC745" s="139" t="s">
        <v>110</v>
      </c>
      <c r="BD745" s="139" t="s">
        <v>107</v>
      </c>
      <c r="BF745" s="167">
        <v>0</v>
      </c>
      <c r="BL745" s="139">
        <v>1</v>
      </c>
      <c r="BM745" s="167">
        <v>1</v>
      </c>
      <c r="BN745" s="139">
        <v>0.5</v>
      </c>
      <c r="BO745" s="139" t="s">
        <v>113</v>
      </c>
      <c r="BP745" s="139" t="s">
        <v>107</v>
      </c>
      <c r="BX745" s="139">
        <v>0</v>
      </c>
      <c r="CE745" s="139" t="s">
        <v>2862</v>
      </c>
      <c r="CL745" s="139">
        <v>100</v>
      </c>
      <c r="CM745" s="139" t="e">
        <v>#N/A</v>
      </c>
    </row>
    <row r="746" spans="1:101">
      <c r="A746" s="159">
        <v>43299</v>
      </c>
      <c r="B746" s="139" t="s">
        <v>1496</v>
      </c>
      <c r="D746" s="139" t="s">
        <v>1497</v>
      </c>
      <c r="E746" s="139">
        <v>173</v>
      </c>
      <c r="F746" s="139">
        <v>1</v>
      </c>
      <c r="G746" s="160" t="s">
        <v>1371</v>
      </c>
      <c r="H746" s="139">
        <v>30</v>
      </c>
      <c r="I746" s="139">
        <v>71</v>
      </c>
      <c r="J746" s="169" t="s">
        <v>2507</v>
      </c>
      <c r="K746" s="148">
        <v>386.45</v>
      </c>
      <c r="L746" s="148">
        <v>386.85999999999996</v>
      </c>
      <c r="M746" s="149" t="s">
        <v>3227</v>
      </c>
      <c r="N746" s="164" t="s">
        <v>1499</v>
      </c>
      <c r="O746" s="139" t="s">
        <v>28</v>
      </c>
      <c r="P746" s="139" t="s">
        <v>12</v>
      </c>
      <c r="Q746" s="139" t="s">
        <v>2630</v>
      </c>
      <c r="R746" s="160" t="s">
        <v>21</v>
      </c>
      <c r="S746" s="139" t="s">
        <v>2135</v>
      </c>
      <c r="T746" s="139" t="s">
        <v>160</v>
      </c>
      <c r="U746" s="139" t="s">
        <v>139</v>
      </c>
      <c r="V746" s="139" t="s">
        <v>1509</v>
      </c>
      <c r="X746" s="165" t="s">
        <v>89</v>
      </c>
      <c r="Y746" s="139" t="s">
        <v>93</v>
      </c>
      <c r="AD746" s="139" t="s">
        <v>146</v>
      </c>
      <c r="AE746" s="139">
        <v>0</v>
      </c>
      <c r="AG746" s="139" t="s">
        <v>2508</v>
      </c>
      <c r="AH746" s="160">
        <v>98</v>
      </c>
      <c r="AI746" s="166">
        <v>3</v>
      </c>
      <c r="AJ746" s="139">
        <v>1</v>
      </c>
      <c r="AK746" s="167" t="s">
        <v>109</v>
      </c>
      <c r="AL746" s="139" t="s">
        <v>107</v>
      </c>
      <c r="AN746" s="139">
        <v>0</v>
      </c>
      <c r="AT746" s="139">
        <v>0</v>
      </c>
      <c r="AZ746" s="139">
        <v>1</v>
      </c>
      <c r="BA746" s="139">
        <v>3</v>
      </c>
      <c r="BB746" s="139">
        <v>1</v>
      </c>
      <c r="BC746" s="139" t="s">
        <v>109</v>
      </c>
      <c r="BD746" s="139" t="s">
        <v>107</v>
      </c>
      <c r="BF746" s="167">
        <v>0</v>
      </c>
      <c r="BL746" s="139">
        <v>1</v>
      </c>
      <c r="BM746" s="167">
        <v>1</v>
      </c>
      <c r="BN746" s="139">
        <v>0.5</v>
      </c>
      <c r="BO746" s="139" t="s">
        <v>109</v>
      </c>
      <c r="BP746" s="139" t="s">
        <v>106</v>
      </c>
      <c r="BX746" s="139">
        <v>0</v>
      </c>
      <c r="CE746" s="139" t="s">
        <v>2911</v>
      </c>
      <c r="CL746" s="139">
        <v>100</v>
      </c>
      <c r="CM746" s="139" t="s">
        <v>2860</v>
      </c>
    </row>
    <row r="747" spans="1:101">
      <c r="A747" s="159">
        <v>43299</v>
      </c>
      <c r="B747" s="139" t="s">
        <v>1496</v>
      </c>
      <c r="D747" s="139" t="s">
        <v>1497</v>
      </c>
      <c r="E747" s="139">
        <v>173</v>
      </c>
      <c r="F747" s="139">
        <v>2</v>
      </c>
      <c r="G747" s="160" t="s">
        <v>1373</v>
      </c>
      <c r="H747" s="139">
        <v>0</v>
      </c>
      <c r="I747" s="139">
        <v>86</v>
      </c>
      <c r="J747" s="169" t="s">
        <v>2507</v>
      </c>
      <c r="K747" s="148">
        <v>386.86</v>
      </c>
      <c r="L747" s="148">
        <v>387.72</v>
      </c>
      <c r="M747" s="149" t="s">
        <v>3227</v>
      </c>
      <c r="N747" s="164" t="s">
        <v>1499</v>
      </c>
      <c r="O747" s="139" t="s">
        <v>28</v>
      </c>
      <c r="P747" s="139" t="s">
        <v>12</v>
      </c>
      <c r="Q747" s="139" t="s">
        <v>2630</v>
      </c>
      <c r="R747" s="160" t="s">
        <v>2135</v>
      </c>
      <c r="S747" s="139" t="s">
        <v>2135</v>
      </c>
      <c r="V747" s="139" t="s">
        <v>1509</v>
      </c>
      <c r="X747" s="165" t="s">
        <v>89</v>
      </c>
      <c r="Y747" s="139" t="s">
        <v>93</v>
      </c>
      <c r="AD747" s="139" t="s">
        <v>146</v>
      </c>
      <c r="AE747" s="139">
        <v>0</v>
      </c>
      <c r="AG747" s="139" t="s">
        <v>2508</v>
      </c>
      <c r="AH747" s="160">
        <v>98</v>
      </c>
      <c r="AI747" s="166">
        <v>3</v>
      </c>
      <c r="AJ747" s="139">
        <v>1</v>
      </c>
      <c r="AK747" s="167" t="s">
        <v>109</v>
      </c>
      <c r="AL747" s="139" t="s">
        <v>107</v>
      </c>
      <c r="AN747" s="139">
        <v>0</v>
      </c>
      <c r="AT747" s="139">
        <v>0</v>
      </c>
      <c r="AZ747" s="139">
        <v>1</v>
      </c>
      <c r="BA747" s="139">
        <v>3</v>
      </c>
      <c r="BB747" s="139">
        <v>1</v>
      </c>
      <c r="BC747" s="139" t="s">
        <v>109</v>
      </c>
      <c r="BD747" s="139" t="s">
        <v>107</v>
      </c>
      <c r="BF747" s="167">
        <v>0</v>
      </c>
      <c r="BL747" s="139">
        <v>1</v>
      </c>
      <c r="BM747" s="167">
        <v>1</v>
      </c>
      <c r="BN747" s="139">
        <v>0.5</v>
      </c>
      <c r="BO747" s="139" t="s">
        <v>109</v>
      </c>
      <c r="BP747" s="139" t="s">
        <v>106</v>
      </c>
      <c r="BX747" s="139">
        <v>0</v>
      </c>
      <c r="CE747" s="139" t="s">
        <v>2911</v>
      </c>
      <c r="CL747" s="139">
        <v>100</v>
      </c>
      <c r="CM747" s="139" t="s">
        <v>2860</v>
      </c>
    </row>
    <row r="748" spans="1:101">
      <c r="A748" s="159">
        <v>43299</v>
      </c>
      <c r="B748" s="139" t="s">
        <v>1496</v>
      </c>
      <c r="D748" s="139" t="s">
        <v>1497</v>
      </c>
      <c r="E748" s="139">
        <v>173</v>
      </c>
      <c r="F748" s="139">
        <v>3</v>
      </c>
      <c r="G748" s="160" t="s">
        <v>1375</v>
      </c>
      <c r="H748" s="139">
        <v>0</v>
      </c>
      <c r="I748" s="139">
        <v>47</v>
      </c>
      <c r="J748" s="169" t="s">
        <v>2507</v>
      </c>
      <c r="K748" s="148">
        <v>387.72</v>
      </c>
      <c r="L748" s="148">
        <v>388.19000000000005</v>
      </c>
      <c r="M748" s="149" t="s">
        <v>3227</v>
      </c>
      <c r="N748" s="164" t="s">
        <v>1499</v>
      </c>
      <c r="O748" s="139" t="s">
        <v>28</v>
      </c>
      <c r="P748" s="139" t="s">
        <v>12</v>
      </c>
      <c r="Q748" s="139" t="s">
        <v>2630</v>
      </c>
      <c r="R748" s="160" t="s">
        <v>2135</v>
      </c>
      <c r="S748" s="139" t="s">
        <v>21</v>
      </c>
      <c r="V748" s="139" t="s">
        <v>1509</v>
      </c>
      <c r="X748" s="165" t="s">
        <v>89</v>
      </c>
      <c r="Y748" s="139" t="s">
        <v>93</v>
      </c>
      <c r="AD748" s="139" t="s">
        <v>146</v>
      </c>
      <c r="AE748" s="139">
        <v>0</v>
      </c>
      <c r="AG748" s="139" t="s">
        <v>2508</v>
      </c>
      <c r="AH748" s="160">
        <v>98</v>
      </c>
      <c r="AI748" s="166">
        <v>3</v>
      </c>
      <c r="AJ748" s="139">
        <v>1</v>
      </c>
      <c r="AK748" s="167" t="s">
        <v>109</v>
      </c>
      <c r="AL748" s="139" t="s">
        <v>107</v>
      </c>
      <c r="AN748" s="139">
        <v>0</v>
      </c>
      <c r="AT748" s="139">
        <v>0</v>
      </c>
      <c r="AZ748" s="139">
        <v>1</v>
      </c>
      <c r="BA748" s="139">
        <v>3</v>
      </c>
      <c r="BB748" s="139">
        <v>1</v>
      </c>
      <c r="BC748" s="139" t="s">
        <v>109</v>
      </c>
      <c r="BD748" s="139" t="s">
        <v>107</v>
      </c>
      <c r="BF748" s="167">
        <v>0</v>
      </c>
      <c r="BL748" s="139">
        <v>1</v>
      </c>
      <c r="BM748" s="167">
        <v>1</v>
      </c>
      <c r="BN748" s="139">
        <v>0.5</v>
      </c>
      <c r="BO748" s="139" t="s">
        <v>109</v>
      </c>
      <c r="BP748" s="139" t="s">
        <v>106</v>
      </c>
      <c r="BX748" s="139">
        <v>0</v>
      </c>
      <c r="CE748" s="139" t="s">
        <v>2911</v>
      </c>
      <c r="CL748" s="139">
        <v>100</v>
      </c>
      <c r="CM748" s="139" t="s">
        <v>2860</v>
      </c>
    </row>
    <row r="749" spans="1:101">
      <c r="A749" s="159">
        <v>43299</v>
      </c>
      <c r="B749" s="139" t="s">
        <v>1496</v>
      </c>
      <c r="D749" s="139" t="s">
        <v>1497</v>
      </c>
      <c r="E749" s="139">
        <v>173</v>
      </c>
      <c r="F749" s="139">
        <v>3</v>
      </c>
      <c r="G749" s="160" t="s">
        <v>1375</v>
      </c>
      <c r="H749" s="139">
        <v>47</v>
      </c>
      <c r="I749" s="139">
        <v>84</v>
      </c>
      <c r="J749" s="169" t="s">
        <v>2507</v>
      </c>
      <c r="K749" s="148">
        <v>388.19000000000005</v>
      </c>
      <c r="L749" s="148">
        <v>388.56</v>
      </c>
      <c r="M749" s="149" t="s">
        <v>3228</v>
      </c>
      <c r="N749" s="164" t="s">
        <v>1499</v>
      </c>
      <c r="P749" s="139" t="s">
        <v>13</v>
      </c>
      <c r="Q749" s="139" t="s">
        <v>2774</v>
      </c>
      <c r="R749" s="160" t="s">
        <v>21</v>
      </c>
      <c r="S749" s="139" t="s">
        <v>2135</v>
      </c>
      <c r="T749" s="139" t="s">
        <v>160</v>
      </c>
      <c r="U749" s="139" t="s">
        <v>138</v>
      </c>
      <c r="V749" s="139" t="s">
        <v>1509</v>
      </c>
      <c r="X749" s="165" t="s">
        <v>89</v>
      </c>
      <c r="Y749" s="139" t="s">
        <v>1492</v>
      </c>
      <c r="AD749" s="139" t="s">
        <v>146</v>
      </c>
      <c r="AE749" s="139">
        <v>0</v>
      </c>
      <c r="AG749" s="139" t="s">
        <v>2508</v>
      </c>
      <c r="AH749" s="160">
        <v>80</v>
      </c>
      <c r="AI749" s="166">
        <v>3</v>
      </c>
      <c r="AJ749" s="139">
        <v>1</v>
      </c>
      <c r="AK749" s="167" t="s">
        <v>109</v>
      </c>
      <c r="AL749" s="139" t="s">
        <v>107</v>
      </c>
      <c r="AN749" s="139">
        <v>0</v>
      </c>
      <c r="AT749" s="139">
        <v>0</v>
      </c>
      <c r="AZ749" s="139">
        <v>19</v>
      </c>
      <c r="BA749" s="139">
        <v>5</v>
      </c>
      <c r="BB749" s="139">
        <v>1</v>
      </c>
      <c r="BC749" s="139" t="s">
        <v>109</v>
      </c>
      <c r="BD749" s="139" t="s">
        <v>107</v>
      </c>
      <c r="BF749" s="167">
        <v>0</v>
      </c>
      <c r="BL749" s="139">
        <v>1</v>
      </c>
      <c r="BM749" s="167">
        <v>1</v>
      </c>
      <c r="BN749" s="139">
        <v>0.2</v>
      </c>
      <c r="BO749" s="139" t="s">
        <v>113</v>
      </c>
      <c r="BP749" s="139" t="s">
        <v>107</v>
      </c>
      <c r="BX749" s="139">
        <v>0</v>
      </c>
      <c r="CD749" s="139" t="s">
        <v>3229</v>
      </c>
      <c r="CE749" s="139" t="s">
        <v>3230</v>
      </c>
      <c r="CL749" s="139">
        <v>100</v>
      </c>
      <c r="CM749" s="139" t="e">
        <v>#N/A</v>
      </c>
    </row>
    <row r="750" spans="1:101">
      <c r="A750" s="159">
        <v>43299</v>
      </c>
      <c r="B750" s="139" t="s">
        <v>1496</v>
      </c>
      <c r="D750" s="139" t="s">
        <v>1497</v>
      </c>
      <c r="E750" s="139">
        <v>173</v>
      </c>
      <c r="F750" s="139">
        <v>4</v>
      </c>
      <c r="G750" s="160" t="s">
        <v>1377</v>
      </c>
      <c r="H750" s="139">
        <v>0</v>
      </c>
      <c r="I750" s="139">
        <v>71.5</v>
      </c>
      <c r="J750" s="169" t="s">
        <v>2507</v>
      </c>
      <c r="K750" s="148">
        <v>388.56</v>
      </c>
      <c r="L750" s="148">
        <v>389.27499999999998</v>
      </c>
      <c r="M750" s="149" t="s">
        <v>3228</v>
      </c>
      <c r="N750" s="164" t="s">
        <v>1499</v>
      </c>
      <c r="P750" s="139" t="s">
        <v>13</v>
      </c>
      <c r="Q750" s="139" t="s">
        <v>2774</v>
      </c>
      <c r="R750" s="160" t="s">
        <v>2135</v>
      </c>
      <c r="S750" s="139" t="s">
        <v>2135</v>
      </c>
      <c r="V750" s="139" t="s">
        <v>1509</v>
      </c>
      <c r="X750" s="165" t="s">
        <v>89</v>
      </c>
      <c r="Y750" s="139" t="s">
        <v>1492</v>
      </c>
      <c r="AD750" s="139" t="s">
        <v>146</v>
      </c>
      <c r="AE750" s="139">
        <v>0</v>
      </c>
      <c r="AG750" s="139" t="s">
        <v>2508</v>
      </c>
      <c r="AH750" s="160">
        <v>80</v>
      </c>
      <c r="AI750" s="166">
        <v>3</v>
      </c>
      <c r="AJ750" s="139">
        <v>1</v>
      </c>
      <c r="AK750" s="167" t="s">
        <v>109</v>
      </c>
      <c r="AL750" s="139" t="s">
        <v>107</v>
      </c>
      <c r="AN750" s="139">
        <v>0</v>
      </c>
      <c r="AT750" s="139">
        <v>0</v>
      </c>
      <c r="AZ750" s="139">
        <v>19</v>
      </c>
      <c r="BA750" s="139">
        <v>5</v>
      </c>
      <c r="BB750" s="139">
        <v>1</v>
      </c>
      <c r="BC750" s="139" t="s">
        <v>109</v>
      </c>
      <c r="BD750" s="139" t="s">
        <v>107</v>
      </c>
      <c r="BF750" s="167">
        <v>0</v>
      </c>
      <c r="BL750" s="139">
        <v>1</v>
      </c>
      <c r="BM750" s="167">
        <v>1</v>
      </c>
      <c r="BN750" s="139">
        <v>0.2</v>
      </c>
      <c r="BO750" s="139" t="s">
        <v>113</v>
      </c>
      <c r="BP750" s="139" t="s">
        <v>107</v>
      </c>
      <c r="BX750" s="139">
        <v>0</v>
      </c>
      <c r="CD750" s="139" t="s">
        <v>3229</v>
      </c>
      <c r="CE750" s="139" t="s">
        <v>3230</v>
      </c>
      <c r="CL750" s="139">
        <v>100</v>
      </c>
      <c r="CM750" s="139" t="e">
        <v>#N/A</v>
      </c>
    </row>
    <row r="751" spans="1:101">
      <c r="A751" s="159">
        <v>43299</v>
      </c>
      <c r="B751" s="139" t="s">
        <v>1496</v>
      </c>
      <c r="D751" s="139" t="s">
        <v>1497</v>
      </c>
      <c r="E751" s="139">
        <v>174</v>
      </c>
      <c r="F751" s="139">
        <v>1</v>
      </c>
      <c r="G751" s="160" t="s">
        <v>1379</v>
      </c>
      <c r="H751" s="139">
        <v>0</v>
      </c>
      <c r="I751" s="139">
        <v>77</v>
      </c>
      <c r="J751" s="169" t="s">
        <v>2507</v>
      </c>
      <c r="K751" s="148">
        <v>389.15</v>
      </c>
      <c r="L751" s="148">
        <v>389.91999999999996</v>
      </c>
      <c r="M751" s="149" t="s">
        <v>3228</v>
      </c>
      <c r="N751" s="164" t="s">
        <v>1499</v>
      </c>
      <c r="P751" s="139" t="s">
        <v>13</v>
      </c>
      <c r="Q751" s="139" t="s">
        <v>2774</v>
      </c>
      <c r="R751" s="160" t="s">
        <v>2135</v>
      </c>
      <c r="S751" s="139" t="s">
        <v>2135</v>
      </c>
      <c r="V751" s="139" t="s">
        <v>1509</v>
      </c>
      <c r="X751" s="165" t="s">
        <v>89</v>
      </c>
      <c r="Y751" s="139" t="s">
        <v>1492</v>
      </c>
      <c r="AD751" s="139" t="s">
        <v>146</v>
      </c>
      <c r="AE751" s="139">
        <v>0</v>
      </c>
      <c r="AG751" s="139" t="s">
        <v>2508</v>
      </c>
      <c r="AH751" s="160">
        <v>80</v>
      </c>
      <c r="AI751" s="166">
        <v>3</v>
      </c>
      <c r="AJ751" s="139">
        <v>1</v>
      </c>
      <c r="AK751" s="167" t="s">
        <v>109</v>
      </c>
      <c r="AL751" s="139" t="s">
        <v>107</v>
      </c>
      <c r="AN751" s="139">
        <v>0</v>
      </c>
      <c r="AT751" s="139">
        <v>0</v>
      </c>
      <c r="AZ751" s="139">
        <v>19</v>
      </c>
      <c r="BA751" s="139">
        <v>5</v>
      </c>
      <c r="BB751" s="139">
        <v>1</v>
      </c>
      <c r="BC751" s="139" t="s">
        <v>109</v>
      </c>
      <c r="BD751" s="139" t="s">
        <v>107</v>
      </c>
      <c r="BF751" s="167">
        <v>0</v>
      </c>
      <c r="BL751" s="139">
        <v>1</v>
      </c>
      <c r="BM751" s="167">
        <v>1</v>
      </c>
      <c r="BN751" s="139">
        <v>0.2</v>
      </c>
      <c r="BO751" s="139" t="s">
        <v>113</v>
      </c>
      <c r="BP751" s="139" t="s">
        <v>107</v>
      </c>
      <c r="BX751" s="139">
        <v>0</v>
      </c>
      <c r="CD751" s="139" t="s">
        <v>3229</v>
      </c>
      <c r="CE751" s="139" t="s">
        <v>3230</v>
      </c>
      <c r="CL751" s="139">
        <v>100</v>
      </c>
      <c r="CM751" s="139" t="e">
        <v>#N/A</v>
      </c>
    </row>
    <row r="752" spans="1:101">
      <c r="A752" s="159">
        <v>43299</v>
      </c>
      <c r="B752" s="139" t="s">
        <v>1496</v>
      </c>
      <c r="D752" s="139" t="s">
        <v>1497</v>
      </c>
      <c r="E752" s="139">
        <v>174</v>
      </c>
      <c r="F752" s="139">
        <v>2</v>
      </c>
      <c r="G752" s="160" t="s">
        <v>1381</v>
      </c>
      <c r="H752" s="139">
        <v>0</v>
      </c>
      <c r="I752" s="139">
        <v>76</v>
      </c>
      <c r="J752" s="169" t="s">
        <v>2507</v>
      </c>
      <c r="K752" s="148">
        <v>389.92</v>
      </c>
      <c r="L752" s="148">
        <v>390.68</v>
      </c>
      <c r="M752" s="149" t="s">
        <v>3228</v>
      </c>
      <c r="N752" s="164" t="s">
        <v>1499</v>
      </c>
      <c r="P752" s="139" t="s">
        <v>13</v>
      </c>
      <c r="Q752" s="139" t="s">
        <v>2774</v>
      </c>
      <c r="R752" s="160" t="s">
        <v>2135</v>
      </c>
      <c r="S752" s="139" t="s">
        <v>2135</v>
      </c>
      <c r="V752" s="139" t="s">
        <v>1509</v>
      </c>
      <c r="X752" s="165" t="s">
        <v>89</v>
      </c>
      <c r="Y752" s="139" t="s">
        <v>1492</v>
      </c>
      <c r="AD752" s="139" t="s">
        <v>146</v>
      </c>
      <c r="AE752" s="139">
        <v>0</v>
      </c>
      <c r="AG752" s="139" t="s">
        <v>2508</v>
      </c>
      <c r="AH752" s="160">
        <v>80</v>
      </c>
      <c r="AI752" s="166">
        <v>3</v>
      </c>
      <c r="AJ752" s="139">
        <v>1</v>
      </c>
      <c r="AK752" s="167" t="s">
        <v>109</v>
      </c>
      <c r="AL752" s="139" t="s">
        <v>107</v>
      </c>
      <c r="AN752" s="139">
        <v>0</v>
      </c>
      <c r="AT752" s="139">
        <v>0</v>
      </c>
      <c r="AZ752" s="139">
        <v>19</v>
      </c>
      <c r="BA752" s="139">
        <v>5</v>
      </c>
      <c r="BB752" s="139">
        <v>1</v>
      </c>
      <c r="BC752" s="139" t="s">
        <v>109</v>
      </c>
      <c r="BD752" s="139" t="s">
        <v>107</v>
      </c>
      <c r="BF752" s="167">
        <v>0</v>
      </c>
      <c r="BL752" s="139">
        <v>1</v>
      </c>
      <c r="BM752" s="167">
        <v>1</v>
      </c>
      <c r="BN752" s="139">
        <v>0.2</v>
      </c>
      <c r="BO752" s="139" t="s">
        <v>113</v>
      </c>
      <c r="BP752" s="139" t="s">
        <v>107</v>
      </c>
      <c r="BX752" s="139">
        <v>0</v>
      </c>
      <c r="CD752" s="139" t="s">
        <v>3229</v>
      </c>
      <c r="CE752" s="139" t="s">
        <v>3230</v>
      </c>
      <c r="CL752" s="139">
        <v>100</v>
      </c>
      <c r="CM752" s="139" t="e">
        <v>#N/A</v>
      </c>
    </row>
    <row r="753" spans="1:91">
      <c r="A753" s="159">
        <v>43299</v>
      </c>
      <c r="B753" s="139" t="s">
        <v>1496</v>
      </c>
      <c r="D753" s="139" t="s">
        <v>1497</v>
      </c>
      <c r="E753" s="139">
        <v>174</v>
      </c>
      <c r="F753" s="139">
        <v>3</v>
      </c>
      <c r="G753" s="160" t="s">
        <v>1383</v>
      </c>
      <c r="H753" s="139">
        <v>0</v>
      </c>
      <c r="I753" s="139">
        <v>72</v>
      </c>
      <c r="J753" s="169" t="s">
        <v>2507</v>
      </c>
      <c r="K753" s="148">
        <v>390.68</v>
      </c>
      <c r="L753" s="148">
        <v>391.40000000000003</v>
      </c>
      <c r="M753" s="149" t="s">
        <v>3228</v>
      </c>
      <c r="N753" s="164" t="s">
        <v>1499</v>
      </c>
      <c r="P753" s="139" t="s">
        <v>13</v>
      </c>
      <c r="Q753" s="139" t="s">
        <v>2774</v>
      </c>
      <c r="R753" s="160" t="s">
        <v>2135</v>
      </c>
      <c r="S753" s="139" t="s">
        <v>2135</v>
      </c>
      <c r="V753" s="139" t="s">
        <v>1509</v>
      </c>
      <c r="X753" s="165" t="s">
        <v>89</v>
      </c>
      <c r="Y753" s="139" t="s">
        <v>1492</v>
      </c>
      <c r="AD753" s="139" t="s">
        <v>146</v>
      </c>
      <c r="AE753" s="139">
        <v>0</v>
      </c>
      <c r="AG753" s="139" t="s">
        <v>2508</v>
      </c>
      <c r="AH753" s="160">
        <v>80</v>
      </c>
      <c r="AI753" s="166">
        <v>3</v>
      </c>
      <c r="AJ753" s="139">
        <v>1</v>
      </c>
      <c r="AK753" s="167" t="s">
        <v>109</v>
      </c>
      <c r="AL753" s="139" t="s">
        <v>107</v>
      </c>
      <c r="AN753" s="139">
        <v>0</v>
      </c>
      <c r="AT753" s="139">
        <v>0</v>
      </c>
      <c r="AZ753" s="139">
        <v>19</v>
      </c>
      <c r="BA753" s="139">
        <v>5</v>
      </c>
      <c r="BB753" s="139">
        <v>1</v>
      </c>
      <c r="BC753" s="139" t="s">
        <v>109</v>
      </c>
      <c r="BD753" s="139" t="s">
        <v>107</v>
      </c>
      <c r="BF753" s="167">
        <v>0</v>
      </c>
      <c r="BL753" s="139">
        <v>1</v>
      </c>
      <c r="BM753" s="167">
        <v>1</v>
      </c>
      <c r="BN753" s="139">
        <v>0.2</v>
      </c>
      <c r="BO753" s="139" t="s">
        <v>113</v>
      </c>
      <c r="BP753" s="139" t="s">
        <v>107</v>
      </c>
      <c r="BX753" s="139">
        <v>0</v>
      </c>
      <c r="CD753" s="139" t="s">
        <v>3229</v>
      </c>
      <c r="CE753" s="139" t="s">
        <v>3230</v>
      </c>
      <c r="CL753" s="139">
        <v>100</v>
      </c>
      <c r="CM753" s="139" t="e">
        <v>#N/A</v>
      </c>
    </row>
    <row r="754" spans="1:91">
      <c r="A754" s="159">
        <v>43299</v>
      </c>
      <c r="B754" s="139" t="s">
        <v>1496</v>
      </c>
      <c r="D754" s="139" t="s">
        <v>1497</v>
      </c>
      <c r="E754" s="139">
        <v>174</v>
      </c>
      <c r="F754" s="139">
        <v>4</v>
      </c>
      <c r="G754" s="160" t="s">
        <v>1385</v>
      </c>
      <c r="H754" s="139">
        <v>0</v>
      </c>
      <c r="I754" s="139">
        <v>52</v>
      </c>
      <c r="J754" s="169" t="s">
        <v>2507</v>
      </c>
      <c r="K754" s="148">
        <v>391.4</v>
      </c>
      <c r="L754" s="148">
        <v>391.91999999999996</v>
      </c>
      <c r="M754" s="149" t="s">
        <v>3228</v>
      </c>
      <c r="N754" s="164" t="s">
        <v>1499</v>
      </c>
      <c r="P754" s="139" t="s">
        <v>13</v>
      </c>
      <c r="Q754" s="139" t="s">
        <v>2774</v>
      </c>
      <c r="R754" s="160" t="s">
        <v>2135</v>
      </c>
      <c r="S754" s="139" t="s">
        <v>2135</v>
      </c>
      <c r="V754" s="139" t="s">
        <v>1509</v>
      </c>
      <c r="X754" s="165" t="s">
        <v>89</v>
      </c>
      <c r="Y754" s="139" t="s">
        <v>1492</v>
      </c>
      <c r="AD754" s="139" t="s">
        <v>146</v>
      </c>
      <c r="AE754" s="139">
        <v>0</v>
      </c>
      <c r="AG754" s="139" t="s">
        <v>2508</v>
      </c>
      <c r="AH754" s="160">
        <v>80</v>
      </c>
      <c r="AI754" s="166">
        <v>3</v>
      </c>
      <c r="AJ754" s="139">
        <v>1</v>
      </c>
      <c r="AK754" s="167" t="s">
        <v>109</v>
      </c>
      <c r="AL754" s="139" t="s">
        <v>107</v>
      </c>
      <c r="AN754" s="139">
        <v>0</v>
      </c>
      <c r="AT754" s="139">
        <v>0</v>
      </c>
      <c r="AZ754" s="139">
        <v>19</v>
      </c>
      <c r="BA754" s="139">
        <v>5</v>
      </c>
      <c r="BB754" s="139">
        <v>1</v>
      </c>
      <c r="BC754" s="139" t="s">
        <v>109</v>
      </c>
      <c r="BD754" s="139" t="s">
        <v>107</v>
      </c>
      <c r="BF754" s="167">
        <v>0</v>
      </c>
      <c r="BL754" s="139">
        <v>1</v>
      </c>
      <c r="BM754" s="167">
        <v>1</v>
      </c>
      <c r="BN754" s="139">
        <v>0.2</v>
      </c>
      <c r="BO754" s="139" t="s">
        <v>113</v>
      </c>
      <c r="BP754" s="139" t="s">
        <v>107</v>
      </c>
      <c r="BX754" s="139">
        <v>0</v>
      </c>
      <c r="CD754" s="139" t="s">
        <v>3229</v>
      </c>
      <c r="CE754" s="139" t="s">
        <v>3230</v>
      </c>
      <c r="CL754" s="139">
        <v>100</v>
      </c>
      <c r="CM754" s="139" t="e">
        <v>#N/A</v>
      </c>
    </row>
    <row r="755" spans="1:91">
      <c r="A755" s="159">
        <v>43299</v>
      </c>
      <c r="B755" s="139" t="s">
        <v>1496</v>
      </c>
      <c r="D755" s="139" t="s">
        <v>1497</v>
      </c>
      <c r="E755" s="139">
        <v>175</v>
      </c>
      <c r="F755" s="139">
        <v>1</v>
      </c>
      <c r="G755" s="160" t="s">
        <v>1387</v>
      </c>
      <c r="H755" s="139">
        <v>0</v>
      </c>
      <c r="I755" s="139">
        <v>93.5</v>
      </c>
      <c r="J755" s="169" t="s">
        <v>2507</v>
      </c>
      <c r="K755" s="148">
        <v>392.15</v>
      </c>
      <c r="L755" s="148">
        <v>393.08499999999998</v>
      </c>
      <c r="M755" s="149" t="s">
        <v>3228</v>
      </c>
      <c r="N755" s="164" t="s">
        <v>1499</v>
      </c>
      <c r="P755" s="139" t="s">
        <v>13</v>
      </c>
      <c r="Q755" s="139" t="s">
        <v>2774</v>
      </c>
      <c r="R755" s="160" t="s">
        <v>2135</v>
      </c>
      <c r="S755" s="139" t="s">
        <v>2135</v>
      </c>
      <c r="V755" s="139" t="s">
        <v>1509</v>
      </c>
      <c r="X755" s="165" t="s">
        <v>89</v>
      </c>
      <c r="Y755" s="139" t="s">
        <v>1492</v>
      </c>
      <c r="AD755" s="139" t="s">
        <v>146</v>
      </c>
      <c r="AE755" s="139">
        <v>0</v>
      </c>
      <c r="AG755" s="139" t="s">
        <v>2508</v>
      </c>
      <c r="AH755" s="160">
        <v>80</v>
      </c>
      <c r="AI755" s="166">
        <v>3</v>
      </c>
      <c r="AJ755" s="139">
        <v>1</v>
      </c>
      <c r="AK755" s="167" t="s">
        <v>109</v>
      </c>
      <c r="AL755" s="139" t="s">
        <v>107</v>
      </c>
      <c r="AN755" s="139">
        <v>0</v>
      </c>
      <c r="AT755" s="139">
        <v>0</v>
      </c>
      <c r="AZ755" s="139">
        <v>19</v>
      </c>
      <c r="BA755" s="139">
        <v>5</v>
      </c>
      <c r="BB755" s="139">
        <v>1</v>
      </c>
      <c r="BC755" s="139" t="s">
        <v>109</v>
      </c>
      <c r="BD755" s="139" t="s">
        <v>107</v>
      </c>
      <c r="BF755" s="167">
        <v>0</v>
      </c>
      <c r="BL755" s="139">
        <v>1</v>
      </c>
      <c r="BM755" s="167">
        <v>1</v>
      </c>
      <c r="BN755" s="139">
        <v>0.2</v>
      </c>
      <c r="BO755" s="139" t="s">
        <v>113</v>
      </c>
      <c r="BP755" s="139" t="s">
        <v>107</v>
      </c>
      <c r="BX755" s="139">
        <v>0</v>
      </c>
      <c r="CD755" s="139" t="s">
        <v>3229</v>
      </c>
      <c r="CE755" s="139" t="s">
        <v>3230</v>
      </c>
      <c r="CL755" s="139">
        <v>100</v>
      </c>
      <c r="CM755" s="139" t="e">
        <v>#N/A</v>
      </c>
    </row>
    <row r="756" spans="1:91">
      <c r="A756" s="159">
        <v>43299</v>
      </c>
      <c r="B756" s="139" t="s">
        <v>1496</v>
      </c>
      <c r="D756" s="139" t="s">
        <v>1497</v>
      </c>
      <c r="E756" s="139">
        <v>175</v>
      </c>
      <c r="F756" s="139">
        <v>2</v>
      </c>
      <c r="G756" s="160" t="s">
        <v>1389</v>
      </c>
      <c r="H756" s="139">
        <v>0</v>
      </c>
      <c r="I756" s="139">
        <v>96.5</v>
      </c>
      <c r="J756" s="169" t="s">
        <v>2507</v>
      </c>
      <c r="K756" s="148">
        <v>393.08499999999998</v>
      </c>
      <c r="L756" s="148">
        <v>394.04999999999995</v>
      </c>
      <c r="M756" s="149" t="s">
        <v>3228</v>
      </c>
      <c r="N756" s="164" t="s">
        <v>1499</v>
      </c>
      <c r="P756" s="139" t="s">
        <v>13</v>
      </c>
      <c r="Q756" s="139" t="s">
        <v>2774</v>
      </c>
      <c r="R756" s="160" t="s">
        <v>2135</v>
      </c>
      <c r="S756" s="139" t="s">
        <v>2135</v>
      </c>
      <c r="V756" s="139" t="s">
        <v>1509</v>
      </c>
      <c r="X756" s="165" t="s">
        <v>89</v>
      </c>
      <c r="Y756" s="139" t="s">
        <v>1492</v>
      </c>
      <c r="AD756" s="139" t="s">
        <v>146</v>
      </c>
      <c r="AE756" s="139">
        <v>0</v>
      </c>
      <c r="AG756" s="139" t="s">
        <v>2508</v>
      </c>
      <c r="AH756" s="160">
        <v>80</v>
      </c>
      <c r="AI756" s="166">
        <v>3</v>
      </c>
      <c r="AJ756" s="139">
        <v>1</v>
      </c>
      <c r="AK756" s="167" t="s">
        <v>109</v>
      </c>
      <c r="AL756" s="139" t="s">
        <v>107</v>
      </c>
      <c r="AN756" s="139">
        <v>0</v>
      </c>
      <c r="AT756" s="139">
        <v>0</v>
      </c>
      <c r="AZ756" s="139">
        <v>19</v>
      </c>
      <c r="BA756" s="139">
        <v>5</v>
      </c>
      <c r="BB756" s="139">
        <v>1</v>
      </c>
      <c r="BC756" s="139" t="s">
        <v>109</v>
      </c>
      <c r="BD756" s="139" t="s">
        <v>107</v>
      </c>
      <c r="BF756" s="167">
        <v>0</v>
      </c>
      <c r="BL756" s="139">
        <v>1</v>
      </c>
      <c r="BM756" s="167">
        <v>1</v>
      </c>
      <c r="BN756" s="139">
        <v>0.2</v>
      </c>
      <c r="BO756" s="139" t="s">
        <v>113</v>
      </c>
      <c r="BP756" s="139" t="s">
        <v>107</v>
      </c>
      <c r="BX756" s="139">
        <v>0</v>
      </c>
      <c r="CD756" s="139" t="s">
        <v>3229</v>
      </c>
      <c r="CE756" s="139" t="s">
        <v>3230</v>
      </c>
      <c r="CL756" s="139">
        <v>100</v>
      </c>
      <c r="CM756" s="139" t="e">
        <v>#N/A</v>
      </c>
    </row>
    <row r="757" spans="1:91">
      <c r="A757" s="159">
        <v>43299</v>
      </c>
      <c r="B757" s="139" t="s">
        <v>1496</v>
      </c>
      <c r="D757" s="139" t="s">
        <v>1497</v>
      </c>
      <c r="E757" s="139">
        <v>175</v>
      </c>
      <c r="F757" s="139">
        <v>3</v>
      </c>
      <c r="G757" s="160" t="s">
        <v>1391</v>
      </c>
      <c r="H757" s="139">
        <v>0</v>
      </c>
      <c r="I757" s="139">
        <v>66</v>
      </c>
      <c r="J757" s="169" t="s">
        <v>2507</v>
      </c>
      <c r="K757" s="148">
        <v>394.05</v>
      </c>
      <c r="L757" s="148">
        <v>394.71000000000004</v>
      </c>
      <c r="M757" s="149" t="s">
        <v>3228</v>
      </c>
      <c r="N757" s="164" t="s">
        <v>1499</v>
      </c>
      <c r="P757" s="139" t="s">
        <v>13</v>
      </c>
      <c r="Q757" s="139" t="s">
        <v>2774</v>
      </c>
      <c r="R757" s="160" t="s">
        <v>2135</v>
      </c>
      <c r="S757" s="139" t="s">
        <v>2135</v>
      </c>
      <c r="V757" s="139" t="s">
        <v>1509</v>
      </c>
      <c r="X757" s="165" t="s">
        <v>89</v>
      </c>
      <c r="Y757" s="139" t="s">
        <v>1492</v>
      </c>
      <c r="AD757" s="139" t="s">
        <v>146</v>
      </c>
      <c r="AE757" s="139">
        <v>0</v>
      </c>
      <c r="AG757" s="139" t="s">
        <v>2508</v>
      </c>
      <c r="AH757" s="160">
        <v>80</v>
      </c>
      <c r="AI757" s="166">
        <v>3</v>
      </c>
      <c r="AJ757" s="139">
        <v>1</v>
      </c>
      <c r="AK757" s="167" t="s">
        <v>109</v>
      </c>
      <c r="AL757" s="139" t="s">
        <v>107</v>
      </c>
      <c r="AN757" s="139">
        <v>0</v>
      </c>
      <c r="AT757" s="139">
        <v>0</v>
      </c>
      <c r="AZ757" s="139">
        <v>19</v>
      </c>
      <c r="BA757" s="139">
        <v>5</v>
      </c>
      <c r="BB757" s="139">
        <v>1</v>
      </c>
      <c r="BC757" s="139" t="s">
        <v>109</v>
      </c>
      <c r="BD757" s="139" t="s">
        <v>107</v>
      </c>
      <c r="BF757" s="167">
        <v>0</v>
      </c>
      <c r="BL757" s="139">
        <v>1</v>
      </c>
      <c r="BM757" s="167">
        <v>1</v>
      </c>
      <c r="BN757" s="139">
        <v>0.2</v>
      </c>
      <c r="BO757" s="139" t="s">
        <v>113</v>
      </c>
      <c r="BP757" s="139" t="s">
        <v>107</v>
      </c>
      <c r="BX757" s="139">
        <v>0</v>
      </c>
      <c r="CD757" s="139" t="s">
        <v>3229</v>
      </c>
      <c r="CE757" s="139" t="s">
        <v>3230</v>
      </c>
      <c r="CL757" s="139">
        <v>100</v>
      </c>
      <c r="CM757" s="139" t="e">
        <v>#N/A</v>
      </c>
    </row>
    <row r="758" spans="1:91">
      <c r="A758" s="159">
        <v>43299</v>
      </c>
      <c r="B758" s="139" t="s">
        <v>1496</v>
      </c>
      <c r="D758" s="139" t="s">
        <v>1497</v>
      </c>
      <c r="E758" s="139">
        <v>175</v>
      </c>
      <c r="F758" s="139">
        <v>4</v>
      </c>
      <c r="G758" s="160" t="s">
        <v>1393</v>
      </c>
      <c r="H758" s="139">
        <v>0</v>
      </c>
      <c r="I758" s="139">
        <v>70.5</v>
      </c>
      <c r="J758" s="169" t="s">
        <v>2507</v>
      </c>
      <c r="K758" s="148">
        <v>394.71</v>
      </c>
      <c r="L758" s="148">
        <v>395.41499999999996</v>
      </c>
      <c r="M758" s="149" t="s">
        <v>3228</v>
      </c>
      <c r="N758" s="164" t="s">
        <v>1499</v>
      </c>
      <c r="P758" s="139" t="s">
        <v>13</v>
      </c>
      <c r="Q758" s="139" t="s">
        <v>2774</v>
      </c>
      <c r="R758" s="160" t="s">
        <v>2135</v>
      </c>
      <c r="S758" s="139" t="s">
        <v>2135</v>
      </c>
      <c r="V758" s="139" t="s">
        <v>1509</v>
      </c>
      <c r="X758" s="165" t="s">
        <v>89</v>
      </c>
      <c r="Y758" s="139" t="s">
        <v>1492</v>
      </c>
      <c r="AD758" s="139" t="s">
        <v>146</v>
      </c>
      <c r="AE758" s="139">
        <v>0</v>
      </c>
      <c r="AG758" s="139" t="s">
        <v>2508</v>
      </c>
      <c r="AH758" s="160">
        <v>80</v>
      </c>
      <c r="AI758" s="166">
        <v>3</v>
      </c>
      <c r="AJ758" s="139">
        <v>1</v>
      </c>
      <c r="AK758" s="167" t="s">
        <v>109</v>
      </c>
      <c r="AL758" s="139" t="s">
        <v>107</v>
      </c>
      <c r="AN758" s="139">
        <v>0</v>
      </c>
      <c r="AT758" s="139">
        <v>0</v>
      </c>
      <c r="AZ758" s="139">
        <v>19</v>
      </c>
      <c r="BA758" s="139">
        <v>5</v>
      </c>
      <c r="BB758" s="139">
        <v>1</v>
      </c>
      <c r="BC758" s="139" t="s">
        <v>109</v>
      </c>
      <c r="BD758" s="139" t="s">
        <v>107</v>
      </c>
      <c r="BF758" s="167">
        <v>0</v>
      </c>
      <c r="BL758" s="139">
        <v>1</v>
      </c>
      <c r="BM758" s="167">
        <v>1</v>
      </c>
      <c r="BN758" s="139">
        <v>0.2</v>
      </c>
      <c r="BO758" s="139" t="s">
        <v>113</v>
      </c>
      <c r="BP758" s="139" t="s">
        <v>107</v>
      </c>
      <c r="BX758" s="139">
        <v>0</v>
      </c>
      <c r="CD758" s="139" t="s">
        <v>3229</v>
      </c>
      <c r="CE758" s="139" t="s">
        <v>3230</v>
      </c>
      <c r="CL758" s="139">
        <v>100</v>
      </c>
      <c r="CM758" s="139" t="e">
        <v>#N/A</v>
      </c>
    </row>
    <row r="759" spans="1:91">
      <c r="A759" s="159">
        <v>43299</v>
      </c>
      <c r="B759" s="139" t="s">
        <v>1496</v>
      </c>
      <c r="D759" s="139" t="s">
        <v>1497</v>
      </c>
      <c r="E759" s="139">
        <v>176</v>
      </c>
      <c r="F759" s="139">
        <v>1</v>
      </c>
      <c r="G759" s="160" t="s">
        <v>1395</v>
      </c>
      <c r="H759" s="139">
        <v>0</v>
      </c>
      <c r="I759" s="139">
        <v>26</v>
      </c>
      <c r="J759" s="169" t="s">
        <v>2507</v>
      </c>
      <c r="K759" s="148">
        <v>394.85</v>
      </c>
      <c r="L759" s="148">
        <v>395.11</v>
      </c>
      <c r="M759" s="149" t="s">
        <v>3228</v>
      </c>
      <c r="N759" s="164" t="s">
        <v>1499</v>
      </c>
      <c r="P759" s="139" t="s">
        <v>13</v>
      </c>
      <c r="Q759" s="139" t="s">
        <v>2774</v>
      </c>
      <c r="R759" s="160" t="s">
        <v>2135</v>
      </c>
      <c r="S759" s="139" t="s">
        <v>2135</v>
      </c>
      <c r="V759" s="139" t="s">
        <v>1509</v>
      </c>
      <c r="X759" s="165" t="s">
        <v>89</v>
      </c>
      <c r="Y759" s="139" t="s">
        <v>1492</v>
      </c>
      <c r="AD759" s="139" t="s">
        <v>146</v>
      </c>
      <c r="AE759" s="139">
        <v>0</v>
      </c>
      <c r="AG759" s="139" t="s">
        <v>2508</v>
      </c>
      <c r="AH759" s="160">
        <v>80</v>
      </c>
      <c r="AI759" s="166">
        <v>3</v>
      </c>
      <c r="AJ759" s="139">
        <v>1</v>
      </c>
      <c r="AK759" s="167" t="s">
        <v>109</v>
      </c>
      <c r="AL759" s="139" t="s">
        <v>107</v>
      </c>
      <c r="AN759" s="139">
        <v>0</v>
      </c>
      <c r="AT759" s="139">
        <v>0</v>
      </c>
      <c r="AZ759" s="139">
        <v>19</v>
      </c>
      <c r="BA759" s="139">
        <v>5</v>
      </c>
      <c r="BB759" s="139">
        <v>1</v>
      </c>
      <c r="BC759" s="139" t="s">
        <v>109</v>
      </c>
      <c r="BD759" s="139" t="s">
        <v>107</v>
      </c>
      <c r="BF759" s="167">
        <v>0</v>
      </c>
      <c r="BL759" s="139">
        <v>1</v>
      </c>
      <c r="BM759" s="167">
        <v>1</v>
      </c>
      <c r="BN759" s="139">
        <v>0.2</v>
      </c>
      <c r="BO759" s="139" t="s">
        <v>113</v>
      </c>
      <c r="BP759" s="139" t="s">
        <v>107</v>
      </c>
      <c r="BX759" s="139">
        <v>0</v>
      </c>
      <c r="CD759" s="139" t="s">
        <v>3229</v>
      </c>
      <c r="CE759" s="139" t="s">
        <v>3230</v>
      </c>
      <c r="CL759" s="139">
        <v>100</v>
      </c>
      <c r="CM759" s="139" t="e">
        <v>#N/A</v>
      </c>
    </row>
    <row r="760" spans="1:91">
      <c r="A760" s="159">
        <v>43299</v>
      </c>
      <c r="B760" s="139" t="s">
        <v>1496</v>
      </c>
      <c r="D760" s="139" t="s">
        <v>1497</v>
      </c>
      <c r="E760" s="139">
        <v>177</v>
      </c>
      <c r="F760" s="139">
        <v>1</v>
      </c>
      <c r="G760" s="160" t="s">
        <v>1397</v>
      </c>
      <c r="H760" s="139">
        <v>0</v>
      </c>
      <c r="I760" s="139">
        <v>99</v>
      </c>
      <c r="J760" s="169" t="s">
        <v>2507</v>
      </c>
      <c r="K760" s="148">
        <v>395.15</v>
      </c>
      <c r="L760" s="148">
        <v>396.14</v>
      </c>
      <c r="M760" s="149" t="s">
        <v>3228</v>
      </c>
      <c r="N760" s="164" t="s">
        <v>1499</v>
      </c>
      <c r="P760" s="139" t="s">
        <v>13</v>
      </c>
      <c r="Q760" s="139" t="s">
        <v>2774</v>
      </c>
      <c r="R760" s="160" t="s">
        <v>2135</v>
      </c>
      <c r="S760" s="139" t="s">
        <v>2135</v>
      </c>
      <c r="V760" s="139" t="s">
        <v>1509</v>
      </c>
      <c r="X760" s="165" t="s">
        <v>89</v>
      </c>
      <c r="Y760" s="139" t="s">
        <v>1492</v>
      </c>
      <c r="AD760" s="139" t="s">
        <v>146</v>
      </c>
      <c r="AE760" s="139">
        <v>0</v>
      </c>
      <c r="AG760" s="139" t="s">
        <v>2508</v>
      </c>
      <c r="AH760" s="160">
        <v>80</v>
      </c>
      <c r="AI760" s="166">
        <v>3</v>
      </c>
      <c r="AJ760" s="139">
        <v>1</v>
      </c>
      <c r="AK760" s="167" t="s">
        <v>109</v>
      </c>
      <c r="AL760" s="139" t="s">
        <v>107</v>
      </c>
      <c r="AN760" s="139">
        <v>0</v>
      </c>
      <c r="AT760" s="139">
        <v>0</v>
      </c>
      <c r="AZ760" s="139">
        <v>19</v>
      </c>
      <c r="BA760" s="139">
        <v>5</v>
      </c>
      <c r="BB760" s="139">
        <v>1</v>
      </c>
      <c r="BC760" s="139" t="s">
        <v>109</v>
      </c>
      <c r="BD760" s="139" t="s">
        <v>107</v>
      </c>
      <c r="BF760" s="167">
        <v>0</v>
      </c>
      <c r="BL760" s="139">
        <v>1</v>
      </c>
      <c r="BM760" s="167">
        <v>1</v>
      </c>
      <c r="BN760" s="139">
        <v>0.2</v>
      </c>
      <c r="BO760" s="139" t="s">
        <v>113</v>
      </c>
      <c r="BP760" s="139" t="s">
        <v>107</v>
      </c>
      <c r="BX760" s="139">
        <v>0</v>
      </c>
      <c r="CD760" s="139" t="s">
        <v>3229</v>
      </c>
      <c r="CE760" s="139" t="s">
        <v>3230</v>
      </c>
      <c r="CL760" s="139">
        <v>100</v>
      </c>
      <c r="CM760" s="139" t="e">
        <v>#N/A</v>
      </c>
    </row>
    <row r="761" spans="1:91">
      <c r="A761" s="159">
        <v>43299</v>
      </c>
      <c r="B761" s="139" t="s">
        <v>1496</v>
      </c>
      <c r="D761" s="139" t="s">
        <v>1497</v>
      </c>
      <c r="E761" s="139">
        <v>177</v>
      </c>
      <c r="F761" s="139">
        <v>2</v>
      </c>
      <c r="G761" s="160" t="s">
        <v>1399</v>
      </c>
      <c r="H761" s="139">
        <v>0</v>
      </c>
      <c r="I761" s="139">
        <v>76</v>
      </c>
      <c r="J761" s="169" t="s">
        <v>2507</v>
      </c>
      <c r="K761" s="148">
        <v>396.14</v>
      </c>
      <c r="L761" s="148">
        <v>396.9</v>
      </c>
      <c r="M761" s="149" t="s">
        <v>3228</v>
      </c>
      <c r="N761" s="164" t="s">
        <v>1499</v>
      </c>
      <c r="P761" s="139" t="s">
        <v>13</v>
      </c>
      <c r="Q761" s="139" t="s">
        <v>2774</v>
      </c>
      <c r="R761" s="160" t="s">
        <v>2135</v>
      </c>
      <c r="S761" s="139" t="s">
        <v>2135</v>
      </c>
      <c r="V761" s="139" t="s">
        <v>1509</v>
      </c>
      <c r="X761" s="165" t="s">
        <v>89</v>
      </c>
      <c r="Y761" s="139" t="s">
        <v>1492</v>
      </c>
      <c r="AD761" s="139" t="s">
        <v>146</v>
      </c>
      <c r="AE761" s="139">
        <v>0</v>
      </c>
      <c r="AG761" s="139" t="s">
        <v>2508</v>
      </c>
      <c r="AH761" s="160">
        <v>80</v>
      </c>
      <c r="AI761" s="166">
        <v>3</v>
      </c>
      <c r="AJ761" s="139">
        <v>1</v>
      </c>
      <c r="AK761" s="167" t="s">
        <v>109</v>
      </c>
      <c r="AL761" s="139" t="s">
        <v>107</v>
      </c>
      <c r="AN761" s="139">
        <v>0</v>
      </c>
      <c r="AT761" s="139">
        <v>0</v>
      </c>
      <c r="AZ761" s="139">
        <v>19</v>
      </c>
      <c r="BA761" s="139">
        <v>5</v>
      </c>
      <c r="BB761" s="139">
        <v>1</v>
      </c>
      <c r="BC761" s="139" t="s">
        <v>109</v>
      </c>
      <c r="BD761" s="139" t="s">
        <v>107</v>
      </c>
      <c r="BF761" s="167">
        <v>0</v>
      </c>
      <c r="BL761" s="139">
        <v>1</v>
      </c>
      <c r="BM761" s="167">
        <v>1</v>
      </c>
      <c r="BN761" s="139">
        <v>0.2</v>
      </c>
      <c r="BO761" s="139" t="s">
        <v>113</v>
      </c>
      <c r="BP761" s="139" t="s">
        <v>107</v>
      </c>
      <c r="BX761" s="139">
        <v>0</v>
      </c>
      <c r="CD761" s="139" t="s">
        <v>3229</v>
      </c>
      <c r="CE761" s="139" t="s">
        <v>3230</v>
      </c>
      <c r="CL761" s="139">
        <v>100</v>
      </c>
      <c r="CM761" s="139" t="e">
        <v>#N/A</v>
      </c>
    </row>
    <row r="762" spans="1:91">
      <c r="A762" s="159">
        <v>43299</v>
      </c>
      <c r="B762" s="139" t="s">
        <v>1496</v>
      </c>
      <c r="D762" s="139" t="s">
        <v>1497</v>
      </c>
      <c r="E762" s="139">
        <v>177</v>
      </c>
      <c r="F762" s="139">
        <v>3</v>
      </c>
      <c r="G762" s="160" t="s">
        <v>1401</v>
      </c>
      <c r="H762" s="139">
        <v>0</v>
      </c>
      <c r="I762" s="139">
        <v>77</v>
      </c>
      <c r="J762" s="169" t="s">
        <v>2507</v>
      </c>
      <c r="K762" s="148">
        <v>396.9</v>
      </c>
      <c r="L762" s="148">
        <v>397.66999999999996</v>
      </c>
      <c r="M762" s="149" t="s">
        <v>3228</v>
      </c>
      <c r="N762" s="164" t="s">
        <v>1499</v>
      </c>
      <c r="P762" s="139" t="s">
        <v>13</v>
      </c>
      <c r="Q762" s="139" t="s">
        <v>2774</v>
      </c>
      <c r="R762" s="160" t="s">
        <v>2135</v>
      </c>
      <c r="S762" s="139" t="s">
        <v>2135</v>
      </c>
      <c r="V762" s="139" t="s">
        <v>1509</v>
      </c>
      <c r="X762" s="165" t="s">
        <v>89</v>
      </c>
      <c r="Y762" s="139" t="s">
        <v>1492</v>
      </c>
      <c r="AD762" s="139" t="s">
        <v>146</v>
      </c>
      <c r="AE762" s="139">
        <v>0</v>
      </c>
      <c r="AG762" s="139" t="s">
        <v>2508</v>
      </c>
      <c r="AH762" s="160">
        <v>80</v>
      </c>
      <c r="AI762" s="166">
        <v>3</v>
      </c>
      <c r="AJ762" s="139">
        <v>1</v>
      </c>
      <c r="AK762" s="167" t="s">
        <v>109</v>
      </c>
      <c r="AL762" s="139" t="s">
        <v>107</v>
      </c>
      <c r="AN762" s="139">
        <v>0</v>
      </c>
      <c r="AT762" s="139">
        <v>0</v>
      </c>
      <c r="AZ762" s="139">
        <v>19</v>
      </c>
      <c r="BA762" s="139">
        <v>5</v>
      </c>
      <c r="BB762" s="139">
        <v>1</v>
      </c>
      <c r="BC762" s="139" t="s">
        <v>109</v>
      </c>
      <c r="BD762" s="139" t="s">
        <v>107</v>
      </c>
      <c r="BF762" s="167">
        <v>0</v>
      </c>
      <c r="BL762" s="139">
        <v>1</v>
      </c>
      <c r="BM762" s="167">
        <v>1</v>
      </c>
      <c r="BN762" s="139">
        <v>0.2</v>
      </c>
      <c r="BO762" s="139" t="s">
        <v>113</v>
      </c>
      <c r="BP762" s="139" t="s">
        <v>107</v>
      </c>
      <c r="BX762" s="139">
        <v>0</v>
      </c>
      <c r="CD762" s="139" t="s">
        <v>3229</v>
      </c>
      <c r="CE762" s="139" t="s">
        <v>3230</v>
      </c>
      <c r="CL762" s="139">
        <v>100</v>
      </c>
      <c r="CM762" s="139" t="e">
        <v>#N/A</v>
      </c>
    </row>
    <row r="763" spans="1:91">
      <c r="A763" s="159">
        <v>43299</v>
      </c>
      <c r="B763" s="139" t="s">
        <v>1496</v>
      </c>
      <c r="D763" s="139" t="s">
        <v>1497</v>
      </c>
      <c r="E763" s="139">
        <v>177</v>
      </c>
      <c r="F763" s="139">
        <v>4</v>
      </c>
      <c r="G763" s="160" t="s">
        <v>1403</v>
      </c>
      <c r="H763" s="139">
        <v>0</v>
      </c>
      <c r="I763" s="139">
        <v>52.5</v>
      </c>
      <c r="J763" s="169" t="s">
        <v>2507</v>
      </c>
      <c r="K763" s="148">
        <v>397.67</v>
      </c>
      <c r="L763" s="148">
        <v>398.19499999999999</v>
      </c>
      <c r="M763" s="149" t="s">
        <v>3228</v>
      </c>
      <c r="N763" s="164" t="s">
        <v>1499</v>
      </c>
      <c r="P763" s="139" t="s">
        <v>13</v>
      </c>
      <c r="Q763" s="139" t="s">
        <v>2774</v>
      </c>
      <c r="R763" s="160" t="s">
        <v>2135</v>
      </c>
      <c r="S763" s="139" t="s">
        <v>2135</v>
      </c>
      <c r="V763" s="139" t="s">
        <v>1509</v>
      </c>
      <c r="X763" s="165" t="s">
        <v>89</v>
      </c>
      <c r="Y763" s="139" t="s">
        <v>1492</v>
      </c>
      <c r="AD763" s="139" t="s">
        <v>146</v>
      </c>
      <c r="AE763" s="139">
        <v>0</v>
      </c>
      <c r="AG763" s="139" t="s">
        <v>2508</v>
      </c>
      <c r="AH763" s="160">
        <v>80</v>
      </c>
      <c r="AI763" s="166">
        <v>3</v>
      </c>
      <c r="AJ763" s="139">
        <v>1</v>
      </c>
      <c r="AK763" s="167" t="s">
        <v>109</v>
      </c>
      <c r="AL763" s="139" t="s">
        <v>107</v>
      </c>
      <c r="AN763" s="139">
        <v>0</v>
      </c>
      <c r="AT763" s="139">
        <v>0</v>
      </c>
      <c r="AZ763" s="139">
        <v>19</v>
      </c>
      <c r="BA763" s="139">
        <v>5</v>
      </c>
      <c r="BB763" s="139">
        <v>1</v>
      </c>
      <c r="BC763" s="139" t="s">
        <v>109</v>
      </c>
      <c r="BD763" s="139" t="s">
        <v>107</v>
      </c>
      <c r="BF763" s="167">
        <v>0</v>
      </c>
      <c r="BL763" s="139">
        <v>1</v>
      </c>
      <c r="BM763" s="167">
        <v>1</v>
      </c>
      <c r="BN763" s="139">
        <v>0.2</v>
      </c>
      <c r="BO763" s="139" t="s">
        <v>113</v>
      </c>
      <c r="BP763" s="139" t="s">
        <v>107</v>
      </c>
      <c r="BX763" s="139">
        <v>0</v>
      </c>
      <c r="CD763" s="139" t="s">
        <v>3229</v>
      </c>
      <c r="CE763" s="139" t="s">
        <v>3230</v>
      </c>
      <c r="CL763" s="139">
        <v>100</v>
      </c>
      <c r="CM763" s="139" t="e">
        <v>#N/A</v>
      </c>
    </row>
    <row r="764" spans="1:91">
      <c r="A764" s="159">
        <v>43299</v>
      </c>
      <c r="B764" s="139" t="s">
        <v>1496</v>
      </c>
      <c r="D764" s="139" t="s">
        <v>1497</v>
      </c>
      <c r="E764" s="139">
        <v>178</v>
      </c>
      <c r="F764" s="139">
        <v>1</v>
      </c>
      <c r="G764" s="160" t="s">
        <v>1405</v>
      </c>
      <c r="H764" s="139">
        <v>0</v>
      </c>
      <c r="I764" s="139">
        <v>90</v>
      </c>
      <c r="J764" s="169" t="s">
        <v>2507</v>
      </c>
      <c r="K764" s="148">
        <v>398.15</v>
      </c>
      <c r="L764" s="148">
        <v>399.04999999999995</v>
      </c>
      <c r="M764" s="149" t="s">
        <v>3228</v>
      </c>
      <c r="N764" s="164" t="s">
        <v>1499</v>
      </c>
      <c r="P764" s="139" t="s">
        <v>13</v>
      </c>
      <c r="Q764" s="139" t="s">
        <v>2774</v>
      </c>
      <c r="R764" s="160" t="s">
        <v>2135</v>
      </c>
      <c r="S764" s="139" t="s">
        <v>2135</v>
      </c>
      <c r="V764" s="139" t="s">
        <v>1509</v>
      </c>
      <c r="X764" s="165" t="s">
        <v>89</v>
      </c>
      <c r="Y764" s="139" t="s">
        <v>1492</v>
      </c>
      <c r="AD764" s="139" t="s">
        <v>146</v>
      </c>
      <c r="AE764" s="139">
        <v>0</v>
      </c>
      <c r="AG764" s="139" t="s">
        <v>2508</v>
      </c>
      <c r="AH764" s="160">
        <v>80</v>
      </c>
      <c r="AI764" s="166">
        <v>3</v>
      </c>
      <c r="AJ764" s="139">
        <v>1</v>
      </c>
      <c r="AK764" s="167" t="s">
        <v>109</v>
      </c>
      <c r="AL764" s="139" t="s">
        <v>107</v>
      </c>
      <c r="AN764" s="139">
        <v>0</v>
      </c>
      <c r="AT764" s="139">
        <v>0</v>
      </c>
      <c r="AZ764" s="139">
        <v>19</v>
      </c>
      <c r="BA764" s="139">
        <v>5</v>
      </c>
      <c r="BB764" s="139">
        <v>1</v>
      </c>
      <c r="BC764" s="139" t="s">
        <v>109</v>
      </c>
      <c r="BD764" s="139" t="s">
        <v>107</v>
      </c>
      <c r="BF764" s="167">
        <v>0</v>
      </c>
      <c r="BL764" s="139">
        <v>1</v>
      </c>
      <c r="BM764" s="167">
        <v>1</v>
      </c>
      <c r="BN764" s="139">
        <v>0.2</v>
      </c>
      <c r="BO764" s="139" t="s">
        <v>113</v>
      </c>
      <c r="BP764" s="139" t="s">
        <v>107</v>
      </c>
      <c r="BX764" s="139">
        <v>0</v>
      </c>
      <c r="CD764" s="139" t="s">
        <v>3229</v>
      </c>
      <c r="CE764" s="139" t="s">
        <v>3230</v>
      </c>
      <c r="CL764" s="139">
        <v>100</v>
      </c>
      <c r="CM764" s="139" t="e">
        <v>#N/A</v>
      </c>
    </row>
    <row r="765" spans="1:91">
      <c r="A765" s="159">
        <v>43299</v>
      </c>
      <c r="B765" s="139" t="s">
        <v>1496</v>
      </c>
      <c r="D765" s="139" t="s">
        <v>1497</v>
      </c>
      <c r="E765" s="139">
        <v>178</v>
      </c>
      <c r="F765" s="139">
        <v>2</v>
      </c>
      <c r="G765" s="160" t="s">
        <v>1407</v>
      </c>
      <c r="H765" s="139">
        <v>0</v>
      </c>
      <c r="I765" s="139">
        <v>76</v>
      </c>
      <c r="J765" s="169" t="s">
        <v>2507</v>
      </c>
      <c r="K765" s="148">
        <v>399.05</v>
      </c>
      <c r="L765" s="148">
        <v>399.81</v>
      </c>
      <c r="M765" s="149" t="s">
        <v>3228</v>
      </c>
      <c r="N765" s="164" t="s">
        <v>1499</v>
      </c>
      <c r="P765" s="139" t="s">
        <v>13</v>
      </c>
      <c r="Q765" s="139" t="s">
        <v>2774</v>
      </c>
      <c r="R765" s="160" t="s">
        <v>2135</v>
      </c>
      <c r="S765" s="139" t="s">
        <v>2135</v>
      </c>
      <c r="V765" s="139" t="s">
        <v>1509</v>
      </c>
      <c r="X765" s="165" t="s">
        <v>89</v>
      </c>
      <c r="Y765" s="139" t="s">
        <v>1492</v>
      </c>
      <c r="AD765" s="139" t="s">
        <v>146</v>
      </c>
      <c r="AE765" s="139">
        <v>0</v>
      </c>
      <c r="AG765" s="139" t="s">
        <v>2508</v>
      </c>
      <c r="AH765" s="160">
        <v>80</v>
      </c>
      <c r="AI765" s="166">
        <v>3</v>
      </c>
      <c r="AJ765" s="139">
        <v>1</v>
      </c>
      <c r="AK765" s="167" t="s">
        <v>109</v>
      </c>
      <c r="AL765" s="139" t="s">
        <v>107</v>
      </c>
      <c r="AN765" s="139">
        <v>0</v>
      </c>
      <c r="AT765" s="139">
        <v>0</v>
      </c>
      <c r="AZ765" s="139">
        <v>19</v>
      </c>
      <c r="BA765" s="139">
        <v>5</v>
      </c>
      <c r="BB765" s="139">
        <v>1</v>
      </c>
      <c r="BC765" s="139" t="s">
        <v>109</v>
      </c>
      <c r="BD765" s="139" t="s">
        <v>107</v>
      </c>
      <c r="BF765" s="167">
        <v>0</v>
      </c>
      <c r="BL765" s="139">
        <v>1</v>
      </c>
      <c r="BM765" s="167">
        <v>1</v>
      </c>
      <c r="BN765" s="139">
        <v>0.2</v>
      </c>
      <c r="BO765" s="139" t="s">
        <v>113</v>
      </c>
      <c r="BP765" s="139" t="s">
        <v>107</v>
      </c>
      <c r="BX765" s="139">
        <v>0</v>
      </c>
      <c r="CD765" s="139" t="s">
        <v>3229</v>
      </c>
      <c r="CE765" s="139" t="s">
        <v>3230</v>
      </c>
      <c r="CL765" s="139">
        <v>100</v>
      </c>
      <c r="CM765" s="139" t="e">
        <v>#N/A</v>
      </c>
    </row>
    <row r="766" spans="1:91">
      <c r="A766" s="159">
        <v>43299</v>
      </c>
      <c r="B766" s="139" t="s">
        <v>1496</v>
      </c>
      <c r="D766" s="139" t="s">
        <v>1497</v>
      </c>
      <c r="E766" s="139">
        <v>178</v>
      </c>
      <c r="F766" s="139">
        <v>3</v>
      </c>
      <c r="G766" s="160" t="s">
        <v>1409</v>
      </c>
      <c r="H766" s="139">
        <v>0</v>
      </c>
      <c r="I766" s="139">
        <v>90.5</v>
      </c>
      <c r="J766" s="169" t="s">
        <v>2507</v>
      </c>
      <c r="K766" s="148">
        <v>399.81</v>
      </c>
      <c r="L766" s="148">
        <v>400.71499999999997</v>
      </c>
      <c r="M766" s="149" t="s">
        <v>3228</v>
      </c>
      <c r="N766" s="164" t="s">
        <v>1499</v>
      </c>
      <c r="P766" s="139" t="s">
        <v>13</v>
      </c>
      <c r="Q766" s="139" t="s">
        <v>2774</v>
      </c>
      <c r="R766" s="160" t="s">
        <v>2135</v>
      </c>
      <c r="S766" s="139" t="s">
        <v>2135</v>
      </c>
      <c r="V766" s="139" t="s">
        <v>1509</v>
      </c>
      <c r="X766" s="165" t="s">
        <v>89</v>
      </c>
      <c r="Y766" s="139" t="s">
        <v>1492</v>
      </c>
      <c r="AD766" s="139" t="s">
        <v>146</v>
      </c>
      <c r="AE766" s="139">
        <v>0</v>
      </c>
      <c r="AG766" s="139" t="s">
        <v>2508</v>
      </c>
      <c r="AH766" s="160">
        <v>80</v>
      </c>
      <c r="AI766" s="166">
        <v>3</v>
      </c>
      <c r="AJ766" s="139">
        <v>1</v>
      </c>
      <c r="AK766" s="167" t="s">
        <v>109</v>
      </c>
      <c r="AL766" s="139" t="s">
        <v>107</v>
      </c>
      <c r="AN766" s="139">
        <v>0</v>
      </c>
      <c r="AT766" s="139">
        <v>0</v>
      </c>
      <c r="AZ766" s="139">
        <v>19</v>
      </c>
      <c r="BA766" s="139">
        <v>5</v>
      </c>
      <c r="BB766" s="139">
        <v>1</v>
      </c>
      <c r="BC766" s="139" t="s">
        <v>109</v>
      </c>
      <c r="BD766" s="139" t="s">
        <v>107</v>
      </c>
      <c r="BF766" s="167">
        <v>0</v>
      </c>
      <c r="BL766" s="139">
        <v>1</v>
      </c>
      <c r="BM766" s="167">
        <v>1</v>
      </c>
      <c r="BN766" s="139">
        <v>0.2</v>
      </c>
      <c r="BO766" s="139" t="s">
        <v>113</v>
      </c>
      <c r="BP766" s="139" t="s">
        <v>107</v>
      </c>
      <c r="BX766" s="139">
        <v>0</v>
      </c>
      <c r="CD766" s="139" t="s">
        <v>3229</v>
      </c>
      <c r="CE766" s="139" t="s">
        <v>3230</v>
      </c>
      <c r="CL766" s="139">
        <v>100</v>
      </c>
      <c r="CM766" s="139" t="e">
        <v>#N/A</v>
      </c>
    </row>
    <row r="767" spans="1:91">
      <c r="A767" s="159">
        <v>43299</v>
      </c>
      <c r="B767" s="139" t="s">
        <v>1496</v>
      </c>
      <c r="D767" s="139" t="s">
        <v>1497</v>
      </c>
      <c r="E767" s="139">
        <v>178</v>
      </c>
      <c r="F767" s="139">
        <v>4</v>
      </c>
      <c r="G767" s="160" t="s">
        <v>1411</v>
      </c>
      <c r="H767" s="139">
        <v>0</v>
      </c>
      <c r="I767" s="139">
        <v>57</v>
      </c>
      <c r="J767" s="169" t="s">
        <v>2507</v>
      </c>
      <c r="K767" s="148">
        <v>400.71499999999997</v>
      </c>
      <c r="L767" s="148">
        <v>401.28499999999997</v>
      </c>
      <c r="M767" s="149" t="s">
        <v>3228</v>
      </c>
      <c r="N767" s="164" t="s">
        <v>1499</v>
      </c>
      <c r="P767" s="139" t="s">
        <v>13</v>
      </c>
      <c r="Q767" s="139" t="s">
        <v>2774</v>
      </c>
      <c r="R767" s="160" t="s">
        <v>2135</v>
      </c>
      <c r="S767" s="139" t="s">
        <v>2135</v>
      </c>
      <c r="V767" s="139" t="s">
        <v>1509</v>
      </c>
      <c r="X767" s="165" t="s">
        <v>89</v>
      </c>
      <c r="Y767" s="139" t="s">
        <v>1492</v>
      </c>
      <c r="AD767" s="139" t="s">
        <v>146</v>
      </c>
      <c r="AE767" s="139">
        <v>0</v>
      </c>
      <c r="AG767" s="139" t="s">
        <v>2508</v>
      </c>
      <c r="AH767" s="160">
        <v>80</v>
      </c>
      <c r="AI767" s="166">
        <v>3</v>
      </c>
      <c r="AJ767" s="139">
        <v>1</v>
      </c>
      <c r="AK767" s="167" t="s">
        <v>109</v>
      </c>
      <c r="AL767" s="139" t="s">
        <v>107</v>
      </c>
      <c r="AN767" s="139">
        <v>0</v>
      </c>
      <c r="AT767" s="139">
        <v>0</v>
      </c>
      <c r="AZ767" s="139">
        <v>19</v>
      </c>
      <c r="BA767" s="139">
        <v>5</v>
      </c>
      <c r="BB767" s="139">
        <v>1</v>
      </c>
      <c r="BC767" s="139" t="s">
        <v>109</v>
      </c>
      <c r="BD767" s="139" t="s">
        <v>107</v>
      </c>
      <c r="BF767" s="167">
        <v>0</v>
      </c>
      <c r="BL767" s="139">
        <v>1</v>
      </c>
      <c r="BM767" s="167">
        <v>1</v>
      </c>
      <c r="BN767" s="139">
        <v>0.2</v>
      </c>
      <c r="BO767" s="139" t="s">
        <v>113</v>
      </c>
      <c r="BP767" s="139" t="s">
        <v>107</v>
      </c>
      <c r="BX767" s="139">
        <v>0</v>
      </c>
      <c r="CD767" s="139" t="s">
        <v>3229</v>
      </c>
      <c r="CE767" s="139" t="s">
        <v>3230</v>
      </c>
      <c r="CL767" s="139">
        <v>100</v>
      </c>
      <c r="CM767" s="139" t="e">
        <v>#N/A</v>
      </c>
    </row>
    <row r="768" spans="1:91">
      <c r="A768" s="159">
        <v>43299</v>
      </c>
      <c r="B768" s="139" t="s">
        <v>1496</v>
      </c>
      <c r="D768" s="139" t="s">
        <v>1497</v>
      </c>
      <c r="E768" s="139">
        <v>179</v>
      </c>
      <c r="F768" s="139">
        <v>1</v>
      </c>
      <c r="G768" s="160" t="s">
        <v>1413</v>
      </c>
      <c r="H768" s="139">
        <v>0</v>
      </c>
      <c r="I768" s="139">
        <v>88.5</v>
      </c>
      <c r="J768" s="169" t="s">
        <v>2507</v>
      </c>
      <c r="K768" s="148">
        <v>401.15</v>
      </c>
      <c r="L768" s="148">
        <v>402.03499999999997</v>
      </c>
      <c r="M768" s="149" t="s">
        <v>3228</v>
      </c>
      <c r="N768" s="164" t="s">
        <v>1499</v>
      </c>
      <c r="P768" s="139" t="s">
        <v>13</v>
      </c>
      <c r="Q768" s="139" t="s">
        <v>2774</v>
      </c>
      <c r="R768" s="160" t="s">
        <v>2135</v>
      </c>
      <c r="S768" s="139" t="s">
        <v>2135</v>
      </c>
      <c r="V768" s="139" t="s">
        <v>1509</v>
      </c>
      <c r="X768" s="165" t="s">
        <v>89</v>
      </c>
      <c r="Y768" s="139" t="s">
        <v>1492</v>
      </c>
      <c r="AD768" s="139" t="s">
        <v>146</v>
      </c>
      <c r="AE768" s="139">
        <v>0</v>
      </c>
      <c r="AG768" s="139" t="s">
        <v>2508</v>
      </c>
      <c r="AH768" s="160">
        <v>80</v>
      </c>
      <c r="AI768" s="166">
        <v>3</v>
      </c>
      <c r="AJ768" s="139">
        <v>1</v>
      </c>
      <c r="AK768" s="167" t="s">
        <v>109</v>
      </c>
      <c r="AL768" s="139" t="s">
        <v>107</v>
      </c>
      <c r="AN768" s="139">
        <v>0</v>
      </c>
      <c r="AT768" s="139">
        <v>0</v>
      </c>
      <c r="AZ768" s="139">
        <v>19</v>
      </c>
      <c r="BA768" s="139">
        <v>5</v>
      </c>
      <c r="BB768" s="139">
        <v>1</v>
      </c>
      <c r="BC768" s="139" t="s">
        <v>109</v>
      </c>
      <c r="BD768" s="139" t="s">
        <v>107</v>
      </c>
      <c r="BF768" s="167">
        <v>0</v>
      </c>
      <c r="BL768" s="139">
        <v>1</v>
      </c>
      <c r="BM768" s="167">
        <v>1</v>
      </c>
      <c r="BN768" s="139">
        <v>0.2</v>
      </c>
      <c r="BO768" s="139" t="s">
        <v>113</v>
      </c>
      <c r="BP768" s="139" t="s">
        <v>107</v>
      </c>
      <c r="BX768" s="139">
        <v>0</v>
      </c>
      <c r="CD768" s="139" t="s">
        <v>3229</v>
      </c>
      <c r="CE768" s="139" t="s">
        <v>3230</v>
      </c>
      <c r="CL768" s="139">
        <v>100</v>
      </c>
      <c r="CM768" s="139" t="e">
        <v>#N/A</v>
      </c>
    </row>
    <row r="769" spans="1:91">
      <c r="A769" s="159">
        <v>43299</v>
      </c>
      <c r="B769" s="139" t="s">
        <v>1496</v>
      </c>
      <c r="D769" s="139" t="s">
        <v>1497</v>
      </c>
      <c r="E769" s="139">
        <v>179</v>
      </c>
      <c r="F769" s="139">
        <v>2</v>
      </c>
      <c r="G769" s="160" t="s">
        <v>1415</v>
      </c>
      <c r="H769" s="139">
        <v>0</v>
      </c>
      <c r="I769" s="139">
        <v>90</v>
      </c>
      <c r="J769" s="169" t="s">
        <v>2507</v>
      </c>
      <c r="K769" s="148">
        <v>402.03500000000003</v>
      </c>
      <c r="L769" s="148">
        <v>402.935</v>
      </c>
      <c r="M769" s="149" t="s">
        <v>3228</v>
      </c>
      <c r="N769" s="164" t="s">
        <v>1499</v>
      </c>
      <c r="P769" s="139" t="s">
        <v>13</v>
      </c>
      <c r="Q769" s="139" t="s">
        <v>2774</v>
      </c>
      <c r="R769" s="160" t="s">
        <v>2135</v>
      </c>
      <c r="S769" s="139" t="s">
        <v>2135</v>
      </c>
      <c r="V769" s="139" t="s">
        <v>1509</v>
      </c>
      <c r="X769" s="165" t="s">
        <v>89</v>
      </c>
      <c r="Y769" s="139" t="s">
        <v>1492</v>
      </c>
      <c r="AD769" s="139" t="s">
        <v>146</v>
      </c>
      <c r="AE769" s="139">
        <v>0</v>
      </c>
      <c r="AG769" s="139" t="s">
        <v>2508</v>
      </c>
      <c r="AH769" s="160">
        <v>80</v>
      </c>
      <c r="AI769" s="166">
        <v>3</v>
      </c>
      <c r="AJ769" s="139">
        <v>1</v>
      </c>
      <c r="AK769" s="167" t="s">
        <v>109</v>
      </c>
      <c r="AL769" s="139" t="s">
        <v>107</v>
      </c>
      <c r="AN769" s="139">
        <v>0</v>
      </c>
      <c r="AT769" s="139">
        <v>0</v>
      </c>
      <c r="AZ769" s="139">
        <v>19</v>
      </c>
      <c r="BA769" s="139">
        <v>5</v>
      </c>
      <c r="BB769" s="139">
        <v>1</v>
      </c>
      <c r="BC769" s="139" t="s">
        <v>109</v>
      </c>
      <c r="BD769" s="139" t="s">
        <v>107</v>
      </c>
      <c r="BF769" s="167">
        <v>0</v>
      </c>
      <c r="BL769" s="139">
        <v>1</v>
      </c>
      <c r="BM769" s="167">
        <v>1</v>
      </c>
      <c r="BN769" s="139">
        <v>0.2</v>
      </c>
      <c r="BO769" s="139" t="s">
        <v>113</v>
      </c>
      <c r="BP769" s="139" t="s">
        <v>107</v>
      </c>
      <c r="BX769" s="139">
        <v>0</v>
      </c>
      <c r="CD769" s="139" t="s">
        <v>3229</v>
      </c>
      <c r="CE769" s="139" t="s">
        <v>3230</v>
      </c>
      <c r="CL769" s="139">
        <v>100</v>
      </c>
      <c r="CM769" s="139" t="e">
        <v>#N/A</v>
      </c>
    </row>
    <row r="770" spans="1:91">
      <c r="A770" s="159">
        <v>43299</v>
      </c>
      <c r="B770" s="139" t="s">
        <v>1496</v>
      </c>
      <c r="D770" s="139" t="s">
        <v>1497</v>
      </c>
      <c r="E770" s="139">
        <v>179</v>
      </c>
      <c r="F770" s="139">
        <v>3</v>
      </c>
      <c r="G770" s="160" t="s">
        <v>1417</v>
      </c>
      <c r="H770" s="139">
        <v>0</v>
      </c>
      <c r="I770" s="139">
        <v>90</v>
      </c>
      <c r="J770" s="169" t="s">
        <v>2507</v>
      </c>
      <c r="K770" s="148">
        <v>402.935</v>
      </c>
      <c r="L770" s="148">
        <v>403.83499999999998</v>
      </c>
      <c r="M770" s="149" t="s">
        <v>3228</v>
      </c>
      <c r="N770" s="164" t="s">
        <v>1499</v>
      </c>
      <c r="P770" s="139" t="s">
        <v>13</v>
      </c>
      <c r="Q770" s="139" t="s">
        <v>2774</v>
      </c>
      <c r="R770" s="160" t="s">
        <v>2135</v>
      </c>
      <c r="S770" s="139" t="s">
        <v>2135</v>
      </c>
      <c r="V770" s="139" t="s">
        <v>1509</v>
      </c>
      <c r="X770" s="165" t="s">
        <v>89</v>
      </c>
      <c r="Y770" s="139" t="s">
        <v>1492</v>
      </c>
      <c r="AD770" s="139" t="s">
        <v>146</v>
      </c>
      <c r="AE770" s="139">
        <v>0</v>
      </c>
      <c r="AG770" s="139" t="s">
        <v>2508</v>
      </c>
      <c r="AH770" s="160">
        <v>80</v>
      </c>
      <c r="AI770" s="166">
        <v>3</v>
      </c>
      <c r="AJ770" s="139">
        <v>1</v>
      </c>
      <c r="AK770" s="167" t="s">
        <v>109</v>
      </c>
      <c r="AL770" s="139" t="s">
        <v>107</v>
      </c>
      <c r="AN770" s="139">
        <v>0</v>
      </c>
      <c r="AT770" s="139">
        <v>0</v>
      </c>
      <c r="AZ770" s="139">
        <v>19</v>
      </c>
      <c r="BA770" s="139">
        <v>5</v>
      </c>
      <c r="BB770" s="139">
        <v>1</v>
      </c>
      <c r="BC770" s="139" t="s">
        <v>109</v>
      </c>
      <c r="BD770" s="139" t="s">
        <v>107</v>
      </c>
      <c r="BF770" s="167">
        <v>0</v>
      </c>
      <c r="BL770" s="139">
        <v>1</v>
      </c>
      <c r="BM770" s="167">
        <v>1</v>
      </c>
      <c r="BN770" s="139">
        <v>0.2</v>
      </c>
      <c r="BO770" s="139" t="s">
        <v>113</v>
      </c>
      <c r="BP770" s="139" t="s">
        <v>107</v>
      </c>
      <c r="BX770" s="139">
        <v>0</v>
      </c>
      <c r="CD770" s="139" t="s">
        <v>3229</v>
      </c>
      <c r="CE770" s="139" t="s">
        <v>3230</v>
      </c>
      <c r="CL770" s="139">
        <v>100</v>
      </c>
      <c r="CM770" s="139" t="e">
        <v>#N/A</v>
      </c>
    </row>
    <row r="771" spans="1:91">
      <c r="A771" s="159">
        <v>43299</v>
      </c>
      <c r="B771" s="139" t="s">
        <v>1496</v>
      </c>
      <c r="D771" s="139" t="s">
        <v>1497</v>
      </c>
      <c r="E771" s="139">
        <v>179</v>
      </c>
      <c r="F771" s="139">
        <v>4</v>
      </c>
      <c r="G771" s="160" t="s">
        <v>1419</v>
      </c>
      <c r="H771" s="139">
        <v>0</v>
      </c>
      <c r="I771" s="139">
        <v>37.5</v>
      </c>
      <c r="J771" s="169" t="s">
        <v>2507</v>
      </c>
      <c r="K771" s="148">
        <v>403.83499999999998</v>
      </c>
      <c r="L771" s="148">
        <v>404.21</v>
      </c>
      <c r="M771" s="149" t="s">
        <v>3228</v>
      </c>
      <c r="N771" s="164" t="s">
        <v>1499</v>
      </c>
      <c r="P771" s="139" t="s">
        <v>13</v>
      </c>
      <c r="Q771" s="139" t="s">
        <v>2774</v>
      </c>
      <c r="R771" s="160" t="s">
        <v>2135</v>
      </c>
      <c r="S771" s="139" t="s">
        <v>3231</v>
      </c>
      <c r="V771" s="139" t="s">
        <v>1509</v>
      </c>
      <c r="X771" s="165" t="s">
        <v>89</v>
      </c>
      <c r="Y771" s="139" t="s">
        <v>1492</v>
      </c>
      <c r="AD771" s="139" t="s">
        <v>146</v>
      </c>
      <c r="AE771" s="139">
        <v>0</v>
      </c>
      <c r="AG771" s="139" t="s">
        <v>2508</v>
      </c>
      <c r="AH771" s="160">
        <v>80</v>
      </c>
      <c r="AI771" s="166">
        <v>3</v>
      </c>
      <c r="AJ771" s="139">
        <v>1</v>
      </c>
      <c r="AK771" s="167" t="s">
        <v>109</v>
      </c>
      <c r="AL771" s="139" t="s">
        <v>107</v>
      </c>
      <c r="AN771" s="139">
        <v>0</v>
      </c>
      <c r="AT771" s="139">
        <v>0</v>
      </c>
      <c r="AZ771" s="139">
        <v>19</v>
      </c>
      <c r="BA771" s="139">
        <v>5</v>
      </c>
      <c r="BB771" s="139">
        <v>1</v>
      </c>
      <c r="BC771" s="139" t="s">
        <v>109</v>
      </c>
      <c r="BD771" s="139" t="s">
        <v>107</v>
      </c>
      <c r="BF771" s="167">
        <v>0</v>
      </c>
      <c r="BL771" s="139">
        <v>1</v>
      </c>
      <c r="BM771" s="167">
        <v>1</v>
      </c>
      <c r="BN771" s="139">
        <v>0.2</v>
      </c>
      <c r="BO771" s="139" t="s">
        <v>113</v>
      </c>
      <c r="BP771" s="139" t="s">
        <v>107</v>
      </c>
      <c r="BX771" s="139">
        <v>0</v>
      </c>
      <c r="CD771" s="139" t="s">
        <v>3229</v>
      </c>
      <c r="CE771" s="139" t="s">
        <v>3230</v>
      </c>
      <c r="CL771" s="139">
        <v>100</v>
      </c>
      <c r="CM771" s="139" t="e">
        <v>#N/A</v>
      </c>
    </row>
    <row r="773" spans="1:91">
      <c r="Q773" s="139" t="s">
        <v>2561</v>
      </c>
    </row>
    <row r="774" spans="1:91">
      <c r="Q774" s="139" t="s">
        <v>2561</v>
      </c>
    </row>
    <row r="775" spans="1:91">
      <c r="Q775" s="139" t="s">
        <v>2561</v>
      </c>
    </row>
    <row r="776" spans="1:91">
      <c r="Q776" s="139" t="s">
        <v>2561</v>
      </c>
    </row>
    <row r="1023" spans="42:42">
      <c r="AP1023" s="139" t="s">
        <v>110</v>
      </c>
    </row>
  </sheetData>
  <phoneticPr fontId="17"/>
  <conditionalFormatting sqref="J1:J506 J566:J1048576">
    <cfRule type="cellIs" dxfId="26" priority="5" operator="equal">
      <formula>"Too Long"</formula>
    </cfRule>
  </conditionalFormatting>
  <conditionalFormatting sqref="J2:J506">
    <cfRule type="cellIs" dxfId="25" priority="6" operator="equal">
      <formula>"Good"</formula>
    </cfRule>
  </conditionalFormatting>
  <conditionalFormatting sqref="J2:J506">
    <cfRule type="cellIs" dxfId="24" priority="4" operator="equal">
      <formula>"Too Long"</formula>
    </cfRule>
  </conditionalFormatting>
  <conditionalFormatting sqref="J2:J506">
    <cfRule type="cellIs" dxfId="23" priority="3" operator="equal">
      <formula>"Good"</formula>
    </cfRule>
  </conditionalFormatting>
  <conditionalFormatting sqref="J507:J565">
    <cfRule type="cellIs" dxfId="22" priority="2" operator="equal">
      <formula>"Too Long"</formula>
    </cfRule>
  </conditionalFormatting>
  <conditionalFormatting sqref="J507:J565">
    <cfRule type="cellIs" dxfId="21" priority="1" operator="equal">
      <formula>"Good"</formula>
    </cfRule>
  </conditionalFormatting>
  <dataValidations count="14">
    <dataValidation type="list" showErrorMessage="1" sqref="P2:P506">
      <formula1>Modifier</formula1>
      <formula2>0</formula2>
    </dataValidation>
    <dataValidation type="list" showErrorMessage="1" sqref="Q2:Q506">
      <formula1>Lithology</formula1>
      <formula2>0</formula2>
    </dataValidation>
    <dataValidation type="list" showErrorMessage="1" sqref="AG2:AG506">
      <formula1>Quality_name</formula1>
      <formula2>0</formula2>
    </dataValidation>
    <dataValidation type="list" showErrorMessage="1" sqref="AB2:AB506">
      <formula1>Nature_layer</formula1>
      <formula2>0</formula2>
    </dataValidation>
    <dataValidation type="list" showErrorMessage="1" sqref="Y2:Y506">
      <formula1>GS_distribution</formula1>
      <formula2>0</formula2>
    </dataValidation>
    <dataValidation type="list" showErrorMessage="1" sqref="AD2:AD506">
      <formula1>Boundary_layer</formula1>
      <formula2>0</formula2>
    </dataValidation>
    <dataValidation type="list" showErrorMessage="1" sqref="AE2:AE506">
      <formula1>Intensity_layer</formula1>
      <formula2>0</formula2>
    </dataValidation>
    <dataValidation type="list" showErrorMessage="1" sqref="AP2:AP12 BD2:BD12 BY256:BY300 BK117:BK173 BD117:BD254 AW117:AW173 CF14:CF254 BR14:BR173 BY14:BY187 BK2:BK12 BR2:BR12 BY2:BY12 CF2:CF12 AW16 BD14:BD115 BK14:BK115 AW14 AW18:AW19 AW21 AW23 AW26 AW28:AW115 AW175:AW176 AW178:AW254 BK179:BK180 BR179:BR254 BK182:BK254 BY194:BY254 AW2:AW12 AP14:AP506 CM2:CM506 CF256:CF506 AW256:AW506 BD256:BD506 BK256:BK506 BR256:BR506 BY302:BY506">
      <formula1>Shape</formula1>
      <formula2>0</formula2>
    </dataValidation>
    <dataValidation type="list" showErrorMessage="1" sqref="AV26 BC2:BC12 BX256:BX300 BJ117:BJ173 BC117:BC254 AV117:AV173 CE14:CE254 BX14:BX187 BJ2:BJ12 BQ2:BQ12 BX2:BX12 CE2:CE12 AV18:AV19 BC14:BC115 BJ14:BJ115 AV14 AV16 AV21 AV2:AV12 AV23 AO2:AO12 AV175:AV176 AV178:AV254 BJ179:BJ180 BQ14:BQ173 BJ182:BJ254 BX194:BX254 AV28:AV115 BQ179:BQ254 CL2:CL506 AO14:AO506 CE256:CE506 BC256:BC506 BJ256:BJ506 BQ256:BQ506 AV256:AV506 BX302:BX506">
      <formula1>Habit</formula1>
      <formula2>0</formula2>
    </dataValidation>
    <dataValidation type="list" showErrorMessage="1" sqref="V2:V506">
      <formula1>contact_geom</formula1>
      <formula2>0</formula2>
    </dataValidation>
    <dataValidation type="list" showErrorMessage="1" sqref="AC2:AC506 U2:U506">
      <formula1>contact_nature</formula1>
      <formula2>0</formula2>
    </dataValidation>
    <dataValidation showErrorMessage="1" sqref="AH2:AJ48 AJ49 AJ51:AJ193 AA2:AA506 AI50:AI506 AH49:AH506 AJ198:AJ506">
      <formula1>0</formula1>
      <formula2>0</formula2>
    </dataValidation>
    <dataValidation type="list" showErrorMessage="1" sqref="S2:T506">
      <formula1>Contacts</formula1>
      <formula2>0</formula2>
    </dataValidation>
    <dataValidation type="list" showErrorMessage="1" sqref="Z2:Z506">
      <formula1>Texture</formula1>
      <formula2>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showErrorMessage="1">
          <x14:formula1>
            <xm:f>[3]definitions_list_lookup!#REF!</xm:f>
          </x14:formula1>
          <xm:sqref>CB507:CB565 AX507:AX565 BD507:BD565 BP507:BP565 AR507:AR565 AL507:AL565 BJ507:BJ565</xm:sqref>
        </x14:dataValidation>
        <x14:dataValidation type="list" allowBlank="1" showInputMessage="1" showErrorMessage="1">
          <x14:formula1>
            <xm:f>[3]definitions_list_lookup!#REF!</xm:f>
          </x14:formula1>
          <xm:sqref>O507:O565</xm:sqref>
        </x14:dataValidation>
        <x14:dataValidation type="list" allowBlank="1" showInputMessage="1" showErrorMessage="1">
          <x14:formula1>
            <xm:f>[3]definitions_list_lookup!#REF!</xm:f>
          </x14:formula1>
          <xm:sqref>O507:P565 R507:R565 T507:V565 X507:Y565 AA507:AD565 CA507:CB565 AW507:AX565 AK507:AL565 AQ507:AR565 BO507:BP565 BC507:BD565 BI507:BJ565</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18"/>
  <sheetViews>
    <sheetView topLeftCell="X1" workbookViewId="0">
      <pane xSplit="9400" ySplit="1640" topLeftCell="A761" activePane="bottomRight"/>
      <selection pane="topRight" activeCell="J1" sqref="J1"/>
      <selection pane="bottomLeft" activeCell="X565" sqref="A565:XFD565"/>
      <selection pane="bottomRight" activeCell="J739" sqref="J739:K771"/>
    </sheetView>
  </sheetViews>
  <sheetFormatPr baseColWidth="10" defaultColWidth="11" defaultRowHeight="14" x14ac:dyDescent="0"/>
  <cols>
    <col min="1" max="1" width="11" style="2"/>
    <col min="2" max="2" width="4.5" style="2" bestFit="1" customWidth="1"/>
    <col min="3" max="3" width="6.5" style="2" bestFit="1" customWidth="1"/>
    <col min="4" max="4" width="6.5" style="6" customWidth="1"/>
    <col min="5" max="5" width="6.83203125" style="2" customWidth="1"/>
    <col min="6" max="6" width="7.83203125" style="2" customWidth="1"/>
    <col min="7" max="7" width="7.83203125" style="81" customWidth="1"/>
    <col min="8" max="8" width="11.1640625" style="83" customWidth="1"/>
    <col min="9" max="9" width="12.5" style="83" customWidth="1"/>
    <col min="10" max="10" width="11" style="95"/>
    <col min="11" max="11" width="23" bestFit="1" customWidth="1"/>
  </cols>
  <sheetData>
    <row r="1" spans="1:11">
      <c r="A1" s="86"/>
      <c r="B1" s="86"/>
      <c r="C1" s="86"/>
      <c r="D1" s="87"/>
      <c r="E1" s="86"/>
      <c r="F1" s="86"/>
      <c r="G1" s="88"/>
      <c r="H1" s="89"/>
      <c r="I1" s="89"/>
      <c r="J1" s="90"/>
      <c r="K1" s="86"/>
    </row>
    <row r="2" spans="1:11" ht="42">
      <c r="A2" s="79" t="str">
        <f>'Igneous input'!D2</f>
        <v>Chikyu Exp/Hole number</v>
      </c>
      <c r="B2" s="79" t="str">
        <f>'Igneous input'!E2</f>
        <v>Core</v>
      </c>
      <c r="C2" s="79" t="str">
        <f>'Igneous input'!F2</f>
        <v>Section</v>
      </c>
      <c r="D2" s="78" t="str">
        <f>'Igneous input'!G2</f>
        <v>Core-Section</v>
      </c>
      <c r="E2" s="79" t="str">
        <f>'Igneous input'!H2</f>
        <v>Interval top (cm)</v>
      </c>
      <c r="F2" s="79" t="str">
        <f>'Igneous input'!I2</f>
        <v>Interval bottom (cm)</v>
      </c>
      <c r="G2" s="80" t="s">
        <v>273</v>
      </c>
      <c r="H2" s="80" t="s">
        <v>39</v>
      </c>
      <c r="I2" s="80" t="s">
        <v>40</v>
      </c>
      <c r="J2" s="92" t="str">
        <f>'Igneous input'!N2</f>
        <v>Pieces in unit</v>
      </c>
      <c r="K2" t="str">
        <f>'Igneous input'!Q2</f>
        <v>Unit lithology name</v>
      </c>
    </row>
    <row r="3" spans="1:11">
      <c r="A3" s="79" t="str">
        <f>'Igneous input'!D3</f>
        <v>807-C5707A</v>
      </c>
      <c r="B3" s="79">
        <f>'Igneous input'!E3</f>
        <v>1</v>
      </c>
      <c r="C3" s="79">
        <f>'Igneous input'!F3</f>
        <v>1</v>
      </c>
      <c r="D3" s="78" t="str">
        <f>'Igneous input'!G3</f>
        <v>1-1</v>
      </c>
      <c r="E3" s="79">
        <f>'Igneous input'!H3</f>
        <v>0</v>
      </c>
      <c r="F3" s="79">
        <f>'Igneous input'!I3</f>
        <v>58.5</v>
      </c>
      <c r="H3" s="82"/>
      <c r="I3" s="82"/>
      <c r="J3" s="173" t="str">
        <f>'Igneous input'!M3</f>
        <v>1a</v>
      </c>
      <c r="K3" t="str">
        <f>'Igneous input'!Q3</f>
        <v xml:space="preserve"> Alluvium</v>
      </c>
    </row>
    <row r="4" spans="1:11">
      <c r="A4" s="79" t="str">
        <f>'Igneous input'!D4</f>
        <v>807-C5707A</v>
      </c>
      <c r="B4" s="79">
        <f>'Igneous input'!E4</f>
        <v>1</v>
      </c>
      <c r="C4" s="79">
        <f>'Igneous input'!F4</f>
        <v>1</v>
      </c>
      <c r="D4" s="78" t="str">
        <f>'Igneous input'!G4</f>
        <v>1-1</v>
      </c>
      <c r="E4" s="79">
        <f>'Igneous input'!H4</f>
        <v>58.5</v>
      </c>
      <c r="F4" s="79">
        <f>'Igneous input'!I4</f>
        <v>68</v>
      </c>
      <c r="H4" s="82"/>
      <c r="I4" s="82"/>
      <c r="J4" s="173" t="str">
        <f>'Igneous input'!M4</f>
        <v>1b</v>
      </c>
      <c r="K4" t="str">
        <f>'Igneous input'!Q4</f>
        <v xml:space="preserve"> Gabbro</v>
      </c>
    </row>
    <row r="5" spans="1:11">
      <c r="A5" s="79" t="str">
        <f>'Igneous input'!D5</f>
        <v>807-C5707A</v>
      </c>
      <c r="B5" s="79">
        <f>'Igneous input'!E5</f>
        <v>2</v>
      </c>
      <c r="C5" s="79">
        <f>'Igneous input'!F5</f>
        <v>1</v>
      </c>
      <c r="D5" s="78" t="str">
        <f>'Igneous input'!G5</f>
        <v>2-1</v>
      </c>
      <c r="E5" s="79">
        <f>'Igneous input'!H5</f>
        <v>0</v>
      </c>
      <c r="F5" s="79">
        <f>'Igneous input'!I5</f>
        <v>25</v>
      </c>
      <c r="H5" s="82"/>
      <c r="I5" s="82"/>
      <c r="J5" s="173" t="str">
        <f>'Igneous input'!M5</f>
        <v>1c</v>
      </c>
      <c r="K5" t="str">
        <f>'Igneous input'!Q5</f>
        <v xml:space="preserve"> Alluvium</v>
      </c>
    </row>
    <row r="6" spans="1:11">
      <c r="A6" s="79" t="str">
        <f>'Igneous input'!D6</f>
        <v>807-C5707A</v>
      </c>
      <c r="B6" s="79">
        <f>'Igneous input'!E6</f>
        <v>2</v>
      </c>
      <c r="C6" s="79">
        <f>'Igneous input'!F6</f>
        <v>1</v>
      </c>
      <c r="D6" s="78" t="str">
        <f>'Igneous input'!G6</f>
        <v>2-1</v>
      </c>
      <c r="E6" s="79">
        <f>'Igneous input'!H6</f>
        <v>24</v>
      </c>
      <c r="F6" s="79">
        <f>'Igneous input'!I6</f>
        <v>53</v>
      </c>
      <c r="H6" s="82"/>
      <c r="I6" s="82"/>
      <c r="J6" s="173" t="str">
        <f>'Igneous input'!M6</f>
        <v>1d</v>
      </c>
      <c r="K6" t="str">
        <f>'Igneous input'!Q6</f>
        <v xml:space="preserve"> Olivine gabbro</v>
      </c>
    </row>
    <row r="7" spans="1:11">
      <c r="A7" s="79" t="str">
        <f>'Igneous input'!D7</f>
        <v>807-C5707A</v>
      </c>
      <c r="B7" s="79">
        <f>'Igneous input'!E7</f>
        <v>2</v>
      </c>
      <c r="C7" s="79">
        <f>'Igneous input'!F7</f>
        <v>1</v>
      </c>
      <c r="D7" s="78" t="str">
        <f>'Igneous input'!G7</f>
        <v>2-1</v>
      </c>
      <c r="E7" s="79">
        <f>'Igneous input'!H7</f>
        <v>53</v>
      </c>
      <c r="F7" s="79">
        <f>'Igneous input'!I7</f>
        <v>63.5</v>
      </c>
      <c r="H7" s="82"/>
      <c r="I7" s="82"/>
      <c r="J7" s="173" t="str">
        <f>'Igneous input'!M7</f>
        <v>1e</v>
      </c>
      <c r="K7" t="str">
        <f>'Igneous input'!Q7</f>
        <v>Olivine-bearing  Anorthosite</v>
      </c>
    </row>
    <row r="8" spans="1:11">
      <c r="A8" s="79" t="str">
        <f>'Igneous input'!D8</f>
        <v>807-C5707A</v>
      </c>
      <c r="B8" s="79">
        <f>'Igneous input'!E8</f>
        <v>2</v>
      </c>
      <c r="C8" s="79">
        <f>'Igneous input'!F8</f>
        <v>2</v>
      </c>
      <c r="D8" s="78" t="str">
        <f>'Igneous input'!G8</f>
        <v>2-2</v>
      </c>
      <c r="E8" s="79">
        <f>'Igneous input'!H8</f>
        <v>0</v>
      </c>
      <c r="F8" s="79">
        <f>'Igneous input'!I8</f>
        <v>60</v>
      </c>
      <c r="H8" s="82"/>
      <c r="I8" s="82"/>
      <c r="J8" s="173" t="str">
        <f>'Igneous input'!M8</f>
        <v>1f</v>
      </c>
      <c r="K8" t="str">
        <f>'Igneous input'!Q8</f>
        <v xml:space="preserve"> Olivine gabbro</v>
      </c>
    </row>
    <row r="9" spans="1:11">
      <c r="A9" s="79" t="str">
        <f>'Igneous input'!D9</f>
        <v>807-C5707A</v>
      </c>
      <c r="B9" s="79">
        <f>'Igneous input'!E9</f>
        <v>3</v>
      </c>
      <c r="C9" s="79">
        <f>'Igneous input'!F9</f>
        <v>1</v>
      </c>
      <c r="D9" s="78" t="str">
        <f>'Igneous input'!G9</f>
        <v>3-1</v>
      </c>
      <c r="E9" s="79">
        <f>'Igneous input'!H9</f>
        <v>0</v>
      </c>
      <c r="F9" s="79">
        <f>'Igneous input'!I9</f>
        <v>29.5</v>
      </c>
      <c r="H9" s="82"/>
      <c r="I9" s="82"/>
      <c r="J9" s="173" t="str">
        <f>'Igneous input'!M9</f>
        <v>1g</v>
      </c>
      <c r="K9" t="str">
        <f>'Igneous input'!Q9</f>
        <v xml:space="preserve"> Alluvium</v>
      </c>
    </row>
    <row r="10" spans="1:11">
      <c r="A10" s="79" t="str">
        <f>'Igneous input'!D10</f>
        <v>807-C5707A</v>
      </c>
      <c r="B10" s="79">
        <f>'Igneous input'!E10</f>
        <v>3</v>
      </c>
      <c r="C10" s="79">
        <f>'Igneous input'!F10</f>
        <v>2</v>
      </c>
      <c r="D10" s="78" t="str">
        <f>'Igneous input'!G10</f>
        <v>3-2</v>
      </c>
      <c r="E10" s="79">
        <f>'Igneous input'!H10</f>
        <v>0</v>
      </c>
      <c r="F10" s="79">
        <f>'Igneous input'!I10</f>
        <v>13.5</v>
      </c>
      <c r="H10" s="82"/>
      <c r="I10" s="82"/>
      <c r="J10" s="173" t="str">
        <f>'Igneous input'!M10</f>
        <v>1h</v>
      </c>
      <c r="K10" t="str">
        <f>'Igneous input'!Q10</f>
        <v xml:space="preserve"> Olivine gabbro</v>
      </c>
    </row>
    <row r="11" spans="1:11">
      <c r="A11" s="79" t="str">
        <f>'Igneous input'!D11</f>
        <v>807-C5707A</v>
      </c>
      <c r="B11" s="79">
        <f>'Igneous input'!E11</f>
        <v>3</v>
      </c>
      <c r="C11" s="79">
        <f>'Igneous input'!F11</f>
        <v>2</v>
      </c>
      <c r="D11" s="78" t="str">
        <f>'Igneous input'!G11</f>
        <v>3-2</v>
      </c>
      <c r="E11" s="79">
        <f>'Igneous input'!H11</f>
        <v>13.5</v>
      </c>
      <c r="F11" s="79">
        <f>'Igneous input'!I11</f>
        <v>17</v>
      </c>
      <c r="H11" s="82"/>
      <c r="I11" s="82"/>
      <c r="J11" s="173" t="str">
        <f>'Igneous input'!M11</f>
        <v>1i</v>
      </c>
      <c r="K11" t="str">
        <f>'Igneous input'!Q11</f>
        <v xml:space="preserve"> Alluvium</v>
      </c>
    </row>
    <row r="12" spans="1:11">
      <c r="A12" s="79" t="str">
        <f>'Igneous input'!D12</f>
        <v>807-C5707A</v>
      </c>
      <c r="B12" s="79">
        <f>'Igneous input'!E12</f>
        <v>3</v>
      </c>
      <c r="C12" s="79">
        <f>'Igneous input'!F12</f>
        <v>2</v>
      </c>
      <c r="D12" s="78" t="str">
        <f>'Igneous input'!G12</f>
        <v>3-2</v>
      </c>
      <c r="E12" s="79">
        <f>'Igneous input'!H12</f>
        <v>17</v>
      </c>
      <c r="F12" s="79">
        <f>'Igneous input'!I12</f>
        <v>30</v>
      </c>
      <c r="H12" s="82"/>
      <c r="I12" s="82"/>
      <c r="J12" s="173" t="str">
        <f>'Igneous input'!M12</f>
        <v>1j</v>
      </c>
      <c r="K12" t="str">
        <f>'Igneous input'!Q12</f>
        <v xml:space="preserve"> Olivine gabbro</v>
      </c>
    </row>
    <row r="13" spans="1:11">
      <c r="A13" s="79" t="str">
        <f>'Igneous input'!D13</f>
        <v>807-C5707A</v>
      </c>
      <c r="B13" s="79">
        <f>'Igneous input'!E13</f>
        <v>4</v>
      </c>
      <c r="C13" s="79">
        <f>'Igneous input'!F13</f>
        <v>1</v>
      </c>
      <c r="D13" s="78" t="str">
        <f>'Igneous input'!G13</f>
        <v>4-1</v>
      </c>
      <c r="E13" s="79">
        <f>'Igneous input'!H13</f>
        <v>0</v>
      </c>
      <c r="F13" s="79">
        <f>'Igneous input'!I13</f>
        <v>5.5</v>
      </c>
      <c r="H13" s="82"/>
      <c r="I13" s="82"/>
      <c r="J13" s="173" t="str">
        <f>'Igneous input'!M13</f>
        <v>1j</v>
      </c>
      <c r="K13" t="str">
        <f>'Igneous input'!Q13</f>
        <v xml:space="preserve"> Olivine gabbro</v>
      </c>
    </row>
    <row r="14" spans="1:11">
      <c r="A14" s="79" t="str">
        <f>'Igneous input'!D14</f>
        <v>807-C5707A</v>
      </c>
      <c r="B14" s="79">
        <f>'Igneous input'!E14</f>
        <v>4</v>
      </c>
      <c r="C14" s="79">
        <f>'Igneous input'!F14</f>
        <v>1</v>
      </c>
      <c r="D14" s="78" t="str">
        <f>'Igneous input'!G14</f>
        <v>4-1</v>
      </c>
      <c r="E14" s="79">
        <f>'Igneous input'!H14</f>
        <v>5.5</v>
      </c>
      <c r="F14" s="79">
        <f>'Igneous input'!I14</f>
        <v>13</v>
      </c>
      <c r="H14" s="82"/>
      <c r="I14" s="82"/>
      <c r="J14" s="173" t="str">
        <f>'Igneous input'!M14</f>
        <v>1k</v>
      </c>
      <c r="K14" t="str">
        <f>'Igneous input'!Q14</f>
        <v xml:space="preserve"> Alluvium</v>
      </c>
    </row>
    <row r="15" spans="1:11">
      <c r="A15" s="79" t="str">
        <f>'Igneous input'!D15</f>
        <v>807-C5707A</v>
      </c>
      <c r="B15" s="79">
        <f>'Igneous input'!E15</f>
        <v>4</v>
      </c>
      <c r="C15" s="79">
        <f>'Igneous input'!F15</f>
        <v>1</v>
      </c>
      <c r="D15" s="78" t="str">
        <f>'Igneous input'!G15</f>
        <v>4-1</v>
      </c>
      <c r="E15" s="79">
        <f>'Igneous input'!H15</f>
        <v>13</v>
      </c>
      <c r="F15" s="79">
        <f>'Igneous input'!I15</f>
        <v>43.5</v>
      </c>
      <c r="H15" s="82"/>
      <c r="I15" s="82"/>
      <c r="J15" s="173" t="str">
        <f>'Igneous input'!M15</f>
        <v>1l</v>
      </c>
      <c r="K15" t="str">
        <f>'Igneous input'!Q15</f>
        <v xml:space="preserve"> Olivine gabbro</v>
      </c>
    </row>
    <row r="16" spans="1:11">
      <c r="A16" s="79" t="str">
        <f>'Igneous input'!D16</f>
        <v>807-C5707A</v>
      </c>
      <c r="B16" s="79">
        <f>'Igneous input'!E16</f>
        <v>4</v>
      </c>
      <c r="C16" s="79">
        <f>'Igneous input'!F16</f>
        <v>1</v>
      </c>
      <c r="D16" s="78" t="str">
        <f>'Igneous input'!G16</f>
        <v>4-1</v>
      </c>
      <c r="E16" s="79">
        <f>'Igneous input'!H16</f>
        <v>43.5</v>
      </c>
      <c r="F16" s="79">
        <f>'Igneous input'!I16</f>
        <v>59</v>
      </c>
      <c r="H16" s="82"/>
      <c r="I16" s="82"/>
      <c r="J16" s="173" t="str">
        <f>'Igneous input'!M16</f>
        <v>1m</v>
      </c>
      <c r="K16" t="str">
        <f>'Igneous input'!Q16</f>
        <v xml:space="preserve"> Alluvium</v>
      </c>
    </row>
    <row r="17" spans="1:11">
      <c r="A17" s="79" t="str">
        <f>'Igneous input'!D17</f>
        <v>807-C5707A</v>
      </c>
      <c r="B17" s="79">
        <f>'Igneous input'!E17</f>
        <v>4</v>
      </c>
      <c r="C17" s="79">
        <f>'Igneous input'!F17</f>
        <v>1</v>
      </c>
      <c r="D17" s="78" t="str">
        <f>'Igneous input'!G17</f>
        <v>4-1</v>
      </c>
      <c r="E17" s="79">
        <f>'Igneous input'!H17</f>
        <v>59</v>
      </c>
      <c r="F17" s="79">
        <f>'Igneous input'!I17</f>
        <v>75</v>
      </c>
      <c r="H17" s="82"/>
      <c r="I17" s="82"/>
      <c r="J17" s="173" t="str">
        <f>'Igneous input'!M17</f>
        <v>1n</v>
      </c>
      <c r="K17" t="str">
        <f>'Igneous input'!Q17</f>
        <v xml:space="preserve"> Olivine gabbro</v>
      </c>
    </row>
    <row r="18" spans="1:11">
      <c r="A18" s="79" t="str">
        <f>'Igneous input'!D18</f>
        <v>807-C5707A</v>
      </c>
      <c r="B18" s="79">
        <f>'Igneous input'!E18</f>
        <v>4</v>
      </c>
      <c r="C18" s="79">
        <f>'Igneous input'!F18</f>
        <v>1</v>
      </c>
      <c r="D18" s="78" t="str">
        <f>'Igneous input'!G18</f>
        <v>4-1</v>
      </c>
      <c r="E18" s="79">
        <f>'Igneous input'!H18</f>
        <v>75</v>
      </c>
      <c r="F18" s="79">
        <f>'Igneous input'!I18</f>
        <v>83</v>
      </c>
      <c r="H18" s="82"/>
      <c r="I18" s="82"/>
      <c r="J18" s="173" t="str">
        <f>'Igneous input'!M18</f>
        <v>1o</v>
      </c>
      <c r="K18" t="str">
        <f>'Igneous input'!Q18</f>
        <v xml:space="preserve"> Alluvium</v>
      </c>
    </row>
    <row r="19" spans="1:11">
      <c r="A19" s="79" t="str">
        <f>'Igneous input'!D19</f>
        <v>807-C5707A</v>
      </c>
      <c r="B19" s="79">
        <f>'Igneous input'!E19</f>
        <v>4</v>
      </c>
      <c r="C19" s="79">
        <f>'Igneous input'!F19</f>
        <v>1</v>
      </c>
      <c r="D19" s="78" t="str">
        <f>'Igneous input'!G19</f>
        <v>4-1</v>
      </c>
      <c r="E19" s="79">
        <f>'Igneous input'!H19</f>
        <v>83</v>
      </c>
      <c r="F19" s="79">
        <f>'Igneous input'!I19</f>
        <v>93</v>
      </c>
      <c r="H19" s="82"/>
      <c r="I19" s="82"/>
      <c r="J19" s="173" t="str">
        <f>'Igneous input'!M19</f>
        <v>1p</v>
      </c>
      <c r="K19" t="str">
        <f>'Igneous input'!Q19</f>
        <v xml:space="preserve"> Olivine gabbro</v>
      </c>
    </row>
    <row r="20" spans="1:11">
      <c r="A20" s="79" t="str">
        <f>'Igneous input'!D20</f>
        <v>807-C5707A</v>
      </c>
      <c r="B20" s="79">
        <f>'Igneous input'!E20</f>
        <v>4</v>
      </c>
      <c r="C20" s="79">
        <f>'Igneous input'!F20</f>
        <v>2</v>
      </c>
      <c r="D20" s="78" t="str">
        <f>'Igneous input'!G20</f>
        <v>4-2</v>
      </c>
      <c r="E20" s="79">
        <f>'Igneous input'!H20</f>
        <v>0</v>
      </c>
      <c r="F20" s="79">
        <f>'Igneous input'!I20</f>
        <v>15</v>
      </c>
      <c r="H20" s="82"/>
      <c r="I20" s="82"/>
      <c r="J20" s="173" t="str">
        <f>'Igneous input'!M20</f>
        <v>1q</v>
      </c>
      <c r="K20" t="str">
        <f>'Igneous input'!Q20</f>
        <v xml:space="preserve"> Olivine gabbro</v>
      </c>
    </row>
    <row r="21" spans="1:11">
      <c r="A21" s="79" t="str">
        <f>'Igneous input'!D21</f>
        <v>807-C5707A</v>
      </c>
      <c r="B21" s="79">
        <f>'Igneous input'!E21</f>
        <v>4</v>
      </c>
      <c r="C21" s="79">
        <f>'Igneous input'!F21</f>
        <v>2</v>
      </c>
      <c r="D21" s="78" t="str">
        <f>'Igneous input'!G21</f>
        <v>4-2</v>
      </c>
      <c r="E21" s="79">
        <f>'Igneous input'!H21</f>
        <v>15</v>
      </c>
      <c r="F21" s="79">
        <f>'Igneous input'!I21</f>
        <v>22.5</v>
      </c>
      <c r="H21" s="82"/>
      <c r="I21" s="82"/>
      <c r="J21" s="173" t="str">
        <f>'Igneous input'!M21</f>
        <v>1q</v>
      </c>
      <c r="K21" t="str">
        <f>'Igneous input'!Q21</f>
        <v xml:space="preserve"> Alluvium</v>
      </c>
    </row>
    <row r="22" spans="1:11">
      <c r="A22" s="79" t="str">
        <f>'Igneous input'!D22</f>
        <v>807-C5707A</v>
      </c>
      <c r="B22" s="79">
        <f>'Igneous input'!E22</f>
        <v>4</v>
      </c>
      <c r="C22" s="79">
        <f>'Igneous input'!F22</f>
        <v>2</v>
      </c>
      <c r="D22" s="78" t="str">
        <f>'Igneous input'!G22</f>
        <v>4-2</v>
      </c>
      <c r="E22" s="79">
        <f>'Igneous input'!H22</f>
        <v>22.5</v>
      </c>
      <c r="F22" s="79">
        <f>'Igneous input'!I22</f>
        <v>39</v>
      </c>
      <c r="H22" s="82"/>
      <c r="I22" s="82"/>
      <c r="J22" s="173" t="str">
        <f>'Igneous input'!M22</f>
        <v>1r</v>
      </c>
      <c r="K22" t="str">
        <f>'Igneous input'!Q22</f>
        <v xml:space="preserve"> Olivine gabbro</v>
      </c>
    </row>
    <row r="23" spans="1:11">
      <c r="A23" s="79" t="str">
        <f>'Igneous input'!D23</f>
        <v>807-C5707A</v>
      </c>
      <c r="B23" s="79">
        <f>'Igneous input'!E23</f>
        <v>4</v>
      </c>
      <c r="C23" s="79">
        <f>'Igneous input'!F23</f>
        <v>2</v>
      </c>
      <c r="D23" s="78" t="str">
        <f>'Igneous input'!G23</f>
        <v>4-2</v>
      </c>
      <c r="E23" s="79">
        <f>'Igneous input'!H23</f>
        <v>39</v>
      </c>
      <c r="F23" s="79">
        <f>'Igneous input'!I23</f>
        <v>62.5</v>
      </c>
      <c r="H23" s="82"/>
      <c r="I23" s="82"/>
      <c r="J23" s="173" t="str">
        <f>'Igneous input'!M23</f>
        <v>1s</v>
      </c>
      <c r="K23" t="str">
        <f>'Igneous input'!Q23</f>
        <v xml:space="preserve"> Alluvium</v>
      </c>
    </row>
    <row r="24" spans="1:11">
      <c r="A24" s="79" t="str">
        <f>'Igneous input'!D24</f>
        <v>807-C5707A</v>
      </c>
      <c r="B24" s="79">
        <f>'Igneous input'!E24</f>
        <v>4</v>
      </c>
      <c r="C24" s="79">
        <f>'Igneous input'!F24</f>
        <v>3</v>
      </c>
      <c r="D24" s="78" t="str">
        <f>'Igneous input'!G24</f>
        <v>4-3</v>
      </c>
      <c r="E24" s="79">
        <f>'Igneous input'!H24</f>
        <v>0</v>
      </c>
      <c r="F24" s="79">
        <f>'Igneous input'!I24</f>
        <v>12</v>
      </c>
      <c r="H24" s="82"/>
      <c r="I24" s="82"/>
      <c r="J24" s="173" t="str">
        <f>'Igneous input'!M24</f>
        <v>1t</v>
      </c>
      <c r="K24" t="str">
        <f>'Igneous input'!Q24</f>
        <v xml:space="preserve"> Olivine gabbro</v>
      </c>
    </row>
    <row r="25" spans="1:11">
      <c r="A25" s="79" t="str">
        <f>'Igneous input'!D25</f>
        <v>807-C5707A</v>
      </c>
      <c r="B25" s="79">
        <f>'Igneous input'!E25</f>
        <v>4</v>
      </c>
      <c r="C25" s="79">
        <f>'Igneous input'!F25</f>
        <v>3</v>
      </c>
      <c r="D25" s="78" t="str">
        <f>'Igneous input'!G25</f>
        <v>4-3</v>
      </c>
      <c r="E25" s="79">
        <f>'Igneous input'!H25</f>
        <v>12</v>
      </c>
      <c r="F25" s="79">
        <f>'Igneous input'!I25</f>
        <v>17</v>
      </c>
      <c r="H25" s="82"/>
      <c r="I25" s="82"/>
      <c r="J25" s="173" t="str">
        <f>'Igneous input'!M25</f>
        <v>1u</v>
      </c>
      <c r="K25" t="str">
        <f>'Igneous input'!Q25</f>
        <v xml:space="preserve"> Alluvium</v>
      </c>
    </row>
    <row r="26" spans="1:11">
      <c r="A26" s="79" t="str">
        <f>'Igneous input'!D26</f>
        <v>807-C5707A</v>
      </c>
      <c r="B26" s="79">
        <f>'Igneous input'!E26</f>
        <v>4</v>
      </c>
      <c r="C26" s="79">
        <f>'Igneous input'!F26</f>
        <v>3</v>
      </c>
      <c r="D26" s="78" t="str">
        <f>'Igneous input'!G26</f>
        <v>4-3</v>
      </c>
      <c r="E26" s="79">
        <f>'Igneous input'!H26</f>
        <v>17</v>
      </c>
      <c r="F26" s="79">
        <f>'Igneous input'!I26</f>
        <v>78.5</v>
      </c>
      <c r="H26" s="82"/>
      <c r="I26" s="82"/>
      <c r="J26" s="173" t="str">
        <f>'Igneous input'!M26</f>
        <v>1v</v>
      </c>
      <c r="K26" t="str">
        <f>'Igneous input'!Q26</f>
        <v xml:space="preserve"> Alluvium</v>
      </c>
    </row>
    <row r="27" spans="1:11">
      <c r="A27" s="79" t="str">
        <f>'Igneous input'!D27</f>
        <v>807-C5707A</v>
      </c>
      <c r="B27" s="79">
        <f>'Igneous input'!E27</f>
        <v>5</v>
      </c>
      <c r="C27" s="79">
        <f>'Igneous input'!F27</f>
        <v>1</v>
      </c>
      <c r="D27" s="78" t="str">
        <f>'Igneous input'!G27</f>
        <v>5-1</v>
      </c>
      <c r="E27" s="79">
        <f>'Igneous input'!H27</f>
        <v>0</v>
      </c>
      <c r="F27" s="79">
        <f>'Igneous input'!I27</f>
        <v>37</v>
      </c>
      <c r="H27" s="82"/>
      <c r="I27" s="82"/>
      <c r="J27" s="173" t="str">
        <f>'Igneous input'!M27</f>
        <v>1w</v>
      </c>
      <c r="K27" t="str">
        <f>'Igneous input'!Q27</f>
        <v xml:space="preserve"> Olivine gabbro</v>
      </c>
    </row>
    <row r="28" spans="1:11">
      <c r="A28" s="79" t="str">
        <f>'Igneous input'!D28</f>
        <v>807-C5707A</v>
      </c>
      <c r="B28" s="79">
        <f>'Igneous input'!E28</f>
        <v>5</v>
      </c>
      <c r="C28" s="79">
        <f>'Igneous input'!F28</f>
        <v>1</v>
      </c>
      <c r="D28" s="78" t="str">
        <f>'Igneous input'!G28</f>
        <v>5-1</v>
      </c>
      <c r="E28" s="79">
        <f>'Igneous input'!H28</f>
        <v>37</v>
      </c>
      <c r="F28" s="79">
        <f>'Igneous input'!I28</f>
        <v>52.5</v>
      </c>
      <c r="H28" s="82"/>
      <c r="I28" s="82"/>
      <c r="J28" s="173" t="str">
        <f>'Igneous input'!M28</f>
        <v>1x</v>
      </c>
      <c r="K28" t="str">
        <f>'Igneous input'!Q28</f>
        <v xml:space="preserve"> Alluvium</v>
      </c>
    </row>
    <row r="29" spans="1:11">
      <c r="A29" s="79" t="str">
        <f>'Igneous input'!D29</f>
        <v>807-C5707A</v>
      </c>
      <c r="B29" s="79">
        <f>'Igneous input'!E29</f>
        <v>5</v>
      </c>
      <c r="C29" s="79">
        <f>'Igneous input'!F29</f>
        <v>2</v>
      </c>
      <c r="D29" s="78" t="str">
        <f>'Igneous input'!G29</f>
        <v>5-2</v>
      </c>
      <c r="E29" s="79">
        <f>'Igneous input'!H29</f>
        <v>0</v>
      </c>
      <c r="F29" s="79">
        <f>'Igneous input'!I29</f>
        <v>81</v>
      </c>
      <c r="H29" s="82"/>
      <c r="I29" s="82"/>
      <c r="J29" s="173" t="str">
        <f>'Igneous input'!M29</f>
        <v>1y</v>
      </c>
      <c r="K29" t="str">
        <f>'Igneous input'!Q29</f>
        <v xml:space="preserve"> Olivine gabbro</v>
      </c>
    </row>
    <row r="30" spans="1:11">
      <c r="A30" s="79" t="str">
        <f>'Igneous input'!D30</f>
        <v>807-C5707A</v>
      </c>
      <c r="B30" s="79">
        <f>'Igneous input'!E30</f>
        <v>6</v>
      </c>
      <c r="C30" s="79">
        <f>'Igneous input'!F30</f>
        <v>1</v>
      </c>
      <c r="D30" s="78" t="str">
        <f>'Igneous input'!G30</f>
        <v>6-1</v>
      </c>
      <c r="E30" s="79">
        <f>'Igneous input'!H30</f>
        <v>0</v>
      </c>
      <c r="F30" s="79">
        <f>'Igneous input'!I30</f>
        <v>39.5</v>
      </c>
      <c r="H30" s="82"/>
      <c r="I30" s="82"/>
      <c r="J30" s="173" t="str">
        <f>'Igneous input'!M30</f>
        <v>1z</v>
      </c>
      <c r="K30" t="str">
        <f>'Igneous input'!Q30</f>
        <v xml:space="preserve"> Olivine gabbro</v>
      </c>
    </row>
    <row r="31" spans="1:11">
      <c r="A31" s="79" t="str">
        <f>'Igneous input'!D31</f>
        <v>807-C5707A</v>
      </c>
      <c r="B31" s="79">
        <f>'Igneous input'!E31</f>
        <v>6</v>
      </c>
      <c r="C31" s="79">
        <f>'Igneous input'!F31</f>
        <v>1</v>
      </c>
      <c r="D31" s="78" t="str">
        <f>'Igneous input'!G31</f>
        <v>6-1</v>
      </c>
      <c r="E31" s="79">
        <f>'Igneous input'!H31</f>
        <v>39.5</v>
      </c>
      <c r="F31" s="79">
        <f>'Igneous input'!I31</f>
        <v>42</v>
      </c>
      <c r="H31" s="82"/>
      <c r="I31" s="82"/>
      <c r="J31" s="173" t="str">
        <f>'Igneous input'!M31</f>
        <v>1aa</v>
      </c>
      <c r="K31" t="str">
        <f>'Igneous input'!Q31</f>
        <v>Plagioclase-bearing Wehrlite</v>
      </c>
    </row>
    <row r="32" spans="1:11">
      <c r="A32" s="79" t="str">
        <f>'Igneous input'!D32</f>
        <v>807-C5707A</v>
      </c>
      <c r="B32" s="79">
        <f>'Igneous input'!E32</f>
        <v>6</v>
      </c>
      <c r="C32" s="79">
        <f>'Igneous input'!F32</f>
        <v>1</v>
      </c>
      <c r="D32" s="78" t="str">
        <f>'Igneous input'!G32</f>
        <v>6-1</v>
      </c>
      <c r="E32" s="79">
        <f>'Igneous input'!H32</f>
        <v>42</v>
      </c>
      <c r="F32" s="79">
        <f>'Igneous input'!I32</f>
        <v>47.5</v>
      </c>
      <c r="H32" s="82"/>
      <c r="I32" s="82"/>
      <c r="J32" s="173" t="str">
        <f>'Igneous input'!M32</f>
        <v>1ab</v>
      </c>
      <c r="K32" t="str">
        <f>'Igneous input'!Q32</f>
        <v xml:space="preserve"> Olivine gabbro</v>
      </c>
    </row>
    <row r="33" spans="1:11">
      <c r="A33" s="79" t="str">
        <f>'Igneous input'!D33</f>
        <v>807-C5707A</v>
      </c>
      <c r="B33" s="79">
        <f>'Igneous input'!E33</f>
        <v>6</v>
      </c>
      <c r="C33" s="79">
        <f>'Igneous input'!F33</f>
        <v>1</v>
      </c>
      <c r="D33" s="78" t="str">
        <f>'Igneous input'!G33</f>
        <v>6-1</v>
      </c>
      <c r="E33" s="79">
        <f>'Igneous input'!H33</f>
        <v>47.5</v>
      </c>
      <c r="F33" s="79">
        <f>'Igneous input'!I33</f>
        <v>52.5</v>
      </c>
      <c r="H33" s="82"/>
      <c r="I33" s="82"/>
      <c r="J33" s="173" t="str">
        <f>'Igneous input'!M33</f>
        <v>1ac</v>
      </c>
      <c r="K33" t="str">
        <f>'Igneous input'!Q33</f>
        <v>Plagioclase-bearing Wehrlite</v>
      </c>
    </row>
    <row r="34" spans="1:11">
      <c r="A34" s="79" t="str">
        <f>'Igneous input'!D34</f>
        <v>807-C5707A</v>
      </c>
      <c r="B34" s="79">
        <f>'Igneous input'!E34</f>
        <v>6</v>
      </c>
      <c r="C34" s="79">
        <f>'Igneous input'!F34</f>
        <v>1</v>
      </c>
      <c r="D34" s="78" t="str">
        <f>'Igneous input'!G34</f>
        <v>6-1</v>
      </c>
      <c r="E34" s="79">
        <f>'Igneous input'!H34</f>
        <v>52.5</v>
      </c>
      <c r="F34" s="79">
        <f>'Igneous input'!I34</f>
        <v>69</v>
      </c>
      <c r="H34" s="82"/>
      <c r="I34" s="82"/>
      <c r="J34" s="173" t="str">
        <f>'Igneous input'!M34</f>
        <v>1ad</v>
      </c>
      <c r="K34" t="str">
        <f>'Igneous input'!Q34</f>
        <v xml:space="preserve"> Olivine gabbro</v>
      </c>
    </row>
    <row r="35" spans="1:11">
      <c r="A35" s="79" t="str">
        <f>'Igneous input'!D35</f>
        <v>807-C5707A</v>
      </c>
      <c r="B35" s="79">
        <f>'Igneous input'!E35</f>
        <v>6</v>
      </c>
      <c r="C35" s="79">
        <f>'Igneous input'!F35</f>
        <v>1</v>
      </c>
      <c r="D35" s="78" t="str">
        <f>'Igneous input'!G35</f>
        <v>6-1</v>
      </c>
      <c r="E35" s="79">
        <f>'Igneous input'!H35</f>
        <v>69</v>
      </c>
      <c r="F35" s="79">
        <f>'Igneous input'!I35</f>
        <v>73</v>
      </c>
      <c r="H35" s="82"/>
      <c r="I35" s="82"/>
      <c r="J35" s="173" t="str">
        <f>'Igneous input'!M35</f>
        <v>1ae</v>
      </c>
      <c r="K35" t="str">
        <f>'Igneous input'!Q35</f>
        <v>Olivine-bearing  Anorthosite</v>
      </c>
    </row>
    <row r="36" spans="1:11">
      <c r="A36" s="79" t="str">
        <f>'Igneous input'!D36</f>
        <v>807-C5707A</v>
      </c>
      <c r="B36" s="79">
        <f>'Igneous input'!E36</f>
        <v>6</v>
      </c>
      <c r="C36" s="79">
        <f>'Igneous input'!F36</f>
        <v>1</v>
      </c>
      <c r="D36" s="78" t="str">
        <f>'Igneous input'!G36</f>
        <v>6-1</v>
      </c>
      <c r="E36" s="79">
        <f>'Igneous input'!H36</f>
        <v>73</v>
      </c>
      <c r="F36" s="79">
        <f>'Igneous input'!I36</f>
        <v>79</v>
      </c>
      <c r="H36" s="82"/>
      <c r="I36" s="82"/>
      <c r="J36" s="173" t="str">
        <f>'Igneous input'!M36</f>
        <v>1af</v>
      </c>
      <c r="K36" t="str">
        <f>'Igneous input'!Q36</f>
        <v>Clinopyroxene and plagioclase-bearing Dunite</v>
      </c>
    </row>
    <row r="37" spans="1:11">
      <c r="A37" s="79" t="str">
        <f>'Igneous input'!D37</f>
        <v>807-C5707A</v>
      </c>
      <c r="B37" s="79">
        <f>'Igneous input'!E37</f>
        <v>6</v>
      </c>
      <c r="C37" s="79">
        <f>'Igneous input'!F37</f>
        <v>2</v>
      </c>
      <c r="D37" s="78" t="str">
        <f>'Igneous input'!G37</f>
        <v>6-2</v>
      </c>
      <c r="E37" s="79">
        <f>'Igneous input'!H37</f>
        <v>0</v>
      </c>
      <c r="F37" s="79">
        <f>'Igneous input'!I37</f>
        <v>39</v>
      </c>
      <c r="H37" s="82"/>
      <c r="I37" s="82"/>
      <c r="J37" s="173" t="str">
        <f>'Igneous input'!M37</f>
        <v>1ag</v>
      </c>
      <c r="K37" t="str">
        <f>'Igneous input'!Q37</f>
        <v xml:space="preserve"> Olivine gabbro</v>
      </c>
    </row>
    <row r="38" spans="1:11">
      <c r="A38" s="79" t="str">
        <f>'Igneous input'!D38</f>
        <v>807-C5707A</v>
      </c>
      <c r="B38" s="79">
        <f>'Igneous input'!E38</f>
        <v>6</v>
      </c>
      <c r="C38" s="79">
        <f>'Igneous input'!F38</f>
        <v>2</v>
      </c>
      <c r="D38" s="78" t="str">
        <f>'Igneous input'!G38</f>
        <v>6-2</v>
      </c>
      <c r="E38" s="79">
        <f>'Igneous input'!H38</f>
        <v>39</v>
      </c>
      <c r="F38" s="79">
        <f>'Igneous input'!I38</f>
        <v>40.5</v>
      </c>
      <c r="H38" s="82"/>
      <c r="I38" s="82"/>
      <c r="J38" s="173" t="str">
        <f>'Igneous input'!M38</f>
        <v>1ah</v>
      </c>
      <c r="K38" t="str">
        <f>'Igneous input'!Q38</f>
        <v xml:space="preserve"> Dunite</v>
      </c>
    </row>
    <row r="39" spans="1:11">
      <c r="A39" s="79" t="str">
        <f>'Igneous input'!D39</f>
        <v>807-C5707A</v>
      </c>
      <c r="B39" s="79">
        <f>'Igneous input'!E39</f>
        <v>6</v>
      </c>
      <c r="C39" s="79">
        <f>'Igneous input'!F39</f>
        <v>2</v>
      </c>
      <c r="D39" s="78" t="str">
        <f>'Igneous input'!G39</f>
        <v>6-2</v>
      </c>
      <c r="E39" s="79">
        <f>'Igneous input'!H39</f>
        <v>40.5</v>
      </c>
      <c r="F39" s="79">
        <f>'Igneous input'!I39</f>
        <v>86.5</v>
      </c>
      <c r="H39" s="82"/>
      <c r="I39" s="82"/>
      <c r="J39" s="173" t="str">
        <f>'Igneous input'!M39</f>
        <v>1ai</v>
      </c>
      <c r="K39" t="str">
        <f>'Igneous input'!Q39</f>
        <v xml:space="preserve"> Olivine gabbro</v>
      </c>
    </row>
    <row r="40" spans="1:11">
      <c r="A40" s="79" t="str">
        <f>'Igneous input'!D40</f>
        <v>807-C5707A</v>
      </c>
      <c r="B40" s="79">
        <f>'Igneous input'!E40</f>
        <v>6</v>
      </c>
      <c r="C40" s="79">
        <f>'Igneous input'!F40</f>
        <v>3</v>
      </c>
      <c r="D40" s="78" t="str">
        <f>'Igneous input'!G40</f>
        <v>6-3</v>
      </c>
      <c r="E40" s="79">
        <f>'Igneous input'!H40</f>
        <v>0</v>
      </c>
      <c r="F40" s="79">
        <f>'Igneous input'!I40</f>
        <v>14</v>
      </c>
      <c r="H40" s="82"/>
      <c r="I40" s="82"/>
      <c r="J40" s="173" t="str">
        <f>'Igneous input'!M40</f>
        <v>1ai</v>
      </c>
      <c r="K40" t="str">
        <f>'Igneous input'!Q40</f>
        <v xml:space="preserve"> Olivine gabbro</v>
      </c>
    </row>
    <row r="41" spans="1:11">
      <c r="A41" s="79" t="str">
        <f>'Igneous input'!D41</f>
        <v>807-C5707A</v>
      </c>
      <c r="B41" s="79">
        <f>'Igneous input'!E41</f>
        <v>6</v>
      </c>
      <c r="C41" s="79">
        <f>'Igneous input'!F41</f>
        <v>3</v>
      </c>
      <c r="D41" s="78" t="str">
        <f>'Igneous input'!G41</f>
        <v>6-3</v>
      </c>
      <c r="E41" s="79">
        <f>'Igneous input'!H41</f>
        <v>14</v>
      </c>
      <c r="F41" s="79">
        <f>'Igneous input'!I41</f>
        <v>52.5</v>
      </c>
      <c r="H41" s="82"/>
      <c r="I41" s="82"/>
      <c r="J41" s="173" t="str">
        <f>'Igneous input'!M41</f>
        <v>1aj</v>
      </c>
      <c r="K41" t="str">
        <f>'Igneous input'!Q41</f>
        <v>Plagioclase-bearing Wehrlite</v>
      </c>
    </row>
    <row r="42" spans="1:11">
      <c r="A42" s="79" t="str">
        <f>'Igneous input'!D42</f>
        <v>807-C5707A</v>
      </c>
      <c r="B42" s="79">
        <f>'Igneous input'!E42</f>
        <v>6</v>
      </c>
      <c r="C42" s="79">
        <f>'Igneous input'!F42</f>
        <v>4</v>
      </c>
      <c r="D42" s="78" t="str">
        <f>'Igneous input'!G42</f>
        <v>6-4</v>
      </c>
      <c r="E42" s="79">
        <f>'Igneous input'!H42</f>
        <v>0</v>
      </c>
      <c r="F42" s="79">
        <f>'Igneous input'!I42</f>
        <v>8</v>
      </c>
      <c r="H42" s="82"/>
      <c r="I42" s="82"/>
      <c r="J42" s="173" t="str">
        <f>'Igneous input'!M42</f>
        <v>1ak</v>
      </c>
      <c r="K42" t="str">
        <f>'Igneous input'!Q42</f>
        <v>Plagioclase-bearing Wehrlite</v>
      </c>
    </row>
    <row r="43" spans="1:11">
      <c r="A43" s="79" t="str">
        <f>'Igneous input'!D43</f>
        <v>807-C5707A</v>
      </c>
      <c r="B43" s="79">
        <f>'Igneous input'!E43</f>
        <v>6</v>
      </c>
      <c r="C43" s="79">
        <f>'Igneous input'!F43</f>
        <v>4</v>
      </c>
      <c r="D43" s="78" t="str">
        <f>'Igneous input'!G43</f>
        <v>6-4</v>
      </c>
      <c r="E43" s="79">
        <f>'Igneous input'!H43</f>
        <v>8</v>
      </c>
      <c r="F43" s="79">
        <f>'Igneous input'!I43</f>
        <v>46.5</v>
      </c>
      <c r="H43" s="82"/>
      <c r="I43" s="82"/>
      <c r="J43" s="173" t="str">
        <f>'Igneous input'!M43</f>
        <v>1al</v>
      </c>
      <c r="K43" t="str">
        <f>'Igneous input'!Q43</f>
        <v xml:space="preserve"> Olivine gabbro</v>
      </c>
    </row>
    <row r="44" spans="1:11">
      <c r="A44" s="79" t="str">
        <f>'Igneous input'!D44</f>
        <v>807-C5707A</v>
      </c>
      <c r="B44" s="79">
        <f>'Igneous input'!E44</f>
        <v>6</v>
      </c>
      <c r="C44" s="79">
        <f>'Igneous input'!F44</f>
        <v>4</v>
      </c>
      <c r="D44" s="78" t="str">
        <f>'Igneous input'!G44</f>
        <v>6-4</v>
      </c>
      <c r="E44" s="79">
        <f>'Igneous input'!H44</f>
        <v>46.5</v>
      </c>
      <c r="F44" s="79">
        <f>'Igneous input'!I44</f>
        <v>67.5</v>
      </c>
      <c r="H44" s="82"/>
      <c r="I44" s="82"/>
      <c r="J44" s="173" t="str">
        <f>'Igneous input'!M44</f>
        <v>1am</v>
      </c>
      <c r="K44" t="str">
        <f>'Igneous input'!Q44</f>
        <v>Plagioclase-bearing Wehrlite</v>
      </c>
    </row>
    <row r="45" spans="1:11">
      <c r="A45" s="79" t="str">
        <f>'Igneous input'!D45</f>
        <v>807-C5707A</v>
      </c>
      <c r="B45" s="79">
        <f>'Igneous input'!E45</f>
        <v>6</v>
      </c>
      <c r="C45" s="79">
        <f>'Igneous input'!F45</f>
        <v>4</v>
      </c>
      <c r="D45" s="78" t="str">
        <f>'Igneous input'!G45</f>
        <v>6-4</v>
      </c>
      <c r="E45" s="79">
        <f>'Igneous input'!H45</f>
        <v>67.5</v>
      </c>
      <c r="F45" s="79">
        <f>'Igneous input'!I45</f>
        <v>81</v>
      </c>
      <c r="H45" s="82"/>
      <c r="I45" s="82"/>
      <c r="J45" s="173" t="str">
        <f>'Igneous input'!M45</f>
        <v>1an</v>
      </c>
      <c r="K45" t="str">
        <f>'Igneous input'!Q45</f>
        <v xml:space="preserve"> Olivine gabbro</v>
      </c>
    </row>
    <row r="46" spans="1:11">
      <c r="A46" s="79" t="str">
        <f>'Igneous input'!D46</f>
        <v>807-C5707A</v>
      </c>
      <c r="B46" s="79">
        <f>'Igneous input'!E46</f>
        <v>6</v>
      </c>
      <c r="C46" s="79">
        <f>'Igneous input'!F46</f>
        <v>4</v>
      </c>
      <c r="D46" s="78" t="str">
        <f>'Igneous input'!G46</f>
        <v>6-4</v>
      </c>
      <c r="E46" s="79">
        <f>'Igneous input'!H46</f>
        <v>81</v>
      </c>
      <c r="F46" s="79">
        <f>'Igneous input'!I46</f>
        <v>87</v>
      </c>
      <c r="H46" s="82"/>
      <c r="I46" s="82"/>
      <c r="J46" s="173" t="str">
        <f>'Igneous input'!M46</f>
        <v>1ao</v>
      </c>
      <c r="K46" t="str">
        <f>'Igneous input'!Q46</f>
        <v xml:space="preserve"> Olivine gabbro</v>
      </c>
    </row>
    <row r="47" spans="1:11">
      <c r="A47" s="79" t="str">
        <f>'Igneous input'!D47</f>
        <v>807-C5707A</v>
      </c>
      <c r="B47" s="79">
        <f>'Igneous input'!E47</f>
        <v>6</v>
      </c>
      <c r="C47" s="79">
        <f>'Igneous input'!F47</f>
        <v>4</v>
      </c>
      <c r="D47" s="78" t="str">
        <f>'Igneous input'!G47</f>
        <v>6-4</v>
      </c>
      <c r="E47" s="79">
        <f>'Igneous input'!H47</f>
        <v>87</v>
      </c>
      <c r="F47" s="79">
        <f>'Igneous input'!I47</f>
        <v>97</v>
      </c>
      <c r="H47" s="82"/>
      <c r="I47" s="82"/>
      <c r="J47" s="173" t="str">
        <f>'Igneous input'!M47</f>
        <v>1ap</v>
      </c>
      <c r="K47" t="str">
        <f>'Igneous input'!Q47</f>
        <v xml:space="preserve"> Olivine gabbro</v>
      </c>
    </row>
    <row r="48" spans="1:11">
      <c r="A48" s="79" t="str">
        <f>'Igneous input'!D48</f>
        <v>807-C5707A</v>
      </c>
      <c r="B48" s="79">
        <f>'Igneous input'!E48</f>
        <v>7</v>
      </c>
      <c r="C48" s="79">
        <f>'Igneous input'!F48</f>
        <v>1</v>
      </c>
      <c r="D48" s="78" t="str">
        <f>'Igneous input'!G48</f>
        <v>7-1</v>
      </c>
      <c r="E48" s="79">
        <f>'Igneous input'!H48</f>
        <v>0</v>
      </c>
      <c r="F48" s="79">
        <f>'Igneous input'!I48</f>
        <v>18</v>
      </c>
      <c r="H48" s="82"/>
      <c r="I48" s="82"/>
      <c r="J48" s="173" t="str">
        <f>'Igneous input'!M48</f>
        <v>1ap</v>
      </c>
      <c r="K48" t="str">
        <f>'Igneous input'!Q48</f>
        <v xml:space="preserve"> Olivine gabbro</v>
      </c>
    </row>
    <row r="49" spans="1:11">
      <c r="A49" s="79" t="str">
        <f>'Igneous input'!D49</f>
        <v>807-C5707A</v>
      </c>
      <c r="B49" s="79">
        <f>'Igneous input'!E49</f>
        <v>7</v>
      </c>
      <c r="C49" s="79">
        <f>'Igneous input'!F49</f>
        <v>1</v>
      </c>
      <c r="D49" s="78" t="str">
        <f>'Igneous input'!G49</f>
        <v>7-1</v>
      </c>
      <c r="E49" s="79">
        <f>'Igneous input'!H49</f>
        <v>18</v>
      </c>
      <c r="F49" s="79">
        <f>'Igneous input'!I49</f>
        <v>22.5</v>
      </c>
      <c r="H49" s="82"/>
      <c r="I49" s="82"/>
      <c r="J49" s="173" t="str">
        <f>'Igneous input'!M49</f>
        <v>1aq</v>
      </c>
      <c r="K49" t="str">
        <f>'Igneous input'!Q49</f>
        <v xml:space="preserve"> Wehrlite</v>
      </c>
    </row>
    <row r="50" spans="1:11">
      <c r="A50" s="79" t="str">
        <f>'Igneous input'!D50</f>
        <v>807-C5707A</v>
      </c>
      <c r="B50" s="79">
        <f>'Igneous input'!E50</f>
        <v>7</v>
      </c>
      <c r="C50" s="79">
        <f>'Igneous input'!F50</f>
        <v>1</v>
      </c>
      <c r="D50" s="78" t="str">
        <f>'Igneous input'!G50</f>
        <v>7-1</v>
      </c>
      <c r="E50" s="79">
        <f>'Igneous input'!H50</f>
        <v>22.5</v>
      </c>
      <c r="F50" s="79">
        <f>'Igneous input'!I50</f>
        <v>56</v>
      </c>
      <c r="H50" s="82"/>
      <c r="I50" s="82"/>
      <c r="J50" s="173" t="str">
        <f>'Igneous input'!M50</f>
        <v>1ar</v>
      </c>
      <c r="K50" t="str">
        <f>'Igneous input'!Q50</f>
        <v xml:space="preserve"> Olivine gabbro</v>
      </c>
    </row>
    <row r="51" spans="1:11">
      <c r="A51" s="79" t="str">
        <f>'Igneous input'!D51</f>
        <v>807-C5707A</v>
      </c>
      <c r="B51" s="79">
        <f>'Igneous input'!E51</f>
        <v>7</v>
      </c>
      <c r="C51" s="79">
        <f>'Igneous input'!F51</f>
        <v>1</v>
      </c>
      <c r="D51" s="78" t="str">
        <f>'Igneous input'!G51</f>
        <v>7-1</v>
      </c>
      <c r="E51" s="79">
        <f>'Igneous input'!H51</f>
        <v>56</v>
      </c>
      <c r="F51" s="79">
        <f>'Igneous input'!I51</f>
        <v>62</v>
      </c>
      <c r="H51" s="82"/>
      <c r="I51" s="82"/>
      <c r="J51" s="173" t="str">
        <f>'Igneous input'!M51</f>
        <v>1as</v>
      </c>
      <c r="K51" t="str">
        <f>'Igneous input'!Q51</f>
        <v>Clinopyroxene-bearing Dunite</v>
      </c>
    </row>
    <row r="52" spans="1:11">
      <c r="A52" s="79" t="str">
        <f>'Igneous input'!D52</f>
        <v>807-C5707A</v>
      </c>
      <c r="B52" s="79">
        <f>'Igneous input'!E52</f>
        <v>7</v>
      </c>
      <c r="C52" s="79">
        <f>'Igneous input'!F52</f>
        <v>1</v>
      </c>
      <c r="D52" s="78" t="str">
        <f>'Igneous input'!G52</f>
        <v>7-1</v>
      </c>
      <c r="E52" s="79">
        <f>'Igneous input'!H52</f>
        <v>62</v>
      </c>
      <c r="F52" s="79">
        <f>'Igneous input'!I52</f>
        <v>91.5</v>
      </c>
      <c r="H52" s="82"/>
      <c r="I52" s="82"/>
      <c r="J52" s="173" t="str">
        <f>'Igneous input'!M52</f>
        <v>1at</v>
      </c>
      <c r="K52" t="str">
        <f>'Igneous input'!Q52</f>
        <v>Plagioclase-bearing Wehrlite</v>
      </c>
    </row>
    <row r="53" spans="1:11">
      <c r="A53" s="79" t="str">
        <f>'Igneous input'!D53</f>
        <v>807-C5707A</v>
      </c>
      <c r="B53" s="79">
        <f>'Igneous input'!E53</f>
        <v>7</v>
      </c>
      <c r="C53" s="79">
        <f>'Igneous input'!F53</f>
        <v>2</v>
      </c>
      <c r="D53" s="78" t="str">
        <f>'Igneous input'!G53</f>
        <v>7-2</v>
      </c>
      <c r="E53" s="79">
        <f>'Igneous input'!H53</f>
        <v>0</v>
      </c>
      <c r="F53" s="79">
        <f>'Igneous input'!I53</f>
        <v>41</v>
      </c>
      <c r="H53" s="82"/>
      <c r="I53" s="82"/>
      <c r="J53" s="173" t="str">
        <f>'Igneous input'!M53</f>
        <v>1au</v>
      </c>
      <c r="K53" t="str">
        <f>'Igneous input'!Q53</f>
        <v xml:space="preserve"> Olivine gabbro</v>
      </c>
    </row>
    <row r="54" spans="1:11">
      <c r="A54" s="79" t="str">
        <f>'Igneous input'!D54</f>
        <v>807-C5707A</v>
      </c>
      <c r="B54" s="79">
        <f>'Igneous input'!E54</f>
        <v>7</v>
      </c>
      <c r="C54" s="79">
        <f>'Igneous input'!F54</f>
        <v>2</v>
      </c>
      <c r="D54" s="78" t="str">
        <f>'Igneous input'!G54</f>
        <v>7-2</v>
      </c>
      <c r="E54" s="79">
        <f>'Igneous input'!H54</f>
        <v>41</v>
      </c>
      <c r="F54" s="79">
        <f>'Igneous input'!I54</f>
        <v>44</v>
      </c>
      <c r="H54" s="82"/>
      <c r="I54" s="82"/>
      <c r="J54" s="173" t="str">
        <f>'Igneous input'!M54</f>
        <v>1av</v>
      </c>
      <c r="K54" t="str">
        <f>'Igneous input'!Q54</f>
        <v xml:space="preserve"> Wehrlite</v>
      </c>
    </row>
    <row r="55" spans="1:11">
      <c r="A55" s="79" t="str">
        <f>'Igneous input'!D55</f>
        <v>807-C5707A</v>
      </c>
      <c r="B55" s="79">
        <f>'Igneous input'!E55</f>
        <v>7</v>
      </c>
      <c r="C55" s="79">
        <f>'Igneous input'!F55</f>
        <v>2</v>
      </c>
      <c r="D55" s="78" t="str">
        <f>'Igneous input'!G55</f>
        <v>7-2</v>
      </c>
      <c r="E55" s="79">
        <f>'Igneous input'!H55</f>
        <v>44</v>
      </c>
      <c r="F55" s="79">
        <f>'Igneous input'!I55</f>
        <v>85</v>
      </c>
      <c r="H55" s="82"/>
      <c r="I55" s="82"/>
      <c r="J55" s="173" t="str">
        <f>'Igneous input'!M55</f>
        <v>1aw</v>
      </c>
      <c r="K55" t="str">
        <f>'Igneous input'!Q55</f>
        <v xml:space="preserve"> Olivine gabbro</v>
      </c>
    </row>
    <row r="56" spans="1:11">
      <c r="A56" s="79" t="str">
        <f>'Igneous input'!D56</f>
        <v>807-C5707A</v>
      </c>
      <c r="B56" s="79">
        <f>'Igneous input'!E56</f>
        <v>7</v>
      </c>
      <c r="C56" s="79">
        <f>'Igneous input'!F56</f>
        <v>3</v>
      </c>
      <c r="D56" s="78" t="str">
        <f>'Igneous input'!G56</f>
        <v>7-3</v>
      </c>
      <c r="E56" s="79">
        <f>'Igneous input'!H56</f>
        <v>0</v>
      </c>
      <c r="F56" s="79">
        <f>'Igneous input'!I56</f>
        <v>56.5</v>
      </c>
      <c r="H56" s="82"/>
      <c r="I56" s="82"/>
      <c r="J56" s="173" t="str">
        <f>'Igneous input'!M56</f>
        <v>1aw</v>
      </c>
      <c r="K56" t="str">
        <f>'Igneous input'!Q56</f>
        <v xml:space="preserve"> Olivine gabbro</v>
      </c>
    </row>
    <row r="57" spans="1:11">
      <c r="A57" s="79" t="str">
        <f>'Igneous input'!D57</f>
        <v>807-C5707A</v>
      </c>
      <c r="B57" s="79">
        <f>'Igneous input'!E57</f>
        <v>7</v>
      </c>
      <c r="C57" s="79">
        <f>'Igneous input'!F57</f>
        <v>3</v>
      </c>
      <c r="D57" s="78" t="str">
        <f>'Igneous input'!G57</f>
        <v>7-3</v>
      </c>
      <c r="E57" s="79">
        <f>'Igneous input'!H57</f>
        <v>56.5</v>
      </c>
      <c r="F57" s="79">
        <f>'Igneous input'!I57</f>
        <v>59.5</v>
      </c>
      <c r="H57" s="82"/>
      <c r="I57" s="82"/>
      <c r="J57" s="173" t="str">
        <f>'Igneous input'!M57</f>
        <v>1ax</v>
      </c>
      <c r="K57" t="str">
        <f>'Igneous input'!Q57</f>
        <v>Clinopyroxene and plagioclase-bearing Dunite</v>
      </c>
    </row>
    <row r="58" spans="1:11">
      <c r="A58" s="79" t="str">
        <f>'Igneous input'!D58</f>
        <v>807-C5707A</v>
      </c>
      <c r="B58" s="79">
        <f>'Igneous input'!E58</f>
        <v>7</v>
      </c>
      <c r="C58" s="79">
        <f>'Igneous input'!F58</f>
        <v>3</v>
      </c>
      <c r="D58" s="78" t="str">
        <f>'Igneous input'!G58</f>
        <v>7-3</v>
      </c>
      <c r="E58" s="79">
        <f>'Igneous input'!H58</f>
        <v>59.5</v>
      </c>
      <c r="F58" s="79">
        <f>'Igneous input'!I58</f>
        <v>79.5</v>
      </c>
      <c r="H58" s="82"/>
      <c r="I58" s="82"/>
      <c r="J58" s="173" t="str">
        <f>'Igneous input'!M58</f>
        <v>1ay</v>
      </c>
      <c r="K58" t="str">
        <f>'Igneous input'!Q58</f>
        <v xml:space="preserve"> Olivine gabbro</v>
      </c>
    </row>
    <row r="59" spans="1:11">
      <c r="A59" s="79" t="str">
        <f>'Igneous input'!D59</f>
        <v>807-C5707A</v>
      </c>
      <c r="B59" s="79">
        <f>'Igneous input'!E59</f>
        <v>7</v>
      </c>
      <c r="C59" s="79">
        <f>'Igneous input'!F59</f>
        <v>4</v>
      </c>
      <c r="D59" s="78" t="str">
        <f>'Igneous input'!G59</f>
        <v>7-4</v>
      </c>
      <c r="E59" s="79">
        <f>'Igneous input'!H59</f>
        <v>0</v>
      </c>
      <c r="F59" s="79">
        <f>'Igneous input'!I59</f>
        <v>3</v>
      </c>
      <c r="H59" s="82"/>
      <c r="I59" s="82"/>
      <c r="J59" s="173" t="str">
        <f>'Igneous input'!M59</f>
        <v>1az</v>
      </c>
      <c r="K59" t="str">
        <f>'Igneous input'!Q59</f>
        <v>Clinopyroxene and plagioclase-bearing Dunite</v>
      </c>
    </row>
    <row r="60" spans="1:11">
      <c r="A60" s="79" t="str">
        <f>'Igneous input'!D60</f>
        <v>807-C5707A</v>
      </c>
      <c r="B60" s="79">
        <f>'Igneous input'!E60</f>
        <v>7</v>
      </c>
      <c r="C60" s="79">
        <f>'Igneous input'!F60</f>
        <v>4</v>
      </c>
      <c r="D60" s="78" t="str">
        <f>'Igneous input'!G60</f>
        <v>7-4</v>
      </c>
      <c r="E60" s="79">
        <f>'Igneous input'!H60</f>
        <v>3</v>
      </c>
      <c r="F60" s="79">
        <f>'Igneous input'!I60</f>
        <v>53</v>
      </c>
      <c r="H60" s="82"/>
      <c r="I60" s="82"/>
      <c r="J60" s="173" t="str">
        <f>'Igneous input'!M60</f>
        <v>1ba</v>
      </c>
      <c r="K60" t="str">
        <f>'Igneous input'!Q60</f>
        <v xml:space="preserve"> Olivine gabbro</v>
      </c>
    </row>
    <row r="61" spans="1:11">
      <c r="A61" s="79" t="str">
        <f>'Igneous input'!D61</f>
        <v>807-C5707A</v>
      </c>
      <c r="B61" s="79">
        <f>'Igneous input'!E61</f>
        <v>8</v>
      </c>
      <c r="C61" s="79">
        <f>'Igneous input'!F61</f>
        <v>1</v>
      </c>
      <c r="D61" s="78" t="str">
        <f>'Igneous input'!G61</f>
        <v>8-1</v>
      </c>
      <c r="E61" s="79">
        <f>'Igneous input'!H61</f>
        <v>0</v>
      </c>
      <c r="F61" s="79">
        <f>'Igneous input'!I61</f>
        <v>59.5</v>
      </c>
      <c r="H61" s="82"/>
      <c r="I61" s="82"/>
      <c r="J61" s="173" t="str">
        <f>'Igneous input'!M61</f>
        <v>1ba</v>
      </c>
      <c r="K61" t="str">
        <f>'Igneous input'!Q61</f>
        <v xml:space="preserve"> Olivine gabbro</v>
      </c>
    </row>
    <row r="62" spans="1:11">
      <c r="A62" s="79" t="str">
        <f>'Igneous input'!D62</f>
        <v>807-C5707A</v>
      </c>
      <c r="B62" s="79">
        <f>'Igneous input'!E62</f>
        <v>8</v>
      </c>
      <c r="C62" s="79">
        <f>'Igneous input'!F62</f>
        <v>2</v>
      </c>
      <c r="D62" s="78" t="str">
        <f>'Igneous input'!G62</f>
        <v>8-2</v>
      </c>
      <c r="E62" s="79">
        <f>'Igneous input'!H62</f>
        <v>0</v>
      </c>
      <c r="F62" s="79">
        <f>'Igneous input'!I62</f>
        <v>63.5</v>
      </c>
      <c r="H62" s="82"/>
      <c r="I62" s="82"/>
      <c r="J62" s="173" t="str">
        <f>'Igneous input'!M62</f>
        <v>1ba</v>
      </c>
      <c r="K62" t="str">
        <f>'Igneous input'!Q62</f>
        <v xml:space="preserve"> Olivine gabbro</v>
      </c>
    </row>
    <row r="63" spans="1:11">
      <c r="A63" s="79" t="str">
        <f>'Igneous input'!D63</f>
        <v>807-C5707A</v>
      </c>
      <c r="B63" s="79">
        <f>'Igneous input'!E63</f>
        <v>8</v>
      </c>
      <c r="C63" s="79">
        <f>'Igneous input'!F63</f>
        <v>3</v>
      </c>
      <c r="D63" s="78" t="str">
        <f>'Igneous input'!G63</f>
        <v>8-3</v>
      </c>
      <c r="E63" s="79">
        <f>'Igneous input'!H63</f>
        <v>0</v>
      </c>
      <c r="F63" s="79">
        <f>'Igneous input'!I63</f>
        <v>10</v>
      </c>
      <c r="H63" s="82"/>
      <c r="I63" s="82"/>
      <c r="J63" s="173" t="str">
        <f>'Igneous input'!M63</f>
        <v>1bb</v>
      </c>
      <c r="K63" t="str">
        <f>'Igneous input'!Q63</f>
        <v>Clinopyroxene and plagioclase-bearing Dunite</v>
      </c>
    </row>
    <row r="64" spans="1:11">
      <c r="A64" s="79" t="str">
        <f>'Igneous input'!D64</f>
        <v>807-C5707A</v>
      </c>
      <c r="B64" s="79">
        <f>'Igneous input'!E64</f>
        <v>8</v>
      </c>
      <c r="C64" s="79">
        <f>'Igneous input'!F64</f>
        <v>3</v>
      </c>
      <c r="D64" s="78" t="str">
        <f>'Igneous input'!G64</f>
        <v>8-3</v>
      </c>
      <c r="E64" s="79">
        <f>'Igneous input'!H64</f>
        <v>10</v>
      </c>
      <c r="F64" s="79">
        <f>'Igneous input'!I64</f>
        <v>51</v>
      </c>
      <c r="H64" s="82"/>
      <c r="I64" s="82"/>
      <c r="J64" s="173" t="str">
        <f>'Igneous input'!M64</f>
        <v>1bc</v>
      </c>
      <c r="K64" t="str">
        <f>'Igneous input'!Q64</f>
        <v xml:space="preserve"> Olivine gabbro</v>
      </c>
    </row>
    <row r="65" spans="1:11">
      <c r="A65" s="79" t="str">
        <f>'Igneous input'!D65</f>
        <v>807-C5707A</v>
      </c>
      <c r="B65" s="79">
        <f>'Igneous input'!E65</f>
        <v>8</v>
      </c>
      <c r="C65" s="79">
        <f>'Igneous input'!F65</f>
        <v>4</v>
      </c>
      <c r="D65" s="78" t="str">
        <f>'Igneous input'!G65</f>
        <v>8-4</v>
      </c>
      <c r="E65" s="79">
        <f>'Igneous input'!H65</f>
        <v>0</v>
      </c>
      <c r="F65" s="79">
        <f>'Igneous input'!I65</f>
        <v>67.5</v>
      </c>
      <c r="H65" s="82"/>
      <c r="I65" s="82"/>
      <c r="J65" s="173" t="str">
        <f>'Igneous input'!M65</f>
        <v>1bc</v>
      </c>
      <c r="K65" t="str">
        <f>'Igneous input'!Q65</f>
        <v xml:space="preserve"> Olivine gabbro</v>
      </c>
    </row>
    <row r="66" spans="1:11">
      <c r="A66" s="79" t="str">
        <f>'Igneous input'!D66</f>
        <v>807-C5707A</v>
      </c>
      <c r="B66" s="79">
        <f>'Igneous input'!E66</f>
        <v>8</v>
      </c>
      <c r="C66" s="79">
        <f>'Igneous input'!F66</f>
        <v>5</v>
      </c>
      <c r="D66" s="78" t="str">
        <f>'Igneous input'!G66</f>
        <v>8-5</v>
      </c>
      <c r="E66" s="79">
        <f>'Igneous input'!H66</f>
        <v>0</v>
      </c>
      <c r="F66" s="79">
        <f>'Igneous input'!I66</f>
        <v>71</v>
      </c>
      <c r="H66" s="82"/>
      <c r="I66" s="82"/>
      <c r="J66" s="173" t="str">
        <f>'Igneous input'!M66</f>
        <v>1bc</v>
      </c>
      <c r="K66" t="str">
        <f>'Igneous input'!Q66</f>
        <v xml:space="preserve"> Olivine gabbro</v>
      </c>
    </row>
    <row r="67" spans="1:11">
      <c r="A67" s="79" t="str">
        <f>'Igneous input'!D67</f>
        <v>807-C5707A</v>
      </c>
      <c r="B67" s="79">
        <f>'Igneous input'!E67</f>
        <v>9</v>
      </c>
      <c r="C67" s="79">
        <f>'Igneous input'!F67</f>
        <v>1</v>
      </c>
      <c r="D67" s="78" t="str">
        <f>'Igneous input'!G67</f>
        <v>9-1</v>
      </c>
      <c r="E67" s="79">
        <f>'Igneous input'!H67</f>
        <v>0</v>
      </c>
      <c r="F67" s="79">
        <f>'Igneous input'!I67</f>
        <v>70.5</v>
      </c>
      <c r="H67" s="82"/>
      <c r="I67" s="82"/>
      <c r="J67" s="173" t="str">
        <f>'Igneous input'!M67</f>
        <v>1bc</v>
      </c>
      <c r="K67" t="str">
        <f>'Igneous input'!Q67</f>
        <v xml:space="preserve"> Olivine gabbro</v>
      </c>
    </row>
    <row r="68" spans="1:11">
      <c r="A68" s="79" t="str">
        <f>'Igneous input'!D68</f>
        <v>807-C5707A</v>
      </c>
      <c r="B68" s="79">
        <f>'Igneous input'!E68</f>
        <v>9</v>
      </c>
      <c r="C68" s="79">
        <f>'Igneous input'!F68</f>
        <v>2</v>
      </c>
      <c r="D68" s="78" t="str">
        <f>'Igneous input'!G68</f>
        <v>9-2</v>
      </c>
      <c r="E68" s="79">
        <f>'Igneous input'!H68</f>
        <v>0</v>
      </c>
      <c r="F68" s="79">
        <f>'Igneous input'!I68</f>
        <v>67</v>
      </c>
      <c r="H68" s="82"/>
      <c r="I68" s="82"/>
      <c r="J68" s="173" t="str">
        <f>'Igneous input'!M68</f>
        <v>1bc</v>
      </c>
      <c r="K68" t="str">
        <f>'Igneous input'!Q68</f>
        <v xml:space="preserve"> Olivine gabbro</v>
      </c>
    </row>
    <row r="69" spans="1:11">
      <c r="A69" s="79" t="str">
        <f>'Igneous input'!D69</f>
        <v>807-C5707A</v>
      </c>
      <c r="B69" s="79">
        <f>'Igneous input'!E69</f>
        <v>9</v>
      </c>
      <c r="C69" s="79">
        <f>'Igneous input'!F69</f>
        <v>3</v>
      </c>
      <c r="D69" s="78" t="str">
        <f>'Igneous input'!G69</f>
        <v>9-3</v>
      </c>
      <c r="E69" s="79">
        <f>'Igneous input'!H69</f>
        <v>0</v>
      </c>
      <c r="F69" s="79">
        <f>'Igneous input'!I69</f>
        <v>79</v>
      </c>
      <c r="H69" s="82"/>
      <c r="I69" s="82"/>
      <c r="J69" s="173" t="str">
        <f>'Igneous input'!M69</f>
        <v>1bc</v>
      </c>
      <c r="K69" t="str">
        <f>'Igneous input'!Q69</f>
        <v xml:space="preserve"> Olivine gabbro</v>
      </c>
    </row>
    <row r="70" spans="1:11">
      <c r="A70" s="79" t="str">
        <f>'Igneous input'!D70</f>
        <v>807-C5707A</v>
      </c>
      <c r="B70" s="79">
        <f>'Igneous input'!E70</f>
        <v>9</v>
      </c>
      <c r="C70" s="79">
        <f>'Igneous input'!F70</f>
        <v>4</v>
      </c>
      <c r="D70" s="78" t="str">
        <f>'Igneous input'!G70</f>
        <v>9-4</v>
      </c>
      <c r="E70" s="79">
        <f>'Igneous input'!H70</f>
        <v>0</v>
      </c>
      <c r="F70" s="79">
        <f>'Igneous input'!I70</f>
        <v>87</v>
      </c>
      <c r="H70" s="82"/>
      <c r="I70" s="82"/>
      <c r="J70" s="173" t="str">
        <f>'Igneous input'!M70</f>
        <v>1bc</v>
      </c>
      <c r="K70" t="str">
        <f>'Igneous input'!Q70</f>
        <v xml:space="preserve"> Olivine gabbro</v>
      </c>
    </row>
    <row r="71" spans="1:11">
      <c r="A71" s="79" t="str">
        <f>'Igneous input'!D71</f>
        <v>807-C5707A</v>
      </c>
      <c r="B71" s="79">
        <f>'Igneous input'!E71</f>
        <v>9</v>
      </c>
      <c r="C71" s="79">
        <f>'Igneous input'!F71</f>
        <v>4</v>
      </c>
      <c r="D71" s="78" t="str">
        <f>'Igneous input'!G71</f>
        <v>9-4</v>
      </c>
      <c r="E71" s="79">
        <f>'Igneous input'!H71</f>
        <v>87</v>
      </c>
      <c r="F71" s="79">
        <f>'Igneous input'!I71</f>
        <v>98.5</v>
      </c>
      <c r="H71" s="82"/>
      <c r="I71" s="82"/>
      <c r="J71" s="173">
        <f>'Igneous input'!M71</f>
        <v>2</v>
      </c>
      <c r="K71" t="str">
        <f>'Igneous input'!Q71</f>
        <v xml:space="preserve"> Olivine gabbro</v>
      </c>
    </row>
    <row r="72" spans="1:11">
      <c r="A72" s="79" t="str">
        <f>'Igneous input'!D72</f>
        <v>807-C5707A</v>
      </c>
      <c r="B72" s="79">
        <f>'Igneous input'!E72</f>
        <v>10</v>
      </c>
      <c r="C72" s="79">
        <f>'Igneous input'!F72</f>
        <v>1</v>
      </c>
      <c r="D72" s="78" t="str">
        <f>'Igneous input'!G72</f>
        <v>10-1</v>
      </c>
      <c r="E72" s="79">
        <f>'Igneous input'!H72</f>
        <v>0</v>
      </c>
      <c r="F72" s="79">
        <f>'Igneous input'!I72</f>
        <v>94</v>
      </c>
      <c r="H72" s="82"/>
      <c r="I72" s="82"/>
      <c r="J72" s="173">
        <f>'Igneous input'!M72</f>
        <v>2</v>
      </c>
      <c r="K72" t="str">
        <f>'Igneous input'!Q72</f>
        <v xml:space="preserve"> Olivine gabbro</v>
      </c>
    </row>
    <row r="73" spans="1:11">
      <c r="A73" s="79" t="str">
        <f>'Igneous input'!D73</f>
        <v>807-C5707A</v>
      </c>
      <c r="B73" s="79">
        <f>'Igneous input'!E73</f>
        <v>10</v>
      </c>
      <c r="C73" s="79">
        <f>'Igneous input'!F73</f>
        <v>2</v>
      </c>
      <c r="D73" s="78" t="str">
        <f>'Igneous input'!G73</f>
        <v>10-2</v>
      </c>
      <c r="E73" s="79">
        <f>'Igneous input'!H73</f>
        <v>0</v>
      </c>
      <c r="F73" s="79">
        <f>'Igneous input'!I73</f>
        <v>74.5</v>
      </c>
      <c r="H73" s="82"/>
      <c r="I73" s="82"/>
      <c r="J73" s="173">
        <f>'Igneous input'!M73</f>
        <v>2</v>
      </c>
      <c r="K73" t="str">
        <f>'Igneous input'!Q73</f>
        <v xml:space="preserve"> Olivine gabbro</v>
      </c>
    </row>
    <row r="74" spans="1:11">
      <c r="A74" s="79" t="str">
        <f>'Igneous input'!D74</f>
        <v>807-C5707A</v>
      </c>
      <c r="B74" s="79">
        <f>'Igneous input'!E74</f>
        <v>10</v>
      </c>
      <c r="C74" s="79">
        <f>'Igneous input'!F74</f>
        <v>3</v>
      </c>
      <c r="D74" s="78" t="str">
        <f>'Igneous input'!G74</f>
        <v>10-3</v>
      </c>
      <c r="E74" s="79">
        <f>'Igneous input'!H74</f>
        <v>0</v>
      </c>
      <c r="F74" s="79">
        <f>'Igneous input'!I74</f>
        <v>69.5</v>
      </c>
      <c r="H74" s="82"/>
      <c r="I74" s="82"/>
      <c r="J74" s="173">
        <f>'Igneous input'!M74</f>
        <v>2</v>
      </c>
      <c r="K74" t="str">
        <f>'Igneous input'!Q74</f>
        <v xml:space="preserve"> Olivine gabbro</v>
      </c>
    </row>
    <row r="75" spans="1:11">
      <c r="A75" s="79" t="str">
        <f>'Igneous input'!D75</f>
        <v>807-C5707A</v>
      </c>
      <c r="B75" s="79">
        <f>'Igneous input'!E75</f>
        <v>10</v>
      </c>
      <c r="C75" s="79">
        <f>'Igneous input'!F75</f>
        <v>4</v>
      </c>
      <c r="D75" s="78" t="str">
        <f>'Igneous input'!G75</f>
        <v>10-4</v>
      </c>
      <c r="E75" s="79">
        <f>'Igneous input'!H75</f>
        <v>0</v>
      </c>
      <c r="F75" s="79">
        <f>'Igneous input'!I75</f>
        <v>61.5</v>
      </c>
      <c r="H75" s="82"/>
      <c r="I75" s="82"/>
      <c r="J75" s="173">
        <f>'Igneous input'!M75</f>
        <v>2</v>
      </c>
      <c r="K75" t="str">
        <f>'Igneous input'!Q75</f>
        <v xml:space="preserve"> Olivine gabbro</v>
      </c>
    </row>
    <row r="76" spans="1:11">
      <c r="A76" s="79" t="str">
        <f>'Igneous input'!D76</f>
        <v>807-C5707A</v>
      </c>
      <c r="B76" s="79">
        <f>'Igneous input'!E76</f>
        <v>11</v>
      </c>
      <c r="C76" s="79">
        <f>'Igneous input'!F76</f>
        <v>1</v>
      </c>
      <c r="D76" s="78" t="str">
        <f>'Igneous input'!G76</f>
        <v>11-1</v>
      </c>
      <c r="E76" s="79">
        <f>'Igneous input'!H76</f>
        <v>0</v>
      </c>
      <c r="F76" s="79">
        <f>'Igneous input'!I76</f>
        <v>90</v>
      </c>
      <c r="H76" s="82"/>
      <c r="I76" s="82"/>
      <c r="J76" s="173">
        <f>'Igneous input'!M76</f>
        <v>2</v>
      </c>
      <c r="K76" t="str">
        <f>'Igneous input'!Q76</f>
        <v xml:space="preserve"> Olivine gabbro</v>
      </c>
    </row>
    <row r="77" spans="1:11">
      <c r="A77" s="79" t="str">
        <f>'Igneous input'!D77</f>
        <v>807-C5707A</v>
      </c>
      <c r="B77" s="79">
        <f>'Igneous input'!E77</f>
        <v>11</v>
      </c>
      <c r="C77" s="79">
        <f>'Igneous input'!F77</f>
        <v>2</v>
      </c>
      <c r="D77" s="78" t="str">
        <f>'Igneous input'!G77</f>
        <v>11-2</v>
      </c>
      <c r="E77" s="79">
        <f>'Igneous input'!H77</f>
        <v>0</v>
      </c>
      <c r="F77" s="79">
        <f>'Igneous input'!I77</f>
        <v>80.5</v>
      </c>
      <c r="H77" s="82"/>
      <c r="I77" s="82"/>
      <c r="J77" s="173">
        <f>'Igneous input'!M77</f>
        <v>2</v>
      </c>
      <c r="K77" t="str">
        <f>'Igneous input'!Q77</f>
        <v xml:space="preserve"> Olivine gabbro</v>
      </c>
    </row>
    <row r="78" spans="1:11">
      <c r="A78" s="79" t="str">
        <f>'Igneous input'!D78</f>
        <v>807-C5707A</v>
      </c>
      <c r="B78" s="79">
        <f>'Igneous input'!E78</f>
        <v>11</v>
      </c>
      <c r="C78" s="79">
        <f>'Igneous input'!F78</f>
        <v>3</v>
      </c>
      <c r="D78" s="78" t="str">
        <f>'Igneous input'!G78</f>
        <v>11-3</v>
      </c>
      <c r="E78" s="79">
        <f>'Igneous input'!H78</f>
        <v>0</v>
      </c>
      <c r="F78" s="79">
        <f>'Igneous input'!I78</f>
        <v>54</v>
      </c>
      <c r="H78" s="82"/>
      <c r="I78" s="82"/>
      <c r="J78" s="173">
        <f>'Igneous input'!M78</f>
        <v>2</v>
      </c>
      <c r="K78" t="str">
        <f>'Igneous input'!Q78</f>
        <v xml:space="preserve"> Olivine gabbro</v>
      </c>
    </row>
    <row r="79" spans="1:11">
      <c r="A79" s="79" t="str">
        <f>'Igneous input'!D79</f>
        <v>807-C5707A</v>
      </c>
      <c r="B79" s="79">
        <f>'Igneous input'!E79</f>
        <v>11</v>
      </c>
      <c r="C79" s="79">
        <f>'Igneous input'!F79</f>
        <v>4</v>
      </c>
      <c r="D79" s="78" t="str">
        <f>'Igneous input'!G79</f>
        <v>11-4</v>
      </c>
      <c r="E79" s="79">
        <f>'Igneous input'!H79</f>
        <v>0</v>
      </c>
      <c r="F79" s="79">
        <f>'Igneous input'!I79</f>
        <v>84</v>
      </c>
      <c r="H79" s="82"/>
      <c r="I79" s="82"/>
      <c r="J79" s="173">
        <f>'Igneous input'!M79</f>
        <v>3</v>
      </c>
      <c r="K79" t="str">
        <f>'Igneous input'!Q79</f>
        <v xml:space="preserve"> Olivine gabbro</v>
      </c>
    </row>
    <row r="80" spans="1:11">
      <c r="A80" s="79" t="str">
        <f>'Igneous input'!D80</f>
        <v>807-C5707A</v>
      </c>
      <c r="B80" s="79">
        <f>'Igneous input'!E80</f>
        <v>11</v>
      </c>
      <c r="C80" s="79">
        <f>'Igneous input'!F80</f>
        <v>4</v>
      </c>
      <c r="D80" s="78" t="str">
        <f>'Igneous input'!G80</f>
        <v>11-4</v>
      </c>
      <c r="E80" s="79">
        <f>'Igneous input'!H80</f>
        <v>84</v>
      </c>
      <c r="F80" s="79">
        <f>'Igneous input'!I80</f>
        <v>86.5</v>
      </c>
      <c r="H80" s="82"/>
      <c r="I80" s="82"/>
      <c r="J80" s="173" t="str">
        <f>'Igneous input'!M80</f>
        <v>4a</v>
      </c>
      <c r="K80" t="str">
        <f>'Igneous input'!Q80</f>
        <v xml:space="preserve"> Olivine gabbro</v>
      </c>
    </row>
    <row r="81" spans="1:11">
      <c r="A81" s="79" t="str">
        <f>'Igneous input'!D81</f>
        <v>807-C5707A</v>
      </c>
      <c r="B81" s="79">
        <f>'Igneous input'!E81</f>
        <v>12</v>
      </c>
      <c r="C81" s="79">
        <f>'Igneous input'!F81</f>
        <v>1</v>
      </c>
      <c r="D81" s="78" t="str">
        <f>'Igneous input'!G81</f>
        <v>12-1</v>
      </c>
      <c r="E81" s="79">
        <f>'Igneous input'!H81</f>
        <v>0</v>
      </c>
      <c r="F81" s="79">
        <f>'Igneous input'!I81</f>
        <v>94</v>
      </c>
      <c r="H81" s="82"/>
      <c r="I81" s="82"/>
      <c r="J81" s="173" t="str">
        <f>'Igneous input'!M81</f>
        <v>4a</v>
      </c>
      <c r="K81" t="str">
        <f>'Igneous input'!Q81</f>
        <v xml:space="preserve"> Olivine gabbro</v>
      </c>
    </row>
    <row r="82" spans="1:11">
      <c r="A82" s="79" t="str">
        <f>'Igneous input'!D82</f>
        <v>807-C5707A</v>
      </c>
      <c r="B82" s="79">
        <f>'Igneous input'!E82</f>
        <v>12</v>
      </c>
      <c r="C82" s="79">
        <f>'Igneous input'!F82</f>
        <v>2</v>
      </c>
      <c r="D82" s="78" t="str">
        <f>'Igneous input'!G82</f>
        <v>12-2</v>
      </c>
      <c r="E82" s="79">
        <f>'Igneous input'!H82</f>
        <v>0</v>
      </c>
      <c r="F82" s="79">
        <f>'Igneous input'!I82</f>
        <v>66</v>
      </c>
      <c r="H82" s="82"/>
      <c r="I82" s="82"/>
      <c r="J82" s="173" t="str">
        <f>'Igneous input'!M82</f>
        <v>4a</v>
      </c>
      <c r="K82" t="str">
        <f>'Igneous input'!Q82</f>
        <v xml:space="preserve"> Olivine gabbro</v>
      </c>
    </row>
    <row r="83" spans="1:11">
      <c r="A83" s="79" t="str">
        <f>'Igneous input'!D83</f>
        <v>807-C5707A</v>
      </c>
      <c r="B83" s="79">
        <f>'Igneous input'!E83</f>
        <v>12</v>
      </c>
      <c r="C83" s="79">
        <f>'Igneous input'!F83</f>
        <v>3</v>
      </c>
      <c r="D83" s="78" t="str">
        <f>'Igneous input'!G83</f>
        <v>12-3</v>
      </c>
      <c r="E83" s="79">
        <f>'Igneous input'!H83</f>
        <v>0</v>
      </c>
      <c r="F83" s="79">
        <f>'Igneous input'!I83</f>
        <v>76</v>
      </c>
      <c r="H83" s="82"/>
      <c r="I83" s="82"/>
      <c r="J83" s="173" t="str">
        <f>'Igneous input'!M83</f>
        <v>4a</v>
      </c>
      <c r="K83" t="str">
        <f>'Igneous input'!Q83</f>
        <v xml:space="preserve"> Olivine gabbro</v>
      </c>
    </row>
    <row r="84" spans="1:11">
      <c r="A84" s="79" t="str">
        <f>'Igneous input'!D84</f>
        <v>807-C5707A</v>
      </c>
      <c r="B84" s="79">
        <f>'Igneous input'!E84</f>
        <v>12</v>
      </c>
      <c r="C84" s="79">
        <f>'Igneous input'!F84</f>
        <v>4</v>
      </c>
      <c r="D84" s="78" t="str">
        <f>'Igneous input'!G84</f>
        <v>12-4</v>
      </c>
      <c r="E84" s="79">
        <f>'Igneous input'!H84</f>
        <v>0</v>
      </c>
      <c r="F84" s="79">
        <f>'Igneous input'!I84</f>
        <v>71</v>
      </c>
      <c r="H84" s="82"/>
      <c r="I84" s="82"/>
      <c r="J84" s="173" t="str">
        <f>'Igneous input'!M84</f>
        <v>4a</v>
      </c>
      <c r="K84" t="str">
        <f>'Igneous input'!Q84</f>
        <v xml:space="preserve"> Olivine gabbro</v>
      </c>
    </row>
    <row r="85" spans="1:11">
      <c r="A85" s="79" t="str">
        <f>'Igneous input'!D85</f>
        <v>807-C5707A</v>
      </c>
      <c r="B85" s="79">
        <f>'Igneous input'!E85</f>
        <v>13</v>
      </c>
      <c r="C85" s="79">
        <f>'Igneous input'!F85</f>
        <v>1</v>
      </c>
      <c r="D85" s="78" t="str">
        <f>'Igneous input'!G85</f>
        <v>13-1</v>
      </c>
      <c r="E85" s="79">
        <f>'Igneous input'!H85</f>
        <v>0</v>
      </c>
      <c r="F85" s="79">
        <f>'Igneous input'!I85</f>
        <v>37</v>
      </c>
      <c r="H85" s="82"/>
      <c r="I85" s="82"/>
      <c r="J85" s="173" t="str">
        <f>'Igneous input'!M85</f>
        <v>4a</v>
      </c>
      <c r="K85" t="str">
        <f>'Igneous input'!Q85</f>
        <v xml:space="preserve"> Olivine gabbro</v>
      </c>
    </row>
    <row r="86" spans="1:11">
      <c r="A86" s="79" t="str">
        <f>'Igneous input'!D86</f>
        <v>807-C5707A</v>
      </c>
      <c r="B86" s="79">
        <f>'Igneous input'!E86</f>
        <v>13</v>
      </c>
      <c r="C86" s="79">
        <f>'Igneous input'!F86</f>
        <v>1</v>
      </c>
      <c r="D86" s="78" t="str">
        <f>'Igneous input'!G86</f>
        <v>13-1</v>
      </c>
      <c r="E86" s="79">
        <f>'Igneous input'!H86</f>
        <v>37</v>
      </c>
      <c r="F86" s="79">
        <f>'Igneous input'!I86</f>
        <v>62</v>
      </c>
      <c r="H86" s="82"/>
      <c r="I86" s="82"/>
      <c r="J86" s="173" t="str">
        <f>'Igneous input'!M86</f>
        <v>4b</v>
      </c>
      <c r="K86" t="str">
        <f>'Igneous input'!Q86</f>
        <v xml:space="preserve"> Olivine gabbro</v>
      </c>
    </row>
    <row r="87" spans="1:11">
      <c r="A87" s="79" t="str">
        <f>'Igneous input'!D87</f>
        <v>807-C5707A</v>
      </c>
      <c r="B87" s="79">
        <f>'Igneous input'!E87</f>
        <v>13</v>
      </c>
      <c r="C87" s="79">
        <f>'Igneous input'!F87</f>
        <v>2</v>
      </c>
      <c r="D87" s="78" t="str">
        <f>'Igneous input'!G87</f>
        <v>13-2</v>
      </c>
      <c r="E87" s="79">
        <f>'Igneous input'!H87</f>
        <v>0</v>
      </c>
      <c r="F87" s="79">
        <f>'Igneous input'!I87</f>
        <v>20</v>
      </c>
      <c r="H87" s="82"/>
      <c r="I87" s="82"/>
      <c r="J87" s="173" t="str">
        <f>'Igneous input'!M87</f>
        <v>4b</v>
      </c>
      <c r="K87" t="str">
        <f>'Igneous input'!Q87</f>
        <v xml:space="preserve"> Olivine gabbro</v>
      </c>
    </row>
    <row r="88" spans="1:11">
      <c r="A88" s="79" t="str">
        <f>'Igneous input'!D88</f>
        <v>807-C5707A</v>
      </c>
      <c r="B88" s="79">
        <f>'Igneous input'!E88</f>
        <v>13</v>
      </c>
      <c r="C88" s="79">
        <f>'Igneous input'!F88</f>
        <v>2</v>
      </c>
      <c r="D88" s="78" t="str">
        <f>'Igneous input'!G88</f>
        <v>13-2</v>
      </c>
      <c r="E88" s="79">
        <f>'Igneous input'!H88</f>
        <v>20</v>
      </c>
      <c r="F88" s="79">
        <f>'Igneous input'!I88</f>
        <v>77</v>
      </c>
      <c r="H88" s="82"/>
      <c r="I88" s="82"/>
      <c r="J88" s="173" t="str">
        <f>'Igneous input'!M88</f>
        <v>4c</v>
      </c>
      <c r="K88" t="str">
        <f>'Igneous input'!Q88</f>
        <v xml:space="preserve"> Olivine gabbro</v>
      </c>
    </row>
    <row r="89" spans="1:11">
      <c r="A89" s="79" t="str">
        <f>'Igneous input'!D89</f>
        <v>807-C5707A</v>
      </c>
      <c r="B89" s="79">
        <f>'Igneous input'!E89</f>
        <v>13</v>
      </c>
      <c r="C89" s="79">
        <f>'Igneous input'!F89</f>
        <v>3</v>
      </c>
      <c r="D89" s="78" t="str">
        <f>'Igneous input'!G89</f>
        <v>13-3</v>
      </c>
      <c r="E89" s="79">
        <f>'Igneous input'!H89</f>
        <v>0</v>
      </c>
      <c r="F89" s="79">
        <f>'Igneous input'!I89</f>
        <v>96.5</v>
      </c>
      <c r="H89" s="82"/>
      <c r="I89" s="82"/>
      <c r="J89" s="173" t="str">
        <f>'Igneous input'!M89</f>
        <v>4c</v>
      </c>
      <c r="K89" t="str">
        <f>'Igneous input'!Q89</f>
        <v xml:space="preserve"> Olivine gabbro</v>
      </c>
    </row>
    <row r="90" spans="1:11">
      <c r="A90" s="79" t="str">
        <f>'Igneous input'!D90</f>
        <v>807-C5707A</v>
      </c>
      <c r="B90" s="79">
        <f>'Igneous input'!E90</f>
        <v>13</v>
      </c>
      <c r="C90" s="79">
        <f>'Igneous input'!F90</f>
        <v>4</v>
      </c>
      <c r="D90" s="78" t="str">
        <f>'Igneous input'!G90</f>
        <v>13-4</v>
      </c>
      <c r="E90" s="79">
        <f>'Igneous input'!H90</f>
        <v>0</v>
      </c>
      <c r="F90" s="79">
        <f>'Igneous input'!I90</f>
        <v>78.5</v>
      </c>
      <c r="H90" s="82"/>
      <c r="I90" s="82"/>
      <c r="J90" s="173" t="str">
        <f>'Igneous input'!M90</f>
        <v>4c</v>
      </c>
      <c r="K90" t="str">
        <f>'Igneous input'!Q90</f>
        <v xml:space="preserve"> Olivine gabbro</v>
      </c>
    </row>
    <row r="91" spans="1:11">
      <c r="A91" s="79" t="str">
        <f>'Igneous input'!D91</f>
        <v>807-C5707A</v>
      </c>
      <c r="B91" s="79">
        <f>'Igneous input'!E91</f>
        <v>14</v>
      </c>
      <c r="C91" s="79">
        <f>'Igneous input'!F91</f>
        <v>1</v>
      </c>
      <c r="D91" s="78" t="str">
        <f>'Igneous input'!G91</f>
        <v>14-1</v>
      </c>
      <c r="E91" s="79">
        <f>'Igneous input'!H91</f>
        <v>0</v>
      </c>
      <c r="F91" s="79">
        <f>'Igneous input'!I91</f>
        <v>63</v>
      </c>
      <c r="H91" s="82"/>
      <c r="I91" s="82"/>
      <c r="J91" s="173" t="str">
        <f>'Igneous input'!M91</f>
        <v>4c</v>
      </c>
      <c r="K91" t="str">
        <f>'Igneous input'!Q91</f>
        <v xml:space="preserve"> Olivine gabbro</v>
      </c>
    </row>
    <row r="92" spans="1:11">
      <c r="A92" s="79" t="str">
        <f>'Igneous input'!D92</f>
        <v>807-C5707A</v>
      </c>
      <c r="B92" s="79">
        <f>'Igneous input'!E92</f>
        <v>14</v>
      </c>
      <c r="C92" s="79">
        <f>'Igneous input'!F92</f>
        <v>2</v>
      </c>
      <c r="D92" s="78" t="str">
        <f>'Igneous input'!G92</f>
        <v>14-2</v>
      </c>
      <c r="E92" s="79">
        <f>'Igneous input'!H92</f>
        <v>0</v>
      </c>
      <c r="F92" s="79">
        <f>'Igneous input'!I92</f>
        <v>49</v>
      </c>
      <c r="H92" s="82"/>
      <c r="I92" s="82"/>
      <c r="J92" s="173" t="str">
        <f>'Igneous input'!M92</f>
        <v>4c</v>
      </c>
      <c r="K92" t="str">
        <f>'Igneous input'!Q92</f>
        <v xml:space="preserve"> Olivine gabbro</v>
      </c>
    </row>
    <row r="93" spans="1:11">
      <c r="A93" s="79" t="str">
        <f>'Igneous input'!D93</f>
        <v>807-C5707A</v>
      </c>
      <c r="B93" s="79">
        <f>'Igneous input'!E93</f>
        <v>14</v>
      </c>
      <c r="C93" s="79">
        <f>'Igneous input'!F93</f>
        <v>2</v>
      </c>
      <c r="D93" s="78" t="str">
        <f>'Igneous input'!G93</f>
        <v>14-2</v>
      </c>
      <c r="E93" s="79">
        <f>'Igneous input'!H93</f>
        <v>49</v>
      </c>
      <c r="F93" s="79">
        <f>'Igneous input'!I93</f>
        <v>74</v>
      </c>
      <c r="H93" s="82"/>
      <c r="I93" s="82"/>
      <c r="J93" s="173">
        <f>'Igneous input'!M93</f>
        <v>5</v>
      </c>
      <c r="K93" t="str">
        <f>'Igneous input'!Q93</f>
        <v xml:space="preserve"> Olivine gabbro</v>
      </c>
    </row>
    <row r="94" spans="1:11">
      <c r="A94" s="79" t="str">
        <f>'Igneous input'!D94</f>
        <v>807-C5707A</v>
      </c>
      <c r="B94" s="79">
        <f>'Igneous input'!E94</f>
        <v>14</v>
      </c>
      <c r="C94" s="79">
        <f>'Igneous input'!F94</f>
        <v>3</v>
      </c>
      <c r="D94" s="78" t="str">
        <f>'Igneous input'!G94</f>
        <v>14-3</v>
      </c>
      <c r="E94" s="79">
        <f>'Igneous input'!H94</f>
        <v>0</v>
      </c>
      <c r="F94" s="79">
        <f>'Igneous input'!I94</f>
        <v>48</v>
      </c>
      <c r="H94" s="82"/>
      <c r="I94" s="82"/>
      <c r="J94" s="173">
        <f>'Igneous input'!M94</f>
        <v>5</v>
      </c>
      <c r="K94" t="str">
        <f>'Igneous input'!Q94</f>
        <v xml:space="preserve"> Olivine gabbro</v>
      </c>
    </row>
    <row r="95" spans="1:11">
      <c r="A95" s="79" t="str">
        <f>'Igneous input'!D95</f>
        <v>807-C5707A</v>
      </c>
      <c r="B95" s="79">
        <f>'Igneous input'!E95</f>
        <v>14</v>
      </c>
      <c r="C95" s="79">
        <f>'Igneous input'!F95</f>
        <v>3</v>
      </c>
      <c r="D95" s="78" t="str">
        <f>'Igneous input'!G95</f>
        <v>14-3</v>
      </c>
      <c r="E95" s="79">
        <f>'Igneous input'!H95</f>
        <v>48</v>
      </c>
      <c r="F95" s="79">
        <f>'Igneous input'!I95</f>
        <v>97.5</v>
      </c>
      <c r="H95" s="82"/>
      <c r="I95" s="82"/>
      <c r="J95" s="173">
        <f>'Igneous input'!M95</f>
        <v>6</v>
      </c>
      <c r="K95" t="str">
        <f>'Igneous input'!Q95</f>
        <v xml:space="preserve"> Olivine gabbro</v>
      </c>
    </row>
    <row r="96" spans="1:11">
      <c r="A96" s="79" t="str">
        <f>'Igneous input'!D96</f>
        <v>807-C5707A</v>
      </c>
      <c r="B96" s="79">
        <f>'Igneous input'!E96</f>
        <v>14</v>
      </c>
      <c r="C96" s="79">
        <f>'Igneous input'!F96</f>
        <v>4</v>
      </c>
      <c r="D96" s="78" t="str">
        <f>'Igneous input'!G96</f>
        <v>14-4</v>
      </c>
      <c r="E96" s="79">
        <f>'Igneous input'!H96</f>
        <v>0</v>
      </c>
      <c r="F96" s="79">
        <f>'Igneous input'!I96</f>
        <v>90</v>
      </c>
      <c r="H96" s="82"/>
      <c r="I96" s="82"/>
      <c r="J96" s="173">
        <f>'Igneous input'!M96</f>
        <v>6</v>
      </c>
      <c r="K96" t="str">
        <f>'Igneous input'!Q96</f>
        <v xml:space="preserve"> Olivine gabbro</v>
      </c>
    </row>
    <row r="97" spans="1:11">
      <c r="A97" s="79" t="str">
        <f>'Igneous input'!D97</f>
        <v>807-C5707A</v>
      </c>
      <c r="B97" s="79">
        <f>'Igneous input'!E97</f>
        <v>15</v>
      </c>
      <c r="C97" s="79">
        <f>'Igneous input'!F97</f>
        <v>1</v>
      </c>
      <c r="D97" s="78" t="str">
        <f>'Igneous input'!G97</f>
        <v>15-1</v>
      </c>
      <c r="E97" s="79">
        <f>'Igneous input'!H97</f>
        <v>0</v>
      </c>
      <c r="F97" s="79">
        <f>'Igneous input'!I97</f>
        <v>86</v>
      </c>
      <c r="H97" s="82"/>
      <c r="I97" s="82"/>
      <c r="J97" s="173">
        <f>'Igneous input'!M97</f>
        <v>7</v>
      </c>
      <c r="K97" t="str">
        <f>'Igneous input'!Q97</f>
        <v xml:space="preserve"> Olivine gabbro</v>
      </c>
    </row>
    <row r="98" spans="1:11">
      <c r="A98" s="79" t="str">
        <f>'Igneous input'!D98</f>
        <v>807-C5707A</v>
      </c>
      <c r="B98" s="79">
        <f>'Igneous input'!E98</f>
        <v>15</v>
      </c>
      <c r="C98" s="79">
        <f>'Igneous input'!F98</f>
        <v>2</v>
      </c>
      <c r="D98" s="78" t="str">
        <f>'Igneous input'!G98</f>
        <v>15-2</v>
      </c>
      <c r="E98" s="79">
        <f>'Igneous input'!H98</f>
        <v>0</v>
      </c>
      <c r="F98" s="79">
        <f>'Igneous input'!I98</f>
        <v>57.5</v>
      </c>
      <c r="H98" s="82"/>
      <c r="I98" s="82"/>
      <c r="J98" s="173">
        <f>'Igneous input'!M98</f>
        <v>7</v>
      </c>
      <c r="K98" t="str">
        <f>'Igneous input'!Q98</f>
        <v xml:space="preserve"> Olivine gabbro</v>
      </c>
    </row>
    <row r="99" spans="1:11">
      <c r="A99" s="79" t="str">
        <f>'Igneous input'!D99</f>
        <v>807-C5707A</v>
      </c>
      <c r="B99" s="79">
        <f>'Igneous input'!E99</f>
        <v>15</v>
      </c>
      <c r="C99" s="79">
        <f>'Igneous input'!F99</f>
        <v>3</v>
      </c>
      <c r="D99" s="78" t="str">
        <f>'Igneous input'!G99</f>
        <v>15-3</v>
      </c>
      <c r="E99" s="79">
        <f>'Igneous input'!H99</f>
        <v>0</v>
      </c>
      <c r="F99" s="79">
        <f>'Igneous input'!I99</f>
        <v>9</v>
      </c>
      <c r="H99" s="82"/>
      <c r="I99" s="82"/>
      <c r="J99" s="173">
        <f>'Igneous input'!M99</f>
        <v>7</v>
      </c>
      <c r="K99" t="str">
        <f>'Igneous input'!Q99</f>
        <v xml:space="preserve"> Olivine gabbro</v>
      </c>
    </row>
    <row r="100" spans="1:11">
      <c r="A100" s="79" t="str">
        <f>'Igneous input'!D100</f>
        <v>807-C5707A</v>
      </c>
      <c r="B100" s="79">
        <f>'Igneous input'!E100</f>
        <v>15</v>
      </c>
      <c r="C100" s="79">
        <f>'Igneous input'!F100</f>
        <v>3</v>
      </c>
      <c r="D100" s="78" t="str">
        <f>'Igneous input'!G100</f>
        <v>15-3</v>
      </c>
      <c r="E100" s="79">
        <f>'Igneous input'!H100</f>
        <v>9</v>
      </c>
      <c r="F100" s="79">
        <f>'Igneous input'!I100</f>
        <v>90.5</v>
      </c>
      <c r="H100" s="82"/>
      <c r="I100" s="82"/>
      <c r="J100" s="173">
        <f>'Igneous input'!M100</f>
        <v>8</v>
      </c>
      <c r="K100" t="str">
        <f>'Igneous input'!Q100</f>
        <v xml:space="preserve"> Olivine gabbro</v>
      </c>
    </row>
    <row r="101" spans="1:11">
      <c r="A101" s="79" t="str">
        <f>'Igneous input'!D101</f>
        <v>807-C5707A</v>
      </c>
      <c r="B101" s="79">
        <f>'Igneous input'!E101</f>
        <v>15</v>
      </c>
      <c r="C101" s="79">
        <f>'Igneous input'!F101</f>
        <v>4</v>
      </c>
      <c r="D101" s="78" t="str">
        <f>'Igneous input'!G101</f>
        <v>15-4</v>
      </c>
      <c r="E101" s="79">
        <f>'Igneous input'!H101</f>
        <v>0</v>
      </c>
      <c r="F101" s="79">
        <f>'Igneous input'!I101</f>
        <v>81</v>
      </c>
      <c r="H101" s="82"/>
      <c r="I101" s="82"/>
      <c r="J101" s="173">
        <f>'Igneous input'!M101</f>
        <v>8</v>
      </c>
      <c r="K101" t="str">
        <f>'Igneous input'!Q101</f>
        <v xml:space="preserve"> Olivine gabbro</v>
      </c>
    </row>
    <row r="102" spans="1:11">
      <c r="A102" s="79" t="str">
        <f>'Igneous input'!D102</f>
        <v>807-C5707A</v>
      </c>
      <c r="B102" s="79">
        <f>'Igneous input'!E102</f>
        <v>16</v>
      </c>
      <c r="C102" s="79">
        <f>'Igneous input'!F102</f>
        <v>1</v>
      </c>
      <c r="D102" s="78" t="str">
        <f>'Igneous input'!G102</f>
        <v>16-1</v>
      </c>
      <c r="E102" s="79">
        <f>'Igneous input'!H102</f>
        <v>0</v>
      </c>
      <c r="F102" s="79">
        <f>'Igneous input'!I102</f>
        <v>52</v>
      </c>
      <c r="H102" s="82"/>
      <c r="I102" s="82"/>
      <c r="J102" s="173">
        <f>'Igneous input'!M102</f>
        <v>8</v>
      </c>
      <c r="K102" t="str">
        <f>'Igneous input'!Q102</f>
        <v xml:space="preserve"> Olivine gabbro</v>
      </c>
    </row>
    <row r="103" spans="1:11">
      <c r="A103" s="79" t="str">
        <f>'Igneous input'!D103</f>
        <v>807-C5707A</v>
      </c>
      <c r="B103" s="79">
        <f>'Igneous input'!E103</f>
        <v>16</v>
      </c>
      <c r="C103" s="79">
        <f>'Igneous input'!F103</f>
        <v>1</v>
      </c>
      <c r="D103" s="78" t="str">
        <f>'Igneous input'!G103</f>
        <v>16-1</v>
      </c>
      <c r="E103" s="79">
        <f>'Igneous input'!H103</f>
        <v>52</v>
      </c>
      <c r="F103" s="79">
        <f>'Igneous input'!I103</f>
        <v>73</v>
      </c>
      <c r="H103" s="82"/>
      <c r="I103" s="82"/>
      <c r="J103" s="173">
        <f>'Igneous input'!M103</f>
        <v>9</v>
      </c>
      <c r="K103" t="str">
        <f>'Igneous input'!Q103</f>
        <v xml:space="preserve"> Olivine gabbro</v>
      </c>
    </row>
    <row r="104" spans="1:11">
      <c r="A104" s="79" t="str">
        <f>'Igneous input'!D104</f>
        <v>807-C5707A</v>
      </c>
      <c r="B104" s="79">
        <f>'Igneous input'!E104</f>
        <v>16</v>
      </c>
      <c r="C104" s="79">
        <f>'Igneous input'!F104</f>
        <v>2</v>
      </c>
      <c r="D104" s="78" t="str">
        <f>'Igneous input'!G104</f>
        <v>16-2</v>
      </c>
      <c r="E104" s="79">
        <f>'Igneous input'!H104</f>
        <v>0</v>
      </c>
      <c r="F104" s="79">
        <f>'Igneous input'!I104</f>
        <v>35</v>
      </c>
      <c r="H104" s="82"/>
      <c r="I104" s="82"/>
      <c r="J104" s="173">
        <f>'Igneous input'!M104</f>
        <v>9</v>
      </c>
      <c r="K104" t="str">
        <f>'Igneous input'!Q104</f>
        <v xml:space="preserve"> Olivine gabbro</v>
      </c>
    </row>
    <row r="105" spans="1:11">
      <c r="A105" s="79" t="str">
        <f>'Igneous input'!D105</f>
        <v>807-C5707A</v>
      </c>
      <c r="B105" s="79">
        <f>'Igneous input'!E105</f>
        <v>16</v>
      </c>
      <c r="C105" s="79">
        <f>'Igneous input'!F105</f>
        <v>2</v>
      </c>
      <c r="D105" s="78" t="str">
        <f>'Igneous input'!G105</f>
        <v>16-2</v>
      </c>
      <c r="E105" s="79">
        <f>'Igneous input'!H105</f>
        <v>35</v>
      </c>
      <c r="F105" s="79">
        <f>'Igneous input'!I105</f>
        <v>60.5</v>
      </c>
      <c r="H105" s="82"/>
      <c r="I105" s="82"/>
      <c r="J105" s="173">
        <f>'Igneous input'!M105</f>
        <v>10</v>
      </c>
      <c r="K105" t="str">
        <f>'Igneous input'!Q105</f>
        <v>Olivine-bearing  Gabbro</v>
      </c>
    </row>
    <row r="106" spans="1:11">
      <c r="A106" s="79" t="str">
        <f>'Igneous input'!D106</f>
        <v>807-C5707A</v>
      </c>
      <c r="B106" s="79">
        <f>'Igneous input'!E106</f>
        <v>16</v>
      </c>
      <c r="C106" s="79">
        <f>'Igneous input'!F106</f>
        <v>3</v>
      </c>
      <c r="D106" s="78" t="str">
        <f>'Igneous input'!G106</f>
        <v>16-3</v>
      </c>
      <c r="E106" s="79">
        <f>'Igneous input'!H106</f>
        <v>0</v>
      </c>
      <c r="F106" s="79">
        <f>'Igneous input'!I106</f>
        <v>45</v>
      </c>
      <c r="H106" s="82"/>
      <c r="I106" s="82"/>
      <c r="J106" s="173">
        <f>'Igneous input'!M106</f>
        <v>10</v>
      </c>
      <c r="K106" t="str">
        <f>'Igneous input'!Q106</f>
        <v>Olivine-bearing  Gabbro</v>
      </c>
    </row>
    <row r="107" spans="1:11">
      <c r="A107" s="79" t="str">
        <f>'Igneous input'!D107</f>
        <v>807-C5707A</v>
      </c>
      <c r="B107" s="79">
        <f>'Igneous input'!E107</f>
        <v>16</v>
      </c>
      <c r="C107" s="79">
        <f>'Igneous input'!F107</f>
        <v>3</v>
      </c>
      <c r="D107" s="78" t="str">
        <f>'Igneous input'!G107</f>
        <v>16-3</v>
      </c>
      <c r="E107" s="79">
        <f>'Igneous input'!H107</f>
        <v>45</v>
      </c>
      <c r="F107" s="79">
        <f>'Igneous input'!I107</f>
        <v>77</v>
      </c>
      <c r="H107" s="82"/>
      <c r="I107" s="82"/>
      <c r="J107" s="173">
        <f>'Igneous input'!M107</f>
        <v>11</v>
      </c>
      <c r="K107" t="str">
        <f>'Igneous input'!Q107</f>
        <v xml:space="preserve"> Gabbronorite</v>
      </c>
    </row>
    <row r="108" spans="1:11">
      <c r="A108" s="79" t="str">
        <f>'Igneous input'!D108</f>
        <v>807-C5707A</v>
      </c>
      <c r="B108" s="79">
        <f>'Igneous input'!E108</f>
        <v>16</v>
      </c>
      <c r="C108" s="79">
        <f>'Igneous input'!F108</f>
        <v>3</v>
      </c>
      <c r="D108" s="78" t="str">
        <f>'Igneous input'!G108</f>
        <v>16-3</v>
      </c>
      <c r="E108" s="79">
        <f>'Igneous input'!H108</f>
        <v>77</v>
      </c>
      <c r="F108" s="79">
        <f>'Igneous input'!I108</f>
        <v>98.5</v>
      </c>
      <c r="H108" s="82"/>
      <c r="I108" s="82"/>
      <c r="J108" s="173">
        <f>'Igneous input'!M108</f>
        <v>12</v>
      </c>
      <c r="K108" t="str">
        <f>'Igneous input'!Q108</f>
        <v xml:space="preserve"> Olivine gabbro</v>
      </c>
    </row>
    <row r="109" spans="1:11">
      <c r="A109" s="79" t="str">
        <f>'Igneous input'!D109</f>
        <v>807-C5707A</v>
      </c>
      <c r="B109" s="79">
        <f>'Igneous input'!E109</f>
        <v>17</v>
      </c>
      <c r="C109" s="79">
        <f>'Igneous input'!F109</f>
        <v>1</v>
      </c>
      <c r="D109" s="78" t="str">
        <f>'Igneous input'!G109</f>
        <v>17-1</v>
      </c>
      <c r="E109" s="79">
        <f>'Igneous input'!H109</f>
        <v>0</v>
      </c>
      <c r="F109" s="79">
        <f>'Igneous input'!I109</f>
        <v>24</v>
      </c>
      <c r="H109" s="82"/>
      <c r="I109" s="82"/>
      <c r="J109" s="173">
        <f>'Igneous input'!M109</f>
        <v>12</v>
      </c>
      <c r="K109" t="str">
        <f>'Igneous input'!Q109</f>
        <v xml:space="preserve"> Olivine gabbro</v>
      </c>
    </row>
    <row r="110" spans="1:11">
      <c r="A110" s="79" t="str">
        <f>'Igneous input'!D110</f>
        <v>807-C5707A</v>
      </c>
      <c r="B110" s="79">
        <f>'Igneous input'!E110</f>
        <v>17</v>
      </c>
      <c r="C110" s="79">
        <f>'Igneous input'!F110</f>
        <v>1</v>
      </c>
      <c r="D110" s="78" t="str">
        <f>'Igneous input'!G110</f>
        <v>17-1</v>
      </c>
      <c r="E110" s="79">
        <f>'Igneous input'!H110</f>
        <v>24</v>
      </c>
      <c r="F110" s="79">
        <f>'Igneous input'!I110</f>
        <v>96</v>
      </c>
      <c r="H110" s="82"/>
      <c r="I110" s="82"/>
      <c r="J110" s="173">
        <f>'Igneous input'!M110</f>
        <v>13</v>
      </c>
      <c r="K110" t="str">
        <f>'Igneous input'!Q110</f>
        <v xml:space="preserve"> Olivine gabbro</v>
      </c>
    </row>
    <row r="111" spans="1:11">
      <c r="A111" s="79" t="str">
        <f>'Igneous input'!D111</f>
        <v>807-C5707A</v>
      </c>
      <c r="B111" s="79">
        <f>'Igneous input'!E111</f>
        <v>18</v>
      </c>
      <c r="C111" s="79">
        <f>'Igneous input'!F111</f>
        <v>1</v>
      </c>
      <c r="D111" s="78" t="str">
        <f>'Igneous input'!G111</f>
        <v>18-1</v>
      </c>
      <c r="E111" s="79">
        <f>'Igneous input'!H111</f>
        <v>0</v>
      </c>
      <c r="F111" s="79">
        <f>'Igneous input'!I111</f>
        <v>63.5</v>
      </c>
      <c r="H111" s="82"/>
      <c r="I111" s="82"/>
      <c r="J111" s="173">
        <f>'Igneous input'!M111</f>
        <v>13</v>
      </c>
      <c r="K111" t="str">
        <f>'Igneous input'!Q111</f>
        <v xml:space="preserve"> Olivine gabbro</v>
      </c>
    </row>
    <row r="112" spans="1:11">
      <c r="A112" s="79" t="str">
        <f>'Igneous input'!D112</f>
        <v>807-C5707A</v>
      </c>
      <c r="B112" s="79">
        <f>'Igneous input'!E112</f>
        <v>18</v>
      </c>
      <c r="C112" s="79">
        <f>'Igneous input'!F112</f>
        <v>2</v>
      </c>
      <c r="D112" s="78" t="str">
        <f>'Igneous input'!G112</f>
        <v>18-2</v>
      </c>
      <c r="E112" s="79">
        <f>'Igneous input'!H112</f>
        <v>0</v>
      </c>
      <c r="F112" s="79">
        <f>'Igneous input'!I112</f>
        <v>14</v>
      </c>
      <c r="H112" s="82"/>
      <c r="I112" s="82"/>
      <c r="J112" s="173">
        <f>'Igneous input'!M112</f>
        <v>13</v>
      </c>
      <c r="K112" t="str">
        <f>'Igneous input'!Q112</f>
        <v xml:space="preserve"> Olivine gabbro</v>
      </c>
    </row>
    <row r="113" spans="1:11">
      <c r="A113" s="79" t="str">
        <f>'Igneous input'!D113</f>
        <v>807-C5707A</v>
      </c>
      <c r="B113" s="79">
        <f>'Igneous input'!E113</f>
        <v>18</v>
      </c>
      <c r="C113" s="79">
        <f>'Igneous input'!F113</f>
        <v>2</v>
      </c>
      <c r="D113" s="78" t="str">
        <f>'Igneous input'!G113</f>
        <v>18-2</v>
      </c>
      <c r="E113" s="79">
        <f>'Igneous input'!H113</f>
        <v>14</v>
      </c>
      <c r="F113" s="79">
        <f>'Igneous input'!I113</f>
        <v>71.5</v>
      </c>
      <c r="H113" s="82"/>
      <c r="I113" s="82"/>
      <c r="J113" s="173">
        <f>'Igneous input'!M113</f>
        <v>14</v>
      </c>
      <c r="K113" t="str">
        <f>'Igneous input'!Q113</f>
        <v>Poikilitic plagioclase-bearing Dunite</v>
      </c>
    </row>
    <row r="114" spans="1:11">
      <c r="A114" s="79" t="str">
        <f>'Igneous input'!D114</f>
        <v>807-C5707A</v>
      </c>
      <c r="B114" s="79">
        <f>'Igneous input'!E114</f>
        <v>18</v>
      </c>
      <c r="C114" s="79">
        <f>'Igneous input'!F114</f>
        <v>2</v>
      </c>
      <c r="D114" s="78" t="str">
        <f>'Igneous input'!G114</f>
        <v>18-2</v>
      </c>
      <c r="E114" s="79">
        <f>'Igneous input'!H114</f>
        <v>71.5</v>
      </c>
      <c r="F114" s="79">
        <f>'Igneous input'!I114</f>
        <v>93</v>
      </c>
      <c r="H114" s="82"/>
      <c r="I114" s="82"/>
      <c r="J114" s="173" t="str">
        <f>'Igneous input'!M114</f>
        <v>15a</v>
      </c>
      <c r="K114" t="str">
        <f>'Igneous input'!Q114</f>
        <v xml:space="preserve"> Olivine gabbro</v>
      </c>
    </row>
    <row r="115" spans="1:11">
      <c r="A115" s="79" t="str">
        <f>'Igneous input'!D115</f>
        <v>807-C5707A</v>
      </c>
      <c r="B115" s="79">
        <f>'Igneous input'!E115</f>
        <v>18</v>
      </c>
      <c r="C115" s="79">
        <f>'Igneous input'!F115</f>
        <v>3</v>
      </c>
      <c r="D115" s="78" t="str">
        <f>'Igneous input'!G115</f>
        <v>18-3</v>
      </c>
      <c r="E115" s="79">
        <f>'Igneous input'!H115</f>
        <v>0</v>
      </c>
      <c r="F115" s="79">
        <f>'Igneous input'!I115</f>
        <v>53</v>
      </c>
      <c r="H115" s="82"/>
      <c r="I115" s="82"/>
      <c r="J115" s="173" t="str">
        <f>'Igneous input'!M115</f>
        <v>15a</v>
      </c>
      <c r="K115" t="str">
        <f>'Igneous input'!Q115</f>
        <v xml:space="preserve"> Olivine gabbro</v>
      </c>
    </row>
    <row r="116" spans="1:11">
      <c r="A116" s="79" t="str">
        <f>'Igneous input'!D116</f>
        <v>807-C5707A</v>
      </c>
      <c r="B116" s="79">
        <f>'Igneous input'!E116</f>
        <v>18</v>
      </c>
      <c r="C116" s="79">
        <f>'Igneous input'!F116</f>
        <v>3</v>
      </c>
      <c r="D116" s="78" t="str">
        <f>'Igneous input'!G116</f>
        <v>18-3</v>
      </c>
      <c r="E116" s="79">
        <f>'Igneous input'!H116</f>
        <v>53</v>
      </c>
      <c r="F116" s="79">
        <f>'Igneous input'!I116</f>
        <v>55</v>
      </c>
      <c r="H116" s="82"/>
      <c r="I116" s="82"/>
      <c r="J116" s="173" t="str">
        <f>'Igneous input'!M116</f>
        <v>15b</v>
      </c>
      <c r="K116" t="str">
        <f>'Igneous input'!Q116</f>
        <v>Clinopyroxene-bearing Troctolite</v>
      </c>
    </row>
    <row r="117" spans="1:11">
      <c r="A117" s="79" t="str">
        <f>'Igneous input'!D117</f>
        <v>807-C5707A</v>
      </c>
      <c r="B117" s="79">
        <f>'Igneous input'!E117</f>
        <v>18</v>
      </c>
      <c r="C117" s="79">
        <f>'Igneous input'!F117</f>
        <v>3</v>
      </c>
      <c r="D117" s="78" t="str">
        <f>'Igneous input'!G117</f>
        <v>18-3</v>
      </c>
      <c r="E117" s="79">
        <f>'Igneous input'!H117</f>
        <v>55</v>
      </c>
      <c r="F117" s="79">
        <f>'Igneous input'!I117</f>
        <v>83</v>
      </c>
      <c r="H117" s="82"/>
      <c r="I117" s="82"/>
      <c r="J117" s="173" t="str">
        <f>'Igneous input'!M117</f>
        <v>15c</v>
      </c>
      <c r="K117" t="str">
        <f>'Igneous input'!Q117</f>
        <v xml:space="preserve"> Olivine gabbro</v>
      </c>
    </row>
    <row r="118" spans="1:11">
      <c r="A118" s="79" t="str">
        <f>'Igneous input'!D118</f>
        <v>807-C5707A</v>
      </c>
      <c r="B118" s="79">
        <f>'Igneous input'!E118</f>
        <v>18</v>
      </c>
      <c r="C118" s="79">
        <f>'Igneous input'!F118</f>
        <v>3</v>
      </c>
      <c r="D118" s="78" t="str">
        <f>'Igneous input'!G118</f>
        <v>18-3</v>
      </c>
      <c r="E118" s="79">
        <f>'Igneous input'!H118</f>
        <v>83</v>
      </c>
      <c r="F118" s="79">
        <f>'Igneous input'!I118</f>
        <v>90</v>
      </c>
      <c r="H118" s="82"/>
      <c r="I118" s="82"/>
      <c r="J118" s="173">
        <f>'Igneous input'!M118</f>
        <v>16</v>
      </c>
      <c r="K118" t="str">
        <f>'Igneous input'!Q118</f>
        <v>Poikilitic plagioclase-bearing Wehrlite</v>
      </c>
    </row>
    <row r="119" spans="1:11">
      <c r="A119" s="79" t="str">
        <f>'Igneous input'!D119</f>
        <v>807-C5707A</v>
      </c>
      <c r="B119" s="79">
        <f>'Igneous input'!E119</f>
        <v>18</v>
      </c>
      <c r="C119" s="79">
        <f>'Igneous input'!F119</f>
        <v>4</v>
      </c>
      <c r="D119" s="78" t="str">
        <f>'Igneous input'!G119</f>
        <v>18-4</v>
      </c>
      <c r="E119" s="79">
        <f>'Igneous input'!H119</f>
        <v>0</v>
      </c>
      <c r="F119" s="79">
        <f>'Igneous input'!I119</f>
        <v>25.5</v>
      </c>
      <c r="H119" s="82"/>
      <c r="I119" s="82"/>
      <c r="J119" s="173">
        <f>'Igneous input'!M119</f>
        <v>16</v>
      </c>
      <c r="K119" t="str">
        <f>'Igneous input'!Q119</f>
        <v>Poikilitic plagioclase-bearing Wehrlite</v>
      </c>
    </row>
    <row r="120" spans="1:11">
      <c r="A120" s="79" t="str">
        <f>'Igneous input'!D120</f>
        <v>807-C5707A</v>
      </c>
      <c r="B120" s="79">
        <f>'Igneous input'!E120</f>
        <v>18</v>
      </c>
      <c r="C120" s="79">
        <f>'Igneous input'!F120</f>
        <v>4</v>
      </c>
      <c r="D120" s="78" t="str">
        <f>'Igneous input'!G120</f>
        <v>18-4</v>
      </c>
      <c r="E120" s="79">
        <f>'Igneous input'!H120</f>
        <v>25.5</v>
      </c>
      <c r="F120" s="79">
        <f>'Igneous input'!I120</f>
        <v>64.5</v>
      </c>
      <c r="H120" s="82"/>
      <c r="I120" s="82"/>
      <c r="J120" s="173" t="str">
        <f>'Igneous input'!M120</f>
        <v>17a</v>
      </c>
      <c r="K120" t="str">
        <f>'Igneous input'!Q120</f>
        <v xml:space="preserve"> Olivine gabbro</v>
      </c>
    </row>
    <row r="121" spans="1:11">
      <c r="A121" s="79" t="str">
        <f>'Igneous input'!D121</f>
        <v>807-C5707A</v>
      </c>
      <c r="B121" s="79">
        <f>'Igneous input'!E121</f>
        <v>19</v>
      </c>
      <c r="C121" s="79">
        <f>'Igneous input'!F121</f>
        <v>1</v>
      </c>
      <c r="D121" s="78" t="str">
        <f>'Igneous input'!G121</f>
        <v>19-1</v>
      </c>
      <c r="E121" s="79">
        <f>'Igneous input'!H121</f>
        <v>0</v>
      </c>
      <c r="F121" s="79">
        <f>'Igneous input'!I121</f>
        <v>78</v>
      </c>
      <c r="H121" s="82"/>
      <c r="I121" s="82"/>
      <c r="J121" s="173" t="str">
        <f>'Igneous input'!M121</f>
        <v>17a</v>
      </c>
      <c r="K121" t="str">
        <f>'Igneous input'!Q121</f>
        <v xml:space="preserve"> Olivine gabbro</v>
      </c>
    </row>
    <row r="122" spans="1:11">
      <c r="A122" s="79" t="str">
        <f>'Igneous input'!D122</f>
        <v>807-C5707A</v>
      </c>
      <c r="B122" s="79">
        <f>'Igneous input'!E122</f>
        <v>19</v>
      </c>
      <c r="C122" s="79">
        <f>'Igneous input'!F122</f>
        <v>2</v>
      </c>
      <c r="D122" s="78" t="str">
        <f>'Igneous input'!G122</f>
        <v>19-2</v>
      </c>
      <c r="E122" s="79">
        <f>'Igneous input'!H122</f>
        <v>0</v>
      </c>
      <c r="F122" s="79">
        <f>'Igneous input'!I122</f>
        <v>67.5</v>
      </c>
      <c r="H122" s="82"/>
      <c r="I122" s="82"/>
      <c r="J122" s="173" t="str">
        <f>'Igneous input'!M122</f>
        <v>17a</v>
      </c>
      <c r="K122" t="str">
        <f>'Igneous input'!Q122</f>
        <v xml:space="preserve"> Olivine gabbro</v>
      </c>
    </row>
    <row r="123" spans="1:11">
      <c r="A123" s="79" t="str">
        <f>'Igneous input'!D123</f>
        <v>807-C5707A</v>
      </c>
      <c r="B123" s="79">
        <f>'Igneous input'!E123</f>
        <v>19</v>
      </c>
      <c r="C123" s="79">
        <f>'Igneous input'!F123</f>
        <v>3</v>
      </c>
      <c r="D123" s="78" t="str">
        <f>'Igneous input'!G123</f>
        <v>19-3</v>
      </c>
      <c r="E123" s="79">
        <f>'Igneous input'!H123</f>
        <v>0</v>
      </c>
      <c r="F123" s="79">
        <f>'Igneous input'!I123</f>
        <v>97</v>
      </c>
      <c r="H123" s="82"/>
      <c r="I123" s="82"/>
      <c r="J123" s="173" t="str">
        <f>'Igneous input'!M123</f>
        <v>17a</v>
      </c>
      <c r="K123" t="str">
        <f>'Igneous input'!Q123</f>
        <v xml:space="preserve"> Olivine gabbro</v>
      </c>
    </row>
    <row r="124" spans="1:11">
      <c r="A124" s="79" t="str">
        <f>'Igneous input'!D124</f>
        <v>807-C5707A</v>
      </c>
      <c r="B124" s="79">
        <f>'Igneous input'!E124</f>
        <v>19</v>
      </c>
      <c r="C124" s="79">
        <f>'Igneous input'!F124</f>
        <v>4</v>
      </c>
      <c r="D124" s="78" t="str">
        <f>'Igneous input'!G124</f>
        <v>19-4</v>
      </c>
      <c r="E124" s="79">
        <f>'Igneous input'!H124</f>
        <v>0</v>
      </c>
      <c r="F124" s="79">
        <f>'Igneous input'!I124</f>
        <v>64</v>
      </c>
      <c r="H124" s="82"/>
      <c r="I124" s="82"/>
      <c r="J124" s="173" t="str">
        <f>'Igneous input'!M124</f>
        <v>17a</v>
      </c>
      <c r="K124" t="str">
        <f>'Igneous input'!Q124</f>
        <v xml:space="preserve"> Olivine gabbro</v>
      </c>
    </row>
    <row r="125" spans="1:11">
      <c r="A125" s="79" t="str">
        <f>'Igneous input'!D125</f>
        <v>807-C5707A</v>
      </c>
      <c r="B125" s="79">
        <f>'Igneous input'!E125</f>
        <v>20</v>
      </c>
      <c r="C125" s="79">
        <f>'Igneous input'!F125</f>
        <v>1</v>
      </c>
      <c r="D125" s="78" t="str">
        <f>'Igneous input'!G125</f>
        <v>20-1</v>
      </c>
      <c r="E125" s="79">
        <f>'Igneous input'!H125</f>
        <v>0</v>
      </c>
      <c r="F125" s="79">
        <f>'Igneous input'!I125</f>
        <v>84</v>
      </c>
      <c r="H125" s="82"/>
      <c r="I125" s="82"/>
      <c r="J125" s="173" t="str">
        <f>'Igneous input'!M125</f>
        <v>17a</v>
      </c>
      <c r="K125" t="str">
        <f>'Igneous input'!Q125</f>
        <v xml:space="preserve"> Olivine gabbro</v>
      </c>
    </row>
    <row r="126" spans="1:11">
      <c r="A126" s="79" t="str">
        <f>'Igneous input'!D126</f>
        <v>807-C5707A</v>
      </c>
      <c r="B126" s="79">
        <f>'Igneous input'!E126</f>
        <v>20</v>
      </c>
      <c r="C126" s="79">
        <f>'Igneous input'!F126</f>
        <v>2</v>
      </c>
      <c r="D126" s="78" t="str">
        <f>'Igneous input'!G126</f>
        <v>20-2</v>
      </c>
      <c r="E126" s="79">
        <f>'Igneous input'!H126</f>
        <v>0</v>
      </c>
      <c r="F126" s="79">
        <f>'Igneous input'!I126</f>
        <v>58.5</v>
      </c>
      <c r="H126" s="82"/>
      <c r="I126" s="82"/>
      <c r="J126" s="173" t="str">
        <f>'Igneous input'!M126</f>
        <v>17a</v>
      </c>
      <c r="K126" t="str">
        <f>'Igneous input'!Q126</f>
        <v xml:space="preserve"> Olivine gabbro</v>
      </c>
    </row>
    <row r="127" spans="1:11">
      <c r="A127" s="79" t="str">
        <f>'Igneous input'!D127</f>
        <v>807-C5707A</v>
      </c>
      <c r="B127" s="79">
        <f>'Igneous input'!E127</f>
        <v>20</v>
      </c>
      <c r="C127" s="79">
        <f>'Igneous input'!F127</f>
        <v>3</v>
      </c>
      <c r="D127" s="78" t="str">
        <f>'Igneous input'!G127</f>
        <v>20-3</v>
      </c>
      <c r="E127" s="79">
        <f>'Igneous input'!H127</f>
        <v>0</v>
      </c>
      <c r="F127" s="79">
        <f>'Igneous input'!I127</f>
        <v>86</v>
      </c>
      <c r="H127" s="82"/>
      <c r="I127" s="82"/>
      <c r="J127" s="173" t="str">
        <f>'Igneous input'!M127</f>
        <v>17a</v>
      </c>
      <c r="K127" t="str">
        <f>'Igneous input'!Q127</f>
        <v xml:space="preserve"> Olivine gabbro</v>
      </c>
    </row>
    <row r="128" spans="1:11">
      <c r="A128" s="79" t="str">
        <f>'Igneous input'!D128</f>
        <v>807-C5707A</v>
      </c>
      <c r="B128" s="79">
        <f>'Igneous input'!E128</f>
        <v>20</v>
      </c>
      <c r="C128" s="79">
        <f>'Igneous input'!F128</f>
        <v>4</v>
      </c>
      <c r="D128" s="78" t="str">
        <f>'Igneous input'!G128</f>
        <v>20-4</v>
      </c>
      <c r="E128" s="79">
        <f>'Igneous input'!H128</f>
        <v>0</v>
      </c>
      <c r="F128" s="79">
        <f>'Igneous input'!I128</f>
        <v>45</v>
      </c>
      <c r="H128" s="82"/>
      <c r="I128" s="82"/>
      <c r="J128" s="173" t="str">
        <f>'Igneous input'!M128</f>
        <v>17a</v>
      </c>
      <c r="K128" t="str">
        <f>'Igneous input'!Q128</f>
        <v xml:space="preserve"> Olivine gabbro</v>
      </c>
    </row>
    <row r="129" spans="1:11">
      <c r="A129" s="79" t="str">
        <f>'Igneous input'!D129</f>
        <v>807-C5707A</v>
      </c>
      <c r="B129" s="79">
        <f>'Igneous input'!E129</f>
        <v>20</v>
      </c>
      <c r="C129" s="79">
        <f>'Igneous input'!F129</f>
        <v>4</v>
      </c>
      <c r="D129" s="78" t="str">
        <f>'Igneous input'!G129</f>
        <v>20-4</v>
      </c>
      <c r="E129" s="79">
        <f>'Igneous input'!H129</f>
        <v>45</v>
      </c>
      <c r="F129" s="79">
        <f>'Igneous input'!I129</f>
        <v>48</v>
      </c>
      <c r="H129" s="82"/>
      <c r="I129" s="82"/>
      <c r="J129" s="173" t="str">
        <f>'Igneous input'!M129</f>
        <v>17b</v>
      </c>
      <c r="K129" t="str">
        <f>'Igneous input'!Q129</f>
        <v>Poikilitic plagioclase-bearing Wehrlite</v>
      </c>
    </row>
    <row r="130" spans="1:11">
      <c r="A130" s="79" t="str">
        <f>'Igneous input'!D130</f>
        <v>807-C5707A</v>
      </c>
      <c r="B130" s="79">
        <f>'Igneous input'!E130</f>
        <v>20</v>
      </c>
      <c r="C130" s="79">
        <f>'Igneous input'!F130</f>
        <v>4</v>
      </c>
      <c r="D130" s="78" t="str">
        <f>'Igneous input'!G130</f>
        <v>20-4</v>
      </c>
      <c r="E130" s="79">
        <f>'Igneous input'!H130</f>
        <v>48</v>
      </c>
      <c r="F130" s="79">
        <f>'Igneous input'!I130</f>
        <v>52</v>
      </c>
      <c r="H130" s="82"/>
      <c r="I130" s="82"/>
      <c r="J130" s="173" t="str">
        <f>'Igneous input'!M130</f>
        <v>17c</v>
      </c>
      <c r="K130" t="str">
        <f>'Igneous input'!Q130</f>
        <v xml:space="preserve"> Gabbro</v>
      </c>
    </row>
    <row r="131" spans="1:11">
      <c r="A131" s="79" t="str">
        <f>'Igneous input'!D131</f>
        <v>807-C5707A</v>
      </c>
      <c r="B131" s="79">
        <f>'Igneous input'!E131</f>
        <v>20</v>
      </c>
      <c r="C131" s="79">
        <f>'Igneous input'!F131</f>
        <v>4</v>
      </c>
      <c r="D131" s="78" t="str">
        <f>'Igneous input'!G131</f>
        <v>20-4</v>
      </c>
      <c r="E131" s="79">
        <f>'Igneous input'!H131</f>
        <v>52</v>
      </c>
      <c r="F131" s="79">
        <f>'Igneous input'!I131</f>
        <v>87</v>
      </c>
      <c r="H131" s="82"/>
      <c r="I131" s="82"/>
      <c r="J131" s="173">
        <f>'Igneous input'!M131</f>
        <v>18</v>
      </c>
      <c r="K131" t="str">
        <f>'Igneous input'!Q131</f>
        <v xml:space="preserve"> Olivine gabbro</v>
      </c>
    </row>
    <row r="132" spans="1:11">
      <c r="A132" s="79" t="str">
        <f>'Igneous input'!D132</f>
        <v>807-C5707A</v>
      </c>
      <c r="B132" s="79">
        <f>'Igneous input'!E132</f>
        <v>20</v>
      </c>
      <c r="C132" s="79">
        <f>'Igneous input'!F132</f>
        <v>4</v>
      </c>
      <c r="D132" s="78" t="str">
        <f>'Igneous input'!G132</f>
        <v>20-4</v>
      </c>
      <c r="E132" s="79">
        <f>'Igneous input'!H132</f>
        <v>87</v>
      </c>
      <c r="F132" s="79">
        <f>'Igneous input'!I132</f>
        <v>94</v>
      </c>
      <c r="H132" s="82"/>
      <c r="I132" s="82"/>
      <c r="J132" s="173">
        <f>'Igneous input'!M132</f>
        <v>19</v>
      </c>
      <c r="K132" t="str">
        <f>'Igneous input'!Q132</f>
        <v xml:space="preserve"> Gabbro</v>
      </c>
    </row>
    <row r="133" spans="1:11">
      <c r="A133" s="79" t="str">
        <f>'Igneous input'!D133</f>
        <v>807-C5707A</v>
      </c>
      <c r="B133" s="79">
        <f>'Igneous input'!E133</f>
        <v>21</v>
      </c>
      <c r="C133" s="79">
        <f>'Igneous input'!F133</f>
        <v>1</v>
      </c>
      <c r="D133" s="78" t="str">
        <f>'Igneous input'!G133</f>
        <v>21-1</v>
      </c>
      <c r="E133" s="79">
        <f>'Igneous input'!H133</f>
        <v>0</v>
      </c>
      <c r="F133" s="79">
        <f>'Igneous input'!I133</f>
        <v>96</v>
      </c>
      <c r="H133" s="82"/>
      <c r="I133" s="82"/>
      <c r="J133" s="173">
        <f>'Igneous input'!M133</f>
        <v>19</v>
      </c>
      <c r="K133" t="str">
        <f>'Igneous input'!Q133</f>
        <v xml:space="preserve"> Gabbro</v>
      </c>
    </row>
    <row r="134" spans="1:11">
      <c r="A134" s="79" t="str">
        <f>'Igneous input'!D134</f>
        <v>807-C5707A</v>
      </c>
      <c r="B134" s="79">
        <f>'Igneous input'!E134</f>
        <v>21</v>
      </c>
      <c r="C134" s="79">
        <f>'Igneous input'!F134</f>
        <v>2</v>
      </c>
      <c r="D134" s="78" t="str">
        <f>'Igneous input'!G134</f>
        <v>21-2</v>
      </c>
      <c r="E134" s="79">
        <f>'Igneous input'!H134</f>
        <v>0</v>
      </c>
      <c r="F134" s="79">
        <f>'Igneous input'!I134</f>
        <v>89</v>
      </c>
      <c r="H134" s="82"/>
      <c r="I134" s="82"/>
      <c r="J134" s="173">
        <f>'Igneous input'!M134</f>
        <v>19</v>
      </c>
      <c r="K134" t="str">
        <f>'Igneous input'!Q134</f>
        <v xml:space="preserve"> Gabbro</v>
      </c>
    </row>
    <row r="135" spans="1:11">
      <c r="A135" s="79" t="str">
        <f>'Igneous input'!D135</f>
        <v>807-C5707A</v>
      </c>
      <c r="B135" s="79">
        <f>'Igneous input'!E135</f>
        <v>21</v>
      </c>
      <c r="C135" s="79">
        <f>'Igneous input'!F135</f>
        <v>3</v>
      </c>
      <c r="D135" s="78" t="str">
        <f>'Igneous input'!G135</f>
        <v>21-3</v>
      </c>
      <c r="E135" s="79">
        <f>'Igneous input'!H135</f>
        <v>0</v>
      </c>
      <c r="F135" s="79">
        <f>'Igneous input'!I135</f>
        <v>92</v>
      </c>
      <c r="H135" s="82"/>
      <c r="I135" s="82"/>
      <c r="J135" s="173">
        <f>'Igneous input'!M135</f>
        <v>19</v>
      </c>
      <c r="K135" t="str">
        <f>'Igneous input'!Q135</f>
        <v xml:space="preserve"> Gabbro</v>
      </c>
    </row>
    <row r="136" spans="1:11">
      <c r="A136" s="79" t="str">
        <f>'Igneous input'!D136</f>
        <v>807-C5707A</v>
      </c>
      <c r="B136" s="79">
        <f>'Igneous input'!E136</f>
        <v>22</v>
      </c>
      <c r="C136" s="79">
        <f>'Igneous input'!F136</f>
        <v>1</v>
      </c>
      <c r="D136" s="78" t="str">
        <f>'Igneous input'!G136</f>
        <v>22-1</v>
      </c>
      <c r="E136" s="79">
        <f>'Igneous input'!H136</f>
        <v>0</v>
      </c>
      <c r="F136" s="79">
        <f>'Igneous input'!I136</f>
        <v>21</v>
      </c>
      <c r="H136" s="82"/>
      <c r="I136" s="82"/>
      <c r="J136" s="173">
        <f>'Igneous input'!M136</f>
        <v>19</v>
      </c>
      <c r="K136" t="str">
        <f>'Igneous input'!Q136</f>
        <v xml:space="preserve"> Gabbro</v>
      </c>
    </row>
    <row r="137" spans="1:11">
      <c r="A137" s="79" t="str">
        <f>'Igneous input'!D137</f>
        <v>807-C5707A</v>
      </c>
      <c r="B137" s="79">
        <f>'Igneous input'!E137</f>
        <v>23</v>
      </c>
      <c r="C137" s="79">
        <f>'Igneous input'!F137</f>
        <v>1</v>
      </c>
      <c r="D137" s="78" t="str">
        <f>'Igneous input'!G137</f>
        <v>23-1</v>
      </c>
      <c r="E137" s="79">
        <f>'Igneous input'!H137</f>
        <v>0</v>
      </c>
      <c r="F137" s="79">
        <f>'Igneous input'!I137</f>
        <v>77.5</v>
      </c>
      <c r="H137" s="82"/>
      <c r="I137" s="82"/>
      <c r="J137" s="173">
        <f>'Igneous input'!M137</f>
        <v>19</v>
      </c>
      <c r="K137" t="str">
        <f>'Igneous input'!Q137</f>
        <v xml:space="preserve"> Gabbro</v>
      </c>
    </row>
    <row r="138" spans="1:11">
      <c r="A138" s="79" t="str">
        <f>'Igneous input'!D138</f>
        <v>807-C5707A</v>
      </c>
      <c r="B138" s="79">
        <f>'Igneous input'!E138</f>
        <v>23</v>
      </c>
      <c r="C138" s="79">
        <f>'Igneous input'!F138</f>
        <v>2</v>
      </c>
      <c r="D138" s="78" t="str">
        <f>'Igneous input'!G138</f>
        <v>23-2</v>
      </c>
      <c r="E138" s="79">
        <f>'Igneous input'!H138</f>
        <v>0</v>
      </c>
      <c r="F138" s="79">
        <f>'Igneous input'!I138</f>
        <v>34</v>
      </c>
      <c r="H138" s="82"/>
      <c r="I138" s="82"/>
      <c r="J138" s="173">
        <f>'Igneous input'!M138</f>
        <v>19</v>
      </c>
      <c r="K138" t="str">
        <f>'Igneous input'!Q138</f>
        <v xml:space="preserve"> Gabbro</v>
      </c>
    </row>
    <row r="139" spans="1:11">
      <c r="A139" s="79" t="str">
        <f>'Igneous input'!D139</f>
        <v>807-C5707A</v>
      </c>
      <c r="B139" s="79">
        <f>'Igneous input'!E139</f>
        <v>23</v>
      </c>
      <c r="C139" s="79">
        <f>'Igneous input'!F139</f>
        <v>2</v>
      </c>
      <c r="D139" s="78" t="str">
        <f>'Igneous input'!G139</f>
        <v>23-2</v>
      </c>
      <c r="E139" s="79">
        <f>'Igneous input'!H139</f>
        <v>34</v>
      </c>
      <c r="F139" s="79">
        <f>'Igneous input'!I139</f>
        <v>64.5</v>
      </c>
      <c r="H139" s="82"/>
      <c r="I139" s="82"/>
      <c r="J139" s="173">
        <f>'Igneous input'!M139</f>
        <v>20</v>
      </c>
      <c r="K139" t="str">
        <f>'Igneous input'!Q139</f>
        <v xml:space="preserve"> Gabbronorite</v>
      </c>
    </row>
    <row r="140" spans="1:11">
      <c r="A140" s="79" t="str">
        <f>'Igneous input'!D140</f>
        <v>807-C5707A</v>
      </c>
      <c r="B140" s="79">
        <f>'Igneous input'!E140</f>
        <v>23</v>
      </c>
      <c r="C140" s="79">
        <f>'Igneous input'!F140</f>
        <v>3</v>
      </c>
      <c r="D140" s="78" t="str">
        <f>'Igneous input'!G140</f>
        <v>23-3</v>
      </c>
      <c r="E140" s="79">
        <f>'Igneous input'!H140</f>
        <v>0</v>
      </c>
      <c r="F140" s="79">
        <f>'Igneous input'!I140</f>
        <v>54</v>
      </c>
      <c r="H140" s="82"/>
      <c r="I140" s="82"/>
      <c r="J140" s="173">
        <f>'Igneous input'!M140</f>
        <v>20</v>
      </c>
      <c r="K140" t="str">
        <f>'Igneous input'!Q140</f>
        <v xml:space="preserve"> Gabbronorite</v>
      </c>
    </row>
    <row r="141" spans="1:11">
      <c r="A141" s="79" t="str">
        <f>'Igneous input'!D141</f>
        <v>807-C5707A</v>
      </c>
      <c r="B141" s="79">
        <f>'Igneous input'!E141</f>
        <v>23</v>
      </c>
      <c r="C141" s="79">
        <f>'Igneous input'!F141</f>
        <v>3</v>
      </c>
      <c r="D141" s="78" t="str">
        <f>'Igneous input'!G141</f>
        <v>23-3</v>
      </c>
      <c r="E141" s="79">
        <f>'Igneous input'!H141</f>
        <v>54</v>
      </c>
      <c r="F141" s="79">
        <f>'Igneous input'!I141</f>
        <v>86</v>
      </c>
      <c r="H141" s="82"/>
      <c r="I141" s="82"/>
      <c r="J141" s="173">
        <f>'Igneous input'!M141</f>
        <v>21</v>
      </c>
      <c r="K141" t="str">
        <f>'Igneous input'!Q141</f>
        <v xml:space="preserve"> Olivine gabbro</v>
      </c>
    </row>
    <row r="142" spans="1:11">
      <c r="A142" s="79" t="str">
        <f>'Igneous input'!D142</f>
        <v>807-C5707A</v>
      </c>
      <c r="B142" s="79">
        <f>'Igneous input'!E142</f>
        <v>23</v>
      </c>
      <c r="C142" s="79">
        <f>'Igneous input'!F142</f>
        <v>4</v>
      </c>
      <c r="D142" s="78" t="str">
        <f>'Igneous input'!G142</f>
        <v>23-4</v>
      </c>
      <c r="E142" s="79">
        <f>'Igneous input'!H142</f>
        <v>0</v>
      </c>
      <c r="F142" s="79">
        <f>'Igneous input'!I142</f>
        <v>88.5</v>
      </c>
      <c r="H142" s="82"/>
      <c r="I142" s="82"/>
      <c r="J142" s="173">
        <f>'Igneous input'!M142</f>
        <v>21</v>
      </c>
      <c r="K142" t="str">
        <f>'Igneous input'!Q142</f>
        <v xml:space="preserve"> Olivine gabbro</v>
      </c>
    </row>
    <row r="143" spans="1:11">
      <c r="A143" s="79" t="str">
        <f>'Igneous input'!D143</f>
        <v>807-C5707A</v>
      </c>
      <c r="B143" s="79">
        <f>'Igneous input'!E143</f>
        <v>24</v>
      </c>
      <c r="C143" s="79">
        <f>'Igneous input'!F143</f>
        <v>1</v>
      </c>
      <c r="D143" s="78" t="str">
        <f>'Igneous input'!G143</f>
        <v>24-1</v>
      </c>
      <c r="E143" s="79">
        <f>'Igneous input'!H143</f>
        <v>0</v>
      </c>
      <c r="F143" s="79">
        <f>'Igneous input'!I143</f>
        <v>97</v>
      </c>
      <c r="H143" s="82"/>
      <c r="I143" s="82"/>
      <c r="J143" s="173">
        <f>'Igneous input'!M143</f>
        <v>21</v>
      </c>
      <c r="K143" t="str">
        <f>'Igneous input'!Q143</f>
        <v xml:space="preserve"> Olivine gabbro</v>
      </c>
    </row>
    <row r="144" spans="1:11">
      <c r="A144" s="79" t="str">
        <f>'Igneous input'!D144</f>
        <v>807-C5707A</v>
      </c>
      <c r="B144" s="79">
        <f>'Igneous input'!E144</f>
        <v>24</v>
      </c>
      <c r="C144" s="79">
        <f>'Igneous input'!F144</f>
        <v>2</v>
      </c>
      <c r="D144" s="78" t="str">
        <f>'Igneous input'!G144</f>
        <v>24-2</v>
      </c>
      <c r="E144" s="79">
        <f>'Igneous input'!H144</f>
        <v>0</v>
      </c>
      <c r="F144" s="79">
        <f>'Igneous input'!I144</f>
        <v>48</v>
      </c>
      <c r="H144" s="82"/>
      <c r="I144" s="82"/>
      <c r="J144" s="173">
        <f>'Igneous input'!M144</f>
        <v>21</v>
      </c>
      <c r="K144" t="str">
        <f>'Igneous input'!Q144</f>
        <v xml:space="preserve"> Olivine gabbro</v>
      </c>
    </row>
    <row r="145" spans="1:11">
      <c r="A145" s="79" t="str">
        <f>'Igneous input'!D145</f>
        <v>807-C5707A</v>
      </c>
      <c r="B145" s="79">
        <f>'Igneous input'!E145</f>
        <v>24</v>
      </c>
      <c r="C145" s="79">
        <f>'Igneous input'!F145</f>
        <v>3</v>
      </c>
      <c r="D145" s="78" t="str">
        <f>'Igneous input'!G145</f>
        <v>24-3</v>
      </c>
      <c r="E145" s="79">
        <f>'Igneous input'!H145</f>
        <v>0</v>
      </c>
      <c r="F145" s="79">
        <f>'Igneous input'!I145</f>
        <v>91</v>
      </c>
      <c r="H145" s="82"/>
      <c r="I145" s="82"/>
      <c r="J145" s="173">
        <f>'Igneous input'!M145</f>
        <v>21</v>
      </c>
      <c r="K145" t="str">
        <f>'Igneous input'!Q145</f>
        <v xml:space="preserve"> Olivine gabbro</v>
      </c>
    </row>
    <row r="146" spans="1:11">
      <c r="A146" s="79" t="str">
        <f>'Igneous input'!D146</f>
        <v>807-C5707A</v>
      </c>
      <c r="B146" s="79">
        <f>'Igneous input'!E146</f>
        <v>24</v>
      </c>
      <c r="C146" s="79">
        <f>'Igneous input'!F146</f>
        <v>4</v>
      </c>
      <c r="D146" s="78" t="str">
        <f>'Igneous input'!G146</f>
        <v>24-4</v>
      </c>
      <c r="E146" s="79">
        <f>'Igneous input'!H146</f>
        <v>0</v>
      </c>
      <c r="F146" s="79">
        <f>'Igneous input'!I146</f>
        <v>78</v>
      </c>
      <c r="H146" s="82"/>
      <c r="I146" s="82"/>
      <c r="J146" s="173">
        <f>'Igneous input'!M146</f>
        <v>21</v>
      </c>
      <c r="K146" t="str">
        <f>'Igneous input'!Q146</f>
        <v xml:space="preserve"> Olivine gabbro</v>
      </c>
    </row>
    <row r="147" spans="1:11">
      <c r="A147" s="79" t="str">
        <f>'Igneous input'!D147</f>
        <v>807-C5707A</v>
      </c>
      <c r="B147" s="79">
        <f>'Igneous input'!E147</f>
        <v>25</v>
      </c>
      <c r="C147" s="79">
        <f>'Igneous input'!F147</f>
        <v>1</v>
      </c>
      <c r="D147" s="78" t="str">
        <f>'Igneous input'!G147</f>
        <v>25-1</v>
      </c>
      <c r="E147" s="79">
        <f>'Igneous input'!H147</f>
        <v>0</v>
      </c>
      <c r="F147" s="79">
        <f>'Igneous input'!I147</f>
        <v>91.5</v>
      </c>
      <c r="H147" s="82"/>
      <c r="I147" s="82"/>
      <c r="J147" s="173">
        <f>'Igneous input'!M147</f>
        <v>21</v>
      </c>
      <c r="K147" t="str">
        <f>'Igneous input'!Q147</f>
        <v xml:space="preserve"> Olivine gabbro</v>
      </c>
    </row>
    <row r="148" spans="1:11">
      <c r="A148" s="79" t="str">
        <f>'Igneous input'!D148</f>
        <v>807-C5707A</v>
      </c>
      <c r="B148" s="79">
        <f>'Igneous input'!E148</f>
        <v>25</v>
      </c>
      <c r="C148" s="79">
        <f>'Igneous input'!F148</f>
        <v>2</v>
      </c>
      <c r="D148" s="78" t="str">
        <f>'Igneous input'!G148</f>
        <v>25-2</v>
      </c>
      <c r="E148" s="79">
        <f>'Igneous input'!H148</f>
        <v>0</v>
      </c>
      <c r="F148" s="79">
        <f>'Igneous input'!I148</f>
        <v>70</v>
      </c>
      <c r="H148" s="82"/>
      <c r="I148" s="82"/>
      <c r="J148" s="173">
        <f>'Igneous input'!M148</f>
        <v>21</v>
      </c>
      <c r="K148" t="str">
        <f>'Igneous input'!Q148</f>
        <v xml:space="preserve"> Olivine gabbro</v>
      </c>
    </row>
    <row r="149" spans="1:11">
      <c r="A149" s="79" t="str">
        <f>'Igneous input'!D149</f>
        <v>807-C5707A</v>
      </c>
      <c r="B149" s="79">
        <f>'Igneous input'!E149</f>
        <v>25</v>
      </c>
      <c r="C149" s="79">
        <f>'Igneous input'!F149</f>
        <v>2</v>
      </c>
      <c r="D149" s="78" t="str">
        <f>'Igneous input'!G149</f>
        <v>25-2</v>
      </c>
      <c r="E149" s="79">
        <f>'Igneous input'!H149</f>
        <v>70</v>
      </c>
      <c r="F149" s="79">
        <f>'Igneous input'!I149</f>
        <v>74</v>
      </c>
      <c r="H149" s="82"/>
      <c r="I149" s="82"/>
      <c r="J149" s="173">
        <f>'Igneous input'!M149</f>
        <v>22</v>
      </c>
      <c r="K149" t="str">
        <f>'Igneous input'!Q149</f>
        <v xml:space="preserve"> Gabbro</v>
      </c>
    </row>
    <row r="150" spans="1:11">
      <c r="A150" s="79" t="str">
        <f>'Igneous input'!D150</f>
        <v>807-C5707A</v>
      </c>
      <c r="B150" s="79">
        <f>'Igneous input'!E150</f>
        <v>25</v>
      </c>
      <c r="C150" s="79">
        <f>'Igneous input'!F150</f>
        <v>3</v>
      </c>
      <c r="D150" s="78" t="str">
        <f>'Igneous input'!G150</f>
        <v>25-3</v>
      </c>
      <c r="E150" s="79">
        <f>'Igneous input'!H150</f>
        <v>0</v>
      </c>
      <c r="F150" s="79">
        <f>'Igneous input'!I150</f>
        <v>72</v>
      </c>
      <c r="H150" s="82"/>
      <c r="I150" s="82"/>
      <c r="J150" s="173">
        <f>'Igneous input'!M150</f>
        <v>22</v>
      </c>
      <c r="K150" t="str">
        <f>'Igneous input'!Q150</f>
        <v xml:space="preserve"> Gabbro</v>
      </c>
    </row>
    <row r="151" spans="1:11">
      <c r="A151" s="79" t="str">
        <f>'Igneous input'!D151</f>
        <v>807-C5707A</v>
      </c>
      <c r="B151" s="79">
        <f>'Igneous input'!E151</f>
        <v>25</v>
      </c>
      <c r="C151" s="79">
        <f>'Igneous input'!F151</f>
        <v>4</v>
      </c>
      <c r="D151" s="78" t="str">
        <f>'Igneous input'!G151</f>
        <v>25-4</v>
      </c>
      <c r="E151" s="79">
        <f>'Igneous input'!H151</f>
        <v>0</v>
      </c>
      <c r="F151" s="79">
        <f>'Igneous input'!I151</f>
        <v>50.5</v>
      </c>
      <c r="H151" s="82"/>
      <c r="I151" s="82"/>
      <c r="J151" s="173">
        <f>'Igneous input'!M151</f>
        <v>22</v>
      </c>
      <c r="K151" t="str">
        <f>'Igneous input'!Q151</f>
        <v xml:space="preserve"> Gabbro</v>
      </c>
    </row>
    <row r="152" spans="1:11">
      <c r="A152" s="79" t="str">
        <f>'Igneous input'!D152</f>
        <v>807-C5707A</v>
      </c>
      <c r="B152" s="79">
        <f>'Igneous input'!E152</f>
        <v>25</v>
      </c>
      <c r="C152" s="79">
        <f>'Igneous input'!F152</f>
        <v>4</v>
      </c>
      <c r="D152" s="78" t="str">
        <f>'Igneous input'!G152</f>
        <v>25-4</v>
      </c>
      <c r="E152" s="79">
        <f>'Igneous input'!H152</f>
        <v>50.5</v>
      </c>
      <c r="F152" s="79">
        <f>'Igneous input'!I152</f>
        <v>76</v>
      </c>
      <c r="H152" s="82"/>
      <c r="I152" s="82"/>
      <c r="J152" s="173">
        <f>'Igneous input'!M152</f>
        <v>23</v>
      </c>
      <c r="K152" t="str">
        <f>'Igneous input'!Q152</f>
        <v>Pegmatitic Gabbro</v>
      </c>
    </row>
    <row r="153" spans="1:11">
      <c r="A153" s="79" t="str">
        <f>'Igneous input'!D153</f>
        <v>807-C5707A</v>
      </c>
      <c r="B153" s="79">
        <f>'Igneous input'!E153</f>
        <v>26</v>
      </c>
      <c r="C153" s="79">
        <f>'Igneous input'!F153</f>
        <v>1</v>
      </c>
      <c r="D153" s="78" t="str">
        <f>'Igneous input'!G153</f>
        <v>26-1</v>
      </c>
      <c r="E153" s="79">
        <f>'Igneous input'!H153</f>
        <v>0</v>
      </c>
      <c r="F153" s="79">
        <f>'Igneous input'!I153</f>
        <v>21</v>
      </c>
      <c r="H153" s="82"/>
      <c r="I153" s="82"/>
      <c r="J153" s="173">
        <f>'Igneous input'!M153</f>
        <v>23</v>
      </c>
      <c r="K153" t="str">
        <f>'Igneous input'!Q153</f>
        <v>Pegmatitic Gabbro</v>
      </c>
    </row>
    <row r="154" spans="1:11">
      <c r="A154" s="79" t="str">
        <f>'Igneous input'!D154</f>
        <v>807-C5707A</v>
      </c>
      <c r="B154" s="79">
        <f>'Igneous input'!E154</f>
        <v>26</v>
      </c>
      <c r="C154" s="79">
        <f>'Igneous input'!F154</f>
        <v>1</v>
      </c>
      <c r="D154" s="78" t="str">
        <f>'Igneous input'!G154</f>
        <v>26-1</v>
      </c>
      <c r="E154" s="79">
        <f>'Igneous input'!H154</f>
        <v>21</v>
      </c>
      <c r="F154" s="79">
        <f>'Igneous input'!I154</f>
        <v>96</v>
      </c>
      <c r="H154" s="82"/>
      <c r="I154" s="82"/>
      <c r="J154" s="173" t="str">
        <f>'Igneous input'!M154</f>
        <v>24a</v>
      </c>
      <c r="K154" t="str">
        <f>'Igneous input'!Q154</f>
        <v xml:space="preserve"> Olivine gabbro</v>
      </c>
    </row>
    <row r="155" spans="1:11">
      <c r="A155" s="79" t="str">
        <f>'Igneous input'!D155</f>
        <v>807-C5707A</v>
      </c>
      <c r="B155" s="79">
        <f>'Igneous input'!E155</f>
        <v>26</v>
      </c>
      <c r="C155" s="79">
        <f>'Igneous input'!F155</f>
        <v>2</v>
      </c>
      <c r="D155" s="78" t="str">
        <f>'Igneous input'!G155</f>
        <v>26-2</v>
      </c>
      <c r="E155" s="79">
        <f>'Igneous input'!H155</f>
        <v>0</v>
      </c>
      <c r="F155" s="79">
        <f>'Igneous input'!I155</f>
        <v>87</v>
      </c>
      <c r="H155" s="82"/>
      <c r="I155" s="82"/>
      <c r="J155" s="173" t="str">
        <f>'Igneous input'!M155</f>
        <v>24a</v>
      </c>
      <c r="K155" t="str">
        <f>'Igneous input'!Q155</f>
        <v xml:space="preserve"> Olivine gabbro</v>
      </c>
    </row>
    <row r="156" spans="1:11">
      <c r="A156" s="79" t="str">
        <f>'Igneous input'!D156</f>
        <v>807-C5707A</v>
      </c>
      <c r="B156" s="79">
        <f>'Igneous input'!E156</f>
        <v>26</v>
      </c>
      <c r="C156" s="79">
        <f>'Igneous input'!F156</f>
        <v>3</v>
      </c>
      <c r="D156" s="78" t="str">
        <f>'Igneous input'!G156</f>
        <v>26-3</v>
      </c>
      <c r="E156" s="79">
        <f>'Igneous input'!H156</f>
        <v>0</v>
      </c>
      <c r="F156" s="79">
        <f>'Igneous input'!I156</f>
        <v>95</v>
      </c>
      <c r="H156" s="82"/>
      <c r="I156" s="82"/>
      <c r="J156" s="173" t="str">
        <f>'Igneous input'!M156</f>
        <v>24a</v>
      </c>
      <c r="K156" t="str">
        <f>'Igneous input'!Q156</f>
        <v xml:space="preserve"> Olivine gabbro</v>
      </c>
    </row>
    <row r="157" spans="1:11">
      <c r="A157" s="79" t="str">
        <f>'Igneous input'!D157</f>
        <v>807-C5707A</v>
      </c>
      <c r="B157" s="79">
        <f>'Igneous input'!E157</f>
        <v>26</v>
      </c>
      <c r="C157" s="79">
        <f>'Igneous input'!F157</f>
        <v>4</v>
      </c>
      <c r="D157" s="78" t="str">
        <f>'Igneous input'!G157</f>
        <v>26-4</v>
      </c>
      <c r="E157" s="79">
        <f>'Igneous input'!H157</f>
        <v>0</v>
      </c>
      <c r="F157" s="79">
        <f>'Igneous input'!I157</f>
        <v>32.5</v>
      </c>
      <c r="H157" s="82"/>
      <c r="I157" s="82"/>
      <c r="J157" s="173" t="str">
        <f>'Igneous input'!M157</f>
        <v>24a</v>
      </c>
      <c r="K157" t="str">
        <f>'Igneous input'!Q157</f>
        <v xml:space="preserve"> Olivine gabbro</v>
      </c>
    </row>
    <row r="158" spans="1:11">
      <c r="A158" s="79" t="str">
        <f>'Igneous input'!D158</f>
        <v>807-C5707A</v>
      </c>
      <c r="B158" s="79">
        <f>'Igneous input'!E158</f>
        <v>27</v>
      </c>
      <c r="C158" s="79">
        <f>'Igneous input'!F158</f>
        <v>1</v>
      </c>
      <c r="D158" s="78" t="str">
        <f>'Igneous input'!G158</f>
        <v>27-1</v>
      </c>
      <c r="E158" s="79">
        <f>'Igneous input'!H158</f>
        <v>0</v>
      </c>
      <c r="F158" s="79">
        <f>'Igneous input'!I158</f>
        <v>90</v>
      </c>
      <c r="H158" s="82"/>
      <c r="I158" s="82"/>
      <c r="J158" s="173" t="str">
        <f>'Igneous input'!M158</f>
        <v>24a</v>
      </c>
      <c r="K158" t="str">
        <f>'Igneous input'!Q158</f>
        <v xml:space="preserve"> Olivine gabbro</v>
      </c>
    </row>
    <row r="159" spans="1:11">
      <c r="A159" s="79" t="str">
        <f>'Igneous input'!D159</f>
        <v>807-C5707A</v>
      </c>
      <c r="B159" s="79">
        <f>'Igneous input'!E159</f>
        <v>27</v>
      </c>
      <c r="C159" s="79">
        <f>'Igneous input'!F159</f>
        <v>2</v>
      </c>
      <c r="D159" s="78" t="str">
        <f>'Igneous input'!G159</f>
        <v>27-2</v>
      </c>
      <c r="E159" s="79">
        <f>'Igneous input'!H159</f>
        <v>0</v>
      </c>
      <c r="F159" s="79">
        <f>'Igneous input'!I159</f>
        <v>47</v>
      </c>
      <c r="H159" s="82"/>
      <c r="I159" s="82"/>
      <c r="J159" s="173" t="str">
        <f>'Igneous input'!M159</f>
        <v>24b</v>
      </c>
      <c r="K159" t="str">
        <f>'Igneous input'!Q159</f>
        <v xml:space="preserve"> Olivine gabbro</v>
      </c>
    </row>
    <row r="160" spans="1:11">
      <c r="A160" s="79" t="str">
        <f>'Igneous input'!D160</f>
        <v>807-C5707A</v>
      </c>
      <c r="B160" s="79">
        <f>'Igneous input'!E160</f>
        <v>27</v>
      </c>
      <c r="C160" s="79">
        <f>'Igneous input'!F160</f>
        <v>2</v>
      </c>
      <c r="D160" s="78" t="str">
        <f>'Igneous input'!G160</f>
        <v>27-2</v>
      </c>
      <c r="E160" s="79">
        <f>'Igneous input'!H160</f>
        <v>47</v>
      </c>
      <c r="F160" s="79">
        <f>'Igneous input'!I160</f>
        <v>79</v>
      </c>
      <c r="H160" s="82"/>
      <c r="I160" s="82"/>
      <c r="J160" s="173" t="str">
        <f>'Igneous input'!M160</f>
        <v>24c</v>
      </c>
      <c r="K160" t="str">
        <f>'Igneous input'!Q160</f>
        <v xml:space="preserve"> Olivine gabbro</v>
      </c>
    </row>
    <row r="161" spans="1:11">
      <c r="A161" s="79" t="str">
        <f>'Igneous input'!D161</f>
        <v>807-C5707A</v>
      </c>
      <c r="B161" s="79">
        <f>'Igneous input'!E161</f>
        <v>27</v>
      </c>
      <c r="C161" s="79">
        <f>'Igneous input'!F161</f>
        <v>3</v>
      </c>
      <c r="D161" s="78" t="str">
        <f>'Igneous input'!G161</f>
        <v>27-3</v>
      </c>
      <c r="E161" s="79">
        <f>'Igneous input'!H161</f>
        <v>0</v>
      </c>
      <c r="F161" s="79">
        <f>'Igneous input'!I161</f>
        <v>80.5</v>
      </c>
      <c r="H161" s="82"/>
      <c r="I161" s="82"/>
      <c r="J161" s="173" t="str">
        <f>'Igneous input'!M161</f>
        <v>24c</v>
      </c>
      <c r="K161" t="str">
        <f>'Igneous input'!Q161</f>
        <v xml:space="preserve"> Olivine gabbro</v>
      </c>
    </row>
    <row r="162" spans="1:11">
      <c r="A162" s="79" t="str">
        <f>'Igneous input'!D162</f>
        <v>807-C5707A</v>
      </c>
      <c r="B162" s="79">
        <f>'Igneous input'!E162</f>
        <v>27</v>
      </c>
      <c r="C162" s="79">
        <f>'Igneous input'!F162</f>
        <v>4</v>
      </c>
      <c r="D162" s="78" t="str">
        <f>'Igneous input'!G162</f>
        <v>27-4</v>
      </c>
      <c r="E162" s="79">
        <f>'Igneous input'!H162</f>
        <v>0</v>
      </c>
      <c r="F162" s="79">
        <f>'Igneous input'!I162</f>
        <v>55</v>
      </c>
      <c r="H162" s="82"/>
      <c r="I162" s="82"/>
      <c r="J162" s="173" t="str">
        <f>'Igneous input'!M162</f>
        <v>24c</v>
      </c>
      <c r="K162" t="str">
        <f>'Igneous input'!Q162</f>
        <v xml:space="preserve"> Olivine gabbro</v>
      </c>
    </row>
    <row r="163" spans="1:11">
      <c r="A163" s="79" t="str">
        <f>'Igneous input'!D163</f>
        <v>807-C5707A</v>
      </c>
      <c r="B163" s="79">
        <f>'Igneous input'!E163</f>
        <v>28</v>
      </c>
      <c r="C163" s="79">
        <f>'Igneous input'!F163</f>
        <v>1</v>
      </c>
      <c r="D163" s="78" t="str">
        <f>'Igneous input'!G163</f>
        <v>28-1</v>
      </c>
      <c r="E163" s="79">
        <f>'Igneous input'!H163</f>
        <v>0</v>
      </c>
      <c r="F163" s="79">
        <f>'Igneous input'!I163</f>
        <v>89</v>
      </c>
      <c r="H163" s="82"/>
      <c r="I163" s="82"/>
      <c r="J163" s="173" t="str">
        <f>'Igneous input'!M163</f>
        <v>24c</v>
      </c>
      <c r="K163" t="str">
        <f>'Igneous input'!Q163</f>
        <v xml:space="preserve"> Olivine gabbro</v>
      </c>
    </row>
    <row r="164" spans="1:11">
      <c r="A164" s="79" t="str">
        <f>'Igneous input'!D164</f>
        <v>807-C5707A</v>
      </c>
      <c r="B164" s="79">
        <f>'Igneous input'!E164</f>
        <v>28</v>
      </c>
      <c r="C164" s="79">
        <f>'Igneous input'!F164</f>
        <v>2</v>
      </c>
      <c r="D164" s="78" t="str">
        <f>'Igneous input'!G164</f>
        <v>28-2</v>
      </c>
      <c r="E164" s="79">
        <f>'Igneous input'!H164</f>
        <v>0</v>
      </c>
      <c r="F164" s="79">
        <f>'Igneous input'!I164</f>
        <v>78</v>
      </c>
      <c r="H164" s="82"/>
      <c r="I164" s="82"/>
      <c r="J164" s="173" t="str">
        <f>'Igneous input'!M164</f>
        <v>24c</v>
      </c>
      <c r="K164" t="str">
        <f>'Igneous input'!Q164</f>
        <v xml:space="preserve"> Olivine gabbro</v>
      </c>
    </row>
    <row r="165" spans="1:11">
      <c r="A165" s="79" t="str">
        <f>'Igneous input'!D165</f>
        <v>807-C5707A</v>
      </c>
      <c r="B165" s="79">
        <f>'Igneous input'!E165</f>
        <v>28</v>
      </c>
      <c r="C165" s="79">
        <f>'Igneous input'!F165</f>
        <v>3</v>
      </c>
      <c r="D165" s="78" t="str">
        <f>'Igneous input'!G165</f>
        <v>28-3</v>
      </c>
      <c r="E165" s="79">
        <f>'Igneous input'!H165</f>
        <v>0</v>
      </c>
      <c r="F165" s="79">
        <f>'Igneous input'!I165</f>
        <v>99</v>
      </c>
      <c r="H165" s="82"/>
      <c r="I165" s="82"/>
      <c r="J165" s="173" t="str">
        <f>'Igneous input'!M165</f>
        <v>24c</v>
      </c>
      <c r="K165" t="str">
        <f>'Igneous input'!Q165</f>
        <v xml:space="preserve"> Olivine gabbro</v>
      </c>
    </row>
    <row r="166" spans="1:11">
      <c r="A166" s="79" t="str">
        <f>'Igneous input'!D166</f>
        <v>807-C5707A</v>
      </c>
      <c r="B166" s="79">
        <f>'Igneous input'!E166</f>
        <v>28</v>
      </c>
      <c r="C166" s="79">
        <f>'Igneous input'!F166</f>
        <v>4</v>
      </c>
      <c r="D166" s="78" t="str">
        <f>'Igneous input'!G166</f>
        <v>28-4</v>
      </c>
      <c r="E166" s="79">
        <f>'Igneous input'!H166</f>
        <v>0</v>
      </c>
      <c r="F166" s="79">
        <f>'Igneous input'!I166</f>
        <v>43</v>
      </c>
      <c r="H166" s="82"/>
      <c r="I166" s="82"/>
      <c r="J166" s="173" t="str">
        <f>'Igneous input'!M166</f>
        <v>24c</v>
      </c>
      <c r="K166" t="str">
        <f>'Igneous input'!Q166</f>
        <v xml:space="preserve"> Olivine gabbro</v>
      </c>
    </row>
    <row r="167" spans="1:11" s="122" customFormat="1">
      <c r="A167" s="79" t="str">
        <f>'Igneous input'!D167</f>
        <v>807-C5707A</v>
      </c>
      <c r="B167" s="79">
        <f>'Igneous input'!E167</f>
        <v>29</v>
      </c>
      <c r="C167" s="79">
        <f>'Igneous input'!F167</f>
        <v>1</v>
      </c>
      <c r="D167" s="78" t="str">
        <f>'Igneous input'!G167</f>
        <v>29-1</v>
      </c>
      <c r="E167" s="79">
        <f>'Igneous input'!H167</f>
        <v>0</v>
      </c>
      <c r="F167" s="79">
        <f>'Igneous input'!I167</f>
        <v>89</v>
      </c>
      <c r="G167" s="103"/>
      <c r="H167" s="104"/>
      <c r="I167" s="104"/>
      <c r="J167" s="173" t="str">
        <f>'Igneous input'!M167</f>
        <v>24c</v>
      </c>
      <c r="K167" t="str">
        <f>'Igneous input'!Q167</f>
        <v xml:space="preserve"> Olivine gabbro</v>
      </c>
    </row>
    <row r="168" spans="1:11">
      <c r="A168" s="79" t="str">
        <f>'Igneous input'!D168</f>
        <v>807-C5707A</v>
      </c>
      <c r="B168" s="79">
        <f>'Igneous input'!E168</f>
        <v>29</v>
      </c>
      <c r="C168" s="79">
        <f>'Igneous input'!F168</f>
        <v>2</v>
      </c>
      <c r="D168" s="78" t="str">
        <f>'Igneous input'!G168</f>
        <v>29-2</v>
      </c>
      <c r="E168" s="79">
        <f>'Igneous input'!H168</f>
        <v>0</v>
      </c>
      <c r="F168" s="79">
        <f>'Igneous input'!I168</f>
        <v>76</v>
      </c>
      <c r="H168" s="82"/>
      <c r="I168" s="82"/>
      <c r="J168" s="173" t="str">
        <f>'Igneous input'!M168</f>
        <v>24c</v>
      </c>
      <c r="K168" t="str">
        <f>'Igneous input'!Q168</f>
        <v xml:space="preserve"> Olivine gabbro</v>
      </c>
    </row>
    <row r="169" spans="1:11">
      <c r="A169" s="79" t="str">
        <f>'Igneous input'!D169</f>
        <v>807-C5707A</v>
      </c>
      <c r="B169" s="79">
        <f>'Igneous input'!E169</f>
        <v>29</v>
      </c>
      <c r="C169" s="79">
        <f>'Igneous input'!F169</f>
        <v>3</v>
      </c>
      <c r="D169" s="78" t="str">
        <f>'Igneous input'!G169</f>
        <v>29-3</v>
      </c>
      <c r="E169" s="79">
        <f>'Igneous input'!H169</f>
        <v>0</v>
      </c>
      <c r="F169" s="79">
        <f>'Igneous input'!I169</f>
        <v>82</v>
      </c>
      <c r="H169" s="82"/>
      <c r="I169" s="82"/>
      <c r="J169" s="173">
        <f>'Igneous input'!M169</f>
        <v>25</v>
      </c>
      <c r="K169" t="str">
        <f>'Igneous input'!Q169</f>
        <v xml:space="preserve"> Gabbro</v>
      </c>
    </row>
    <row r="170" spans="1:11" s="129" customFormat="1">
      <c r="A170" s="79" t="str">
        <f>'Igneous input'!D170</f>
        <v>807-C5707A</v>
      </c>
      <c r="B170" s="79">
        <f>'Igneous input'!E170</f>
        <v>29</v>
      </c>
      <c r="C170" s="79">
        <f>'Igneous input'!F170</f>
        <v>3</v>
      </c>
      <c r="D170" s="78" t="str">
        <f>'Igneous input'!G170</f>
        <v>29-3</v>
      </c>
      <c r="E170" s="79">
        <f>'Igneous input'!H170</f>
        <v>82</v>
      </c>
      <c r="F170" s="79">
        <f>'Igneous input'!I170</f>
        <v>93.5</v>
      </c>
      <c r="G170" s="114"/>
      <c r="H170" s="115"/>
      <c r="I170" s="115"/>
      <c r="J170" s="173" t="str">
        <f>'Igneous input'!M170</f>
        <v>26b</v>
      </c>
      <c r="K170" t="str">
        <f>'Igneous input'!Q170</f>
        <v>Hornblende-bearing  Gabbronorite</v>
      </c>
    </row>
    <row r="171" spans="1:11">
      <c r="A171" s="79" t="str">
        <f>'Igneous input'!D171</f>
        <v>807-C5707A</v>
      </c>
      <c r="B171" s="79">
        <f>'Igneous input'!E171</f>
        <v>29</v>
      </c>
      <c r="C171" s="79">
        <f>'Igneous input'!F171</f>
        <v>4</v>
      </c>
      <c r="D171" s="78" t="str">
        <f>'Igneous input'!G171</f>
        <v>29-4</v>
      </c>
      <c r="E171" s="79">
        <f>'Igneous input'!H171</f>
        <v>0</v>
      </c>
      <c r="F171" s="79">
        <f>'Igneous input'!I171</f>
        <v>4</v>
      </c>
      <c r="H171" s="82"/>
      <c r="I171" s="82"/>
      <c r="J171" s="173" t="str">
        <f>'Igneous input'!M171</f>
        <v>26b</v>
      </c>
      <c r="K171" t="str">
        <f>'Igneous input'!Q171</f>
        <v>Hornblende-bearing  Gabbronorite</v>
      </c>
    </row>
    <row r="172" spans="1:11">
      <c r="A172" s="79" t="str">
        <f>'Igneous input'!D172</f>
        <v>807-C5707A</v>
      </c>
      <c r="B172" s="79">
        <f>'Igneous input'!E172</f>
        <v>29</v>
      </c>
      <c r="C172" s="79">
        <f>'Igneous input'!F172</f>
        <v>4</v>
      </c>
      <c r="D172" s="78" t="str">
        <f>'Igneous input'!G172</f>
        <v>29-4</v>
      </c>
      <c r="E172" s="79">
        <f>'Igneous input'!H172</f>
        <v>4</v>
      </c>
      <c r="F172" s="79">
        <f>'Igneous input'!I172</f>
        <v>22</v>
      </c>
      <c r="H172" s="82"/>
      <c r="I172" s="82"/>
      <c r="J172" s="173" t="str">
        <f>'Igneous input'!M172</f>
        <v>26c</v>
      </c>
      <c r="K172" t="str">
        <f>'Igneous input'!Q172</f>
        <v xml:space="preserve"> Olivine gabbro</v>
      </c>
    </row>
    <row r="173" spans="1:11">
      <c r="A173" s="79" t="str">
        <f>'Igneous input'!D173</f>
        <v>807-C5707A</v>
      </c>
      <c r="B173" s="79">
        <f>'Igneous input'!E173</f>
        <v>29</v>
      </c>
      <c r="C173" s="79">
        <f>'Igneous input'!F173</f>
        <v>4</v>
      </c>
      <c r="D173" s="78" t="str">
        <f>'Igneous input'!G173</f>
        <v>29-4</v>
      </c>
      <c r="E173" s="79">
        <f>'Igneous input'!H173</f>
        <v>22</v>
      </c>
      <c r="F173" s="79">
        <f>'Igneous input'!I173</f>
        <v>47.5</v>
      </c>
      <c r="H173" s="82"/>
      <c r="I173" s="82"/>
      <c r="J173" s="173" t="str">
        <f>'Igneous input'!M173</f>
        <v>26d</v>
      </c>
      <c r="K173" t="str">
        <f>'Igneous input'!Q173</f>
        <v>Hornblende-bearing  Gabbronorite</v>
      </c>
    </row>
    <row r="174" spans="1:11">
      <c r="A174" s="79" t="str">
        <f>'Igneous input'!D174</f>
        <v>807-C5707A</v>
      </c>
      <c r="B174" s="79">
        <f>'Igneous input'!E174</f>
        <v>30</v>
      </c>
      <c r="C174" s="79">
        <f>'Igneous input'!F174</f>
        <v>1</v>
      </c>
      <c r="D174" s="78" t="str">
        <f>'Igneous input'!G174</f>
        <v>30-1</v>
      </c>
      <c r="E174" s="79">
        <f>'Igneous input'!H174</f>
        <v>0</v>
      </c>
      <c r="F174" s="79">
        <f>'Igneous input'!I174</f>
        <v>11</v>
      </c>
      <c r="H174" s="82"/>
      <c r="I174" s="82"/>
      <c r="J174" s="173" t="str">
        <f>'Igneous input'!M174</f>
        <v>26d</v>
      </c>
      <c r="K174" t="str">
        <f>'Igneous input'!Q174</f>
        <v>Hornblende-bearing  Gabbronorite</v>
      </c>
    </row>
    <row r="175" spans="1:11">
      <c r="A175" s="79" t="str">
        <f>'Igneous input'!D175</f>
        <v>807-C5707A</v>
      </c>
      <c r="B175" s="79">
        <f>'Igneous input'!E175</f>
        <v>30</v>
      </c>
      <c r="C175" s="79">
        <f>'Igneous input'!F175</f>
        <v>1</v>
      </c>
      <c r="D175" s="78" t="str">
        <f>'Igneous input'!G175</f>
        <v>30-1</v>
      </c>
      <c r="E175" s="79">
        <f>'Igneous input'!H175</f>
        <v>11</v>
      </c>
      <c r="F175" s="79">
        <f>'Igneous input'!I175</f>
        <v>21</v>
      </c>
      <c r="H175" s="82"/>
      <c r="I175" s="82"/>
      <c r="J175" s="173">
        <f>'Igneous input'!M175</f>
        <v>27</v>
      </c>
      <c r="K175" t="str">
        <f>'Igneous input'!Q175</f>
        <v xml:space="preserve"> Alluvium</v>
      </c>
    </row>
    <row r="176" spans="1:11">
      <c r="A176" s="79" t="str">
        <f>'Igneous input'!D176</f>
        <v>807-C5707A</v>
      </c>
      <c r="B176" s="79">
        <f>'Igneous input'!E176</f>
        <v>30</v>
      </c>
      <c r="C176" s="79">
        <f>'Igneous input'!F176</f>
        <v>1</v>
      </c>
      <c r="D176" s="78" t="str">
        <f>'Igneous input'!G176</f>
        <v>30-1</v>
      </c>
      <c r="E176" s="79">
        <f>'Igneous input'!H176</f>
        <v>21</v>
      </c>
      <c r="F176" s="79">
        <f>'Igneous input'!I176</f>
        <v>52</v>
      </c>
      <c r="H176" s="82"/>
      <c r="I176" s="82"/>
      <c r="J176" s="173">
        <f>'Igneous input'!M176</f>
        <v>28</v>
      </c>
      <c r="K176" t="str">
        <f>'Igneous input'!Q176</f>
        <v xml:space="preserve"> Olivine gabbro</v>
      </c>
    </row>
    <row r="177" spans="1:11">
      <c r="A177" s="79" t="str">
        <f>'Igneous input'!D177</f>
        <v>807-C5707A</v>
      </c>
      <c r="B177" s="79">
        <f>'Igneous input'!E177</f>
        <v>30</v>
      </c>
      <c r="C177" s="79">
        <f>'Igneous input'!F177</f>
        <v>2</v>
      </c>
      <c r="D177" s="78" t="str">
        <f>'Igneous input'!G177</f>
        <v>30-2</v>
      </c>
      <c r="E177" s="79">
        <f>'Igneous input'!H177</f>
        <v>0</v>
      </c>
      <c r="F177" s="79">
        <f>'Igneous input'!I177</f>
        <v>60</v>
      </c>
      <c r="H177" s="82"/>
      <c r="I177" s="82"/>
      <c r="J177" s="173">
        <f>'Igneous input'!M177</f>
        <v>28</v>
      </c>
      <c r="K177" t="str">
        <f>'Igneous input'!Q177</f>
        <v xml:space="preserve"> Olivine gabbro</v>
      </c>
    </row>
    <row r="178" spans="1:11">
      <c r="A178" s="79" t="str">
        <f>'Igneous input'!D178</f>
        <v>807-C5707A</v>
      </c>
      <c r="B178" s="79">
        <f>'Igneous input'!E178</f>
        <v>30</v>
      </c>
      <c r="C178" s="79">
        <f>'Igneous input'!F178</f>
        <v>3</v>
      </c>
      <c r="D178" s="78" t="str">
        <f>'Igneous input'!G178</f>
        <v>30-3</v>
      </c>
      <c r="E178" s="79">
        <f>'Igneous input'!H178</f>
        <v>0</v>
      </c>
      <c r="F178" s="79">
        <f>'Igneous input'!I178</f>
        <v>5</v>
      </c>
      <c r="H178" s="82"/>
      <c r="I178" s="82"/>
      <c r="J178" s="173">
        <f>'Igneous input'!M178</f>
        <v>29</v>
      </c>
      <c r="K178" t="str">
        <f>'Igneous input'!Q178</f>
        <v xml:space="preserve"> Alluvium</v>
      </c>
    </row>
    <row r="179" spans="1:11">
      <c r="A179" s="79" t="str">
        <f>'Igneous input'!D179</f>
        <v>807-C5707A</v>
      </c>
      <c r="B179" s="79">
        <f>'Igneous input'!E179</f>
        <v>30</v>
      </c>
      <c r="C179" s="79">
        <f>'Igneous input'!F179</f>
        <v>3</v>
      </c>
      <c r="D179" s="78" t="str">
        <f>'Igneous input'!G179</f>
        <v>30-3</v>
      </c>
      <c r="E179" s="79">
        <f>'Igneous input'!H179</f>
        <v>5</v>
      </c>
      <c r="F179" s="79">
        <f>'Igneous input'!I179</f>
        <v>46.5</v>
      </c>
      <c r="H179" s="82"/>
      <c r="I179" s="82"/>
      <c r="J179" s="173" t="str">
        <f>'Igneous input'!M179</f>
        <v>30a</v>
      </c>
      <c r="K179" t="str">
        <f>'Igneous input'!Q179</f>
        <v xml:space="preserve"> Olivine gabbro</v>
      </c>
    </row>
    <row r="180" spans="1:11">
      <c r="A180" s="79" t="str">
        <f>'Igneous input'!D180</f>
        <v>807-C5707A</v>
      </c>
      <c r="B180" s="79">
        <f>'Igneous input'!E180</f>
        <v>30</v>
      </c>
      <c r="C180" s="79">
        <f>'Igneous input'!F180</f>
        <v>3</v>
      </c>
      <c r="D180" s="78" t="str">
        <f>'Igneous input'!G180</f>
        <v>30-3</v>
      </c>
      <c r="E180" s="79">
        <f>'Igneous input'!H180</f>
        <v>46.5</v>
      </c>
      <c r="F180" s="79">
        <f>'Igneous input'!I180</f>
        <v>67</v>
      </c>
      <c r="H180" s="82"/>
      <c r="I180" s="82"/>
      <c r="J180" s="173" t="str">
        <f>'Igneous input'!M180</f>
        <v>30b</v>
      </c>
      <c r="K180" t="str">
        <f>'Igneous input'!Q180</f>
        <v>Hornblende-bearing  Gabbro</v>
      </c>
    </row>
    <row r="181" spans="1:11">
      <c r="A181" s="79" t="str">
        <f>'Igneous input'!D181</f>
        <v>807-C5707A</v>
      </c>
      <c r="B181" s="79">
        <f>'Igneous input'!E181</f>
        <v>31</v>
      </c>
      <c r="C181" s="79">
        <f>'Igneous input'!F181</f>
        <v>1</v>
      </c>
      <c r="D181" s="78" t="str">
        <f>'Igneous input'!G181</f>
        <v>31-1</v>
      </c>
      <c r="E181" s="79">
        <f>'Igneous input'!H181</f>
        <v>0</v>
      </c>
      <c r="F181" s="79">
        <f>'Igneous input'!I181</f>
        <v>5.5</v>
      </c>
      <c r="H181" s="82"/>
      <c r="I181" s="82"/>
      <c r="J181" s="173" t="str">
        <f>'Igneous input'!M181</f>
        <v>30b</v>
      </c>
      <c r="K181" t="str">
        <f>'Igneous input'!Q181</f>
        <v>Hornblende-bearing  Gabbro</v>
      </c>
    </row>
    <row r="182" spans="1:11">
      <c r="A182" s="79" t="str">
        <f>'Igneous input'!D182</f>
        <v>807-C5707A</v>
      </c>
      <c r="B182" s="79">
        <f>'Igneous input'!E182</f>
        <v>31</v>
      </c>
      <c r="C182" s="79">
        <f>'Igneous input'!F182</f>
        <v>1</v>
      </c>
      <c r="D182" s="78" t="str">
        <f>'Igneous input'!G182</f>
        <v>31-1</v>
      </c>
      <c r="E182" s="79">
        <f>'Igneous input'!H182</f>
        <v>5.5</v>
      </c>
      <c r="F182" s="79">
        <f>'Igneous input'!I182</f>
        <v>46</v>
      </c>
      <c r="H182" s="82"/>
      <c r="I182" s="82"/>
      <c r="J182" s="173" t="str">
        <f>'Igneous input'!M182</f>
        <v>30c</v>
      </c>
      <c r="K182" t="str">
        <f>'Igneous input'!Q182</f>
        <v xml:space="preserve"> Olivine gabbro</v>
      </c>
    </row>
    <row r="183" spans="1:11">
      <c r="A183" s="79" t="str">
        <f>'Igneous input'!D183</f>
        <v>807-C5707A</v>
      </c>
      <c r="B183" s="79">
        <f>'Igneous input'!E183</f>
        <v>31</v>
      </c>
      <c r="C183" s="79">
        <f>'Igneous input'!F183</f>
        <v>1</v>
      </c>
      <c r="D183" s="78" t="str">
        <f>'Igneous input'!G183</f>
        <v>31-1</v>
      </c>
      <c r="E183" s="79">
        <f>'Igneous input'!H183</f>
        <v>76</v>
      </c>
      <c r="F183" s="79">
        <f>'Igneous input'!I183</f>
        <v>62</v>
      </c>
      <c r="H183" s="82"/>
      <c r="I183" s="82"/>
      <c r="J183" s="173" t="str">
        <f>'Igneous input'!M183</f>
        <v>30d</v>
      </c>
      <c r="K183" t="str">
        <f>'Igneous input'!Q183</f>
        <v>Hornblende-bearing  Gabbro</v>
      </c>
    </row>
    <row r="184" spans="1:11">
      <c r="A184" s="79" t="str">
        <f>'Igneous input'!D184</f>
        <v>807-C5707A</v>
      </c>
      <c r="B184" s="79">
        <f>'Igneous input'!E184</f>
        <v>31</v>
      </c>
      <c r="C184" s="79">
        <f>'Igneous input'!F184</f>
        <v>1</v>
      </c>
      <c r="D184" s="78" t="str">
        <f>'Igneous input'!G184</f>
        <v>31-1</v>
      </c>
      <c r="E184" s="79">
        <f>'Igneous input'!H184</f>
        <v>62</v>
      </c>
      <c r="F184" s="79">
        <f>'Igneous input'!I184</f>
        <v>77</v>
      </c>
      <c r="H184" s="82"/>
      <c r="I184" s="82"/>
      <c r="J184" s="173" t="str">
        <f>'Igneous input'!M184</f>
        <v>30e</v>
      </c>
      <c r="K184" t="str">
        <f>'Igneous input'!Q184</f>
        <v xml:space="preserve"> Olivine gabbro</v>
      </c>
    </row>
    <row r="185" spans="1:11">
      <c r="A185" s="79" t="str">
        <f>'Igneous input'!D185</f>
        <v>807-C5707A</v>
      </c>
      <c r="B185" s="79">
        <f>'Igneous input'!E185</f>
        <v>31</v>
      </c>
      <c r="C185" s="79">
        <f>'Igneous input'!F185</f>
        <v>2</v>
      </c>
      <c r="D185" s="78" t="str">
        <f>'Igneous input'!G185</f>
        <v>31-2</v>
      </c>
      <c r="E185" s="79">
        <f>'Igneous input'!H185</f>
        <v>0</v>
      </c>
      <c r="F185" s="79">
        <f>'Igneous input'!I185</f>
        <v>86.5</v>
      </c>
      <c r="H185" s="82"/>
      <c r="I185" s="82"/>
      <c r="J185" s="173">
        <f>'Igneous input'!M185</f>
        <v>31</v>
      </c>
      <c r="K185" t="str">
        <f>'Igneous input'!Q185</f>
        <v xml:space="preserve"> Olivine gabbro</v>
      </c>
    </row>
    <row r="186" spans="1:11">
      <c r="A186" s="79" t="str">
        <f>'Igneous input'!D186</f>
        <v>807-C5707A</v>
      </c>
      <c r="B186" s="79">
        <f>'Igneous input'!E186</f>
        <v>32</v>
      </c>
      <c r="C186" s="79">
        <f>'Igneous input'!F186</f>
        <v>1</v>
      </c>
      <c r="D186" s="78" t="str">
        <f>'Igneous input'!G186</f>
        <v>32-1</v>
      </c>
      <c r="E186" s="79">
        <f>'Igneous input'!H186</f>
        <v>0</v>
      </c>
      <c r="F186" s="79">
        <f>'Igneous input'!I186</f>
        <v>52</v>
      </c>
      <c r="H186" s="82"/>
      <c r="I186" s="82"/>
      <c r="J186" s="173">
        <f>'Igneous input'!M186</f>
        <v>31</v>
      </c>
      <c r="K186" t="str">
        <f>'Igneous input'!Q186</f>
        <v xml:space="preserve"> Olivine gabbro</v>
      </c>
    </row>
    <row r="187" spans="1:11">
      <c r="A187" s="79" t="str">
        <f>'Igneous input'!D187</f>
        <v>807-C5707A</v>
      </c>
      <c r="B187" s="79">
        <f>'Igneous input'!E187</f>
        <v>32</v>
      </c>
      <c r="C187" s="79">
        <f>'Igneous input'!F187</f>
        <v>1</v>
      </c>
      <c r="D187" s="78" t="str">
        <f>'Igneous input'!G187</f>
        <v>32-1</v>
      </c>
      <c r="E187" s="79">
        <f>'Igneous input'!H187</f>
        <v>52</v>
      </c>
      <c r="F187" s="79">
        <f>'Igneous input'!I187</f>
        <v>96.5</v>
      </c>
      <c r="H187" s="82"/>
      <c r="I187" s="82"/>
      <c r="J187" s="173">
        <f>'Igneous input'!M187</f>
        <v>32</v>
      </c>
      <c r="K187" t="str">
        <f>'Igneous input'!Q187</f>
        <v>Plagioclase-bearing Wehrlite</v>
      </c>
    </row>
    <row r="188" spans="1:11">
      <c r="A188" s="79" t="str">
        <f>'Igneous input'!D188</f>
        <v>807-C5707A</v>
      </c>
      <c r="B188" s="79">
        <f>'Igneous input'!E188</f>
        <v>32</v>
      </c>
      <c r="C188" s="79">
        <f>'Igneous input'!F188</f>
        <v>2</v>
      </c>
      <c r="D188" s="78" t="str">
        <f>'Igneous input'!G188</f>
        <v>32-2</v>
      </c>
      <c r="E188" s="79">
        <f>'Igneous input'!H188</f>
        <v>0</v>
      </c>
      <c r="F188" s="79">
        <f>'Igneous input'!I188</f>
        <v>2</v>
      </c>
      <c r="H188" s="82"/>
      <c r="I188" s="82"/>
      <c r="J188" s="173">
        <f>'Igneous input'!M188</f>
        <v>32</v>
      </c>
      <c r="K188" t="str">
        <f>'Igneous input'!Q188</f>
        <v>Plagioclase-bearing Wehrlite</v>
      </c>
    </row>
    <row r="189" spans="1:11">
      <c r="A189" s="79" t="str">
        <f>'Igneous input'!D189</f>
        <v>807-C5707A</v>
      </c>
      <c r="B189" s="79">
        <f>'Igneous input'!E189</f>
        <v>32</v>
      </c>
      <c r="C189" s="79">
        <f>'Igneous input'!F189</f>
        <v>2</v>
      </c>
      <c r="D189" s="78" t="str">
        <f>'Igneous input'!G189</f>
        <v>32-2</v>
      </c>
      <c r="E189" s="79">
        <f>'Igneous input'!H189</f>
        <v>2</v>
      </c>
      <c r="F189" s="79">
        <f>'Igneous input'!I189</f>
        <v>72</v>
      </c>
      <c r="H189" s="82"/>
      <c r="I189" s="82"/>
      <c r="J189" s="173">
        <f>'Igneous input'!M189</f>
        <v>33</v>
      </c>
      <c r="K189" t="str">
        <f>'Igneous input'!Q189</f>
        <v xml:space="preserve"> Olivine gabbro</v>
      </c>
    </row>
    <row r="190" spans="1:11">
      <c r="A190" s="79" t="str">
        <f>'Igneous input'!D190</f>
        <v>807-C5707A</v>
      </c>
      <c r="B190" s="79">
        <f>'Igneous input'!E190</f>
        <v>32</v>
      </c>
      <c r="C190" s="79">
        <f>'Igneous input'!F190</f>
        <v>3</v>
      </c>
      <c r="D190" s="78" t="str">
        <f>'Igneous input'!G190</f>
        <v>32-3</v>
      </c>
      <c r="E190" s="79">
        <f>'Igneous input'!H190</f>
        <v>0</v>
      </c>
      <c r="F190" s="79">
        <f>'Igneous input'!I190</f>
        <v>55</v>
      </c>
      <c r="H190" s="82"/>
      <c r="I190" s="82"/>
      <c r="J190" s="173">
        <f>'Igneous input'!M190</f>
        <v>33</v>
      </c>
      <c r="K190" t="str">
        <f>'Igneous input'!Q190</f>
        <v xml:space="preserve"> Olivine gabbro</v>
      </c>
    </row>
    <row r="191" spans="1:11">
      <c r="A191" s="79" t="str">
        <f>'Igneous input'!D191</f>
        <v>807-C5707A</v>
      </c>
      <c r="B191" s="79">
        <f>'Igneous input'!E191</f>
        <v>32</v>
      </c>
      <c r="C191" s="79">
        <f>'Igneous input'!F191</f>
        <v>4</v>
      </c>
      <c r="D191" s="78" t="str">
        <f>'Igneous input'!G191</f>
        <v>32-4</v>
      </c>
      <c r="E191" s="79">
        <f>'Igneous input'!H191</f>
        <v>0</v>
      </c>
      <c r="F191" s="79">
        <f>'Igneous input'!I191</f>
        <v>84.5</v>
      </c>
      <c r="H191" s="82"/>
      <c r="I191" s="82"/>
      <c r="J191" s="173">
        <f>'Igneous input'!M191</f>
        <v>33</v>
      </c>
      <c r="K191" t="str">
        <f>'Igneous input'!Q191</f>
        <v xml:space="preserve"> Olivine gabbro</v>
      </c>
    </row>
    <row r="192" spans="1:11">
      <c r="A192" s="79" t="str">
        <f>'Igneous input'!D192</f>
        <v>807-C5707A</v>
      </c>
      <c r="B192" s="79">
        <f>'Igneous input'!E192</f>
        <v>33</v>
      </c>
      <c r="C192" s="79">
        <f>'Igneous input'!F192</f>
        <v>1</v>
      </c>
      <c r="D192" s="78" t="str">
        <f>'Igneous input'!G192</f>
        <v>33-1</v>
      </c>
      <c r="E192" s="79">
        <f>'Igneous input'!H192</f>
        <v>0</v>
      </c>
      <c r="F192" s="79">
        <f>'Igneous input'!I192</f>
        <v>79.5</v>
      </c>
      <c r="H192" s="82"/>
      <c r="I192" s="82"/>
      <c r="J192" s="173">
        <f>'Igneous input'!M192</f>
        <v>33</v>
      </c>
      <c r="K192" t="str">
        <f>'Igneous input'!Q192</f>
        <v xml:space="preserve"> Olivine gabbro</v>
      </c>
    </row>
    <row r="193" spans="1:11">
      <c r="A193" s="79" t="str">
        <f>'Igneous input'!D193</f>
        <v>807-C5707A</v>
      </c>
      <c r="B193" s="79">
        <f>'Igneous input'!E193</f>
        <v>33</v>
      </c>
      <c r="C193" s="79">
        <f>'Igneous input'!F193</f>
        <v>2</v>
      </c>
      <c r="D193" s="78" t="str">
        <f>'Igneous input'!G193</f>
        <v>33-2</v>
      </c>
      <c r="E193" s="79">
        <f>'Igneous input'!H193</f>
        <v>0</v>
      </c>
      <c r="F193" s="79">
        <f>'Igneous input'!I193</f>
        <v>75</v>
      </c>
      <c r="H193" s="82"/>
      <c r="I193" s="82"/>
      <c r="J193" s="173">
        <f>'Igneous input'!M193</f>
        <v>33</v>
      </c>
      <c r="K193" t="str">
        <f>'Igneous input'!Q193</f>
        <v xml:space="preserve"> Olivine gabbro</v>
      </c>
    </row>
    <row r="194" spans="1:11">
      <c r="A194" s="79" t="str">
        <f>'Igneous input'!D194</f>
        <v>807-C5707A</v>
      </c>
      <c r="B194" s="79">
        <f>'Igneous input'!E194</f>
        <v>33</v>
      </c>
      <c r="C194" s="79">
        <f>'Igneous input'!F194</f>
        <v>3</v>
      </c>
      <c r="D194" s="78" t="str">
        <f>'Igneous input'!G194</f>
        <v>33-3</v>
      </c>
      <c r="E194" s="79">
        <f>'Igneous input'!H194</f>
        <v>0</v>
      </c>
      <c r="F194" s="79">
        <f>'Igneous input'!I194</f>
        <v>86.5</v>
      </c>
      <c r="H194" s="82"/>
      <c r="I194" s="82"/>
      <c r="J194" s="173">
        <f>'Igneous input'!M194</f>
        <v>33</v>
      </c>
      <c r="K194" t="str">
        <f>'Igneous input'!Q194</f>
        <v xml:space="preserve"> Olivine gabbro</v>
      </c>
    </row>
    <row r="195" spans="1:11">
      <c r="A195" s="79" t="str">
        <f>'Igneous input'!D195</f>
        <v>807-C5707A</v>
      </c>
      <c r="B195" s="79">
        <f>'Igneous input'!E195</f>
        <v>33</v>
      </c>
      <c r="C195" s="79">
        <f>'Igneous input'!F195</f>
        <v>3</v>
      </c>
      <c r="D195" s="78" t="str">
        <f>'Igneous input'!G195</f>
        <v>33-3</v>
      </c>
      <c r="E195" s="79">
        <f>'Igneous input'!H195</f>
        <v>86.5</v>
      </c>
      <c r="F195" s="79">
        <f>'Igneous input'!I195</f>
        <v>89.5</v>
      </c>
      <c r="H195" s="82"/>
      <c r="I195" s="82"/>
      <c r="J195" s="173">
        <f>'Igneous input'!M195</f>
        <v>34</v>
      </c>
      <c r="K195" t="str">
        <f>'Igneous input'!Q195</f>
        <v xml:space="preserve"> Gabbro</v>
      </c>
    </row>
    <row r="196" spans="1:11">
      <c r="A196" s="79" t="str">
        <f>'Igneous input'!D196</f>
        <v>807-C5707A</v>
      </c>
      <c r="B196" s="79">
        <f>'Igneous input'!E196</f>
        <v>33</v>
      </c>
      <c r="C196" s="79">
        <f>'Igneous input'!F196</f>
        <v>4</v>
      </c>
      <c r="D196" s="78" t="str">
        <f>'Igneous input'!G196</f>
        <v>33-4</v>
      </c>
      <c r="E196" s="79">
        <f>'Igneous input'!H196</f>
        <v>0</v>
      </c>
      <c r="F196" s="79">
        <f>'Igneous input'!I196</f>
        <v>64</v>
      </c>
      <c r="H196" s="82"/>
      <c r="I196" s="82"/>
      <c r="J196" s="173">
        <f>'Igneous input'!M196</f>
        <v>34</v>
      </c>
      <c r="K196" t="str">
        <f>'Igneous input'!Q196</f>
        <v xml:space="preserve"> Gabbro</v>
      </c>
    </row>
    <row r="197" spans="1:11">
      <c r="A197" s="79" t="str">
        <f>'Igneous input'!D197</f>
        <v>807-C5707A</v>
      </c>
      <c r="B197" s="79">
        <f>'Igneous input'!E197</f>
        <v>34</v>
      </c>
      <c r="C197" s="79">
        <f>'Igneous input'!F197</f>
        <v>1</v>
      </c>
      <c r="D197" s="78" t="str">
        <f>'Igneous input'!G197</f>
        <v>34-1</v>
      </c>
      <c r="E197" s="79">
        <f>'Igneous input'!H197</f>
        <v>0</v>
      </c>
      <c r="F197" s="79">
        <f>'Igneous input'!I197</f>
        <v>89.5</v>
      </c>
      <c r="H197" s="82"/>
      <c r="I197" s="82"/>
      <c r="J197" s="173">
        <f>'Igneous input'!M197</f>
        <v>34</v>
      </c>
      <c r="K197" t="str">
        <f>'Igneous input'!Q197</f>
        <v xml:space="preserve"> Gabbro</v>
      </c>
    </row>
    <row r="198" spans="1:11">
      <c r="A198" s="79" t="str">
        <f>'Igneous input'!D198</f>
        <v>807-C5707A</v>
      </c>
      <c r="B198" s="79">
        <f>'Igneous input'!E198</f>
        <v>34</v>
      </c>
      <c r="C198" s="79">
        <f>'Igneous input'!F198</f>
        <v>2</v>
      </c>
      <c r="D198" s="78" t="str">
        <f>'Igneous input'!G198</f>
        <v>34-2</v>
      </c>
      <c r="E198" s="79">
        <f>'Igneous input'!H198</f>
        <v>0</v>
      </c>
      <c r="F198" s="79">
        <f>'Igneous input'!I198</f>
        <v>49</v>
      </c>
      <c r="H198" s="82"/>
      <c r="I198" s="82"/>
      <c r="J198" s="173">
        <f>'Igneous input'!M198</f>
        <v>34</v>
      </c>
      <c r="K198" t="str">
        <f>'Igneous input'!Q198</f>
        <v xml:space="preserve"> Gabbro</v>
      </c>
    </row>
    <row r="199" spans="1:11">
      <c r="A199" s="79" t="str">
        <f>'Igneous input'!D199</f>
        <v>807-C5707A</v>
      </c>
      <c r="B199" s="79">
        <f>'Igneous input'!E199</f>
        <v>34</v>
      </c>
      <c r="C199" s="79">
        <f>'Igneous input'!F199</f>
        <v>2</v>
      </c>
      <c r="D199" s="78" t="str">
        <f>'Igneous input'!G199</f>
        <v>34-2</v>
      </c>
      <c r="E199" s="79">
        <f>'Igneous input'!H199</f>
        <v>49</v>
      </c>
      <c r="F199" s="79">
        <f>'Igneous input'!I199</f>
        <v>84.5</v>
      </c>
      <c r="H199" s="82"/>
      <c r="I199" s="82"/>
      <c r="J199" s="173">
        <f>'Igneous input'!M199</f>
        <v>35</v>
      </c>
      <c r="K199" t="str">
        <f>'Igneous input'!Q199</f>
        <v xml:space="preserve"> Olivine gabbro</v>
      </c>
    </row>
    <row r="200" spans="1:11">
      <c r="A200" s="79" t="str">
        <f>'Igneous input'!D200</f>
        <v>807-C5707A</v>
      </c>
      <c r="B200" s="79">
        <f>'Igneous input'!E200</f>
        <v>34</v>
      </c>
      <c r="C200" s="79">
        <f>'Igneous input'!F200</f>
        <v>3</v>
      </c>
      <c r="D200" s="78" t="str">
        <f>'Igneous input'!G200</f>
        <v>34-3</v>
      </c>
      <c r="E200" s="79">
        <f>'Igneous input'!H200</f>
        <v>0</v>
      </c>
      <c r="F200" s="79">
        <f>'Igneous input'!I200</f>
        <v>75.5</v>
      </c>
      <c r="H200" s="82"/>
      <c r="I200" s="82"/>
      <c r="J200" s="173">
        <f>'Igneous input'!M200</f>
        <v>35</v>
      </c>
      <c r="K200" t="str">
        <f>'Igneous input'!Q200</f>
        <v xml:space="preserve"> Olivine gabbro</v>
      </c>
    </row>
    <row r="201" spans="1:11">
      <c r="A201" s="79" t="str">
        <f>'Igneous input'!D201</f>
        <v>807-C5707A</v>
      </c>
      <c r="B201" s="79">
        <f>'Igneous input'!E201</f>
        <v>34</v>
      </c>
      <c r="C201" s="79">
        <f>'Igneous input'!F201</f>
        <v>4</v>
      </c>
      <c r="D201" s="78" t="str">
        <f>'Igneous input'!G201</f>
        <v>34-4</v>
      </c>
      <c r="E201" s="79">
        <f>'Igneous input'!H201</f>
        <v>0</v>
      </c>
      <c r="F201" s="79">
        <f>'Igneous input'!I201</f>
        <v>39</v>
      </c>
      <c r="H201" s="82"/>
      <c r="I201" s="82"/>
      <c r="J201" s="173">
        <f>'Igneous input'!M201</f>
        <v>35</v>
      </c>
      <c r="K201" t="str">
        <f>'Igneous input'!Q201</f>
        <v xml:space="preserve"> Olivine gabbro</v>
      </c>
    </row>
    <row r="202" spans="1:11">
      <c r="A202" s="79" t="str">
        <f>'Igneous input'!D202</f>
        <v>807-C5707A</v>
      </c>
      <c r="B202" s="79">
        <f>'Igneous input'!E202</f>
        <v>34</v>
      </c>
      <c r="C202" s="79">
        <f>'Igneous input'!F202</f>
        <v>4</v>
      </c>
      <c r="D202" s="78" t="str">
        <f>'Igneous input'!G202</f>
        <v>34-4</v>
      </c>
      <c r="E202" s="79">
        <f>'Igneous input'!H202</f>
        <v>39</v>
      </c>
      <c r="F202" s="79">
        <f>'Igneous input'!I202</f>
        <v>51</v>
      </c>
      <c r="H202" s="82"/>
      <c r="I202" s="82"/>
      <c r="J202" s="173" t="str">
        <f>'Igneous input'!M202</f>
        <v>36a</v>
      </c>
      <c r="K202" t="str">
        <f>'Igneous input'!Q202</f>
        <v xml:space="preserve"> Gabbro</v>
      </c>
    </row>
    <row r="203" spans="1:11">
      <c r="A203" s="79" t="str">
        <f>'Igneous input'!D203</f>
        <v>807-C5707A</v>
      </c>
      <c r="B203" s="79">
        <f>'Igneous input'!E203</f>
        <v>35</v>
      </c>
      <c r="C203" s="79">
        <f>'Igneous input'!F203</f>
        <v>1</v>
      </c>
      <c r="D203" s="78" t="str">
        <f>'Igneous input'!G203</f>
        <v>35-1</v>
      </c>
      <c r="E203" s="79">
        <f>'Igneous input'!H203</f>
        <v>0</v>
      </c>
      <c r="F203" s="79">
        <f>'Igneous input'!I203</f>
        <v>77.5</v>
      </c>
      <c r="H203" s="82"/>
      <c r="I203" s="82"/>
      <c r="J203" s="173" t="str">
        <f>'Igneous input'!M203</f>
        <v>36a</v>
      </c>
      <c r="K203" t="str">
        <f>'Igneous input'!Q203</f>
        <v xml:space="preserve"> Gabbro</v>
      </c>
    </row>
    <row r="204" spans="1:11">
      <c r="A204" s="79" t="str">
        <f>'Igneous input'!D204</f>
        <v>807-C5707A</v>
      </c>
      <c r="B204" s="79">
        <f>'Igneous input'!E204</f>
        <v>35</v>
      </c>
      <c r="C204" s="79">
        <f>'Igneous input'!F204</f>
        <v>2</v>
      </c>
      <c r="D204" s="78" t="str">
        <f>'Igneous input'!G204</f>
        <v>35-2</v>
      </c>
      <c r="E204" s="79">
        <f>'Igneous input'!H204</f>
        <v>0</v>
      </c>
      <c r="F204" s="79">
        <f>'Igneous input'!I204</f>
        <v>93.5</v>
      </c>
      <c r="H204" s="82"/>
      <c r="I204" s="82"/>
      <c r="J204" s="173" t="str">
        <f>'Igneous input'!M204</f>
        <v>36a</v>
      </c>
      <c r="K204" t="str">
        <f>'Igneous input'!Q204</f>
        <v xml:space="preserve"> Gabbro</v>
      </c>
    </row>
    <row r="205" spans="1:11">
      <c r="A205" s="79" t="str">
        <f>'Igneous input'!D205</f>
        <v>807-C5707A</v>
      </c>
      <c r="B205" s="79">
        <f>'Igneous input'!E205</f>
        <v>35</v>
      </c>
      <c r="C205" s="79">
        <f>'Igneous input'!F205</f>
        <v>3</v>
      </c>
      <c r="D205" s="78" t="str">
        <f>'Igneous input'!G205</f>
        <v>35-3</v>
      </c>
      <c r="E205" s="79">
        <f>'Igneous input'!H205</f>
        <v>0</v>
      </c>
      <c r="F205" s="79">
        <f>'Igneous input'!I205</f>
        <v>56</v>
      </c>
      <c r="H205" s="82"/>
      <c r="I205" s="82"/>
      <c r="J205" s="173" t="str">
        <f>'Igneous input'!M205</f>
        <v>36a</v>
      </c>
      <c r="K205" t="str">
        <f>'Igneous input'!Q205</f>
        <v xml:space="preserve"> Gabbro</v>
      </c>
    </row>
    <row r="206" spans="1:11">
      <c r="A206" s="79" t="str">
        <f>'Igneous input'!D206</f>
        <v>807-C5707A</v>
      </c>
      <c r="B206" s="79">
        <f>'Igneous input'!E206</f>
        <v>35</v>
      </c>
      <c r="C206" s="79">
        <f>'Igneous input'!F206</f>
        <v>3</v>
      </c>
      <c r="D206" s="78" t="str">
        <f>'Igneous input'!G206</f>
        <v>35-3</v>
      </c>
      <c r="E206" s="79">
        <f>'Igneous input'!H206</f>
        <v>56</v>
      </c>
      <c r="F206" s="79">
        <f>'Igneous input'!I206</f>
        <v>78</v>
      </c>
      <c r="H206" s="82"/>
      <c r="I206" s="82"/>
      <c r="J206" s="173" t="str">
        <f>'Igneous input'!M206</f>
        <v>36b</v>
      </c>
      <c r="K206" t="str">
        <f>'Igneous input'!Q206</f>
        <v>Hornblende-bearing  Gabbro</v>
      </c>
    </row>
    <row r="207" spans="1:11">
      <c r="A207" s="79" t="str">
        <f>'Igneous input'!D207</f>
        <v>807-C5707A</v>
      </c>
      <c r="B207" s="79">
        <f>'Igneous input'!E207</f>
        <v>35</v>
      </c>
      <c r="C207" s="79">
        <f>'Igneous input'!F207</f>
        <v>3</v>
      </c>
      <c r="D207" s="78" t="str">
        <f>'Igneous input'!G207</f>
        <v>35-3</v>
      </c>
      <c r="E207" s="79">
        <f>'Igneous input'!H207</f>
        <v>78</v>
      </c>
      <c r="F207" s="79">
        <f>'Igneous input'!I207</f>
        <v>89</v>
      </c>
      <c r="H207" s="82"/>
      <c r="I207" s="82"/>
      <c r="J207" s="173" t="str">
        <f>'Igneous input'!M207</f>
        <v>36c</v>
      </c>
      <c r="K207" t="str">
        <f>'Igneous input'!Q207</f>
        <v xml:space="preserve"> Gabbro</v>
      </c>
    </row>
    <row r="208" spans="1:11">
      <c r="A208" s="79" t="str">
        <f>'Igneous input'!D208</f>
        <v>807-C5707A</v>
      </c>
      <c r="B208" s="79">
        <f>'Igneous input'!E208</f>
        <v>35</v>
      </c>
      <c r="C208" s="79">
        <f>'Igneous input'!F208</f>
        <v>4</v>
      </c>
      <c r="D208" s="78" t="str">
        <f>'Igneous input'!G208</f>
        <v>35-4</v>
      </c>
      <c r="E208" s="79">
        <f>'Igneous input'!H208</f>
        <v>0</v>
      </c>
      <c r="F208" s="79">
        <f>'Igneous input'!I208</f>
        <v>16</v>
      </c>
      <c r="H208" s="82"/>
      <c r="I208" s="82"/>
      <c r="J208" s="173" t="str">
        <f>'Igneous input'!M208</f>
        <v>36c</v>
      </c>
      <c r="K208" t="str">
        <f>'Igneous input'!Q208</f>
        <v xml:space="preserve"> Gabbro</v>
      </c>
    </row>
    <row r="209" spans="1:11">
      <c r="A209" s="79" t="str">
        <f>'Igneous input'!D209</f>
        <v>807-C5707A</v>
      </c>
      <c r="B209" s="79">
        <f>'Igneous input'!E209</f>
        <v>35</v>
      </c>
      <c r="C209" s="79">
        <f>'Igneous input'!F209</f>
        <v>4</v>
      </c>
      <c r="D209" s="78" t="str">
        <f>'Igneous input'!G209</f>
        <v>35-4</v>
      </c>
      <c r="E209" s="79">
        <f>'Igneous input'!H209</f>
        <v>16</v>
      </c>
      <c r="F209" s="79">
        <f>'Igneous input'!I209</f>
        <v>43</v>
      </c>
      <c r="H209" s="82"/>
      <c r="I209" s="82"/>
      <c r="J209" s="173" t="str">
        <f>'Igneous input'!M209</f>
        <v>37a</v>
      </c>
      <c r="K209" t="str">
        <f>'Igneous input'!Q209</f>
        <v xml:space="preserve"> Olivine gabbro</v>
      </c>
    </row>
    <row r="210" spans="1:11">
      <c r="A210" s="79" t="str">
        <f>'Igneous input'!D210</f>
        <v>807-C5707A</v>
      </c>
      <c r="B210" s="79">
        <f>'Igneous input'!E210</f>
        <v>36</v>
      </c>
      <c r="C210" s="79">
        <f>'Igneous input'!F210</f>
        <v>1</v>
      </c>
      <c r="D210" s="78" t="str">
        <f>'Igneous input'!G210</f>
        <v>36-1</v>
      </c>
      <c r="E210" s="79">
        <f>'Igneous input'!H210</f>
        <v>0</v>
      </c>
      <c r="F210" s="79">
        <f>'Igneous input'!I210</f>
        <v>94.5</v>
      </c>
      <c r="H210" s="82"/>
      <c r="I210" s="82"/>
      <c r="J210" s="173" t="str">
        <f>'Igneous input'!M210</f>
        <v>37a</v>
      </c>
      <c r="K210" t="str">
        <f>'Igneous input'!Q210</f>
        <v xml:space="preserve"> Olivine gabbro</v>
      </c>
    </row>
    <row r="211" spans="1:11">
      <c r="A211" s="79" t="str">
        <f>'Igneous input'!D211</f>
        <v>807-C5707A</v>
      </c>
      <c r="B211" s="79">
        <f>'Igneous input'!E211</f>
        <v>36</v>
      </c>
      <c r="C211" s="79">
        <f>'Igneous input'!F211</f>
        <v>2</v>
      </c>
      <c r="D211" s="78" t="str">
        <f>'Igneous input'!G211</f>
        <v>36-2</v>
      </c>
      <c r="E211" s="79">
        <f>'Igneous input'!H211</f>
        <v>0</v>
      </c>
      <c r="F211" s="79">
        <f>'Igneous input'!I211</f>
        <v>31</v>
      </c>
      <c r="H211" s="82"/>
      <c r="I211" s="82"/>
      <c r="J211" s="173" t="str">
        <f>'Igneous input'!M211</f>
        <v>37a</v>
      </c>
      <c r="K211" t="str">
        <f>'Igneous input'!Q211</f>
        <v xml:space="preserve"> Olivine gabbro</v>
      </c>
    </row>
    <row r="212" spans="1:11">
      <c r="A212" s="79" t="str">
        <f>'Igneous input'!D212</f>
        <v>807-C5707A</v>
      </c>
      <c r="B212" s="79">
        <f>'Igneous input'!E212</f>
        <v>36</v>
      </c>
      <c r="C212" s="79">
        <f>'Igneous input'!F212</f>
        <v>2</v>
      </c>
      <c r="D212" s="78" t="str">
        <f>'Igneous input'!G212</f>
        <v>36-2</v>
      </c>
      <c r="E212" s="79">
        <f>'Igneous input'!H212</f>
        <v>31</v>
      </c>
      <c r="F212" s="79">
        <f>'Igneous input'!I212</f>
        <v>43</v>
      </c>
      <c r="H212" s="82"/>
      <c r="I212" s="82"/>
      <c r="J212" s="173" t="str">
        <f>'Igneous input'!M212</f>
        <v>37b</v>
      </c>
      <c r="K212" t="str">
        <f>'Igneous input'!Q212</f>
        <v xml:space="preserve"> Gabbro</v>
      </c>
    </row>
    <row r="213" spans="1:11">
      <c r="A213" s="79" t="str">
        <f>'Igneous input'!D213</f>
        <v>807-C5707A</v>
      </c>
      <c r="B213" s="79">
        <f>'Igneous input'!E213</f>
        <v>36</v>
      </c>
      <c r="C213" s="79">
        <f>'Igneous input'!F213</f>
        <v>2</v>
      </c>
      <c r="D213" s="78" t="str">
        <f>'Igneous input'!G213</f>
        <v>36-2</v>
      </c>
      <c r="E213" s="79">
        <f>'Igneous input'!H213</f>
        <v>43</v>
      </c>
      <c r="F213" s="79">
        <f>'Igneous input'!I213</f>
        <v>60</v>
      </c>
      <c r="H213" s="82"/>
      <c r="I213" s="82"/>
      <c r="J213" s="173" t="str">
        <f>'Igneous input'!M213</f>
        <v>37c</v>
      </c>
      <c r="K213" t="str">
        <f>'Igneous input'!Q213</f>
        <v xml:space="preserve"> Gabbro</v>
      </c>
    </row>
    <row r="214" spans="1:11">
      <c r="A214" s="79" t="str">
        <f>'Igneous input'!D214</f>
        <v>807-C5707A</v>
      </c>
      <c r="B214" s="79">
        <f>'Igneous input'!E214</f>
        <v>36</v>
      </c>
      <c r="C214" s="79">
        <f>'Igneous input'!F214</f>
        <v>3</v>
      </c>
      <c r="D214" s="78" t="str">
        <f>'Igneous input'!G214</f>
        <v>36-3</v>
      </c>
      <c r="E214" s="79">
        <f>'Igneous input'!H214</f>
        <v>0</v>
      </c>
      <c r="F214" s="79">
        <f>'Igneous input'!I214</f>
        <v>57.5</v>
      </c>
      <c r="H214" s="82"/>
      <c r="I214" s="82"/>
      <c r="J214" s="173" t="str">
        <f>'Igneous input'!M214</f>
        <v>37c</v>
      </c>
      <c r="K214" t="str">
        <f>'Igneous input'!Q214</f>
        <v xml:space="preserve"> Gabbro</v>
      </c>
    </row>
    <row r="215" spans="1:11">
      <c r="A215" s="79" t="str">
        <f>'Igneous input'!D215</f>
        <v>807-C5707A</v>
      </c>
      <c r="B215" s="79">
        <f>'Igneous input'!E215</f>
        <v>36</v>
      </c>
      <c r="C215" s="79">
        <f>'Igneous input'!F215</f>
        <v>4</v>
      </c>
      <c r="D215" s="78" t="str">
        <f>'Igneous input'!G215</f>
        <v>36-4</v>
      </c>
      <c r="E215" s="79">
        <f>'Igneous input'!H215</f>
        <v>0</v>
      </c>
      <c r="F215" s="79">
        <f>'Igneous input'!I215</f>
        <v>97</v>
      </c>
      <c r="H215" s="82"/>
      <c r="I215" s="82"/>
      <c r="J215" s="173" t="str">
        <f>'Igneous input'!M215</f>
        <v>37c</v>
      </c>
      <c r="K215" t="str">
        <f>'Igneous input'!Q215</f>
        <v xml:space="preserve"> Gabbro</v>
      </c>
    </row>
    <row r="216" spans="1:11">
      <c r="A216" s="79" t="str">
        <f>'Igneous input'!D216</f>
        <v>807-C5707A</v>
      </c>
      <c r="B216" s="79">
        <f>'Igneous input'!E216</f>
        <v>37</v>
      </c>
      <c r="C216" s="79">
        <f>'Igneous input'!F216</f>
        <v>1</v>
      </c>
      <c r="D216" s="78" t="str">
        <f>'Igneous input'!G216</f>
        <v>37-1</v>
      </c>
      <c r="E216" s="79">
        <f>'Igneous input'!H216</f>
        <v>0</v>
      </c>
      <c r="F216" s="79">
        <f>'Igneous input'!I216</f>
        <v>11</v>
      </c>
      <c r="H216" s="82"/>
      <c r="I216" s="82"/>
      <c r="J216" s="173" t="str">
        <f>'Igneous input'!M216</f>
        <v>37c</v>
      </c>
      <c r="K216" t="str">
        <f>'Igneous input'!Q216</f>
        <v xml:space="preserve"> Gabbro</v>
      </c>
    </row>
    <row r="217" spans="1:11">
      <c r="A217" s="79" t="str">
        <f>'Igneous input'!D217</f>
        <v>807-C5707A</v>
      </c>
      <c r="B217" s="79">
        <f>'Igneous input'!E217</f>
        <v>37</v>
      </c>
      <c r="C217" s="79">
        <f>'Igneous input'!F217</f>
        <v>1</v>
      </c>
      <c r="D217" s="78" t="str">
        <f>'Igneous input'!G217</f>
        <v>37-1</v>
      </c>
      <c r="E217" s="79">
        <f>'Igneous input'!H217</f>
        <v>11</v>
      </c>
      <c r="F217" s="79">
        <f>'Igneous input'!I217</f>
        <v>34.5</v>
      </c>
      <c r="H217" s="82"/>
      <c r="I217" s="82"/>
      <c r="J217" s="173" t="str">
        <f>'Igneous input'!M217</f>
        <v>37d</v>
      </c>
      <c r="K217" t="str">
        <f>'Igneous input'!Q217</f>
        <v>Hornblende-bearing  Gabbro</v>
      </c>
    </row>
    <row r="218" spans="1:11">
      <c r="A218" s="79" t="str">
        <f>'Igneous input'!D218</f>
        <v>807-C5707A</v>
      </c>
      <c r="B218" s="79">
        <f>'Igneous input'!E218</f>
        <v>37</v>
      </c>
      <c r="C218" s="79">
        <f>'Igneous input'!F218</f>
        <v>1</v>
      </c>
      <c r="D218" s="78" t="str">
        <f>'Igneous input'!G218</f>
        <v>37-1</v>
      </c>
      <c r="E218" s="79">
        <f>'Igneous input'!H218</f>
        <v>34.5</v>
      </c>
      <c r="F218" s="79">
        <f>'Igneous input'!I218</f>
        <v>70</v>
      </c>
      <c r="H218" s="82"/>
      <c r="I218" s="82"/>
      <c r="J218" s="173" t="str">
        <f>'Igneous input'!M218</f>
        <v>37e</v>
      </c>
      <c r="K218" t="str">
        <f>'Igneous input'!Q218</f>
        <v xml:space="preserve"> Gabbro</v>
      </c>
    </row>
    <row r="219" spans="1:11">
      <c r="A219" s="79" t="str">
        <f>'Igneous input'!D219</f>
        <v>807-C5707A</v>
      </c>
      <c r="B219" s="79">
        <f>'Igneous input'!E219</f>
        <v>37</v>
      </c>
      <c r="C219" s="79">
        <f>'Igneous input'!F219</f>
        <v>2</v>
      </c>
      <c r="D219" s="78" t="str">
        <f>'Igneous input'!G219</f>
        <v>37-2</v>
      </c>
      <c r="E219" s="79">
        <f>'Igneous input'!H219</f>
        <v>0</v>
      </c>
      <c r="F219" s="79">
        <f>'Igneous input'!I219</f>
        <v>83</v>
      </c>
      <c r="H219" s="82"/>
      <c r="I219" s="82"/>
      <c r="J219" s="173" t="str">
        <f>'Igneous input'!M219</f>
        <v>37e</v>
      </c>
      <c r="K219" t="str">
        <f>'Igneous input'!Q219</f>
        <v xml:space="preserve"> Gabbro</v>
      </c>
    </row>
    <row r="220" spans="1:11">
      <c r="A220" s="79" t="str">
        <f>'Igneous input'!D220</f>
        <v>807-C5707A</v>
      </c>
      <c r="B220" s="79">
        <f>'Igneous input'!E220</f>
        <v>37</v>
      </c>
      <c r="C220" s="79">
        <f>'Igneous input'!F220</f>
        <v>2</v>
      </c>
      <c r="D220" s="78" t="str">
        <f>'Igneous input'!G220</f>
        <v>37-2</v>
      </c>
      <c r="E220" s="79">
        <f>'Igneous input'!H220</f>
        <v>83</v>
      </c>
      <c r="F220" s="79">
        <f>'Igneous input'!I220</f>
        <v>86.5</v>
      </c>
      <c r="H220" s="82"/>
      <c r="I220" s="82"/>
      <c r="J220" s="173" t="str">
        <f>'Igneous input'!M220</f>
        <v>37f</v>
      </c>
      <c r="K220" t="str">
        <f>'Igneous input'!Q220</f>
        <v xml:space="preserve"> Olivine gabbro</v>
      </c>
    </row>
    <row r="221" spans="1:11">
      <c r="A221" s="79" t="str">
        <f>'Igneous input'!D221</f>
        <v>807-C5707A</v>
      </c>
      <c r="B221" s="79">
        <f>'Igneous input'!E221</f>
        <v>37</v>
      </c>
      <c r="C221" s="79">
        <f>'Igneous input'!F221</f>
        <v>3</v>
      </c>
      <c r="D221" s="78" t="str">
        <f>'Igneous input'!G221</f>
        <v>37-3</v>
      </c>
      <c r="E221" s="79">
        <f>'Igneous input'!H221</f>
        <v>0</v>
      </c>
      <c r="F221" s="79">
        <f>'Igneous input'!I221</f>
        <v>74.5</v>
      </c>
      <c r="H221" s="82"/>
      <c r="I221" s="82"/>
      <c r="J221" s="173" t="str">
        <f>'Igneous input'!M221</f>
        <v>37g</v>
      </c>
      <c r="K221" t="str">
        <f>'Igneous input'!Q221</f>
        <v xml:space="preserve"> Gabbro</v>
      </c>
    </row>
    <row r="222" spans="1:11">
      <c r="A222" s="79" t="str">
        <f>'Igneous input'!D222</f>
        <v>807-C5707A</v>
      </c>
      <c r="B222" s="79">
        <f>'Igneous input'!E222</f>
        <v>37</v>
      </c>
      <c r="C222" s="79">
        <f>'Igneous input'!F222</f>
        <v>3</v>
      </c>
      <c r="D222" s="78" t="str">
        <f>'Igneous input'!G222</f>
        <v>37-3</v>
      </c>
      <c r="E222" s="79">
        <f>'Igneous input'!H222</f>
        <v>74.5</v>
      </c>
      <c r="F222" s="79">
        <f>'Igneous input'!I222</f>
        <v>81</v>
      </c>
      <c r="H222" s="82"/>
      <c r="I222" s="82"/>
      <c r="J222" s="173" t="str">
        <f>'Igneous input'!M222</f>
        <v>37h</v>
      </c>
      <c r="K222" t="str">
        <f>'Igneous input'!Q222</f>
        <v xml:space="preserve"> Olivine gabbro</v>
      </c>
    </row>
    <row r="223" spans="1:11">
      <c r="A223" s="79" t="str">
        <f>'Igneous input'!D223</f>
        <v>807-C5707A</v>
      </c>
      <c r="B223" s="79">
        <f>'Igneous input'!E223</f>
        <v>37</v>
      </c>
      <c r="C223" s="79">
        <f>'Igneous input'!F223</f>
        <v>3</v>
      </c>
      <c r="D223" s="78" t="str">
        <f>'Igneous input'!G223</f>
        <v>37-3</v>
      </c>
      <c r="E223" s="79">
        <f>'Igneous input'!H223</f>
        <v>81</v>
      </c>
      <c r="F223" s="79">
        <f>'Igneous input'!I223</f>
        <v>98.5</v>
      </c>
      <c r="H223" s="82"/>
      <c r="I223" s="82"/>
      <c r="J223" s="173" t="str">
        <f>'Igneous input'!M223</f>
        <v>37i</v>
      </c>
      <c r="K223" t="str">
        <f>'Igneous input'!Q223</f>
        <v xml:space="preserve"> Gabbro</v>
      </c>
    </row>
    <row r="224" spans="1:11">
      <c r="A224" s="79" t="str">
        <f>'Igneous input'!D224</f>
        <v>807-C5707A</v>
      </c>
      <c r="B224" s="79">
        <f>'Igneous input'!E224</f>
        <v>37</v>
      </c>
      <c r="C224" s="79">
        <f>'Igneous input'!F224</f>
        <v>4</v>
      </c>
      <c r="D224" s="78" t="str">
        <f>'Igneous input'!G224</f>
        <v>37-4</v>
      </c>
      <c r="E224" s="79">
        <f>'Igneous input'!H224</f>
        <v>0</v>
      </c>
      <c r="F224" s="79">
        <f>'Igneous input'!I224</f>
        <v>43</v>
      </c>
      <c r="H224" s="82"/>
      <c r="I224" s="82"/>
      <c r="J224" s="173" t="str">
        <f>'Igneous input'!M224</f>
        <v>37i</v>
      </c>
      <c r="K224" t="str">
        <f>'Igneous input'!Q224</f>
        <v xml:space="preserve"> Gabbro</v>
      </c>
    </row>
    <row r="225" spans="1:11">
      <c r="A225" s="79" t="str">
        <f>'Igneous input'!D225</f>
        <v>807-C5707A</v>
      </c>
      <c r="B225" s="79">
        <f>'Igneous input'!E225</f>
        <v>37</v>
      </c>
      <c r="C225" s="79">
        <f>'Igneous input'!F225</f>
        <v>4</v>
      </c>
      <c r="D225" s="78" t="str">
        <f>'Igneous input'!G225</f>
        <v>37-4</v>
      </c>
      <c r="E225" s="79">
        <f>'Igneous input'!H225</f>
        <v>43</v>
      </c>
      <c r="F225" s="79">
        <f>'Igneous input'!I225</f>
        <v>48</v>
      </c>
      <c r="H225" s="82"/>
      <c r="I225" s="82"/>
      <c r="J225" s="173" t="str">
        <f>'Igneous input'!M225</f>
        <v>37j</v>
      </c>
      <c r="K225" t="str">
        <f>'Igneous input'!Q225</f>
        <v xml:space="preserve"> Olivine gabbro</v>
      </c>
    </row>
    <row r="226" spans="1:11">
      <c r="A226" s="79" t="str">
        <f>'Igneous input'!D226</f>
        <v>807-C5707A</v>
      </c>
      <c r="B226" s="79">
        <f>'Igneous input'!E226</f>
        <v>38</v>
      </c>
      <c r="C226" s="79">
        <f>'Igneous input'!F226</f>
        <v>1</v>
      </c>
      <c r="D226" s="78" t="str">
        <f>'Igneous input'!G226</f>
        <v>38-1</v>
      </c>
      <c r="E226" s="79">
        <f>'Igneous input'!H226</f>
        <v>0</v>
      </c>
      <c r="F226" s="79">
        <f>'Igneous input'!I226</f>
        <v>3</v>
      </c>
      <c r="H226" s="82"/>
      <c r="I226" s="82"/>
      <c r="J226" s="173" t="str">
        <f>'Igneous input'!M226</f>
        <v>37j</v>
      </c>
      <c r="K226" t="str">
        <f>'Igneous input'!Q226</f>
        <v xml:space="preserve"> Olivine gabbro</v>
      </c>
    </row>
    <row r="227" spans="1:11">
      <c r="A227" s="79" t="str">
        <f>'Igneous input'!D227</f>
        <v>807-C5707A</v>
      </c>
      <c r="B227" s="79">
        <f>'Igneous input'!E227</f>
        <v>38</v>
      </c>
      <c r="C227" s="79">
        <f>'Igneous input'!F227</f>
        <v>1</v>
      </c>
      <c r="D227" s="78" t="str">
        <f>'Igneous input'!G227</f>
        <v>38-1</v>
      </c>
      <c r="E227" s="79">
        <f>'Igneous input'!H227</f>
        <v>3</v>
      </c>
      <c r="F227" s="79">
        <f>'Igneous input'!I227</f>
        <v>27</v>
      </c>
      <c r="H227" s="82"/>
      <c r="I227" s="82"/>
      <c r="J227" s="173" t="str">
        <f>'Igneous input'!M227</f>
        <v>37k</v>
      </c>
      <c r="K227" t="str">
        <f>'Igneous input'!Q227</f>
        <v xml:space="preserve"> Gabbro</v>
      </c>
    </row>
    <row r="228" spans="1:11">
      <c r="A228" s="79" t="str">
        <f>'Igneous input'!D228</f>
        <v>807-C5707A</v>
      </c>
      <c r="B228" s="79">
        <f>'Igneous input'!E228</f>
        <v>38</v>
      </c>
      <c r="C228" s="79">
        <f>'Igneous input'!F228</f>
        <v>1</v>
      </c>
      <c r="D228" s="78" t="str">
        <f>'Igneous input'!G228</f>
        <v>38-1</v>
      </c>
      <c r="E228" s="79">
        <f>'Igneous input'!H228</f>
        <v>27</v>
      </c>
      <c r="F228" s="79">
        <f>'Igneous input'!I228</f>
        <v>95</v>
      </c>
      <c r="H228" s="82"/>
      <c r="I228" s="82"/>
      <c r="J228" s="173" t="str">
        <f>'Igneous input'!M228</f>
        <v>38a</v>
      </c>
      <c r="K228" t="str">
        <f>'Igneous input'!Q228</f>
        <v xml:space="preserve"> Olivine gabbro</v>
      </c>
    </row>
    <row r="229" spans="1:11">
      <c r="A229" s="79" t="str">
        <f>'Igneous input'!D229</f>
        <v>807-C5707A</v>
      </c>
      <c r="B229" s="79">
        <f>'Igneous input'!E229</f>
        <v>38</v>
      </c>
      <c r="C229" s="79">
        <f>'Igneous input'!F229</f>
        <v>2</v>
      </c>
      <c r="D229" s="78" t="str">
        <f>'Igneous input'!G229</f>
        <v>38-2</v>
      </c>
      <c r="E229" s="79">
        <f>'Igneous input'!H229</f>
        <v>0</v>
      </c>
      <c r="F229" s="79">
        <f>'Igneous input'!I229</f>
        <v>80</v>
      </c>
      <c r="H229" s="82"/>
      <c r="I229" s="82"/>
      <c r="J229" s="173" t="str">
        <f>'Igneous input'!M229</f>
        <v>38a</v>
      </c>
      <c r="K229" t="str">
        <f>'Igneous input'!Q229</f>
        <v xml:space="preserve"> Olivine gabbro</v>
      </c>
    </row>
    <row r="230" spans="1:11">
      <c r="A230" s="79" t="str">
        <f>'Igneous input'!D230</f>
        <v>807-C5707A</v>
      </c>
      <c r="B230" s="79">
        <f>'Igneous input'!E230</f>
        <v>38</v>
      </c>
      <c r="C230" s="79">
        <f>'Igneous input'!F230</f>
        <v>2</v>
      </c>
      <c r="D230" s="78" t="str">
        <f>'Igneous input'!G230</f>
        <v>38-2</v>
      </c>
      <c r="E230" s="79">
        <f>'Igneous input'!H230</f>
        <v>80</v>
      </c>
      <c r="F230" s="79">
        <f>'Igneous input'!I230</f>
        <v>83</v>
      </c>
      <c r="H230" s="82"/>
      <c r="I230" s="82"/>
      <c r="J230" s="173" t="str">
        <f>'Igneous input'!M230</f>
        <v>38b</v>
      </c>
      <c r="K230" t="str">
        <f>'Igneous input'!Q230</f>
        <v xml:space="preserve"> Olivine gabbro</v>
      </c>
    </row>
    <row r="231" spans="1:11">
      <c r="A231" s="79" t="str">
        <f>'Igneous input'!D231</f>
        <v>807-C5707A</v>
      </c>
      <c r="B231" s="79">
        <f>'Igneous input'!E231</f>
        <v>38</v>
      </c>
      <c r="C231" s="79">
        <f>'Igneous input'!F231</f>
        <v>3</v>
      </c>
      <c r="D231" s="78" t="str">
        <f>'Igneous input'!G231</f>
        <v>38-3</v>
      </c>
      <c r="E231" s="79">
        <f>'Igneous input'!H231</f>
        <v>0</v>
      </c>
      <c r="F231" s="79">
        <f>'Igneous input'!I231</f>
        <v>6.5</v>
      </c>
      <c r="H231" s="82"/>
      <c r="I231" s="82"/>
      <c r="J231" s="173" t="str">
        <f>'Igneous input'!M231</f>
        <v>38b</v>
      </c>
      <c r="K231" t="str">
        <f>'Igneous input'!Q231</f>
        <v xml:space="preserve"> Olivine gabbro</v>
      </c>
    </row>
    <row r="232" spans="1:11">
      <c r="A232" s="79" t="str">
        <f>'Igneous input'!D232</f>
        <v>807-C5707A</v>
      </c>
      <c r="B232" s="79">
        <f>'Igneous input'!E232</f>
        <v>38</v>
      </c>
      <c r="C232" s="79">
        <f>'Igneous input'!F232</f>
        <v>3</v>
      </c>
      <c r="D232" s="78" t="str">
        <f>'Igneous input'!G232</f>
        <v>38-3</v>
      </c>
      <c r="E232" s="79">
        <f>'Igneous input'!H232</f>
        <v>6.5</v>
      </c>
      <c r="F232" s="79">
        <f>'Igneous input'!I232</f>
        <v>39</v>
      </c>
      <c r="H232" s="82"/>
      <c r="I232" s="82"/>
      <c r="J232" s="173" t="str">
        <f>'Igneous input'!M232</f>
        <v>38c</v>
      </c>
      <c r="K232" t="str">
        <f>'Igneous input'!Q232</f>
        <v xml:space="preserve"> Olivine gabbro</v>
      </c>
    </row>
    <row r="233" spans="1:11">
      <c r="A233" s="79" t="str">
        <f>'Igneous input'!D233</f>
        <v>807-C5707A</v>
      </c>
      <c r="B233" s="79">
        <f>'Igneous input'!E233</f>
        <v>38</v>
      </c>
      <c r="C233" s="79">
        <f>'Igneous input'!F233</f>
        <v>4</v>
      </c>
      <c r="D233" s="78" t="str">
        <f>'Igneous input'!G233</f>
        <v>38-4</v>
      </c>
      <c r="E233" s="79">
        <f>'Igneous input'!H233</f>
        <v>0</v>
      </c>
      <c r="F233" s="79">
        <f>'Igneous input'!I233</f>
        <v>90.5</v>
      </c>
      <c r="H233" s="82"/>
      <c r="I233" s="82"/>
      <c r="J233" s="173" t="str">
        <f>'Igneous input'!M233</f>
        <v>38c</v>
      </c>
      <c r="K233" t="str">
        <f>'Igneous input'!Q233</f>
        <v xml:space="preserve"> Olivine gabbro</v>
      </c>
    </row>
    <row r="234" spans="1:11">
      <c r="A234" s="79" t="str">
        <f>'Igneous input'!D234</f>
        <v>807-C5707A</v>
      </c>
      <c r="B234" s="79">
        <f>'Igneous input'!E234</f>
        <v>39</v>
      </c>
      <c r="C234" s="79">
        <f>'Igneous input'!F234</f>
        <v>1</v>
      </c>
      <c r="D234" s="78" t="str">
        <f>'Igneous input'!G234</f>
        <v>39-1</v>
      </c>
      <c r="E234" s="79">
        <f>'Igneous input'!H234</f>
        <v>0</v>
      </c>
      <c r="F234" s="79">
        <f>'Igneous input'!I234</f>
        <v>90</v>
      </c>
      <c r="H234" s="82"/>
      <c r="I234" s="82"/>
      <c r="J234" s="173" t="str">
        <f>'Igneous input'!M234</f>
        <v>38c</v>
      </c>
      <c r="K234" t="str">
        <f>'Igneous input'!Q234</f>
        <v xml:space="preserve"> Olivine gabbro</v>
      </c>
    </row>
    <row r="235" spans="1:11">
      <c r="A235" s="79" t="str">
        <f>'Igneous input'!D235</f>
        <v>807-C5707A</v>
      </c>
      <c r="B235" s="79">
        <f>'Igneous input'!E235</f>
        <v>39</v>
      </c>
      <c r="C235" s="79">
        <f>'Igneous input'!F235</f>
        <v>2</v>
      </c>
      <c r="D235" s="78" t="str">
        <f>'Igneous input'!G235</f>
        <v>39-2</v>
      </c>
      <c r="E235" s="79">
        <f>'Igneous input'!H235</f>
        <v>0</v>
      </c>
      <c r="F235" s="79">
        <f>'Igneous input'!I235</f>
        <v>92</v>
      </c>
      <c r="H235" s="82"/>
      <c r="I235" s="82"/>
      <c r="J235" s="173" t="str">
        <f>'Igneous input'!M235</f>
        <v>38c</v>
      </c>
      <c r="K235" t="str">
        <f>'Igneous input'!Q235</f>
        <v xml:space="preserve"> Olivine gabbro</v>
      </c>
    </row>
    <row r="236" spans="1:11">
      <c r="A236" s="79" t="str">
        <f>'Igneous input'!D236</f>
        <v>807-C5707A</v>
      </c>
      <c r="B236" s="79">
        <f>'Igneous input'!E236</f>
        <v>39</v>
      </c>
      <c r="C236" s="79">
        <f>'Igneous input'!F236</f>
        <v>3</v>
      </c>
      <c r="D236" s="78" t="str">
        <f>'Igneous input'!G236</f>
        <v>39-3</v>
      </c>
      <c r="E236" s="79">
        <f>'Igneous input'!H236</f>
        <v>0</v>
      </c>
      <c r="F236" s="79">
        <f>'Igneous input'!I236</f>
        <v>20</v>
      </c>
      <c r="H236" s="82"/>
      <c r="I236" s="82"/>
      <c r="J236" s="173" t="str">
        <f>'Igneous input'!M236</f>
        <v>38c</v>
      </c>
      <c r="K236" t="str">
        <f>'Igneous input'!Q236</f>
        <v xml:space="preserve"> Olivine gabbro</v>
      </c>
    </row>
    <row r="237" spans="1:11">
      <c r="A237" s="79" t="str">
        <f>'Igneous input'!D237</f>
        <v>807-C5707A</v>
      </c>
      <c r="B237" s="79">
        <f>'Igneous input'!E237</f>
        <v>39</v>
      </c>
      <c r="C237" s="79">
        <f>'Igneous input'!F237</f>
        <v>3</v>
      </c>
      <c r="D237" s="78" t="str">
        <f>'Igneous input'!G237</f>
        <v>39-3</v>
      </c>
      <c r="E237" s="79">
        <f>'Igneous input'!H237</f>
        <v>20</v>
      </c>
      <c r="F237" s="79">
        <f>'Igneous input'!I237</f>
        <v>22</v>
      </c>
      <c r="H237" s="82"/>
      <c r="I237" s="82"/>
      <c r="J237" s="173" t="str">
        <f>'Igneous input'!M237</f>
        <v>38d</v>
      </c>
      <c r="K237" t="str">
        <f>'Igneous input'!Q237</f>
        <v xml:space="preserve"> Wehrlite</v>
      </c>
    </row>
    <row r="238" spans="1:11">
      <c r="A238" s="79" t="str">
        <f>'Igneous input'!D238</f>
        <v>807-C5707A</v>
      </c>
      <c r="B238" s="79">
        <f>'Igneous input'!E238</f>
        <v>39</v>
      </c>
      <c r="C238" s="79">
        <f>'Igneous input'!F238</f>
        <v>3</v>
      </c>
      <c r="D238" s="78" t="str">
        <f>'Igneous input'!G238</f>
        <v>39-3</v>
      </c>
      <c r="E238" s="79">
        <f>'Igneous input'!H238</f>
        <v>22</v>
      </c>
      <c r="F238" s="79">
        <f>'Igneous input'!I238</f>
        <v>80</v>
      </c>
      <c r="H238" s="82"/>
      <c r="I238" s="82"/>
      <c r="J238" s="173" t="str">
        <f>'Igneous input'!M238</f>
        <v>38e</v>
      </c>
      <c r="K238" t="str">
        <f>'Igneous input'!Q238</f>
        <v xml:space="preserve"> Olivine gabbro</v>
      </c>
    </row>
    <row r="239" spans="1:11">
      <c r="A239" s="79" t="str">
        <f>'Igneous input'!D239</f>
        <v>807-C5707A</v>
      </c>
      <c r="B239" s="79">
        <f>'Igneous input'!E239</f>
        <v>39</v>
      </c>
      <c r="C239" s="79">
        <f>'Igneous input'!F239</f>
        <v>4</v>
      </c>
      <c r="D239" s="78" t="str">
        <f>'Igneous input'!G239</f>
        <v>39-4</v>
      </c>
      <c r="E239" s="79">
        <f>'Igneous input'!H239</f>
        <v>0</v>
      </c>
      <c r="F239" s="79">
        <f>'Igneous input'!I239</f>
        <v>52</v>
      </c>
      <c r="H239" s="82"/>
      <c r="I239" s="82"/>
      <c r="J239" s="173" t="str">
        <f>'Igneous input'!M239</f>
        <v>38e</v>
      </c>
      <c r="K239" t="str">
        <f>'Igneous input'!Q239</f>
        <v xml:space="preserve"> Olivine gabbro</v>
      </c>
    </row>
    <row r="240" spans="1:11">
      <c r="A240" s="79" t="str">
        <f>'Igneous input'!D240</f>
        <v>807-C5707A</v>
      </c>
      <c r="B240" s="79">
        <f>'Igneous input'!E240</f>
        <v>40</v>
      </c>
      <c r="C240" s="79">
        <f>'Igneous input'!F240</f>
        <v>1</v>
      </c>
      <c r="D240" s="78" t="str">
        <f>'Igneous input'!G240</f>
        <v>40-1</v>
      </c>
      <c r="E240" s="79">
        <f>'Igneous input'!H240</f>
        <v>0</v>
      </c>
      <c r="F240" s="79">
        <f>'Igneous input'!I240</f>
        <v>81</v>
      </c>
      <c r="H240" s="82"/>
      <c r="I240" s="82"/>
      <c r="J240" s="173" t="str">
        <f>'Igneous input'!M240</f>
        <v>38e</v>
      </c>
      <c r="K240" t="str">
        <f>'Igneous input'!Q240</f>
        <v xml:space="preserve"> Olivine gabbro</v>
      </c>
    </row>
    <row r="241" spans="1:11">
      <c r="A241" s="79" t="str">
        <f>'Igneous input'!D241</f>
        <v>807-C5707A</v>
      </c>
      <c r="B241" s="79">
        <f>'Igneous input'!E241</f>
        <v>40</v>
      </c>
      <c r="C241" s="79">
        <f>'Igneous input'!F241</f>
        <v>1</v>
      </c>
      <c r="D241" s="78" t="str">
        <f>'Igneous input'!G241</f>
        <v>40-1</v>
      </c>
      <c r="E241" s="79">
        <f>'Igneous input'!H241</f>
        <v>81</v>
      </c>
      <c r="F241" s="79">
        <f>'Igneous input'!I241</f>
        <v>90</v>
      </c>
      <c r="H241" s="82"/>
      <c r="I241" s="82"/>
      <c r="J241" s="173">
        <f>'Igneous input'!M241</f>
        <v>39</v>
      </c>
      <c r="K241" t="str">
        <f>'Igneous input'!Q241</f>
        <v xml:space="preserve"> Olivine gabbro</v>
      </c>
    </row>
    <row r="242" spans="1:11">
      <c r="A242" s="79" t="str">
        <f>'Igneous input'!D242</f>
        <v>807-C5707A</v>
      </c>
      <c r="B242" s="79">
        <f>'Igneous input'!E242</f>
        <v>40</v>
      </c>
      <c r="C242" s="79">
        <f>'Igneous input'!F242</f>
        <v>2</v>
      </c>
      <c r="D242" s="78" t="str">
        <f>'Igneous input'!G242</f>
        <v>40-2</v>
      </c>
      <c r="E242" s="79">
        <f>'Igneous input'!H242</f>
        <v>0</v>
      </c>
      <c r="F242" s="79">
        <f>'Igneous input'!I242</f>
        <v>18</v>
      </c>
      <c r="H242" s="82"/>
      <c r="I242" s="82"/>
      <c r="J242" s="173">
        <f>'Igneous input'!M242</f>
        <v>39</v>
      </c>
      <c r="K242" t="str">
        <f>'Igneous input'!Q242</f>
        <v xml:space="preserve"> Olivine gabbro</v>
      </c>
    </row>
    <row r="243" spans="1:11">
      <c r="A243" s="79" t="str">
        <f>'Igneous input'!D243</f>
        <v>807-C5707A</v>
      </c>
      <c r="B243" s="79">
        <f>'Igneous input'!E243</f>
        <v>40</v>
      </c>
      <c r="C243" s="79">
        <f>'Igneous input'!F243</f>
        <v>2</v>
      </c>
      <c r="D243" s="78" t="str">
        <f>'Igneous input'!G243</f>
        <v>40-2</v>
      </c>
      <c r="E243" s="79">
        <f>'Igneous input'!H243</f>
        <v>18</v>
      </c>
      <c r="F243" s="79">
        <f>'Igneous input'!I243</f>
        <v>75</v>
      </c>
      <c r="H243" s="82"/>
      <c r="I243" s="82"/>
      <c r="J243" s="173">
        <f>'Igneous input'!M243</f>
        <v>40</v>
      </c>
      <c r="K243" t="str">
        <f>'Igneous input'!Q243</f>
        <v xml:space="preserve"> Olivine gabbro</v>
      </c>
    </row>
    <row r="244" spans="1:11">
      <c r="A244" s="79" t="str">
        <f>'Igneous input'!D244</f>
        <v>807-C5707A</v>
      </c>
      <c r="B244" s="79">
        <f>'Igneous input'!E244</f>
        <v>40</v>
      </c>
      <c r="C244" s="79">
        <f>'Igneous input'!F244</f>
        <v>3</v>
      </c>
      <c r="D244" s="78" t="str">
        <f>'Igneous input'!G244</f>
        <v>40-3</v>
      </c>
      <c r="E244" s="79">
        <f>'Igneous input'!H244</f>
        <v>0</v>
      </c>
      <c r="F244" s="79">
        <f>'Igneous input'!I244</f>
        <v>79</v>
      </c>
      <c r="H244" s="82"/>
      <c r="I244" s="82"/>
      <c r="J244" s="173">
        <f>'Igneous input'!M244</f>
        <v>40</v>
      </c>
      <c r="K244" t="str">
        <f>'Igneous input'!Q244</f>
        <v xml:space="preserve"> Olivine gabbro</v>
      </c>
    </row>
    <row r="245" spans="1:11">
      <c r="A245" s="79" t="str">
        <f>'Igneous input'!D245</f>
        <v>807-C5707A</v>
      </c>
      <c r="B245" s="79">
        <f>'Igneous input'!E245</f>
        <v>40</v>
      </c>
      <c r="C245" s="79">
        <f>'Igneous input'!F245</f>
        <v>4</v>
      </c>
      <c r="D245" s="78" t="str">
        <f>'Igneous input'!G245</f>
        <v>40-4</v>
      </c>
      <c r="E245" s="79">
        <f>'Igneous input'!H245</f>
        <v>0</v>
      </c>
      <c r="F245" s="79">
        <f>'Igneous input'!I245</f>
        <v>39.5</v>
      </c>
      <c r="H245" s="82"/>
      <c r="I245" s="82"/>
      <c r="J245" s="173">
        <f>'Igneous input'!M245</f>
        <v>40</v>
      </c>
      <c r="K245" t="str">
        <f>'Igneous input'!Q245</f>
        <v xml:space="preserve"> Olivine gabbro</v>
      </c>
    </row>
    <row r="246" spans="1:11">
      <c r="A246" s="79" t="str">
        <f>'Igneous input'!D246</f>
        <v>807-C5707A</v>
      </c>
      <c r="B246" s="79">
        <f>'Igneous input'!E246</f>
        <v>41</v>
      </c>
      <c r="C246" s="79">
        <f>'Igneous input'!F246</f>
        <v>1</v>
      </c>
      <c r="D246" s="78" t="str">
        <f>'Igneous input'!G246</f>
        <v>41-1</v>
      </c>
      <c r="E246" s="79">
        <f>'Igneous input'!H246</f>
        <v>0</v>
      </c>
      <c r="F246" s="79">
        <f>'Igneous input'!I246</f>
        <v>90.5</v>
      </c>
      <c r="H246" s="82"/>
      <c r="I246" s="82"/>
      <c r="J246" s="173">
        <f>'Igneous input'!M246</f>
        <v>40</v>
      </c>
      <c r="K246" t="str">
        <f>'Igneous input'!Q246</f>
        <v xml:space="preserve"> Olivine gabbro</v>
      </c>
    </row>
    <row r="247" spans="1:11">
      <c r="A247" s="79" t="str">
        <f>'Igneous input'!D247</f>
        <v>807-C5707A</v>
      </c>
      <c r="B247" s="79">
        <f>'Igneous input'!E247</f>
        <v>41</v>
      </c>
      <c r="C247" s="79">
        <f>'Igneous input'!F247</f>
        <v>2</v>
      </c>
      <c r="D247" s="78" t="str">
        <f>'Igneous input'!G247</f>
        <v>41-2</v>
      </c>
      <c r="E247" s="79">
        <f>'Igneous input'!H247</f>
        <v>0</v>
      </c>
      <c r="F247" s="79">
        <f>'Igneous input'!I247</f>
        <v>81</v>
      </c>
      <c r="H247" s="82"/>
      <c r="I247" s="82"/>
      <c r="J247" s="173">
        <f>'Igneous input'!M247</f>
        <v>40</v>
      </c>
      <c r="K247" t="str">
        <f>'Igneous input'!Q247</f>
        <v xml:space="preserve"> Olivine gabbro</v>
      </c>
    </row>
    <row r="248" spans="1:11">
      <c r="A248" s="79" t="str">
        <f>'Igneous input'!D248</f>
        <v>807-C5707A</v>
      </c>
      <c r="B248" s="79">
        <f>'Igneous input'!E248</f>
        <v>41</v>
      </c>
      <c r="C248" s="79">
        <f>'Igneous input'!F248</f>
        <v>3</v>
      </c>
      <c r="D248" s="78" t="str">
        <f>'Igneous input'!G248</f>
        <v>41-3</v>
      </c>
      <c r="E248" s="79">
        <f>'Igneous input'!H248</f>
        <v>0</v>
      </c>
      <c r="F248" s="79">
        <f>'Igneous input'!I248</f>
        <v>66</v>
      </c>
      <c r="H248" s="82"/>
      <c r="I248" s="82"/>
      <c r="J248" s="173">
        <f>'Igneous input'!M248</f>
        <v>40</v>
      </c>
      <c r="K248" t="str">
        <f>'Igneous input'!Q248</f>
        <v xml:space="preserve"> Olivine gabbro</v>
      </c>
    </row>
    <row r="249" spans="1:11">
      <c r="A249" s="79" t="str">
        <f>'Igneous input'!D249</f>
        <v>807-C5707A</v>
      </c>
      <c r="B249" s="79">
        <f>'Igneous input'!E249</f>
        <v>41</v>
      </c>
      <c r="C249" s="79">
        <f>'Igneous input'!F249</f>
        <v>4</v>
      </c>
      <c r="D249" s="78" t="str">
        <f>'Igneous input'!G249</f>
        <v>41-4</v>
      </c>
      <c r="E249" s="79">
        <f>'Igneous input'!H249</f>
        <v>0</v>
      </c>
      <c r="F249" s="79">
        <f>'Igneous input'!I249</f>
        <v>70.5</v>
      </c>
      <c r="H249" s="82"/>
      <c r="I249" s="82"/>
      <c r="J249" s="173">
        <f>'Igneous input'!M249</f>
        <v>40</v>
      </c>
      <c r="K249" t="str">
        <f>'Igneous input'!Q249</f>
        <v xml:space="preserve"> Olivine gabbro</v>
      </c>
    </row>
    <row r="250" spans="1:11">
      <c r="A250" s="79" t="str">
        <f>'Igneous input'!D250</f>
        <v>807-C5707A</v>
      </c>
      <c r="B250" s="79">
        <f>'Igneous input'!E250</f>
        <v>42</v>
      </c>
      <c r="C250" s="79">
        <f>'Igneous input'!F250</f>
        <v>1</v>
      </c>
      <c r="D250" s="78" t="str">
        <f>'Igneous input'!G250</f>
        <v>42-1</v>
      </c>
      <c r="E250" s="79">
        <f>'Igneous input'!H250</f>
        <v>0</v>
      </c>
      <c r="F250" s="79">
        <f>'Igneous input'!I250</f>
        <v>89</v>
      </c>
      <c r="H250" s="82"/>
      <c r="I250" s="82"/>
      <c r="J250" s="173">
        <f>'Igneous input'!M250</f>
        <v>40</v>
      </c>
      <c r="K250" t="str">
        <f>'Igneous input'!Q250</f>
        <v xml:space="preserve"> Olivine gabbro</v>
      </c>
    </row>
    <row r="251" spans="1:11">
      <c r="A251" s="79" t="str">
        <f>'Igneous input'!D251</f>
        <v>807-C5707A</v>
      </c>
      <c r="B251" s="79">
        <f>'Igneous input'!E251</f>
        <v>42</v>
      </c>
      <c r="C251" s="79">
        <f>'Igneous input'!F251</f>
        <v>2</v>
      </c>
      <c r="D251" s="78" t="str">
        <f>'Igneous input'!G251</f>
        <v>42-2</v>
      </c>
      <c r="E251" s="79">
        <f>'Igneous input'!H251</f>
        <v>0</v>
      </c>
      <c r="F251" s="79">
        <f>'Igneous input'!I251</f>
        <v>84</v>
      </c>
      <c r="H251" s="82"/>
      <c r="I251" s="82"/>
      <c r="J251" s="173">
        <f>'Igneous input'!M251</f>
        <v>40</v>
      </c>
      <c r="K251" t="str">
        <f>'Igneous input'!Q251</f>
        <v xml:space="preserve"> Olivine gabbro</v>
      </c>
    </row>
    <row r="252" spans="1:11">
      <c r="A252" s="79" t="str">
        <f>'Igneous input'!D252</f>
        <v>807-C5707A</v>
      </c>
      <c r="B252" s="79">
        <f>'Igneous input'!E252</f>
        <v>42</v>
      </c>
      <c r="C252" s="79">
        <f>'Igneous input'!F252</f>
        <v>3</v>
      </c>
      <c r="D252" s="78" t="str">
        <f>'Igneous input'!G252</f>
        <v>42-3</v>
      </c>
      <c r="E252" s="79">
        <f>'Igneous input'!H252</f>
        <v>0</v>
      </c>
      <c r="F252" s="79">
        <f>'Igneous input'!I252</f>
        <v>56</v>
      </c>
      <c r="H252" s="82"/>
      <c r="I252" s="82"/>
      <c r="J252" s="173">
        <f>'Igneous input'!M252</f>
        <v>40</v>
      </c>
      <c r="K252" t="str">
        <f>'Igneous input'!Q252</f>
        <v xml:space="preserve"> Olivine gabbro</v>
      </c>
    </row>
    <row r="253" spans="1:11">
      <c r="A253" s="79" t="str">
        <f>'Igneous input'!D253</f>
        <v>807-C5707A</v>
      </c>
      <c r="B253" s="79">
        <f>'Igneous input'!E253</f>
        <v>42</v>
      </c>
      <c r="C253" s="79">
        <f>'Igneous input'!F253</f>
        <v>3</v>
      </c>
      <c r="D253" s="78" t="str">
        <f>'Igneous input'!G253</f>
        <v>42-3</v>
      </c>
      <c r="E253" s="79">
        <f>'Igneous input'!H253</f>
        <v>56</v>
      </c>
      <c r="F253" s="79">
        <f>'Igneous input'!I253</f>
        <v>72</v>
      </c>
      <c r="H253" s="82"/>
      <c r="I253" s="82"/>
      <c r="J253" s="173">
        <f>'Igneous input'!M253</f>
        <v>41</v>
      </c>
      <c r="K253" t="str">
        <f>'Igneous input'!Q253</f>
        <v xml:space="preserve"> Olivine gabbro</v>
      </c>
    </row>
    <row r="254" spans="1:11">
      <c r="A254" s="79" t="str">
        <f>'Igneous input'!D254</f>
        <v>807-C5707A</v>
      </c>
      <c r="B254" s="79">
        <f>'Igneous input'!E254</f>
        <v>42</v>
      </c>
      <c r="C254" s="79">
        <f>'Igneous input'!F254</f>
        <v>4</v>
      </c>
      <c r="D254" s="78" t="str">
        <f>'Igneous input'!G254</f>
        <v>42-4</v>
      </c>
      <c r="E254" s="79">
        <f>'Igneous input'!H254</f>
        <v>0</v>
      </c>
      <c r="F254" s="79">
        <f>'Igneous input'!I254</f>
        <v>80</v>
      </c>
      <c r="H254" s="82"/>
      <c r="I254" s="82"/>
      <c r="J254" s="173">
        <f>'Igneous input'!M254</f>
        <v>41</v>
      </c>
      <c r="K254" t="str">
        <f>'Igneous input'!Q254</f>
        <v xml:space="preserve"> Olivine gabbro</v>
      </c>
    </row>
    <row r="255" spans="1:11">
      <c r="A255" s="79" t="str">
        <f>'Igneous input'!D255</f>
        <v>807-C5707A</v>
      </c>
      <c r="B255" s="79">
        <f>'Igneous input'!E255</f>
        <v>43</v>
      </c>
      <c r="C255" s="79">
        <f>'Igneous input'!F255</f>
        <v>1</v>
      </c>
      <c r="D255" s="78" t="str">
        <f>'Igneous input'!G255</f>
        <v>43-1</v>
      </c>
      <c r="E255" s="79">
        <f>'Igneous input'!H255</f>
        <v>0</v>
      </c>
      <c r="F255" s="79">
        <f>'Igneous input'!I255</f>
        <v>47.5</v>
      </c>
      <c r="H255" s="82"/>
      <c r="I255" s="82"/>
      <c r="J255" s="173">
        <f>'Igneous input'!M255</f>
        <v>42</v>
      </c>
      <c r="K255" t="str">
        <f>'Igneous input'!Q255</f>
        <v xml:space="preserve"> Olivine gabbro</v>
      </c>
    </row>
    <row r="256" spans="1:11">
      <c r="A256" s="79" t="str">
        <f>'Igneous input'!D256</f>
        <v>807-C5707A</v>
      </c>
      <c r="B256" s="79">
        <f>'Igneous input'!E256</f>
        <v>43</v>
      </c>
      <c r="C256" s="79">
        <f>'Igneous input'!F256</f>
        <v>1</v>
      </c>
      <c r="D256" s="78" t="str">
        <f>'Igneous input'!G256</f>
        <v>43-1</v>
      </c>
      <c r="E256" s="79">
        <f>'Igneous input'!H256</f>
        <v>47.5</v>
      </c>
      <c r="F256" s="79">
        <f>'Igneous input'!I256</f>
        <v>80.5</v>
      </c>
      <c r="H256" s="82"/>
      <c r="I256" s="82"/>
      <c r="J256" s="173">
        <f>'Igneous input'!M256</f>
        <v>43</v>
      </c>
      <c r="K256" t="str">
        <f>'Igneous input'!Q256</f>
        <v xml:space="preserve"> Alluvium</v>
      </c>
    </row>
    <row r="257" spans="1:11">
      <c r="A257" s="79" t="str">
        <f>'Igneous input'!D257</f>
        <v>807-C5707A</v>
      </c>
      <c r="B257" s="79">
        <f>'Igneous input'!E257</f>
        <v>43</v>
      </c>
      <c r="C257" s="79">
        <f>'Igneous input'!F257</f>
        <v>2</v>
      </c>
      <c r="D257" s="78" t="str">
        <f>'Igneous input'!G257</f>
        <v>43-2</v>
      </c>
      <c r="E257" s="79">
        <f>'Igneous input'!H257</f>
        <v>0</v>
      </c>
      <c r="F257" s="79">
        <f>'Igneous input'!I257</f>
        <v>87.5</v>
      </c>
      <c r="H257" s="82"/>
      <c r="I257" s="82"/>
      <c r="J257" s="173">
        <f>'Igneous input'!M257</f>
        <v>44</v>
      </c>
      <c r="K257" t="str">
        <f>'Igneous input'!Q257</f>
        <v xml:space="preserve"> Olivine gabbro</v>
      </c>
    </row>
    <row r="258" spans="1:11">
      <c r="A258" s="79" t="str">
        <f>'Igneous input'!D258</f>
        <v>807-C5707A</v>
      </c>
      <c r="B258" s="79">
        <f>'Igneous input'!E258</f>
        <v>43</v>
      </c>
      <c r="C258" s="79">
        <f>'Igneous input'!F258</f>
        <v>3</v>
      </c>
      <c r="D258" s="78" t="str">
        <f>'Igneous input'!G258</f>
        <v>43-3</v>
      </c>
      <c r="E258" s="79">
        <f>'Igneous input'!H258</f>
        <v>0</v>
      </c>
      <c r="F258" s="79">
        <f>'Igneous input'!I258</f>
        <v>22</v>
      </c>
      <c r="H258" s="82"/>
      <c r="I258" s="82"/>
      <c r="J258" s="173">
        <f>'Igneous input'!M258</f>
        <v>44</v>
      </c>
      <c r="K258" t="str">
        <f>'Igneous input'!Q258</f>
        <v xml:space="preserve"> Olivine gabbro</v>
      </c>
    </row>
    <row r="259" spans="1:11">
      <c r="A259" s="79" t="str">
        <f>'Igneous input'!D259</f>
        <v>807-C5707A</v>
      </c>
      <c r="B259" s="79">
        <f>'Igneous input'!E259</f>
        <v>43</v>
      </c>
      <c r="C259" s="79">
        <f>'Igneous input'!F259</f>
        <v>3</v>
      </c>
      <c r="D259" s="78" t="str">
        <f>'Igneous input'!G259</f>
        <v>43-3</v>
      </c>
      <c r="E259" s="79">
        <f>'Igneous input'!H259</f>
        <v>22</v>
      </c>
      <c r="F259" s="79">
        <f>'Igneous input'!I259</f>
        <v>80</v>
      </c>
      <c r="H259" s="82"/>
      <c r="I259" s="82"/>
      <c r="J259" s="173">
        <f>'Igneous input'!M259</f>
        <v>45</v>
      </c>
      <c r="K259" t="str">
        <f>'Igneous input'!Q259</f>
        <v xml:space="preserve"> Olivine gabbro</v>
      </c>
    </row>
    <row r="260" spans="1:11">
      <c r="A260" s="79" t="str">
        <f>'Igneous input'!D260</f>
        <v>807-C5707A</v>
      </c>
      <c r="B260" s="79">
        <f>'Igneous input'!E260</f>
        <v>43</v>
      </c>
      <c r="C260" s="79">
        <f>'Igneous input'!F260</f>
        <v>4</v>
      </c>
      <c r="D260" s="78" t="str">
        <f>'Igneous input'!G260</f>
        <v>43-4</v>
      </c>
      <c r="E260" s="79">
        <f>'Igneous input'!H260</f>
        <v>0</v>
      </c>
      <c r="F260" s="79">
        <f>'Igneous input'!I260</f>
        <v>3</v>
      </c>
      <c r="H260" s="82"/>
      <c r="I260" s="82"/>
      <c r="J260" s="173">
        <f>'Igneous input'!M260</f>
        <v>45</v>
      </c>
      <c r="K260" t="str">
        <f>'Igneous input'!Q260</f>
        <v xml:space="preserve"> Olivine gabbro</v>
      </c>
    </row>
    <row r="261" spans="1:11">
      <c r="A261" s="79" t="str">
        <f>'Igneous input'!D261</f>
        <v>807-C5707A</v>
      </c>
      <c r="B261" s="79">
        <f>'Igneous input'!E261</f>
        <v>43</v>
      </c>
      <c r="C261" s="79">
        <f>'Igneous input'!F261</f>
        <v>4</v>
      </c>
      <c r="D261" s="78" t="str">
        <f>'Igneous input'!G261</f>
        <v>43-4</v>
      </c>
      <c r="E261" s="79">
        <f>'Igneous input'!H261</f>
        <v>3</v>
      </c>
      <c r="F261" s="79">
        <f>'Igneous input'!I261</f>
        <v>45</v>
      </c>
      <c r="H261" s="82"/>
      <c r="I261" s="82"/>
      <c r="J261" s="173" t="str">
        <f>'Igneous input'!M261</f>
        <v>46a</v>
      </c>
      <c r="K261" t="str">
        <f>'Igneous input'!Q261</f>
        <v xml:space="preserve"> Olivine gabbro</v>
      </c>
    </row>
    <row r="262" spans="1:11">
      <c r="A262" s="79" t="str">
        <f>'Igneous input'!D262</f>
        <v>807-C5707A</v>
      </c>
      <c r="B262" s="79">
        <f>'Igneous input'!E262</f>
        <v>44</v>
      </c>
      <c r="C262" s="79">
        <f>'Igneous input'!F262</f>
        <v>1</v>
      </c>
      <c r="D262" s="78" t="str">
        <f>'Igneous input'!G262</f>
        <v>44-1</v>
      </c>
      <c r="E262" s="79">
        <f>'Igneous input'!H262</f>
        <v>0</v>
      </c>
      <c r="F262" s="79">
        <f>'Igneous input'!I262</f>
        <v>44.5</v>
      </c>
      <c r="H262" s="82"/>
      <c r="I262" s="82"/>
      <c r="J262" s="173" t="str">
        <f>'Igneous input'!M262</f>
        <v>46a</v>
      </c>
      <c r="K262" t="str">
        <f>'Igneous input'!Q262</f>
        <v xml:space="preserve"> Olivine gabbro</v>
      </c>
    </row>
    <row r="263" spans="1:11">
      <c r="A263" s="79" t="str">
        <f>'Igneous input'!D263</f>
        <v>807-C5707A</v>
      </c>
      <c r="B263" s="79">
        <f>'Igneous input'!E263</f>
        <v>45</v>
      </c>
      <c r="C263" s="79">
        <f>'Igneous input'!F263</f>
        <v>1</v>
      </c>
      <c r="D263" s="78" t="str">
        <f>'Igneous input'!G263</f>
        <v>45-1</v>
      </c>
      <c r="E263" s="79">
        <f>'Igneous input'!H263</f>
        <v>0</v>
      </c>
      <c r="F263" s="79">
        <f>'Igneous input'!I263</f>
        <v>95</v>
      </c>
      <c r="H263" s="82"/>
      <c r="I263" s="82"/>
      <c r="J263" s="173" t="str">
        <f>'Igneous input'!M263</f>
        <v>46a</v>
      </c>
      <c r="K263" t="str">
        <f>'Igneous input'!Q263</f>
        <v xml:space="preserve"> Olivine gabbro</v>
      </c>
    </row>
    <row r="264" spans="1:11">
      <c r="A264" s="79" t="str">
        <f>'Igneous input'!D264</f>
        <v>807-C5707A</v>
      </c>
      <c r="B264" s="79">
        <f>'Igneous input'!E264</f>
        <v>45</v>
      </c>
      <c r="C264" s="79">
        <f>'Igneous input'!F264</f>
        <v>2</v>
      </c>
      <c r="D264" s="78" t="str">
        <f>'Igneous input'!G264</f>
        <v>45-2</v>
      </c>
      <c r="E264" s="79">
        <f>'Igneous input'!H264</f>
        <v>0</v>
      </c>
      <c r="F264" s="79">
        <f>'Igneous input'!I264</f>
        <v>74</v>
      </c>
      <c r="H264" s="82"/>
      <c r="I264" s="82"/>
      <c r="J264" s="173" t="str">
        <f>'Igneous input'!M264</f>
        <v>46a</v>
      </c>
      <c r="K264" t="str">
        <f>'Igneous input'!Q264</f>
        <v xml:space="preserve"> Olivine gabbro</v>
      </c>
    </row>
    <row r="265" spans="1:11">
      <c r="A265" s="79" t="str">
        <f>'Igneous input'!D265</f>
        <v>807-C5707A</v>
      </c>
      <c r="B265" s="79">
        <f>'Igneous input'!E265</f>
        <v>45</v>
      </c>
      <c r="C265" s="79">
        <f>'Igneous input'!F265</f>
        <v>3</v>
      </c>
      <c r="D265" s="78" t="str">
        <f>'Igneous input'!G265</f>
        <v>45-3</v>
      </c>
      <c r="E265" s="79">
        <f>'Igneous input'!H265</f>
        <v>0</v>
      </c>
      <c r="F265" s="79">
        <f>'Igneous input'!I265</f>
        <v>64</v>
      </c>
      <c r="H265" s="82"/>
      <c r="I265" s="82"/>
      <c r="J265" s="173" t="str">
        <f>'Igneous input'!M265</f>
        <v>46a</v>
      </c>
      <c r="K265" t="str">
        <f>'Igneous input'!Q265</f>
        <v xml:space="preserve"> Olivine gabbro</v>
      </c>
    </row>
    <row r="266" spans="1:11">
      <c r="A266" s="79" t="str">
        <f>'Igneous input'!D266</f>
        <v>807-C5707A</v>
      </c>
      <c r="B266" s="79">
        <f>'Igneous input'!E266</f>
        <v>45</v>
      </c>
      <c r="C266" s="79">
        <f>'Igneous input'!F266</f>
        <v>4</v>
      </c>
      <c r="D266" s="78" t="str">
        <f>'Igneous input'!G266</f>
        <v>45-4</v>
      </c>
      <c r="E266" s="79">
        <f>'Igneous input'!H266</f>
        <v>0</v>
      </c>
      <c r="F266" s="79">
        <f>'Igneous input'!I266</f>
        <v>71.5</v>
      </c>
      <c r="H266" s="82"/>
      <c r="I266" s="82"/>
      <c r="J266" s="173" t="str">
        <f>'Igneous input'!M266</f>
        <v>46a</v>
      </c>
      <c r="K266" t="str">
        <f>'Igneous input'!Q266</f>
        <v xml:space="preserve"> Olivine gabbro</v>
      </c>
    </row>
    <row r="267" spans="1:11">
      <c r="A267" s="79" t="str">
        <f>'Igneous input'!D267</f>
        <v>807-C5707A</v>
      </c>
      <c r="B267" s="79">
        <f>'Igneous input'!E267</f>
        <v>46</v>
      </c>
      <c r="C267" s="79">
        <f>'Igneous input'!F267</f>
        <v>1</v>
      </c>
      <c r="D267" s="78" t="str">
        <f>'Igneous input'!G267</f>
        <v>46-1</v>
      </c>
      <c r="E267" s="79">
        <f>'Igneous input'!H267</f>
        <v>0</v>
      </c>
      <c r="F267" s="79">
        <f>'Igneous input'!I267</f>
        <v>68</v>
      </c>
      <c r="H267" s="82"/>
      <c r="I267" s="82"/>
      <c r="J267" s="173" t="str">
        <f>'Igneous input'!M267</f>
        <v>46a</v>
      </c>
      <c r="K267" t="str">
        <f>'Igneous input'!Q267</f>
        <v xml:space="preserve"> Olivine gabbro</v>
      </c>
    </row>
    <row r="268" spans="1:11">
      <c r="A268" s="79" t="str">
        <f>'Igneous input'!D268</f>
        <v>807-C5707A</v>
      </c>
      <c r="B268" s="79">
        <f>'Igneous input'!E268</f>
        <v>46</v>
      </c>
      <c r="C268" s="79">
        <f>'Igneous input'!F268</f>
        <v>2</v>
      </c>
      <c r="D268" s="78" t="str">
        <f>'Igneous input'!G268</f>
        <v>46-2</v>
      </c>
      <c r="E268" s="79">
        <f>'Igneous input'!H268</f>
        <v>0</v>
      </c>
      <c r="F268" s="79">
        <f>'Igneous input'!I268</f>
        <v>76</v>
      </c>
      <c r="H268" s="82"/>
      <c r="I268" s="82"/>
      <c r="J268" s="173" t="str">
        <f>'Igneous input'!M268</f>
        <v>46a</v>
      </c>
      <c r="K268" t="str">
        <f>'Igneous input'!Q268</f>
        <v xml:space="preserve"> Olivine gabbro</v>
      </c>
    </row>
    <row r="269" spans="1:11">
      <c r="A269" s="79" t="str">
        <f>'Igneous input'!D269</f>
        <v>807-C5707A</v>
      </c>
      <c r="B269" s="79">
        <f>'Igneous input'!E269</f>
        <v>46</v>
      </c>
      <c r="C269" s="79">
        <f>'Igneous input'!F269</f>
        <v>3</v>
      </c>
      <c r="D269" s="78" t="str">
        <f>'Igneous input'!G269</f>
        <v>46-3</v>
      </c>
      <c r="E269" s="79">
        <f>'Igneous input'!H269</f>
        <v>0</v>
      </c>
      <c r="F269" s="79">
        <f>'Igneous input'!I269</f>
        <v>77</v>
      </c>
      <c r="H269" s="82"/>
      <c r="I269" s="82"/>
      <c r="J269" s="173" t="str">
        <f>'Igneous input'!M269</f>
        <v>46a</v>
      </c>
      <c r="K269" t="str">
        <f>'Igneous input'!Q269</f>
        <v xml:space="preserve"> Olivine gabbro</v>
      </c>
    </row>
    <row r="270" spans="1:11">
      <c r="A270" s="79" t="str">
        <f>'Igneous input'!D270</f>
        <v>807-C5707A</v>
      </c>
      <c r="B270" s="79">
        <f>'Igneous input'!E270</f>
        <v>46</v>
      </c>
      <c r="C270" s="79">
        <f>'Igneous input'!F270</f>
        <v>4</v>
      </c>
      <c r="D270" s="78" t="str">
        <f>'Igneous input'!G270</f>
        <v>46-4</v>
      </c>
      <c r="E270" s="79">
        <f>'Igneous input'!H270</f>
        <v>0</v>
      </c>
      <c r="F270" s="79">
        <f>'Igneous input'!I270</f>
        <v>94</v>
      </c>
      <c r="H270" s="82"/>
      <c r="I270" s="82"/>
      <c r="J270" s="173" t="str">
        <f>'Igneous input'!M270</f>
        <v>46a</v>
      </c>
      <c r="K270" t="str">
        <f>'Igneous input'!Q270</f>
        <v xml:space="preserve"> Olivine gabbro</v>
      </c>
    </row>
    <row r="271" spans="1:11">
      <c r="A271" s="79" t="str">
        <f>'Igneous input'!D271</f>
        <v>807-C5707A</v>
      </c>
      <c r="B271" s="79">
        <f>'Igneous input'!E271</f>
        <v>47</v>
      </c>
      <c r="C271" s="79">
        <f>'Igneous input'!F271</f>
        <v>1</v>
      </c>
      <c r="D271" s="78" t="str">
        <f>'Igneous input'!G271</f>
        <v>47-1</v>
      </c>
      <c r="E271" s="79">
        <f>'Igneous input'!H271</f>
        <v>0</v>
      </c>
      <c r="F271" s="79">
        <f>'Igneous input'!I271</f>
        <v>88</v>
      </c>
      <c r="H271" s="82"/>
      <c r="I271" s="82"/>
      <c r="J271" s="173" t="str">
        <f>'Igneous input'!M271</f>
        <v>46a</v>
      </c>
      <c r="K271" t="str">
        <f>'Igneous input'!Q271</f>
        <v xml:space="preserve"> Olivine gabbro</v>
      </c>
    </row>
    <row r="272" spans="1:11">
      <c r="A272" s="79" t="str">
        <f>'Igneous input'!D272</f>
        <v>807-C5707A</v>
      </c>
      <c r="B272" s="79">
        <f>'Igneous input'!E272</f>
        <v>47</v>
      </c>
      <c r="C272" s="79">
        <f>'Igneous input'!F272</f>
        <v>2</v>
      </c>
      <c r="D272" s="78" t="str">
        <f>'Igneous input'!G272</f>
        <v>47-2</v>
      </c>
      <c r="E272" s="79">
        <f>'Igneous input'!H272</f>
        <v>0</v>
      </c>
      <c r="F272" s="79">
        <f>'Igneous input'!I272</f>
        <v>76</v>
      </c>
      <c r="H272" s="82"/>
      <c r="I272" s="82"/>
      <c r="J272" s="173" t="str">
        <f>'Igneous input'!M272</f>
        <v>46a</v>
      </c>
      <c r="K272" t="str">
        <f>'Igneous input'!Q272</f>
        <v xml:space="preserve"> Olivine gabbro</v>
      </c>
    </row>
    <row r="273" spans="1:11">
      <c r="A273" s="79" t="str">
        <f>'Igneous input'!D273</f>
        <v>807-C5707A</v>
      </c>
      <c r="B273" s="79">
        <f>'Igneous input'!E273</f>
        <v>47</v>
      </c>
      <c r="C273" s="79">
        <f>'Igneous input'!F273</f>
        <v>2</v>
      </c>
      <c r="D273" s="78" t="str">
        <f>'Igneous input'!G273</f>
        <v>47-2</v>
      </c>
      <c r="E273" s="79">
        <f>'Igneous input'!H273</f>
        <v>76</v>
      </c>
      <c r="F273" s="79">
        <f>'Igneous input'!I273</f>
        <v>85</v>
      </c>
      <c r="H273" s="82"/>
      <c r="I273" s="82"/>
      <c r="J273" s="173" t="str">
        <f>'Igneous input'!M273</f>
        <v>46b</v>
      </c>
      <c r="K273" t="str">
        <f>'Igneous input'!Q273</f>
        <v>Clinopyroxene-bearing Dunite</v>
      </c>
    </row>
    <row r="274" spans="1:11">
      <c r="A274" s="79" t="str">
        <f>'Igneous input'!D274</f>
        <v>807-C5707A</v>
      </c>
      <c r="B274" s="79">
        <f>'Igneous input'!E274</f>
        <v>47</v>
      </c>
      <c r="C274" s="79">
        <f>'Igneous input'!F274</f>
        <v>3</v>
      </c>
      <c r="D274" s="78" t="str">
        <f>'Igneous input'!G274</f>
        <v>47-3</v>
      </c>
      <c r="E274" s="79">
        <f>'Igneous input'!H274</f>
        <v>0</v>
      </c>
      <c r="F274" s="79">
        <f>'Igneous input'!I274</f>
        <v>2</v>
      </c>
      <c r="H274" s="82"/>
      <c r="I274" s="82"/>
      <c r="J274" s="173" t="str">
        <f>'Igneous input'!M274</f>
        <v>46b</v>
      </c>
      <c r="K274" t="str">
        <f>'Igneous input'!Q274</f>
        <v>Clinopyroxene-bearing Dunite</v>
      </c>
    </row>
    <row r="275" spans="1:11">
      <c r="A275" s="79" t="str">
        <f>'Igneous input'!D275</f>
        <v>807-C5707A</v>
      </c>
      <c r="B275" s="79">
        <f>'Igneous input'!E275</f>
        <v>47</v>
      </c>
      <c r="C275" s="79">
        <f>'Igneous input'!F275</f>
        <v>3</v>
      </c>
      <c r="D275" s="78" t="str">
        <f>'Igneous input'!G275</f>
        <v>47-3</v>
      </c>
      <c r="E275" s="79">
        <f>'Igneous input'!H275</f>
        <v>2</v>
      </c>
      <c r="F275" s="79">
        <f>'Igneous input'!I275</f>
        <v>78</v>
      </c>
      <c r="H275" s="82"/>
      <c r="I275" s="82"/>
      <c r="J275" s="173" t="str">
        <f>'Igneous input'!M275</f>
        <v>46c</v>
      </c>
      <c r="K275" t="str">
        <f>'Igneous input'!Q275</f>
        <v xml:space="preserve"> Olivine gabbro</v>
      </c>
    </row>
    <row r="276" spans="1:11">
      <c r="A276" s="79" t="str">
        <f>'Igneous input'!D276</f>
        <v>807-C5707A</v>
      </c>
      <c r="B276" s="79">
        <f>'Igneous input'!E276</f>
        <v>47</v>
      </c>
      <c r="C276" s="79">
        <f>'Igneous input'!F276</f>
        <v>4</v>
      </c>
      <c r="D276" s="78" t="str">
        <f>'Igneous input'!G276</f>
        <v>47-4</v>
      </c>
      <c r="E276" s="79">
        <f>'Igneous input'!H276</f>
        <v>0</v>
      </c>
      <c r="F276" s="79">
        <f>'Igneous input'!I276</f>
        <v>58.5</v>
      </c>
      <c r="H276" s="82"/>
      <c r="I276" s="82"/>
      <c r="J276" s="173" t="str">
        <f>'Igneous input'!M276</f>
        <v>46c</v>
      </c>
      <c r="K276" t="str">
        <f>'Igneous input'!Q276</f>
        <v xml:space="preserve"> Olivine gabbro</v>
      </c>
    </row>
    <row r="277" spans="1:11">
      <c r="A277" s="79" t="str">
        <f>'Igneous input'!D277</f>
        <v>807-C5707A</v>
      </c>
      <c r="B277" s="79">
        <f>'Igneous input'!E277</f>
        <v>48</v>
      </c>
      <c r="C277" s="79">
        <f>'Igneous input'!F277</f>
        <v>1</v>
      </c>
      <c r="D277" s="78" t="str">
        <f>'Igneous input'!G277</f>
        <v>48-1</v>
      </c>
      <c r="E277" s="79">
        <f>'Igneous input'!H277</f>
        <v>0</v>
      </c>
      <c r="F277" s="79">
        <f>'Igneous input'!I277</f>
        <v>59</v>
      </c>
      <c r="H277" s="82"/>
      <c r="I277" s="82"/>
      <c r="J277" s="173" t="str">
        <f>'Igneous input'!M277</f>
        <v>46c</v>
      </c>
      <c r="K277" t="str">
        <f>'Igneous input'!Q277</f>
        <v xml:space="preserve"> Olivine gabbro</v>
      </c>
    </row>
    <row r="278" spans="1:11">
      <c r="A278" s="79" t="str">
        <f>'Igneous input'!D278</f>
        <v>807-C5707A</v>
      </c>
      <c r="B278" s="79">
        <f>'Igneous input'!E278</f>
        <v>48</v>
      </c>
      <c r="C278" s="79">
        <f>'Igneous input'!F278</f>
        <v>2</v>
      </c>
      <c r="D278" s="78" t="str">
        <f>'Igneous input'!G278</f>
        <v>48-2</v>
      </c>
      <c r="E278" s="79">
        <f>'Igneous input'!H278</f>
        <v>0</v>
      </c>
      <c r="F278" s="79">
        <f>'Igneous input'!I278</f>
        <v>57</v>
      </c>
      <c r="H278" s="82"/>
      <c r="I278" s="82"/>
      <c r="J278" s="173" t="str">
        <f>'Igneous input'!M278</f>
        <v>46c</v>
      </c>
      <c r="K278" t="str">
        <f>'Igneous input'!Q278</f>
        <v xml:space="preserve"> Olivine gabbro</v>
      </c>
    </row>
    <row r="279" spans="1:11">
      <c r="A279" s="79" t="str">
        <f>'Igneous input'!D279</f>
        <v>807-C5707A</v>
      </c>
      <c r="B279" s="79">
        <f>'Igneous input'!E279</f>
        <v>48</v>
      </c>
      <c r="C279" s="79">
        <f>'Igneous input'!F279</f>
        <v>3</v>
      </c>
      <c r="D279" s="78" t="str">
        <f>'Igneous input'!G279</f>
        <v>48-3</v>
      </c>
      <c r="E279" s="79">
        <f>'Igneous input'!H279</f>
        <v>0</v>
      </c>
      <c r="F279" s="79">
        <f>'Igneous input'!I279</f>
        <v>7</v>
      </c>
      <c r="H279" s="82"/>
      <c r="I279" s="82"/>
      <c r="J279" s="173" t="str">
        <f>'Igneous input'!M279</f>
        <v>46c</v>
      </c>
      <c r="K279" t="str">
        <f>'Igneous input'!Q279</f>
        <v xml:space="preserve"> Olivine gabbro</v>
      </c>
    </row>
    <row r="280" spans="1:11">
      <c r="A280" s="79" t="str">
        <f>'Igneous input'!D280</f>
        <v>807-C5707A</v>
      </c>
      <c r="B280" s="79">
        <f>'Igneous input'!E280</f>
        <v>48</v>
      </c>
      <c r="C280" s="79">
        <f>'Igneous input'!F280</f>
        <v>3</v>
      </c>
      <c r="D280" s="78" t="str">
        <f>'Igneous input'!G280</f>
        <v>48-3</v>
      </c>
      <c r="E280" s="79">
        <f>'Igneous input'!H280</f>
        <v>7</v>
      </c>
      <c r="F280" s="79">
        <f>'Igneous input'!I280</f>
        <v>72</v>
      </c>
      <c r="H280" s="82"/>
      <c r="I280" s="82"/>
      <c r="J280" s="173">
        <f>'Igneous input'!M280</f>
        <v>47</v>
      </c>
      <c r="K280" t="str">
        <f>'Igneous input'!Q280</f>
        <v xml:space="preserve"> Olivine gabbro</v>
      </c>
    </row>
    <row r="281" spans="1:11">
      <c r="A281" s="79" t="str">
        <f>'Igneous input'!D281</f>
        <v>807-C5707A</v>
      </c>
      <c r="B281" s="79">
        <f>'Igneous input'!E281</f>
        <v>49</v>
      </c>
      <c r="C281" s="79">
        <f>'Igneous input'!F281</f>
        <v>1</v>
      </c>
      <c r="D281" s="78" t="str">
        <f>'Igneous input'!G281</f>
        <v>49-1</v>
      </c>
      <c r="E281" s="79">
        <f>'Igneous input'!H281</f>
        <v>0</v>
      </c>
      <c r="F281" s="79">
        <f>'Igneous input'!I281</f>
        <v>89.5</v>
      </c>
      <c r="H281" s="82"/>
      <c r="I281" s="82"/>
      <c r="J281" s="173">
        <f>'Igneous input'!M281</f>
        <v>47</v>
      </c>
      <c r="K281" t="str">
        <f>'Igneous input'!Q281</f>
        <v xml:space="preserve"> Olivine gabbro</v>
      </c>
    </row>
    <row r="282" spans="1:11">
      <c r="A282" s="79" t="str">
        <f>'Igneous input'!D282</f>
        <v>807-C5707A</v>
      </c>
      <c r="B282" s="79">
        <f>'Igneous input'!E282</f>
        <v>49</v>
      </c>
      <c r="C282" s="79">
        <f>'Igneous input'!F282</f>
        <v>2</v>
      </c>
      <c r="D282" s="78" t="str">
        <f>'Igneous input'!G282</f>
        <v>49-2</v>
      </c>
      <c r="E282" s="79">
        <f>'Igneous input'!H282</f>
        <v>0</v>
      </c>
      <c r="F282" s="79">
        <f>'Igneous input'!I282</f>
        <v>39</v>
      </c>
      <c r="H282" s="82"/>
      <c r="I282" s="82"/>
      <c r="J282" s="173">
        <f>'Igneous input'!M282</f>
        <v>47</v>
      </c>
      <c r="K282" t="str">
        <f>'Igneous input'!Q282</f>
        <v xml:space="preserve"> Olivine gabbro</v>
      </c>
    </row>
    <row r="283" spans="1:11">
      <c r="A283" s="79" t="str">
        <f>'Igneous input'!D283</f>
        <v>807-C5707A</v>
      </c>
      <c r="B283" s="79">
        <f>'Igneous input'!E283</f>
        <v>50</v>
      </c>
      <c r="C283" s="79">
        <f>'Igneous input'!F283</f>
        <v>1</v>
      </c>
      <c r="D283" s="78" t="str">
        <f>'Igneous input'!G283</f>
        <v>50-1</v>
      </c>
      <c r="E283" s="79">
        <f>'Igneous input'!H283</f>
        <v>0</v>
      </c>
      <c r="F283" s="79">
        <f>'Igneous input'!I283</f>
        <v>4</v>
      </c>
      <c r="H283" s="82"/>
      <c r="I283" s="82"/>
      <c r="J283" s="173">
        <f>'Igneous input'!M283</f>
        <v>47</v>
      </c>
      <c r="K283" t="str">
        <f>'Igneous input'!Q283</f>
        <v xml:space="preserve"> Olivine gabbro</v>
      </c>
    </row>
    <row r="284" spans="1:11">
      <c r="A284" s="79" t="str">
        <f>'Igneous input'!D284</f>
        <v>807-C5707A</v>
      </c>
      <c r="B284" s="79">
        <f>'Igneous input'!E284</f>
        <v>50</v>
      </c>
      <c r="C284" s="79">
        <f>'Igneous input'!F284</f>
        <v>1</v>
      </c>
      <c r="D284" s="78" t="str">
        <f>'Igneous input'!G284</f>
        <v>50-1</v>
      </c>
      <c r="E284" s="79">
        <f>'Igneous input'!H284</f>
        <v>4</v>
      </c>
      <c r="F284" s="79">
        <f>'Igneous input'!I284</f>
        <v>49</v>
      </c>
      <c r="H284" s="82"/>
      <c r="I284" s="82"/>
      <c r="J284" s="173">
        <f>'Igneous input'!M284</f>
        <v>48</v>
      </c>
      <c r="K284" t="str">
        <f>'Igneous input'!Q284</f>
        <v>Pegmatitic Olivine gabbro</v>
      </c>
    </row>
    <row r="285" spans="1:11">
      <c r="A285" s="79" t="str">
        <f>'Igneous input'!D285</f>
        <v>807-C5707A</v>
      </c>
      <c r="B285" s="79">
        <f>'Igneous input'!E285</f>
        <v>50</v>
      </c>
      <c r="C285" s="79">
        <f>'Igneous input'!F285</f>
        <v>2</v>
      </c>
      <c r="D285" s="78" t="str">
        <f>'Igneous input'!G285</f>
        <v>50-2</v>
      </c>
      <c r="E285" s="79">
        <f>'Igneous input'!H285</f>
        <v>0</v>
      </c>
      <c r="F285" s="79">
        <f>'Igneous input'!I285</f>
        <v>13</v>
      </c>
      <c r="H285" s="82"/>
      <c r="I285" s="82"/>
      <c r="J285" s="173">
        <f>'Igneous input'!M285</f>
        <v>48</v>
      </c>
      <c r="K285" t="str">
        <f>'Igneous input'!Q285</f>
        <v>Pegmatitic Olivine gabbro</v>
      </c>
    </row>
    <row r="286" spans="1:11">
      <c r="A286" s="79" t="str">
        <f>'Igneous input'!D286</f>
        <v>807-C5707A</v>
      </c>
      <c r="B286" s="79">
        <f>'Igneous input'!E286</f>
        <v>50</v>
      </c>
      <c r="C286" s="79">
        <f>'Igneous input'!F286</f>
        <v>2</v>
      </c>
      <c r="D286" s="78" t="str">
        <f>'Igneous input'!G286</f>
        <v>50-2</v>
      </c>
      <c r="E286" s="79">
        <f>'Igneous input'!H286</f>
        <v>13</v>
      </c>
      <c r="F286" s="79">
        <f>'Igneous input'!I286</f>
        <v>80</v>
      </c>
      <c r="H286" s="82"/>
      <c r="I286" s="82"/>
      <c r="J286" s="173">
        <f>'Igneous input'!M286</f>
        <v>49</v>
      </c>
      <c r="K286" t="str">
        <f>'Igneous input'!Q286</f>
        <v xml:space="preserve"> Olivine gabbro</v>
      </c>
    </row>
    <row r="287" spans="1:11">
      <c r="A287" s="79" t="str">
        <f>'Igneous input'!D287</f>
        <v>807-C5707A</v>
      </c>
      <c r="B287" s="79">
        <f>'Igneous input'!E287</f>
        <v>50</v>
      </c>
      <c r="C287" s="79">
        <f>'Igneous input'!F287</f>
        <v>3</v>
      </c>
      <c r="D287" s="78" t="str">
        <f>'Igneous input'!G287</f>
        <v>50-3</v>
      </c>
      <c r="E287" s="79">
        <f>'Igneous input'!H287</f>
        <v>0</v>
      </c>
      <c r="F287" s="79">
        <f>'Igneous input'!I287</f>
        <v>4.5</v>
      </c>
      <c r="H287" s="82"/>
      <c r="I287" s="82"/>
      <c r="J287" s="173">
        <f>'Igneous input'!M287</f>
        <v>49</v>
      </c>
      <c r="K287" t="str">
        <f>'Igneous input'!Q287</f>
        <v xml:space="preserve"> Olivine gabbro</v>
      </c>
    </row>
    <row r="288" spans="1:11">
      <c r="A288" s="79" t="str">
        <f>'Igneous input'!D288</f>
        <v>807-C5707A</v>
      </c>
      <c r="B288" s="79">
        <f>'Igneous input'!E288</f>
        <v>50</v>
      </c>
      <c r="C288" s="79">
        <f>'Igneous input'!F288</f>
        <v>3</v>
      </c>
      <c r="D288" s="78" t="str">
        <f>'Igneous input'!G288</f>
        <v>50-3</v>
      </c>
      <c r="E288" s="79">
        <f>'Igneous input'!H288</f>
        <v>4.5</v>
      </c>
      <c r="F288" s="79">
        <f>'Igneous input'!I288</f>
        <v>14</v>
      </c>
      <c r="H288" s="82"/>
      <c r="I288" s="82"/>
      <c r="J288" s="173" t="str">
        <f>'Igneous input'!M288</f>
        <v>50a</v>
      </c>
      <c r="K288" t="str">
        <f>'Igneous input'!Q288</f>
        <v>Clinopyroxene-bearing Dunite</v>
      </c>
    </row>
    <row r="289" spans="1:11">
      <c r="A289" s="79" t="str">
        <f>'Igneous input'!D289</f>
        <v>807-C5707A</v>
      </c>
      <c r="B289" s="79">
        <f>'Igneous input'!E289</f>
        <v>50</v>
      </c>
      <c r="C289" s="79">
        <f>'Igneous input'!F289</f>
        <v>3</v>
      </c>
      <c r="D289" s="78" t="str">
        <f>'Igneous input'!G289</f>
        <v>50-3</v>
      </c>
      <c r="E289" s="79">
        <f>'Igneous input'!H289</f>
        <v>14</v>
      </c>
      <c r="F289" s="79">
        <f>'Igneous input'!I289</f>
        <v>74</v>
      </c>
      <c r="H289" s="82"/>
      <c r="I289" s="82"/>
      <c r="J289" s="173" t="str">
        <f>'Igneous input'!M289</f>
        <v>50b</v>
      </c>
      <c r="K289" t="str">
        <f>'Igneous input'!Q289</f>
        <v xml:space="preserve"> Olivine gabbro</v>
      </c>
    </row>
    <row r="290" spans="1:11">
      <c r="A290" s="79" t="str">
        <f>'Igneous input'!D290</f>
        <v>807-C5707A</v>
      </c>
      <c r="B290" s="79">
        <f>'Igneous input'!E290</f>
        <v>50</v>
      </c>
      <c r="C290" s="79">
        <f>'Igneous input'!F290</f>
        <v>4</v>
      </c>
      <c r="D290" s="78" t="str">
        <f>'Igneous input'!G290</f>
        <v>50-4</v>
      </c>
      <c r="E290" s="79">
        <f>'Igneous input'!H290</f>
        <v>0</v>
      </c>
      <c r="F290" s="79">
        <f>'Igneous input'!I290</f>
        <v>10</v>
      </c>
      <c r="H290" s="82"/>
      <c r="I290" s="82"/>
      <c r="J290" s="173" t="str">
        <f>'Igneous input'!M290</f>
        <v>50b</v>
      </c>
      <c r="K290" t="str">
        <f>'Igneous input'!Q290</f>
        <v xml:space="preserve"> Olivine gabbro</v>
      </c>
    </row>
    <row r="291" spans="1:11">
      <c r="A291" s="79" t="str">
        <f>'Igneous input'!D291</f>
        <v>807-C5707A</v>
      </c>
      <c r="B291" s="79">
        <f>'Igneous input'!E291</f>
        <v>50</v>
      </c>
      <c r="C291" s="79">
        <f>'Igneous input'!F291</f>
        <v>4</v>
      </c>
      <c r="D291" s="78" t="str">
        <f>'Igneous input'!G291</f>
        <v>50-4</v>
      </c>
      <c r="E291" s="79">
        <f>'Igneous input'!H291</f>
        <v>10</v>
      </c>
      <c r="F291" s="79">
        <f>'Igneous input'!I291</f>
        <v>16</v>
      </c>
      <c r="H291" s="82"/>
      <c r="I291" s="82"/>
      <c r="J291" s="173" t="str">
        <f>'Igneous input'!M291</f>
        <v>50c</v>
      </c>
      <c r="K291" t="str">
        <f>'Igneous input'!Q291</f>
        <v xml:space="preserve"> Dunite</v>
      </c>
    </row>
    <row r="292" spans="1:11">
      <c r="A292" s="79" t="str">
        <f>'Igneous input'!D292</f>
        <v>807-C5707A</v>
      </c>
      <c r="B292" s="79">
        <f>'Igneous input'!E292</f>
        <v>50</v>
      </c>
      <c r="C292" s="79">
        <f>'Igneous input'!F292</f>
        <v>4</v>
      </c>
      <c r="D292" s="78" t="str">
        <f>'Igneous input'!G292</f>
        <v>50-4</v>
      </c>
      <c r="E292" s="79">
        <f>'Igneous input'!H292</f>
        <v>16</v>
      </c>
      <c r="F292" s="79">
        <f>'Igneous input'!I292</f>
        <v>93</v>
      </c>
      <c r="H292" s="82"/>
      <c r="I292" s="82"/>
      <c r="J292" s="173" t="str">
        <f>'Igneous input'!M292</f>
        <v>50d</v>
      </c>
      <c r="K292" t="str">
        <f>'Igneous input'!Q292</f>
        <v>Plagioclase-bearing Wehrlite</v>
      </c>
    </row>
    <row r="293" spans="1:11">
      <c r="A293" s="79" t="str">
        <f>'Igneous input'!D293</f>
        <v>807-C5707A</v>
      </c>
      <c r="B293" s="79">
        <f>'Igneous input'!E293</f>
        <v>51</v>
      </c>
      <c r="C293" s="79">
        <f>'Igneous input'!F293</f>
        <v>1</v>
      </c>
      <c r="D293" s="78" t="str">
        <f>'Igneous input'!G293</f>
        <v>51-1</v>
      </c>
      <c r="E293" s="79">
        <f>'Igneous input'!H293</f>
        <v>0</v>
      </c>
      <c r="F293" s="79">
        <f>'Igneous input'!I293</f>
        <v>52</v>
      </c>
      <c r="H293" s="82"/>
      <c r="I293" s="82"/>
      <c r="J293" s="173" t="str">
        <f>'Igneous input'!M293</f>
        <v>50d</v>
      </c>
      <c r="K293" t="str">
        <f>'Igneous input'!Q293</f>
        <v>Plagioclase-bearing Wehrlite</v>
      </c>
    </row>
    <row r="294" spans="1:11">
      <c r="A294" s="79" t="str">
        <f>'Igneous input'!D294</f>
        <v>807-C5707A</v>
      </c>
      <c r="B294" s="79">
        <f>'Igneous input'!E294</f>
        <v>51</v>
      </c>
      <c r="C294" s="79">
        <f>'Igneous input'!F294</f>
        <v>1</v>
      </c>
      <c r="D294" s="78" t="str">
        <f>'Igneous input'!G294</f>
        <v>51-1</v>
      </c>
      <c r="E294" s="79">
        <f>'Igneous input'!H294</f>
        <v>52</v>
      </c>
      <c r="F294" s="79">
        <f>'Igneous input'!I294</f>
        <v>68</v>
      </c>
      <c r="H294" s="82"/>
      <c r="I294" s="82"/>
      <c r="J294" s="173" t="str">
        <f>'Igneous input'!M294</f>
        <v>50e</v>
      </c>
      <c r="K294" t="str">
        <f>'Igneous input'!Q294</f>
        <v xml:space="preserve"> Olivine gabbro</v>
      </c>
    </row>
    <row r="295" spans="1:11">
      <c r="A295" s="79" t="str">
        <f>'Igneous input'!D295</f>
        <v>807-C5707A</v>
      </c>
      <c r="B295" s="79">
        <f>'Igneous input'!E295</f>
        <v>51</v>
      </c>
      <c r="C295" s="79">
        <f>'Igneous input'!F295</f>
        <v>1</v>
      </c>
      <c r="D295" s="78" t="str">
        <f>'Igneous input'!G295</f>
        <v>51-1</v>
      </c>
      <c r="E295" s="79">
        <f>'Igneous input'!H295</f>
        <v>68</v>
      </c>
      <c r="F295" s="79">
        <f>'Igneous input'!I295</f>
        <v>72</v>
      </c>
      <c r="H295" s="82"/>
      <c r="I295" s="82"/>
      <c r="J295" s="173" t="str">
        <f>'Igneous input'!M295</f>
        <v>50f</v>
      </c>
      <c r="K295" t="str">
        <f>'Igneous input'!Q295</f>
        <v>Plagioclase-bearing Wehrlite</v>
      </c>
    </row>
    <row r="296" spans="1:11">
      <c r="A296" s="79" t="str">
        <f>'Igneous input'!D296</f>
        <v>807-C5707A</v>
      </c>
      <c r="B296" s="79">
        <f>'Igneous input'!E296</f>
        <v>51</v>
      </c>
      <c r="C296" s="79">
        <f>'Igneous input'!F296</f>
        <v>2</v>
      </c>
      <c r="D296" s="78" t="str">
        <f>'Igneous input'!G296</f>
        <v>51-2</v>
      </c>
      <c r="E296" s="79">
        <f>'Igneous input'!H296</f>
        <v>0</v>
      </c>
      <c r="F296" s="79">
        <f>'Igneous input'!I296</f>
        <v>8</v>
      </c>
      <c r="H296" s="82"/>
      <c r="I296" s="82"/>
      <c r="J296" s="173" t="str">
        <f>'Igneous input'!M296</f>
        <v>50f</v>
      </c>
      <c r="K296" t="str">
        <f>'Igneous input'!Q296</f>
        <v>Plagioclase-bearing Wehrlite</v>
      </c>
    </row>
    <row r="297" spans="1:11">
      <c r="A297" s="79" t="str">
        <f>'Igneous input'!D297</f>
        <v>807-C5707A</v>
      </c>
      <c r="B297" s="79">
        <f>'Igneous input'!E297</f>
        <v>51</v>
      </c>
      <c r="C297" s="79">
        <f>'Igneous input'!F297</f>
        <v>2</v>
      </c>
      <c r="D297" s="78" t="str">
        <f>'Igneous input'!G297</f>
        <v>51-2</v>
      </c>
      <c r="E297" s="79">
        <f>'Igneous input'!H297</f>
        <v>0</v>
      </c>
      <c r="F297" s="79">
        <f>'Igneous input'!I297</f>
        <v>30</v>
      </c>
      <c r="H297" s="82"/>
      <c r="I297" s="82"/>
      <c r="J297" s="173" t="str">
        <f>'Igneous input'!M297</f>
        <v>50g</v>
      </c>
      <c r="K297" t="str">
        <f>'Igneous input'!Q297</f>
        <v xml:space="preserve"> Olivine gabbro</v>
      </c>
    </row>
    <row r="298" spans="1:11">
      <c r="A298" s="79" t="str">
        <f>'Igneous input'!D298</f>
        <v>807-C5707A</v>
      </c>
      <c r="B298" s="79">
        <f>'Igneous input'!E298</f>
        <v>51</v>
      </c>
      <c r="C298" s="79">
        <f>'Igneous input'!F298</f>
        <v>2</v>
      </c>
      <c r="D298" s="78" t="str">
        <f>'Igneous input'!G298</f>
        <v>51-2</v>
      </c>
      <c r="E298" s="79">
        <f>'Igneous input'!H298</f>
        <v>30</v>
      </c>
      <c r="F298" s="79">
        <f>'Igneous input'!I298</f>
        <v>88.5</v>
      </c>
      <c r="H298" s="82"/>
      <c r="I298" s="82"/>
      <c r="J298" s="173" t="str">
        <f>'Igneous input'!M298</f>
        <v>50h</v>
      </c>
      <c r="K298" t="str">
        <f>'Igneous input'!Q298</f>
        <v>Plagioclase-bearing Wehrlite</v>
      </c>
    </row>
    <row r="299" spans="1:11">
      <c r="A299" s="79" t="str">
        <f>'Igneous input'!D299</f>
        <v>807-C5707A</v>
      </c>
      <c r="B299" s="79">
        <f>'Igneous input'!E299</f>
        <v>51</v>
      </c>
      <c r="C299" s="79">
        <f>'Igneous input'!F299</f>
        <v>3</v>
      </c>
      <c r="D299" s="78" t="str">
        <f>'Igneous input'!G299</f>
        <v>51-3</v>
      </c>
      <c r="E299" s="79">
        <f>'Igneous input'!H299</f>
        <v>0</v>
      </c>
      <c r="F299" s="79">
        <f>'Igneous input'!I299</f>
        <v>6</v>
      </c>
      <c r="H299" s="82"/>
      <c r="I299" s="82"/>
      <c r="J299" s="173" t="str">
        <f>'Igneous input'!M299</f>
        <v>50h</v>
      </c>
      <c r="K299" t="str">
        <f>'Igneous input'!Q299</f>
        <v>Plagioclase-bearing Wehrlite</v>
      </c>
    </row>
    <row r="300" spans="1:11">
      <c r="A300" s="79" t="str">
        <f>'Igneous input'!D300</f>
        <v>807-C5707A</v>
      </c>
      <c r="B300" s="79">
        <f>'Igneous input'!E300</f>
        <v>51</v>
      </c>
      <c r="C300" s="79">
        <f>'Igneous input'!F300</f>
        <v>3</v>
      </c>
      <c r="D300" s="78" t="str">
        <f>'Igneous input'!G300</f>
        <v>51-3</v>
      </c>
      <c r="E300" s="79">
        <f>'Igneous input'!H300</f>
        <v>6</v>
      </c>
      <c r="F300" s="79">
        <f>'Igneous input'!I300</f>
        <v>36</v>
      </c>
      <c r="H300" s="82"/>
      <c r="I300" s="82"/>
      <c r="J300" s="173" t="str">
        <f>'Igneous input'!M300</f>
        <v>50i</v>
      </c>
      <c r="K300" t="str">
        <f>'Igneous input'!Q300</f>
        <v xml:space="preserve"> Olivine gabbro</v>
      </c>
    </row>
    <row r="301" spans="1:11">
      <c r="A301" s="79" t="str">
        <f>'Igneous input'!D301</f>
        <v>807-C5707A</v>
      </c>
      <c r="B301" s="79">
        <f>'Igneous input'!E301</f>
        <v>51</v>
      </c>
      <c r="C301" s="79">
        <f>'Igneous input'!F301</f>
        <v>3</v>
      </c>
      <c r="D301" s="78" t="str">
        <f>'Igneous input'!G301</f>
        <v>51-3</v>
      </c>
      <c r="E301" s="79">
        <f>'Igneous input'!H301</f>
        <v>36</v>
      </c>
      <c r="F301" s="79">
        <f>'Igneous input'!I301</f>
        <v>41</v>
      </c>
      <c r="H301" s="82"/>
      <c r="I301" s="82"/>
      <c r="J301" s="173" t="str">
        <f>'Igneous input'!M301</f>
        <v>50j</v>
      </c>
      <c r="K301" t="str">
        <f>'Igneous input'!Q301</f>
        <v xml:space="preserve"> Dunite</v>
      </c>
    </row>
    <row r="302" spans="1:11">
      <c r="A302" s="79" t="str">
        <f>'Igneous input'!D302</f>
        <v>807-C5707A</v>
      </c>
      <c r="B302" s="79">
        <f>'Igneous input'!E302</f>
        <v>51</v>
      </c>
      <c r="C302" s="79">
        <f>'Igneous input'!F302</f>
        <v>3</v>
      </c>
      <c r="D302" s="78" t="str">
        <f>'Igneous input'!G302</f>
        <v>51-3</v>
      </c>
      <c r="E302" s="79">
        <f>'Igneous input'!H302</f>
        <v>41</v>
      </c>
      <c r="F302" s="79">
        <f>'Igneous input'!I302</f>
        <v>48</v>
      </c>
      <c r="H302" s="82"/>
      <c r="I302" s="82"/>
      <c r="J302" s="173" t="str">
        <f>'Igneous input'!M302</f>
        <v>50k</v>
      </c>
      <c r="K302" t="str">
        <f>'Igneous input'!Q302</f>
        <v xml:space="preserve"> Olivine gabbro</v>
      </c>
    </row>
    <row r="303" spans="1:11">
      <c r="A303" s="79" t="str">
        <f>'Igneous input'!D303</f>
        <v>807-C5707A</v>
      </c>
      <c r="B303" s="79">
        <f>'Igneous input'!E303</f>
        <v>51</v>
      </c>
      <c r="C303" s="79">
        <f>'Igneous input'!F303</f>
        <v>3</v>
      </c>
      <c r="D303" s="78" t="str">
        <f>'Igneous input'!G303</f>
        <v>51-3</v>
      </c>
      <c r="E303" s="79">
        <f>'Igneous input'!H303</f>
        <v>48</v>
      </c>
      <c r="F303" s="79">
        <f>'Igneous input'!I303</f>
        <v>67</v>
      </c>
      <c r="H303" s="82"/>
      <c r="I303" s="82"/>
      <c r="J303" s="173" t="str">
        <f>'Igneous input'!M303</f>
        <v>50l</v>
      </c>
      <c r="K303" t="str">
        <f>'Igneous input'!Q303</f>
        <v xml:space="preserve"> Dunite</v>
      </c>
    </row>
    <row r="304" spans="1:11">
      <c r="A304" s="79" t="str">
        <f>'Igneous input'!D304</f>
        <v>807-C5707A</v>
      </c>
      <c r="B304" s="79">
        <f>'Igneous input'!E304</f>
        <v>51</v>
      </c>
      <c r="C304" s="79">
        <f>'Igneous input'!F304</f>
        <v>3</v>
      </c>
      <c r="D304" s="78" t="str">
        <f>'Igneous input'!G304</f>
        <v>51-3</v>
      </c>
      <c r="E304" s="79">
        <f>'Igneous input'!H304</f>
        <v>67</v>
      </c>
      <c r="F304" s="79">
        <f>'Igneous input'!I304</f>
        <v>91.5</v>
      </c>
      <c r="H304" s="82"/>
      <c r="I304" s="82"/>
      <c r="J304" s="173" t="str">
        <f>'Igneous input'!M304</f>
        <v>50m</v>
      </c>
      <c r="K304" t="str">
        <f>'Igneous input'!Q304</f>
        <v xml:space="preserve"> Olivine gabbro</v>
      </c>
    </row>
    <row r="305" spans="1:11">
      <c r="A305" s="79" t="str">
        <f>'Igneous input'!D305</f>
        <v>807-C5707A</v>
      </c>
      <c r="B305" s="79">
        <f>'Igneous input'!E305</f>
        <v>51</v>
      </c>
      <c r="C305" s="79">
        <f>'Igneous input'!F305</f>
        <v>4</v>
      </c>
      <c r="D305" s="78" t="str">
        <f>'Igneous input'!G305</f>
        <v>51-4</v>
      </c>
      <c r="E305" s="79">
        <f>'Igneous input'!H305</f>
        <v>0</v>
      </c>
      <c r="F305" s="79">
        <f>'Igneous input'!I305</f>
        <v>41</v>
      </c>
      <c r="H305" s="82"/>
      <c r="I305" s="82"/>
      <c r="J305" s="173" t="str">
        <f>'Igneous input'!M305</f>
        <v>50m</v>
      </c>
      <c r="K305" t="str">
        <f>'Igneous input'!Q305</f>
        <v xml:space="preserve"> Olivine gabbro</v>
      </c>
    </row>
    <row r="306" spans="1:11">
      <c r="A306" s="79" t="str">
        <f>'Igneous input'!D306</f>
        <v>807-C5707A</v>
      </c>
      <c r="B306" s="79">
        <f>'Igneous input'!E306</f>
        <v>51</v>
      </c>
      <c r="C306" s="79">
        <f>'Igneous input'!F306</f>
        <v>4</v>
      </c>
      <c r="D306" s="78" t="str">
        <f>'Igneous input'!G306</f>
        <v>51-4</v>
      </c>
      <c r="E306" s="79">
        <f>'Igneous input'!H306</f>
        <v>41</v>
      </c>
      <c r="F306" s="79">
        <f>'Igneous input'!I306</f>
        <v>46.5</v>
      </c>
      <c r="H306" s="82"/>
      <c r="I306" s="82"/>
      <c r="J306" s="173" t="str">
        <f>'Igneous input'!M306</f>
        <v>50n</v>
      </c>
      <c r="K306" t="str">
        <f>'Igneous input'!Q306</f>
        <v>Clinopyroxene and plagioclase-bearing Dunite</v>
      </c>
    </row>
    <row r="307" spans="1:11">
      <c r="A307" s="79" t="str">
        <f>'Igneous input'!D307</f>
        <v>807-C5707A</v>
      </c>
      <c r="B307" s="79">
        <f>'Igneous input'!E307</f>
        <v>51</v>
      </c>
      <c r="C307" s="79">
        <f>'Igneous input'!F307</f>
        <v>4</v>
      </c>
      <c r="D307" s="78" t="str">
        <f>'Igneous input'!G307</f>
        <v>51-4</v>
      </c>
      <c r="E307" s="79">
        <f>'Igneous input'!H307</f>
        <v>46.5</v>
      </c>
      <c r="F307" s="79">
        <f>'Igneous input'!I307</f>
        <v>80</v>
      </c>
      <c r="H307" s="82"/>
      <c r="I307" s="82"/>
      <c r="J307" s="173" t="str">
        <f>'Igneous input'!M307</f>
        <v>50o</v>
      </c>
      <c r="K307" t="str">
        <f>'Igneous input'!Q307</f>
        <v xml:space="preserve"> Gabbro</v>
      </c>
    </row>
    <row r="308" spans="1:11">
      <c r="A308" s="79" t="str">
        <f>'Igneous input'!D308</f>
        <v>807-C5707A</v>
      </c>
      <c r="B308" s="79">
        <f>'Igneous input'!E308</f>
        <v>52</v>
      </c>
      <c r="C308" s="79">
        <f>'Igneous input'!F308</f>
        <v>1</v>
      </c>
      <c r="D308" s="78" t="str">
        <f>'Igneous input'!G308</f>
        <v>52-1</v>
      </c>
      <c r="E308" s="79">
        <f>'Igneous input'!H308</f>
        <v>0</v>
      </c>
      <c r="F308" s="79">
        <f>'Igneous input'!I308</f>
        <v>40.5</v>
      </c>
      <c r="H308" s="82"/>
      <c r="I308" s="82"/>
      <c r="J308" s="173" t="str">
        <f>'Igneous input'!M308</f>
        <v>50o</v>
      </c>
      <c r="K308" t="str">
        <f>'Igneous input'!Q308</f>
        <v xml:space="preserve"> Gabbro</v>
      </c>
    </row>
    <row r="309" spans="1:11">
      <c r="A309" s="79" t="str">
        <f>'Igneous input'!D309</f>
        <v>807-C5707A</v>
      </c>
      <c r="B309" s="79">
        <f>'Igneous input'!E309</f>
        <v>52</v>
      </c>
      <c r="C309" s="79">
        <f>'Igneous input'!F309</f>
        <v>1</v>
      </c>
      <c r="D309" s="78" t="str">
        <f>'Igneous input'!G309</f>
        <v>52-1</v>
      </c>
      <c r="E309" s="79">
        <f>'Igneous input'!H309</f>
        <v>40.5</v>
      </c>
      <c r="F309" s="79">
        <f>'Igneous input'!I309</f>
        <v>77</v>
      </c>
      <c r="H309" s="82"/>
      <c r="I309" s="82"/>
      <c r="J309" s="173" t="str">
        <f>'Igneous input'!M309</f>
        <v>50p</v>
      </c>
      <c r="K309" t="str">
        <f>'Igneous input'!Q309</f>
        <v>Clinopyroxene and plagioclase-bearing Dunite</v>
      </c>
    </row>
    <row r="310" spans="1:11">
      <c r="A310" s="79" t="str">
        <f>'Igneous input'!D310</f>
        <v>807-C5707A</v>
      </c>
      <c r="B310" s="79">
        <f>'Igneous input'!E310</f>
        <v>52</v>
      </c>
      <c r="C310" s="79">
        <f>'Igneous input'!F310</f>
        <v>1</v>
      </c>
      <c r="D310" s="78" t="str">
        <f>'Igneous input'!G310</f>
        <v>52-1</v>
      </c>
      <c r="E310" s="79">
        <f>'Igneous input'!H310</f>
        <v>77</v>
      </c>
      <c r="F310" s="79">
        <f>'Igneous input'!I310</f>
        <v>88</v>
      </c>
      <c r="H310" s="82"/>
      <c r="I310" s="82"/>
      <c r="J310" s="173" t="str">
        <f>'Igneous input'!M310</f>
        <v>50q</v>
      </c>
      <c r="K310" t="str">
        <f>'Igneous input'!Q310</f>
        <v xml:space="preserve"> Olivine gabbro</v>
      </c>
    </row>
    <row r="311" spans="1:11">
      <c r="A311" s="79" t="str">
        <f>'Igneous input'!D311</f>
        <v>807-C5707A</v>
      </c>
      <c r="B311" s="79">
        <f>'Igneous input'!E311</f>
        <v>52</v>
      </c>
      <c r="C311" s="79">
        <f>'Igneous input'!F311</f>
        <v>1</v>
      </c>
      <c r="D311" s="78" t="str">
        <f>'Igneous input'!G311</f>
        <v>52-1</v>
      </c>
      <c r="E311" s="79">
        <f>'Igneous input'!H311</f>
        <v>88</v>
      </c>
      <c r="F311" s="79">
        <f>'Igneous input'!I311</f>
        <v>89</v>
      </c>
      <c r="H311" s="82"/>
      <c r="I311" s="82"/>
      <c r="J311" s="173">
        <f>'Igneous input'!M311</f>
        <v>51</v>
      </c>
      <c r="K311" t="str">
        <f>'Igneous input'!Q311</f>
        <v xml:space="preserve"> Olivine gabbro</v>
      </c>
    </row>
    <row r="312" spans="1:11">
      <c r="A312" s="79" t="str">
        <f>'Igneous input'!D312</f>
        <v>807-C5707A</v>
      </c>
      <c r="B312" s="79">
        <f>'Igneous input'!E312</f>
        <v>52</v>
      </c>
      <c r="C312" s="79">
        <f>'Igneous input'!F312</f>
        <v>2</v>
      </c>
      <c r="D312" s="78" t="str">
        <f>'Igneous input'!G312</f>
        <v>52-2</v>
      </c>
      <c r="E312" s="79">
        <f>'Igneous input'!H312</f>
        <v>0</v>
      </c>
      <c r="F312" s="79">
        <f>'Igneous input'!I312</f>
        <v>85.5</v>
      </c>
      <c r="H312" s="82"/>
      <c r="I312" s="82"/>
      <c r="J312" s="173">
        <f>'Igneous input'!M312</f>
        <v>51</v>
      </c>
      <c r="K312" t="str">
        <f>'Igneous input'!Q312</f>
        <v xml:space="preserve"> Olivine gabbro</v>
      </c>
    </row>
    <row r="313" spans="1:11">
      <c r="A313" s="79" t="str">
        <f>'Igneous input'!D313</f>
        <v>807-C5707A</v>
      </c>
      <c r="B313" s="79">
        <f>'Igneous input'!E313</f>
        <v>52</v>
      </c>
      <c r="C313" s="79">
        <f>'Igneous input'!F313</f>
        <v>3</v>
      </c>
      <c r="D313" s="78" t="str">
        <f>'Igneous input'!G313</f>
        <v>52-3</v>
      </c>
      <c r="E313" s="79">
        <f>'Igneous input'!H313</f>
        <v>0</v>
      </c>
      <c r="F313" s="79">
        <f>'Igneous input'!I313</f>
        <v>77</v>
      </c>
      <c r="H313" s="82"/>
      <c r="I313" s="82"/>
      <c r="J313" s="173">
        <f>'Igneous input'!M313</f>
        <v>51</v>
      </c>
      <c r="K313" t="str">
        <f>'Igneous input'!Q313</f>
        <v xml:space="preserve"> Olivine gabbro</v>
      </c>
    </row>
    <row r="314" spans="1:11">
      <c r="A314" s="79" t="str">
        <f>'Igneous input'!D314</f>
        <v>807-C5707A</v>
      </c>
      <c r="B314" s="79">
        <f>'Igneous input'!E314</f>
        <v>52</v>
      </c>
      <c r="C314" s="79">
        <f>'Igneous input'!F314</f>
        <v>4</v>
      </c>
      <c r="D314" s="78" t="str">
        <f>'Igneous input'!G314</f>
        <v>52-4</v>
      </c>
      <c r="E314" s="79">
        <f>'Igneous input'!H314</f>
        <v>0</v>
      </c>
      <c r="F314" s="79">
        <f>'Igneous input'!I314</f>
        <v>59.5</v>
      </c>
      <c r="H314" s="82"/>
      <c r="I314" s="82"/>
      <c r="J314" s="173">
        <f>'Igneous input'!M314</f>
        <v>51</v>
      </c>
      <c r="K314" t="str">
        <f>'Igneous input'!Q314</f>
        <v xml:space="preserve"> Olivine gabbro</v>
      </c>
    </row>
    <row r="315" spans="1:11">
      <c r="A315" s="79" t="str">
        <f>'Igneous input'!D315</f>
        <v>807-C5707A</v>
      </c>
      <c r="B315" s="79">
        <f>'Igneous input'!E315</f>
        <v>53</v>
      </c>
      <c r="C315" s="79">
        <f>'Igneous input'!F315</f>
        <v>1</v>
      </c>
      <c r="D315" s="78" t="str">
        <f>'Igneous input'!G315</f>
        <v>53-1</v>
      </c>
      <c r="E315" s="79">
        <f>'Igneous input'!H315</f>
        <v>0</v>
      </c>
      <c r="F315" s="79">
        <f>'Igneous input'!I315</f>
        <v>91.5</v>
      </c>
      <c r="H315" s="82"/>
      <c r="I315" s="82"/>
      <c r="J315" s="173">
        <f>'Igneous input'!M315</f>
        <v>52</v>
      </c>
      <c r="K315" t="str">
        <f>'Igneous input'!Q315</f>
        <v xml:space="preserve"> Gabbro</v>
      </c>
    </row>
    <row r="316" spans="1:11">
      <c r="A316" s="79" t="str">
        <f>'Igneous input'!D316</f>
        <v>807-C5707A</v>
      </c>
      <c r="B316" s="79">
        <f>'Igneous input'!E316</f>
        <v>53</v>
      </c>
      <c r="C316" s="79">
        <f>'Igneous input'!F316</f>
        <v>2</v>
      </c>
      <c r="D316" s="78" t="str">
        <f>'Igneous input'!G316</f>
        <v>53-2</v>
      </c>
      <c r="E316" s="79">
        <f>'Igneous input'!H316</f>
        <v>0</v>
      </c>
      <c r="F316" s="79">
        <f>'Igneous input'!I316</f>
        <v>96</v>
      </c>
      <c r="H316" s="82"/>
      <c r="I316" s="82"/>
      <c r="J316" s="173">
        <f>'Igneous input'!M316</f>
        <v>52</v>
      </c>
      <c r="K316" t="str">
        <f>'Igneous input'!Q316</f>
        <v xml:space="preserve"> Gabbro</v>
      </c>
    </row>
    <row r="317" spans="1:11">
      <c r="A317" s="79" t="str">
        <f>'Igneous input'!D317</f>
        <v>807-C5707A</v>
      </c>
      <c r="B317" s="79">
        <f>'Igneous input'!E317</f>
        <v>53</v>
      </c>
      <c r="C317" s="79">
        <f>'Igneous input'!F317</f>
        <v>3</v>
      </c>
      <c r="D317" s="78" t="str">
        <f>'Igneous input'!G317</f>
        <v>53-3</v>
      </c>
      <c r="E317" s="79">
        <f>'Igneous input'!H317</f>
        <v>0</v>
      </c>
      <c r="F317" s="79">
        <f>'Igneous input'!I317</f>
        <v>66</v>
      </c>
      <c r="H317" s="82"/>
      <c r="I317" s="82"/>
      <c r="J317" s="173">
        <f>'Igneous input'!M317</f>
        <v>52</v>
      </c>
      <c r="K317" t="str">
        <f>'Igneous input'!Q317</f>
        <v xml:space="preserve"> Gabbro</v>
      </c>
    </row>
    <row r="318" spans="1:11">
      <c r="A318" s="79" t="str">
        <f>'Igneous input'!D318</f>
        <v>807-C5707A</v>
      </c>
      <c r="B318" s="79">
        <f>'Igneous input'!E318</f>
        <v>53</v>
      </c>
      <c r="C318" s="79">
        <f>'Igneous input'!F318</f>
        <v>4</v>
      </c>
      <c r="D318" s="78" t="str">
        <f>'Igneous input'!G318</f>
        <v>53-4</v>
      </c>
      <c r="E318" s="79">
        <f>'Igneous input'!H318</f>
        <v>0</v>
      </c>
      <c r="F318" s="79">
        <f>'Igneous input'!I318</f>
        <v>60.5</v>
      </c>
      <c r="H318" s="82"/>
      <c r="I318" s="82"/>
      <c r="J318" s="173">
        <f>'Igneous input'!M318</f>
        <v>52</v>
      </c>
      <c r="K318" t="str">
        <f>'Igneous input'!Q318</f>
        <v xml:space="preserve"> Gabbro</v>
      </c>
    </row>
    <row r="319" spans="1:11">
      <c r="A319" s="79" t="str">
        <f>'Igneous input'!D319</f>
        <v>807-C5707A</v>
      </c>
      <c r="B319" s="79">
        <f>'Igneous input'!E319</f>
        <v>54</v>
      </c>
      <c r="C319" s="79">
        <f>'Igneous input'!F319</f>
        <v>1</v>
      </c>
      <c r="D319" s="78" t="str">
        <f>'Igneous input'!G319</f>
        <v>54-1</v>
      </c>
      <c r="E319" s="79">
        <f>'Igneous input'!H319</f>
        <v>0</v>
      </c>
      <c r="F319" s="79">
        <f>'Igneous input'!I319</f>
        <v>65</v>
      </c>
      <c r="H319" s="82"/>
      <c r="I319" s="82"/>
      <c r="J319" s="173">
        <f>'Igneous input'!M319</f>
        <v>52</v>
      </c>
      <c r="K319" t="str">
        <f>'Igneous input'!Q319</f>
        <v xml:space="preserve"> Gabbro</v>
      </c>
    </row>
    <row r="320" spans="1:11">
      <c r="A320" s="79" t="str">
        <f>'Igneous input'!D320</f>
        <v>807-C5707A</v>
      </c>
      <c r="B320" s="79">
        <f>'Igneous input'!E320</f>
        <v>54</v>
      </c>
      <c r="C320" s="79">
        <f>'Igneous input'!F320</f>
        <v>2</v>
      </c>
      <c r="D320" s="78" t="str">
        <f>'Igneous input'!G320</f>
        <v>54-2</v>
      </c>
      <c r="E320" s="79">
        <f>'Igneous input'!H320</f>
        <v>0</v>
      </c>
      <c r="F320" s="79">
        <f>'Igneous input'!I320</f>
        <v>60</v>
      </c>
      <c r="H320" s="82"/>
      <c r="I320" s="82"/>
      <c r="J320" s="173">
        <f>'Igneous input'!M320</f>
        <v>52</v>
      </c>
      <c r="K320" t="str">
        <f>'Igneous input'!Q320</f>
        <v xml:space="preserve"> Gabbro</v>
      </c>
    </row>
    <row r="321" spans="1:11">
      <c r="A321" s="79" t="str">
        <f>'Igneous input'!D321</f>
        <v>807-C5707A</v>
      </c>
      <c r="B321" s="79">
        <f>'Igneous input'!E321</f>
        <v>54</v>
      </c>
      <c r="C321" s="79">
        <f>'Igneous input'!F321</f>
        <v>2</v>
      </c>
      <c r="D321" s="78" t="str">
        <f>'Igneous input'!G321</f>
        <v>54-2</v>
      </c>
      <c r="E321" s="79">
        <f>'Igneous input'!H321</f>
        <v>60</v>
      </c>
      <c r="F321" s="79">
        <f>'Igneous input'!I321</f>
        <v>69.5</v>
      </c>
      <c r="H321" s="82"/>
      <c r="I321" s="82"/>
      <c r="J321" s="173" t="str">
        <f>'Igneous input'!M321</f>
        <v>53a</v>
      </c>
      <c r="K321" t="str">
        <f>'Igneous input'!Q321</f>
        <v>Plagioclase-bearing Wehrlite</v>
      </c>
    </row>
    <row r="322" spans="1:11">
      <c r="A322" s="79" t="str">
        <f>'Igneous input'!D322</f>
        <v>807-C5707A</v>
      </c>
      <c r="B322" s="79">
        <f>'Igneous input'!E322</f>
        <v>54</v>
      </c>
      <c r="C322" s="79">
        <f>'Igneous input'!F322</f>
        <v>3</v>
      </c>
      <c r="D322" s="78" t="str">
        <f>'Igneous input'!G322</f>
        <v>54-3</v>
      </c>
      <c r="E322" s="79">
        <f>'Igneous input'!H322</f>
        <v>0</v>
      </c>
      <c r="F322" s="79">
        <f>'Igneous input'!I322</f>
        <v>89.5</v>
      </c>
      <c r="H322" s="82"/>
      <c r="I322" s="82"/>
      <c r="J322" s="173" t="str">
        <f>'Igneous input'!M322</f>
        <v>53a</v>
      </c>
      <c r="K322" t="str">
        <f>'Igneous input'!Q322</f>
        <v>Plagioclase-bearing Wehrlite</v>
      </c>
    </row>
    <row r="323" spans="1:11">
      <c r="A323" s="79" t="str">
        <f>'Igneous input'!D323</f>
        <v>807-C5707A</v>
      </c>
      <c r="B323" s="79">
        <f>'Igneous input'!E323</f>
        <v>54</v>
      </c>
      <c r="C323" s="79">
        <f>'Igneous input'!F323</f>
        <v>4</v>
      </c>
      <c r="D323" s="78" t="str">
        <f>'Igneous input'!G323</f>
        <v>54-4</v>
      </c>
      <c r="E323" s="79">
        <f>'Igneous input'!H323</f>
        <v>0</v>
      </c>
      <c r="F323" s="79">
        <f>'Igneous input'!I323</f>
        <v>93</v>
      </c>
      <c r="H323" s="82"/>
      <c r="I323" s="82"/>
      <c r="J323" s="173" t="str">
        <f>'Igneous input'!M323</f>
        <v>53a</v>
      </c>
      <c r="K323" t="str">
        <f>'Igneous input'!Q323</f>
        <v>Plagioclase-bearing Wehrlite</v>
      </c>
    </row>
    <row r="324" spans="1:11">
      <c r="A324" s="79" t="str">
        <f>'Igneous input'!D324</f>
        <v>807-C5707A</v>
      </c>
      <c r="B324" s="79">
        <f>'Igneous input'!E324</f>
        <v>55</v>
      </c>
      <c r="C324" s="79">
        <f>'Igneous input'!F324</f>
        <v>1</v>
      </c>
      <c r="D324" s="78" t="str">
        <f>'Igneous input'!G324</f>
        <v>55-1</v>
      </c>
      <c r="E324" s="79">
        <f>'Igneous input'!H324</f>
        <v>0</v>
      </c>
      <c r="F324" s="79">
        <f>'Igneous input'!I324</f>
        <v>21</v>
      </c>
      <c r="H324" s="82"/>
      <c r="I324" s="82"/>
      <c r="J324" s="173" t="str">
        <f>'Igneous input'!M324</f>
        <v>53a</v>
      </c>
      <c r="K324" t="str">
        <f>'Igneous input'!Q324</f>
        <v>Plagioclase-bearing Wehrlite</v>
      </c>
    </row>
    <row r="325" spans="1:11">
      <c r="A325" s="79" t="str">
        <f>'Igneous input'!D325</f>
        <v>807-C5707A</v>
      </c>
      <c r="B325" s="79">
        <f>'Igneous input'!E325</f>
        <v>55</v>
      </c>
      <c r="C325" s="79">
        <f>'Igneous input'!F325</f>
        <v>1</v>
      </c>
      <c r="D325" s="78" t="str">
        <f>'Igneous input'!G325</f>
        <v>55-1</v>
      </c>
      <c r="E325" s="79">
        <f>'Igneous input'!H325</f>
        <v>21</v>
      </c>
      <c r="F325" s="79">
        <f>'Igneous input'!I325</f>
        <v>24</v>
      </c>
      <c r="H325" s="82"/>
      <c r="I325" s="82"/>
      <c r="J325" s="173" t="str">
        <f>'Igneous input'!M325</f>
        <v>53b</v>
      </c>
      <c r="K325" t="str">
        <f>'Igneous input'!Q325</f>
        <v>Plagioclase-bearing Websterite</v>
      </c>
    </row>
    <row r="326" spans="1:11">
      <c r="A326" s="79" t="str">
        <f>'Igneous input'!D326</f>
        <v>807-C5707A</v>
      </c>
      <c r="B326" s="79">
        <f>'Igneous input'!E326</f>
        <v>55</v>
      </c>
      <c r="C326" s="79">
        <f>'Igneous input'!F326</f>
        <v>1</v>
      </c>
      <c r="D326" s="78" t="str">
        <f>'Igneous input'!G326</f>
        <v>55-1</v>
      </c>
      <c r="E326" s="79">
        <f>'Igneous input'!H326</f>
        <v>24</v>
      </c>
      <c r="F326" s="79">
        <f>'Igneous input'!I326</f>
        <v>91</v>
      </c>
      <c r="H326" s="82"/>
      <c r="I326" s="82"/>
      <c r="J326" s="173" t="str">
        <f>'Igneous input'!M326</f>
        <v>53c</v>
      </c>
      <c r="K326" t="str">
        <f>'Igneous input'!Q326</f>
        <v>Plagioclase-bearing Wehrlite</v>
      </c>
    </row>
    <row r="327" spans="1:11">
      <c r="A327" s="79" t="str">
        <f>'Igneous input'!D327</f>
        <v>807-C5707A</v>
      </c>
      <c r="B327" s="79">
        <f>'Igneous input'!E327</f>
        <v>55</v>
      </c>
      <c r="C327" s="79">
        <f>'Igneous input'!F327</f>
        <v>2</v>
      </c>
      <c r="D327" s="78" t="str">
        <f>'Igneous input'!G327</f>
        <v>55-2</v>
      </c>
      <c r="E327" s="79">
        <f>'Igneous input'!H327</f>
        <v>0</v>
      </c>
      <c r="F327" s="79">
        <f>'Igneous input'!I327</f>
        <v>97</v>
      </c>
      <c r="H327" s="82"/>
      <c r="I327" s="82"/>
      <c r="J327" s="173" t="str">
        <f>'Igneous input'!M327</f>
        <v>53c</v>
      </c>
      <c r="K327" t="str">
        <f>'Igneous input'!Q327</f>
        <v>Plagioclase-bearing Wehrlite</v>
      </c>
    </row>
    <row r="328" spans="1:11">
      <c r="A328" s="79" t="str">
        <f>'Igneous input'!D328</f>
        <v>807-C5707A</v>
      </c>
      <c r="B328" s="79">
        <f>'Igneous input'!E328</f>
        <v>55</v>
      </c>
      <c r="C328" s="79">
        <f>'Igneous input'!F328</f>
        <v>3</v>
      </c>
      <c r="D328" s="78" t="str">
        <f>'Igneous input'!G328</f>
        <v>55-3</v>
      </c>
      <c r="E328" s="79">
        <f>'Igneous input'!H328</f>
        <v>0</v>
      </c>
      <c r="F328" s="79">
        <f>'Igneous input'!I328</f>
        <v>71.5</v>
      </c>
      <c r="H328" s="82"/>
      <c r="I328" s="82"/>
      <c r="J328" s="173" t="str">
        <f>'Igneous input'!M328</f>
        <v>53c</v>
      </c>
      <c r="K328" t="str">
        <f>'Igneous input'!Q328</f>
        <v>Plagioclase-bearing Wehrlite</v>
      </c>
    </row>
    <row r="329" spans="1:11">
      <c r="A329" s="79" t="str">
        <f>'Igneous input'!D329</f>
        <v>807-C5707A</v>
      </c>
      <c r="B329" s="79">
        <f>'Igneous input'!E329</f>
        <v>56</v>
      </c>
      <c r="C329" s="79">
        <f>'Igneous input'!F329</f>
        <v>1</v>
      </c>
      <c r="D329" s="78" t="str">
        <f>'Igneous input'!G329</f>
        <v>56-1</v>
      </c>
      <c r="E329" s="79">
        <f>'Igneous input'!H329</f>
        <v>0</v>
      </c>
      <c r="F329" s="79">
        <f>'Igneous input'!I329</f>
        <v>65</v>
      </c>
      <c r="H329" s="82"/>
      <c r="I329" s="82"/>
      <c r="J329" s="173" t="str">
        <f>'Igneous input'!M329</f>
        <v>53c</v>
      </c>
      <c r="K329" t="str">
        <f>'Igneous input'!Q329</f>
        <v>Plagioclase-bearing Wehrlite</v>
      </c>
    </row>
    <row r="330" spans="1:11">
      <c r="A330" s="79" t="str">
        <f>'Igneous input'!D330</f>
        <v>807-C5707A</v>
      </c>
      <c r="B330" s="79">
        <f>'Igneous input'!E330</f>
        <v>57</v>
      </c>
      <c r="C330" s="79">
        <f>'Igneous input'!F330</f>
        <v>1</v>
      </c>
      <c r="D330" s="78" t="str">
        <f>'Igneous input'!G330</f>
        <v>57-1</v>
      </c>
      <c r="E330" s="79">
        <f>'Igneous input'!H330</f>
        <v>0</v>
      </c>
      <c r="F330" s="79">
        <f>'Igneous input'!I330</f>
        <v>97.5</v>
      </c>
      <c r="H330" s="82"/>
      <c r="I330" s="82"/>
      <c r="J330" s="173" t="str">
        <f>'Igneous input'!M330</f>
        <v>53c</v>
      </c>
      <c r="K330" t="str">
        <f>'Igneous input'!Q330</f>
        <v>Plagioclase-bearing Wehrlite</v>
      </c>
    </row>
    <row r="331" spans="1:11">
      <c r="A331" s="79" t="str">
        <f>'Igneous input'!D331</f>
        <v>807-C5707A</v>
      </c>
      <c r="B331" s="79">
        <f>'Igneous input'!E331</f>
        <v>57</v>
      </c>
      <c r="C331" s="79">
        <f>'Igneous input'!F331</f>
        <v>2</v>
      </c>
      <c r="D331" s="78" t="str">
        <f>'Igneous input'!G331</f>
        <v>57-2</v>
      </c>
      <c r="E331" s="79">
        <f>'Igneous input'!H331</f>
        <v>0</v>
      </c>
      <c r="F331" s="79">
        <f>'Igneous input'!I331</f>
        <v>89</v>
      </c>
      <c r="H331" s="82"/>
      <c r="I331" s="82"/>
      <c r="J331" s="173" t="str">
        <f>'Igneous input'!M331</f>
        <v>53c</v>
      </c>
      <c r="K331" t="str">
        <f>'Igneous input'!Q331</f>
        <v>Plagioclase-bearing Wehrlite</v>
      </c>
    </row>
    <row r="332" spans="1:11">
      <c r="A332" s="79" t="str">
        <f>'Igneous input'!D332</f>
        <v>807-C5707A</v>
      </c>
      <c r="B332" s="79">
        <f>'Igneous input'!E332</f>
        <v>57</v>
      </c>
      <c r="C332" s="79">
        <f>'Igneous input'!F332</f>
        <v>3</v>
      </c>
      <c r="D332" s="78" t="str">
        <f>'Igneous input'!G332</f>
        <v>57-3</v>
      </c>
      <c r="E332" s="79">
        <f>'Igneous input'!H332</f>
        <v>0</v>
      </c>
      <c r="F332" s="79">
        <f>'Igneous input'!I332</f>
        <v>67.5</v>
      </c>
      <c r="H332" s="82"/>
      <c r="I332" s="82"/>
      <c r="J332" s="173" t="str">
        <f>'Igneous input'!M332</f>
        <v>53c</v>
      </c>
      <c r="K332" t="str">
        <f>'Igneous input'!Q332</f>
        <v>Plagioclase-bearing Wehrlite</v>
      </c>
    </row>
    <row r="333" spans="1:11">
      <c r="A333" s="79" t="str">
        <f>'Igneous input'!D333</f>
        <v>807-C5708A</v>
      </c>
      <c r="B333" s="79">
        <f>'Igneous input'!E333</f>
        <v>57</v>
      </c>
      <c r="C333" s="79">
        <f>'Igneous input'!F333</f>
        <v>4</v>
      </c>
      <c r="D333" s="78" t="str">
        <f>'Igneous input'!G333</f>
        <v>57-4</v>
      </c>
      <c r="E333" s="79">
        <f>'Igneous input'!H333</f>
        <v>0</v>
      </c>
      <c r="F333" s="79">
        <f>'Igneous input'!I333</f>
        <v>54</v>
      </c>
      <c r="H333" s="82"/>
      <c r="I333" s="82"/>
      <c r="J333" s="173" t="str">
        <f>'Igneous input'!M333</f>
        <v>53c</v>
      </c>
      <c r="K333" t="str">
        <f>'Igneous input'!Q333</f>
        <v>Plagioclase-bearing Wehrlite</v>
      </c>
    </row>
    <row r="334" spans="1:11">
      <c r="A334" s="79" t="str">
        <f>'Igneous input'!D334</f>
        <v>807-C5707A</v>
      </c>
      <c r="B334" s="79">
        <f>'Igneous input'!E334</f>
        <v>58</v>
      </c>
      <c r="C334" s="79">
        <f>'Igneous input'!F334</f>
        <v>1</v>
      </c>
      <c r="D334" s="78" t="str">
        <f>'Igneous input'!G334</f>
        <v>58-1</v>
      </c>
      <c r="E334" s="79">
        <f>'Igneous input'!H334</f>
        <v>0</v>
      </c>
      <c r="F334" s="79">
        <f>'Igneous input'!I334</f>
        <v>52</v>
      </c>
      <c r="H334" s="82"/>
      <c r="I334" s="82"/>
      <c r="J334" s="173" t="str">
        <f>'Igneous input'!M334</f>
        <v>53c</v>
      </c>
      <c r="K334" t="str">
        <f>'Igneous input'!Q334</f>
        <v>Plagioclase-bearing Wehrlite</v>
      </c>
    </row>
    <row r="335" spans="1:11">
      <c r="A335" s="79" t="str">
        <f>'Igneous input'!D335</f>
        <v>807-C5707A</v>
      </c>
      <c r="B335" s="79">
        <f>'Igneous input'!E335</f>
        <v>58</v>
      </c>
      <c r="C335" s="79">
        <f>'Igneous input'!F335</f>
        <v>1</v>
      </c>
      <c r="D335" s="78" t="str">
        <f>'Igneous input'!G335</f>
        <v>58-1</v>
      </c>
      <c r="E335" s="79">
        <f>'Igneous input'!H335</f>
        <v>52</v>
      </c>
      <c r="F335" s="79">
        <f>'Igneous input'!I335</f>
        <v>65.5</v>
      </c>
      <c r="H335" s="82"/>
      <c r="I335" s="82"/>
      <c r="J335" s="173" t="str">
        <f>'Igneous input'!M335</f>
        <v>53d</v>
      </c>
      <c r="K335" t="str">
        <f>'Igneous input'!Q335</f>
        <v>Clinopyroxene and plagioclase-bearing Dunite</v>
      </c>
    </row>
    <row r="336" spans="1:11">
      <c r="A336" s="79" t="str">
        <f>'Igneous input'!D336</f>
        <v>807-C5707A</v>
      </c>
      <c r="B336" s="79">
        <f>'Igneous input'!E336</f>
        <v>58</v>
      </c>
      <c r="C336" s="79">
        <f>'Igneous input'!F336</f>
        <v>2</v>
      </c>
      <c r="D336" s="78" t="str">
        <f>'Igneous input'!G336</f>
        <v>58-2</v>
      </c>
      <c r="E336" s="79">
        <f>'Igneous input'!H336</f>
        <v>0</v>
      </c>
      <c r="F336" s="79">
        <f>'Igneous input'!I336</f>
        <v>20.5</v>
      </c>
      <c r="H336" s="82"/>
      <c r="I336" s="82"/>
      <c r="J336" s="173" t="str">
        <f>'Igneous input'!M336</f>
        <v>53d</v>
      </c>
      <c r="K336" t="str">
        <f>'Igneous input'!Q336</f>
        <v>Clinopyroxene and plagioclase-bearing Dunite</v>
      </c>
    </row>
    <row r="337" spans="1:11">
      <c r="A337" s="79" t="str">
        <f>'Igneous input'!D337</f>
        <v>807-C5707A</v>
      </c>
      <c r="B337" s="79">
        <f>'Igneous input'!E337</f>
        <v>58</v>
      </c>
      <c r="C337" s="79">
        <f>'Igneous input'!F337</f>
        <v>2</v>
      </c>
      <c r="D337" s="78" t="str">
        <f>'Igneous input'!G337</f>
        <v>58-2</v>
      </c>
      <c r="E337" s="79">
        <f>'Igneous input'!H337</f>
        <v>20.5</v>
      </c>
      <c r="F337" s="79">
        <f>'Igneous input'!I337</f>
        <v>92.5</v>
      </c>
      <c r="H337" s="82"/>
      <c r="I337" s="82"/>
      <c r="J337" s="173" t="str">
        <f>'Igneous input'!M337</f>
        <v>53e</v>
      </c>
      <c r="K337" t="str">
        <f>'Igneous input'!Q337</f>
        <v xml:space="preserve"> Olivine gabbro</v>
      </c>
    </row>
    <row r="338" spans="1:11">
      <c r="A338" s="79" t="str">
        <f>'Igneous input'!D338</f>
        <v>807-C5707A</v>
      </c>
      <c r="B338" s="79">
        <f>'Igneous input'!E338</f>
        <v>58</v>
      </c>
      <c r="C338" s="79">
        <f>'Igneous input'!F338</f>
        <v>3</v>
      </c>
      <c r="D338" s="78" t="str">
        <f>'Igneous input'!G338</f>
        <v>58-3</v>
      </c>
      <c r="E338" s="79">
        <f>'Igneous input'!H338</f>
        <v>0</v>
      </c>
      <c r="F338" s="79">
        <f>'Igneous input'!I338</f>
        <v>50</v>
      </c>
      <c r="H338" s="82"/>
      <c r="I338" s="82"/>
      <c r="J338" s="173" t="str">
        <f>'Igneous input'!M338</f>
        <v>53e</v>
      </c>
      <c r="K338" t="str">
        <f>'Igneous input'!Q338</f>
        <v xml:space="preserve"> Olivine gabbro</v>
      </c>
    </row>
    <row r="339" spans="1:11">
      <c r="A339" s="79" t="str">
        <f>'Igneous input'!D339</f>
        <v>807-C5707A</v>
      </c>
      <c r="B339" s="79">
        <f>'Igneous input'!E339</f>
        <v>58</v>
      </c>
      <c r="C339" s="79">
        <f>'Igneous input'!F339</f>
        <v>3</v>
      </c>
      <c r="D339" s="78" t="str">
        <f>'Igneous input'!G339</f>
        <v>58-3</v>
      </c>
      <c r="E339" s="79">
        <f>'Igneous input'!H339</f>
        <v>50</v>
      </c>
      <c r="F339" s="79">
        <f>'Igneous input'!I339</f>
        <v>72.5</v>
      </c>
      <c r="H339" s="82"/>
      <c r="I339" s="82"/>
      <c r="J339" s="173" t="str">
        <f>'Igneous input'!M339</f>
        <v>53f</v>
      </c>
      <c r="K339" t="str">
        <f>'Igneous input'!Q339</f>
        <v>Clinopyroxene and plagioclase-bearing Dunite</v>
      </c>
    </row>
    <row r="340" spans="1:11">
      <c r="A340" s="79" t="str">
        <f>'Igneous input'!D340</f>
        <v>807-C5707A</v>
      </c>
      <c r="B340" s="79">
        <f>'Igneous input'!E340</f>
        <v>58</v>
      </c>
      <c r="C340" s="79">
        <f>'Igneous input'!F340</f>
        <v>4</v>
      </c>
      <c r="D340" s="78" t="str">
        <f>'Igneous input'!G340</f>
        <v>58-4</v>
      </c>
      <c r="E340" s="79">
        <f>'Igneous input'!H340</f>
        <v>0</v>
      </c>
      <c r="F340" s="79">
        <f>'Igneous input'!I340</f>
        <v>61.5</v>
      </c>
      <c r="H340" s="82"/>
      <c r="I340" s="82"/>
      <c r="J340" s="173" t="str">
        <f>'Igneous input'!M340</f>
        <v>53f</v>
      </c>
      <c r="K340" t="str">
        <f>'Igneous input'!Q340</f>
        <v>Clinopyroxene and plagioclase-bearing Dunite</v>
      </c>
    </row>
    <row r="341" spans="1:11">
      <c r="A341" s="79" t="str">
        <f>'Igneous input'!D341</f>
        <v>807-C5707A</v>
      </c>
      <c r="B341" s="79">
        <f>'Igneous input'!E341</f>
        <v>58</v>
      </c>
      <c r="C341" s="79">
        <f>'Igneous input'!F341</f>
        <v>4</v>
      </c>
      <c r="D341" s="78" t="str">
        <f>'Igneous input'!G341</f>
        <v>58-4</v>
      </c>
      <c r="E341" s="79">
        <f>'Igneous input'!H341</f>
        <v>61.5</v>
      </c>
      <c r="F341" s="79">
        <f>'Igneous input'!I341</f>
        <v>85.5</v>
      </c>
      <c r="H341" s="82"/>
      <c r="I341" s="82"/>
      <c r="J341" s="173" t="str">
        <f>'Igneous input'!M341</f>
        <v>53g</v>
      </c>
      <c r="K341" t="str">
        <f>'Igneous input'!Q341</f>
        <v xml:space="preserve"> Olivine gabbro</v>
      </c>
    </row>
    <row r="342" spans="1:11">
      <c r="A342" s="79" t="str">
        <f>'Igneous input'!D342</f>
        <v>807-C5707A</v>
      </c>
      <c r="B342" s="79">
        <f>'Igneous input'!E342</f>
        <v>59</v>
      </c>
      <c r="C342" s="79">
        <f>'Igneous input'!F342</f>
        <v>1</v>
      </c>
      <c r="D342" s="78" t="str">
        <f>'Igneous input'!G342</f>
        <v>59-1</v>
      </c>
      <c r="E342" s="79">
        <f>'Igneous input'!H342</f>
        <v>0</v>
      </c>
      <c r="F342" s="79">
        <f>'Igneous input'!I342</f>
        <v>56</v>
      </c>
      <c r="H342" s="82"/>
      <c r="I342" s="82"/>
      <c r="J342" s="173" t="str">
        <f>'Igneous input'!M342</f>
        <v>53h</v>
      </c>
      <c r="K342" t="str">
        <f>'Igneous input'!Q342</f>
        <v>Clinopyroxene and plagioclase-bearing Dunite</v>
      </c>
    </row>
    <row r="343" spans="1:11">
      <c r="A343" s="79" t="str">
        <f>'Igneous input'!D343</f>
        <v>807-C5707A</v>
      </c>
      <c r="B343" s="79">
        <f>'Igneous input'!E343</f>
        <v>59</v>
      </c>
      <c r="C343" s="79">
        <f>'Igneous input'!F343</f>
        <v>1</v>
      </c>
      <c r="D343" s="78" t="str">
        <f>'Igneous input'!G343</f>
        <v>59-1</v>
      </c>
      <c r="E343" s="79">
        <f>'Igneous input'!H343</f>
        <v>56</v>
      </c>
      <c r="F343" s="79">
        <f>'Igneous input'!I343</f>
        <v>61</v>
      </c>
      <c r="H343" s="82"/>
      <c r="I343" s="82"/>
      <c r="J343" s="173" t="str">
        <f>'Igneous input'!M343</f>
        <v>54a</v>
      </c>
      <c r="K343" t="str">
        <f>'Igneous input'!Q343</f>
        <v xml:space="preserve"> Olivine gabbro</v>
      </c>
    </row>
    <row r="344" spans="1:11">
      <c r="A344" s="79" t="str">
        <f>'Igneous input'!D344</f>
        <v>807-C5707A</v>
      </c>
      <c r="B344" s="79">
        <f>'Igneous input'!E344</f>
        <v>59</v>
      </c>
      <c r="C344" s="79">
        <f>'Igneous input'!F344</f>
        <v>2</v>
      </c>
      <c r="D344" s="78" t="str">
        <f>'Igneous input'!G344</f>
        <v>59-2</v>
      </c>
      <c r="E344" s="79">
        <f>'Igneous input'!H344</f>
        <v>0</v>
      </c>
      <c r="F344" s="79">
        <f>'Igneous input'!I344</f>
        <v>77.5</v>
      </c>
      <c r="H344" s="82"/>
      <c r="I344" s="82"/>
      <c r="J344" s="173" t="str">
        <f>'Igneous input'!M344</f>
        <v>54a</v>
      </c>
      <c r="K344" t="str">
        <f>'Igneous input'!Q344</f>
        <v xml:space="preserve"> Olivine gabbro</v>
      </c>
    </row>
    <row r="345" spans="1:11">
      <c r="A345" s="79" t="str">
        <f>'Igneous input'!D345</f>
        <v>807-C5707A</v>
      </c>
      <c r="B345" s="79">
        <f>'Igneous input'!E345</f>
        <v>59</v>
      </c>
      <c r="C345" s="79">
        <f>'Igneous input'!F345</f>
        <v>3</v>
      </c>
      <c r="D345" s="78" t="str">
        <f>'Igneous input'!G345</f>
        <v>59-3</v>
      </c>
      <c r="E345" s="79">
        <f>'Igneous input'!H345</f>
        <v>0</v>
      </c>
      <c r="F345" s="79">
        <f>'Igneous input'!I345</f>
        <v>75.5</v>
      </c>
      <c r="H345" s="82"/>
      <c r="I345" s="82"/>
      <c r="J345" s="173" t="str">
        <f>'Igneous input'!M345</f>
        <v>54a</v>
      </c>
      <c r="K345" t="str">
        <f>'Igneous input'!Q345</f>
        <v xml:space="preserve"> Olivine gabbro</v>
      </c>
    </row>
    <row r="346" spans="1:11">
      <c r="A346" s="79" t="str">
        <f>'Igneous input'!D346</f>
        <v>807-C5707A</v>
      </c>
      <c r="B346" s="79">
        <f>'Igneous input'!E346</f>
        <v>59</v>
      </c>
      <c r="C346" s="79">
        <f>'Igneous input'!F346</f>
        <v>4</v>
      </c>
      <c r="D346" s="78" t="str">
        <f>'Igneous input'!G346</f>
        <v>59-4</v>
      </c>
      <c r="E346" s="79">
        <f>'Igneous input'!H346</f>
        <v>0</v>
      </c>
      <c r="F346" s="79">
        <f>'Igneous input'!I346</f>
        <v>91.5</v>
      </c>
      <c r="H346" s="82"/>
      <c r="I346" s="82"/>
      <c r="J346" s="173" t="str">
        <f>'Igneous input'!M346</f>
        <v>54a</v>
      </c>
      <c r="K346" t="str">
        <f>'Igneous input'!Q346</f>
        <v xml:space="preserve"> Olivine gabbro</v>
      </c>
    </row>
    <row r="347" spans="1:11">
      <c r="A347" s="79" t="str">
        <f>'Igneous input'!D347</f>
        <v>807-C5707A</v>
      </c>
      <c r="B347" s="79">
        <f>'Igneous input'!E347</f>
        <v>60</v>
      </c>
      <c r="C347" s="79">
        <f>'Igneous input'!F347</f>
        <v>1</v>
      </c>
      <c r="D347" s="78" t="str">
        <f>'Igneous input'!G347</f>
        <v>60-1</v>
      </c>
      <c r="E347" s="79">
        <f>'Igneous input'!H347</f>
        <v>0</v>
      </c>
      <c r="F347" s="79">
        <f>'Igneous input'!I347</f>
        <v>46</v>
      </c>
      <c r="H347" s="82"/>
      <c r="I347" s="82"/>
      <c r="J347" s="173" t="str">
        <f>'Igneous input'!M347</f>
        <v>54a</v>
      </c>
      <c r="K347" t="str">
        <f>'Igneous input'!Q347</f>
        <v xml:space="preserve"> Olivine gabbro</v>
      </c>
    </row>
    <row r="348" spans="1:11">
      <c r="A348" s="79" t="str">
        <f>'Igneous input'!D348</f>
        <v>807-C5707A</v>
      </c>
      <c r="B348" s="79">
        <f>'Igneous input'!E348</f>
        <v>60</v>
      </c>
      <c r="C348" s="79">
        <f>'Igneous input'!F348</f>
        <v>1</v>
      </c>
      <c r="D348" s="78" t="str">
        <f>'Igneous input'!G348</f>
        <v>60-1</v>
      </c>
      <c r="E348" s="79">
        <f>'Igneous input'!H348</f>
        <v>46</v>
      </c>
      <c r="F348" s="79">
        <f>'Igneous input'!I348</f>
        <v>70</v>
      </c>
      <c r="H348" s="82"/>
      <c r="I348" s="82"/>
      <c r="J348" s="173" t="str">
        <f>'Igneous input'!M348</f>
        <v>54b</v>
      </c>
      <c r="K348" t="str">
        <f>'Igneous input'!Q348</f>
        <v xml:space="preserve"> Olivine gabbro</v>
      </c>
    </row>
    <row r="349" spans="1:11">
      <c r="A349" s="79" t="str">
        <f>'Igneous input'!D349</f>
        <v>807-C5707A</v>
      </c>
      <c r="B349" s="79">
        <f>'Igneous input'!E349</f>
        <v>60</v>
      </c>
      <c r="C349" s="79">
        <f>'Igneous input'!F349</f>
        <v>1</v>
      </c>
      <c r="D349" s="78" t="str">
        <f>'Igneous input'!G349</f>
        <v>60-1</v>
      </c>
      <c r="E349" s="79">
        <f>'Igneous input'!H349</f>
        <v>70</v>
      </c>
      <c r="F349" s="79">
        <f>'Igneous input'!I349</f>
        <v>90</v>
      </c>
      <c r="H349" s="82"/>
      <c r="I349" s="82"/>
      <c r="J349" s="173" t="str">
        <f>'Igneous input'!M349</f>
        <v>54c</v>
      </c>
      <c r="K349" t="str">
        <f>'Igneous input'!Q349</f>
        <v xml:space="preserve"> Olivine gabbro</v>
      </c>
    </row>
    <row r="350" spans="1:11">
      <c r="A350" s="79" t="str">
        <f>'Igneous input'!D350</f>
        <v>807-C5707A</v>
      </c>
      <c r="B350" s="79">
        <f>'Igneous input'!E350</f>
        <v>60</v>
      </c>
      <c r="C350" s="79">
        <f>'Igneous input'!F350</f>
        <v>2</v>
      </c>
      <c r="D350" s="78" t="str">
        <f>'Igneous input'!G350</f>
        <v>60-2</v>
      </c>
      <c r="E350" s="79">
        <f>'Igneous input'!H350</f>
        <v>0</v>
      </c>
      <c r="F350" s="79">
        <f>'Igneous input'!I350</f>
        <v>81</v>
      </c>
      <c r="H350" s="82"/>
      <c r="I350" s="82"/>
      <c r="J350" s="173" t="str">
        <f>'Igneous input'!M350</f>
        <v>54c</v>
      </c>
      <c r="K350" t="str">
        <f>'Igneous input'!Q350</f>
        <v xml:space="preserve"> Olivine gabbro</v>
      </c>
    </row>
    <row r="351" spans="1:11">
      <c r="A351" s="79" t="str">
        <f>'Igneous input'!D351</f>
        <v>807-C5707A</v>
      </c>
      <c r="B351" s="79">
        <f>'Igneous input'!E351</f>
        <v>60</v>
      </c>
      <c r="C351" s="79">
        <f>'Igneous input'!F351</f>
        <v>2</v>
      </c>
      <c r="D351" s="78" t="str">
        <f>'Igneous input'!G351</f>
        <v>60-2</v>
      </c>
      <c r="E351" s="79">
        <f>'Igneous input'!H351</f>
        <v>81</v>
      </c>
      <c r="F351" s="79">
        <f>'Igneous input'!I351</f>
        <v>91.5</v>
      </c>
      <c r="H351" s="82"/>
      <c r="I351" s="82"/>
      <c r="J351" s="173" t="str">
        <f>'Igneous input'!M351</f>
        <v>55a</v>
      </c>
      <c r="K351" t="str">
        <f>'Igneous input'!Q351</f>
        <v>Olivine-bearing  Gabbro</v>
      </c>
    </row>
    <row r="352" spans="1:11">
      <c r="A352" s="79" t="str">
        <f>'Igneous input'!D352</f>
        <v>807-C5707A</v>
      </c>
      <c r="B352" s="79">
        <f>'Igneous input'!E352</f>
        <v>60</v>
      </c>
      <c r="C352" s="79">
        <f>'Igneous input'!F352</f>
        <v>3</v>
      </c>
      <c r="D352" s="78" t="str">
        <f>'Igneous input'!G352</f>
        <v>60-3</v>
      </c>
      <c r="E352" s="79">
        <f>'Igneous input'!H352</f>
        <v>0</v>
      </c>
      <c r="F352" s="79">
        <f>'Igneous input'!I352</f>
        <v>88</v>
      </c>
      <c r="H352" s="82"/>
      <c r="I352" s="82"/>
      <c r="J352" s="173" t="str">
        <f>'Igneous input'!M352</f>
        <v>55a</v>
      </c>
      <c r="K352" t="str">
        <f>'Igneous input'!Q352</f>
        <v>Olivine-bearing  Gabbro</v>
      </c>
    </row>
    <row r="353" spans="1:11">
      <c r="A353" s="79" t="str">
        <f>'Igneous input'!D353</f>
        <v>807-C5707A</v>
      </c>
      <c r="B353" s="79">
        <f>'Igneous input'!E353</f>
        <v>60</v>
      </c>
      <c r="C353" s="79">
        <f>'Igneous input'!F353</f>
        <v>4</v>
      </c>
      <c r="D353" s="78" t="str">
        <f>'Igneous input'!G353</f>
        <v>60-4</v>
      </c>
      <c r="E353" s="79">
        <f>'Igneous input'!H353</f>
        <v>0</v>
      </c>
      <c r="F353" s="79">
        <f>'Igneous input'!I353</f>
        <v>43</v>
      </c>
      <c r="H353" s="82"/>
      <c r="I353" s="82"/>
      <c r="J353" s="173" t="str">
        <f>'Igneous input'!M353</f>
        <v>55a</v>
      </c>
      <c r="K353" t="str">
        <f>'Igneous input'!Q353</f>
        <v>Olivine-bearing  Gabbro</v>
      </c>
    </row>
    <row r="354" spans="1:11">
      <c r="A354" s="79" t="str">
        <f>'Igneous input'!D354</f>
        <v>807-C5707A</v>
      </c>
      <c r="B354" s="79">
        <f>'Igneous input'!E354</f>
        <v>61</v>
      </c>
      <c r="C354" s="79">
        <f>'Igneous input'!F354</f>
        <v>1</v>
      </c>
      <c r="D354" s="78" t="str">
        <f>'Igneous input'!G354</f>
        <v>61-1</v>
      </c>
      <c r="E354" s="79">
        <f>'Igneous input'!H354</f>
        <v>0</v>
      </c>
      <c r="F354" s="79">
        <f>'Igneous input'!I354</f>
        <v>69.5</v>
      </c>
      <c r="H354" s="82"/>
      <c r="I354" s="82"/>
      <c r="J354" s="173" t="str">
        <f>'Igneous input'!M354</f>
        <v>55a</v>
      </c>
      <c r="K354" t="str">
        <f>'Igneous input'!Q354</f>
        <v>Olivine-bearing  Gabbro</v>
      </c>
    </row>
    <row r="355" spans="1:11">
      <c r="A355" s="79" t="str">
        <f>'Igneous input'!D355</f>
        <v>807-C5707A</v>
      </c>
      <c r="B355" s="79">
        <f>'Igneous input'!E355</f>
        <v>61</v>
      </c>
      <c r="C355" s="79">
        <f>'Igneous input'!F355</f>
        <v>2</v>
      </c>
      <c r="D355" s="78" t="str">
        <f>'Igneous input'!G355</f>
        <v>61-2</v>
      </c>
      <c r="E355" s="79">
        <f>'Igneous input'!H355</f>
        <v>0</v>
      </c>
      <c r="F355" s="79">
        <f>'Igneous input'!I355</f>
        <v>70</v>
      </c>
      <c r="H355" s="82"/>
      <c r="I355" s="82"/>
      <c r="J355" s="173" t="str">
        <f>'Igneous input'!M355</f>
        <v>55a</v>
      </c>
      <c r="K355" t="str">
        <f>'Igneous input'!Q355</f>
        <v>Olivine-bearing  Gabbro</v>
      </c>
    </row>
    <row r="356" spans="1:11">
      <c r="A356" s="79" t="str">
        <f>'Igneous input'!D356</f>
        <v>807-C5707A</v>
      </c>
      <c r="B356" s="79">
        <f>'Igneous input'!E356</f>
        <v>61</v>
      </c>
      <c r="C356" s="79">
        <f>'Igneous input'!F356</f>
        <v>3</v>
      </c>
      <c r="D356" s="78" t="str">
        <f>'Igneous input'!G356</f>
        <v>61-3</v>
      </c>
      <c r="E356" s="79">
        <f>'Igneous input'!H356</f>
        <v>0</v>
      </c>
      <c r="F356" s="79">
        <f>'Igneous input'!I356</f>
        <v>72</v>
      </c>
      <c r="H356" s="82"/>
      <c r="I356" s="82"/>
      <c r="J356" s="173" t="str">
        <f>'Igneous input'!M356</f>
        <v>55a</v>
      </c>
      <c r="K356" t="str">
        <f>'Igneous input'!Q356</f>
        <v>Olivine-bearing  Gabbro</v>
      </c>
    </row>
    <row r="357" spans="1:11">
      <c r="A357" s="79" t="str">
        <f>'Igneous input'!D357</f>
        <v>807-C5707A</v>
      </c>
      <c r="B357" s="79">
        <f>'Igneous input'!E357</f>
        <v>61</v>
      </c>
      <c r="C357" s="79">
        <f>'Igneous input'!F357</f>
        <v>4</v>
      </c>
      <c r="D357" s="78" t="str">
        <f>'Igneous input'!G357</f>
        <v>61-4</v>
      </c>
      <c r="E357" s="79">
        <f>'Igneous input'!H357</f>
        <v>0</v>
      </c>
      <c r="F357" s="79">
        <f>'Igneous input'!I357</f>
        <v>93.5</v>
      </c>
      <c r="H357" s="82"/>
      <c r="I357" s="82"/>
      <c r="J357" s="173" t="str">
        <f>'Igneous input'!M357</f>
        <v>55a</v>
      </c>
      <c r="K357" t="str">
        <f>'Igneous input'!Q357</f>
        <v>Olivine-bearing  Gabbro</v>
      </c>
    </row>
    <row r="358" spans="1:11">
      <c r="A358" s="79" t="str">
        <f>'Igneous input'!D358</f>
        <v>807-C5707A</v>
      </c>
      <c r="B358" s="79">
        <f>'Igneous input'!E358</f>
        <v>62</v>
      </c>
      <c r="C358" s="79">
        <f>'Igneous input'!F358</f>
        <v>1</v>
      </c>
      <c r="D358" s="78" t="str">
        <f>'Igneous input'!G358</f>
        <v>62-1</v>
      </c>
      <c r="E358" s="79">
        <f>'Igneous input'!H358</f>
        <v>0</v>
      </c>
      <c r="F358" s="79">
        <f>'Igneous input'!I358</f>
        <v>60.5</v>
      </c>
      <c r="H358" s="82"/>
      <c r="I358" s="82"/>
      <c r="J358" s="173" t="str">
        <f>'Igneous input'!M358</f>
        <v>55a</v>
      </c>
      <c r="K358" t="str">
        <f>'Igneous input'!Q358</f>
        <v>Olivine-bearing  Gabbro</v>
      </c>
    </row>
    <row r="359" spans="1:11">
      <c r="A359" s="79" t="str">
        <f>'Igneous input'!D359</f>
        <v>807-C5707A</v>
      </c>
      <c r="B359" s="79">
        <f>'Igneous input'!E359</f>
        <v>62</v>
      </c>
      <c r="C359" s="79">
        <f>'Igneous input'!F359</f>
        <v>2</v>
      </c>
      <c r="D359" s="78" t="str">
        <f>'Igneous input'!G359</f>
        <v>62-2</v>
      </c>
      <c r="E359" s="79">
        <f>'Igneous input'!H359</f>
        <v>0</v>
      </c>
      <c r="F359" s="79">
        <f>'Igneous input'!I359</f>
        <v>38</v>
      </c>
      <c r="H359" s="82"/>
      <c r="I359" s="82"/>
      <c r="J359" s="173" t="str">
        <f>'Igneous input'!M359</f>
        <v>55a</v>
      </c>
      <c r="K359" t="str">
        <f>'Igneous input'!Q359</f>
        <v>Olivine-bearing  Gabbro</v>
      </c>
    </row>
    <row r="360" spans="1:11">
      <c r="A360" s="79" t="str">
        <f>'Igneous input'!D360</f>
        <v>807-C5707A</v>
      </c>
      <c r="B360" s="79">
        <f>'Igneous input'!E360</f>
        <v>62</v>
      </c>
      <c r="C360" s="79">
        <f>'Igneous input'!F360</f>
        <v>2</v>
      </c>
      <c r="D360" s="78" t="str">
        <f>'Igneous input'!G360</f>
        <v>62-2</v>
      </c>
      <c r="E360" s="79">
        <f>'Igneous input'!H360</f>
        <v>38</v>
      </c>
      <c r="F360" s="79">
        <f>'Igneous input'!I360</f>
        <v>43</v>
      </c>
      <c r="H360" s="82"/>
      <c r="I360" s="82"/>
      <c r="J360" s="173" t="str">
        <f>'Igneous input'!M360</f>
        <v>55b</v>
      </c>
      <c r="K360" t="str">
        <f>'Igneous input'!Q360</f>
        <v xml:space="preserve"> Olivine gabbro</v>
      </c>
    </row>
    <row r="361" spans="1:11">
      <c r="A361" s="79" t="str">
        <f>'Igneous input'!D361</f>
        <v>807-C5707A</v>
      </c>
      <c r="B361" s="79">
        <f>'Igneous input'!E361</f>
        <v>62</v>
      </c>
      <c r="C361" s="79">
        <f>'Igneous input'!F361</f>
        <v>3</v>
      </c>
      <c r="D361" s="78" t="str">
        <f>'Igneous input'!G361</f>
        <v>62-3</v>
      </c>
      <c r="E361" s="79">
        <f>'Igneous input'!H361</f>
        <v>0</v>
      </c>
      <c r="F361" s="79">
        <f>'Igneous input'!I361</f>
        <v>10.5</v>
      </c>
      <c r="H361" s="82"/>
      <c r="I361" s="82"/>
      <c r="J361" s="173" t="str">
        <f>'Igneous input'!M361</f>
        <v>55b</v>
      </c>
      <c r="K361" t="str">
        <f>'Igneous input'!Q361</f>
        <v xml:space="preserve"> Olivine gabbro</v>
      </c>
    </row>
    <row r="362" spans="1:11">
      <c r="A362" s="79" t="str">
        <f>'Igneous input'!D362</f>
        <v>807-C5707A</v>
      </c>
      <c r="B362" s="79">
        <f>'Igneous input'!E362</f>
        <v>62</v>
      </c>
      <c r="C362" s="79">
        <f>'Igneous input'!F362</f>
        <v>3</v>
      </c>
      <c r="D362" s="78" t="str">
        <f>'Igneous input'!G362</f>
        <v>62-3</v>
      </c>
      <c r="E362" s="79">
        <f>'Igneous input'!H362</f>
        <v>10.5</v>
      </c>
      <c r="F362" s="79">
        <f>'Igneous input'!I362</f>
        <v>84</v>
      </c>
      <c r="H362" s="82"/>
      <c r="I362" s="82"/>
      <c r="J362" s="173" t="str">
        <f>'Igneous input'!M362</f>
        <v>55c</v>
      </c>
      <c r="K362" t="str">
        <f>'Igneous input'!Q362</f>
        <v>Olivine-bearing  Gabbro</v>
      </c>
    </row>
    <row r="363" spans="1:11">
      <c r="A363" s="79" t="str">
        <f>'Igneous input'!D363</f>
        <v>807-C5707A</v>
      </c>
      <c r="B363" s="79">
        <f>'Igneous input'!E363</f>
        <v>62</v>
      </c>
      <c r="C363" s="79">
        <f>'Igneous input'!F363</f>
        <v>3</v>
      </c>
      <c r="D363" s="78" t="str">
        <f>'Igneous input'!G363</f>
        <v>62-3</v>
      </c>
      <c r="E363" s="79">
        <f>'Igneous input'!H363</f>
        <v>84</v>
      </c>
      <c r="F363" s="79">
        <f>'Igneous input'!I363</f>
        <v>96.5</v>
      </c>
      <c r="H363" s="82"/>
      <c r="I363" s="82"/>
      <c r="J363" s="173" t="str">
        <f>'Igneous input'!M363</f>
        <v>55d</v>
      </c>
      <c r="K363" t="str">
        <f>'Igneous input'!Q363</f>
        <v xml:space="preserve"> Olivine gabbro</v>
      </c>
    </row>
    <row r="364" spans="1:11">
      <c r="A364" s="79" t="str">
        <f>'Igneous input'!D364</f>
        <v>807-C5707A</v>
      </c>
      <c r="B364" s="79">
        <f>'Igneous input'!E364</f>
        <v>62</v>
      </c>
      <c r="C364" s="79">
        <f>'Igneous input'!F364</f>
        <v>4</v>
      </c>
      <c r="D364" s="78" t="str">
        <f>'Igneous input'!G364</f>
        <v>62-4</v>
      </c>
      <c r="E364" s="79">
        <f>'Igneous input'!H364</f>
        <v>0</v>
      </c>
      <c r="F364" s="79">
        <f>'Igneous input'!I364</f>
        <v>1.5</v>
      </c>
      <c r="H364" s="82"/>
      <c r="I364" s="82"/>
      <c r="J364" s="173" t="str">
        <f>'Igneous input'!M364</f>
        <v>55d</v>
      </c>
      <c r="K364" t="str">
        <f>'Igneous input'!Q364</f>
        <v xml:space="preserve"> Olivine gabbro</v>
      </c>
    </row>
    <row r="365" spans="1:11">
      <c r="A365" s="79" t="str">
        <f>'Igneous input'!D365</f>
        <v>807-C5707A</v>
      </c>
      <c r="B365" s="79">
        <f>'Igneous input'!E365</f>
        <v>62</v>
      </c>
      <c r="C365" s="79">
        <f>'Igneous input'!F365</f>
        <v>4</v>
      </c>
      <c r="D365" s="78" t="str">
        <f>'Igneous input'!G365</f>
        <v>62-4</v>
      </c>
      <c r="E365" s="79">
        <f>'Igneous input'!H365</f>
        <v>1.5</v>
      </c>
      <c r="F365" s="79">
        <f>'Igneous input'!I365</f>
        <v>98.5</v>
      </c>
      <c r="H365" s="82"/>
      <c r="I365" s="82"/>
      <c r="J365" s="173" t="str">
        <f>'Igneous input'!M365</f>
        <v>55e</v>
      </c>
      <c r="K365" t="str">
        <f>'Igneous input'!Q365</f>
        <v>Olivine-bearing  Gabbro</v>
      </c>
    </row>
    <row r="366" spans="1:11">
      <c r="A366" s="79" t="str">
        <f>'Igneous input'!D366</f>
        <v>807-C5707A</v>
      </c>
      <c r="B366" s="79">
        <f>'Igneous input'!E366</f>
        <v>63</v>
      </c>
      <c r="C366" s="79">
        <f>'Igneous input'!F366</f>
        <v>1</v>
      </c>
      <c r="D366" s="78" t="str">
        <f>'Igneous input'!G366</f>
        <v>63-1</v>
      </c>
      <c r="E366" s="79">
        <f>'Igneous input'!H366</f>
        <v>0</v>
      </c>
      <c r="F366" s="79">
        <f>'Igneous input'!I366</f>
        <v>42</v>
      </c>
      <c r="H366" s="82"/>
      <c r="I366" s="82"/>
      <c r="J366" s="173" t="str">
        <f>'Igneous input'!M366</f>
        <v>55e</v>
      </c>
      <c r="K366" t="str">
        <f>'Igneous input'!Q366</f>
        <v>Olivine-bearing  Gabbro</v>
      </c>
    </row>
    <row r="367" spans="1:11">
      <c r="A367" s="79" t="str">
        <f>'Igneous input'!D367</f>
        <v>807-C5707A</v>
      </c>
      <c r="B367" s="79">
        <f>'Igneous input'!E367</f>
        <v>63</v>
      </c>
      <c r="C367" s="79">
        <f>'Igneous input'!F367</f>
        <v>2</v>
      </c>
      <c r="D367" s="78" t="str">
        <f>'Igneous input'!G367</f>
        <v>63-2</v>
      </c>
      <c r="E367" s="79">
        <f>'Igneous input'!H367</f>
        <v>0</v>
      </c>
      <c r="F367" s="79">
        <f>'Igneous input'!I367</f>
        <v>58.5</v>
      </c>
      <c r="H367" s="82"/>
      <c r="I367" s="82"/>
      <c r="J367" s="173" t="str">
        <f>'Igneous input'!M367</f>
        <v>55e</v>
      </c>
      <c r="K367" t="str">
        <f>'Igneous input'!Q367</f>
        <v>Olivine-bearing  Gabbro</v>
      </c>
    </row>
    <row r="368" spans="1:11">
      <c r="A368" s="79" t="str">
        <f>'Igneous input'!D368</f>
        <v>807-C5707A</v>
      </c>
      <c r="B368" s="79">
        <f>'Igneous input'!E368</f>
        <v>63</v>
      </c>
      <c r="C368" s="79">
        <f>'Igneous input'!F368</f>
        <v>3</v>
      </c>
      <c r="D368" s="78" t="str">
        <f>'Igneous input'!G368</f>
        <v>63-3</v>
      </c>
      <c r="E368" s="79">
        <f>'Igneous input'!H368</f>
        <v>0</v>
      </c>
      <c r="F368" s="79">
        <f>'Igneous input'!I368</f>
        <v>71</v>
      </c>
      <c r="H368" s="82"/>
      <c r="I368" s="82"/>
      <c r="J368" s="173" t="str">
        <f>'Igneous input'!M368</f>
        <v>55e</v>
      </c>
      <c r="K368" t="str">
        <f>'Igneous input'!Q368</f>
        <v>Olivine-bearing  Gabbro</v>
      </c>
    </row>
    <row r="369" spans="1:11">
      <c r="A369" s="79" t="str">
        <f>'Igneous input'!D369</f>
        <v>807-C5707A</v>
      </c>
      <c r="B369" s="79">
        <f>'Igneous input'!E369</f>
        <v>63</v>
      </c>
      <c r="C369" s="79">
        <f>'Igneous input'!F369</f>
        <v>4</v>
      </c>
      <c r="D369" s="78" t="str">
        <f>'Igneous input'!G369</f>
        <v>63-4</v>
      </c>
      <c r="E369" s="79">
        <f>'Igneous input'!H369</f>
        <v>0</v>
      </c>
      <c r="F369" s="79">
        <f>'Igneous input'!I369</f>
        <v>26.5</v>
      </c>
      <c r="H369" s="82"/>
      <c r="I369" s="82"/>
      <c r="J369" s="173" t="str">
        <f>'Igneous input'!M369</f>
        <v>55e</v>
      </c>
      <c r="K369" t="str">
        <f>'Igneous input'!Q369</f>
        <v>Olivine-bearing  Gabbro</v>
      </c>
    </row>
    <row r="370" spans="1:11">
      <c r="A370" s="79" t="str">
        <f>'Igneous input'!D370</f>
        <v>807-C5707A</v>
      </c>
      <c r="B370" s="79">
        <f>'Igneous input'!E370</f>
        <v>63</v>
      </c>
      <c r="C370" s="79">
        <f>'Igneous input'!F370</f>
        <v>4</v>
      </c>
      <c r="D370" s="78" t="str">
        <f>'Igneous input'!G370</f>
        <v>63-4</v>
      </c>
      <c r="E370" s="79">
        <f>'Igneous input'!H370</f>
        <v>0</v>
      </c>
      <c r="F370" s="79">
        <f>'Igneous input'!I370</f>
        <v>63</v>
      </c>
      <c r="H370" s="82"/>
      <c r="I370" s="82"/>
      <c r="J370" s="173" t="str">
        <f>'Igneous input'!M370</f>
        <v>56a</v>
      </c>
      <c r="K370" t="str">
        <f>'Igneous input'!Q370</f>
        <v xml:space="preserve"> Dunite</v>
      </c>
    </row>
    <row r="371" spans="1:11">
      <c r="A371" s="79" t="str">
        <f>'Igneous input'!D371</f>
        <v>807-C5707A</v>
      </c>
      <c r="B371" s="79">
        <f>'Igneous input'!E371</f>
        <v>63</v>
      </c>
      <c r="C371" s="79">
        <f>'Igneous input'!F371</f>
        <v>5</v>
      </c>
      <c r="D371" s="78" t="str">
        <f>'Igneous input'!G371</f>
        <v>63-5</v>
      </c>
      <c r="E371" s="79">
        <f>'Igneous input'!H371</f>
        <v>0</v>
      </c>
      <c r="F371" s="79">
        <f>'Igneous input'!I371</f>
        <v>75.5</v>
      </c>
      <c r="H371" s="82"/>
      <c r="I371" s="82"/>
      <c r="J371" s="173" t="str">
        <f>'Igneous input'!M371</f>
        <v>56a</v>
      </c>
      <c r="K371" t="str">
        <f>'Igneous input'!Q371</f>
        <v xml:space="preserve"> Dunite</v>
      </c>
    </row>
    <row r="372" spans="1:11">
      <c r="A372" s="79" t="str">
        <f>'Igneous input'!D372</f>
        <v>807-C5707A</v>
      </c>
      <c r="B372" s="79">
        <f>'Igneous input'!E372</f>
        <v>64</v>
      </c>
      <c r="C372" s="79">
        <f>'Igneous input'!F372</f>
        <v>1</v>
      </c>
      <c r="D372" s="78" t="str">
        <f>'Igneous input'!G372</f>
        <v>64-1</v>
      </c>
      <c r="E372" s="79">
        <f>'Igneous input'!H372</f>
        <v>0</v>
      </c>
      <c r="F372" s="79">
        <f>'Igneous input'!I372</f>
        <v>95</v>
      </c>
      <c r="H372" s="82"/>
      <c r="I372" s="82"/>
      <c r="J372" s="173" t="str">
        <f>'Igneous input'!M372</f>
        <v>56a</v>
      </c>
      <c r="K372" t="str">
        <f>'Igneous input'!Q372</f>
        <v xml:space="preserve"> Dunite</v>
      </c>
    </row>
    <row r="373" spans="1:11">
      <c r="A373" s="79" t="str">
        <f>'Igneous input'!D373</f>
        <v>807-C5707A</v>
      </c>
      <c r="B373" s="79">
        <f>'Igneous input'!E373</f>
        <v>65</v>
      </c>
      <c r="C373" s="79">
        <f>'Igneous input'!F373</f>
        <v>1</v>
      </c>
      <c r="D373" s="78" t="str">
        <f>'Igneous input'!G373</f>
        <v>65-1</v>
      </c>
      <c r="E373" s="79">
        <f>'Igneous input'!H373</f>
        <v>0</v>
      </c>
      <c r="F373" s="79">
        <f>'Igneous input'!I373</f>
        <v>62.5</v>
      </c>
      <c r="H373" s="82"/>
      <c r="I373" s="82"/>
      <c r="J373" s="173" t="str">
        <f>'Igneous input'!M373</f>
        <v>56a</v>
      </c>
      <c r="K373" t="str">
        <f>'Igneous input'!Q373</f>
        <v xml:space="preserve"> Dunite</v>
      </c>
    </row>
    <row r="374" spans="1:11">
      <c r="A374" s="79" t="str">
        <f>'Igneous input'!D374</f>
        <v>807-C5707A</v>
      </c>
      <c r="B374" s="79">
        <f>'Igneous input'!E374</f>
        <v>65</v>
      </c>
      <c r="C374" s="79">
        <f>'Igneous input'!F374</f>
        <v>2</v>
      </c>
      <c r="D374" s="78" t="str">
        <f>'Igneous input'!G374</f>
        <v>65-2</v>
      </c>
      <c r="E374" s="79">
        <f>'Igneous input'!H374</f>
        <v>0</v>
      </c>
      <c r="F374" s="79">
        <f>'Igneous input'!I374</f>
        <v>81.5</v>
      </c>
      <c r="H374" s="82"/>
      <c r="I374" s="82"/>
      <c r="J374" s="173" t="str">
        <f>'Igneous input'!M374</f>
        <v>56a</v>
      </c>
      <c r="K374" t="str">
        <f>'Igneous input'!Q374</f>
        <v xml:space="preserve"> Dunite</v>
      </c>
    </row>
    <row r="375" spans="1:11">
      <c r="A375" s="79" t="str">
        <f>'Igneous input'!D375</f>
        <v>807-C5707A</v>
      </c>
      <c r="B375" s="79">
        <f>'Igneous input'!E375</f>
        <v>66</v>
      </c>
      <c r="C375" s="79">
        <f>'Igneous input'!F375</f>
        <v>1</v>
      </c>
      <c r="D375" s="78" t="str">
        <f>'Igneous input'!G375</f>
        <v>66-1</v>
      </c>
      <c r="E375" s="79">
        <f>'Igneous input'!H375</f>
        <v>0</v>
      </c>
      <c r="F375" s="79">
        <f>'Igneous input'!I375</f>
        <v>15.5</v>
      </c>
      <c r="H375" s="82"/>
      <c r="I375" s="82"/>
      <c r="J375" s="173" t="str">
        <f>'Igneous input'!M375</f>
        <v>56a</v>
      </c>
      <c r="K375" t="str">
        <f>'Igneous input'!Q375</f>
        <v xml:space="preserve"> Dunite</v>
      </c>
    </row>
    <row r="376" spans="1:11">
      <c r="A376" s="79" t="str">
        <f>'Igneous input'!D376</f>
        <v>807-C5707A</v>
      </c>
      <c r="B376" s="79">
        <f>'Igneous input'!E376</f>
        <v>66</v>
      </c>
      <c r="C376" s="79">
        <f>'Igneous input'!F376</f>
        <v>2</v>
      </c>
      <c r="D376" s="78" t="str">
        <f>'Igneous input'!G376</f>
        <v>66-2</v>
      </c>
      <c r="E376" s="79">
        <f>'Igneous input'!H376</f>
        <v>0</v>
      </c>
      <c r="F376" s="79">
        <f>'Igneous input'!I376</f>
        <v>87</v>
      </c>
      <c r="H376" s="82"/>
      <c r="I376" s="82"/>
      <c r="J376" s="173" t="str">
        <f>'Igneous input'!M376</f>
        <v>56a</v>
      </c>
      <c r="K376" t="str">
        <f>'Igneous input'!Q376</f>
        <v xml:space="preserve"> Dunite</v>
      </c>
    </row>
    <row r="377" spans="1:11">
      <c r="A377" s="79" t="str">
        <f>'Igneous input'!D377</f>
        <v>807-C5707A</v>
      </c>
      <c r="B377" s="79">
        <f>'Igneous input'!E377</f>
        <v>66</v>
      </c>
      <c r="C377" s="79">
        <f>'Igneous input'!F377</f>
        <v>3</v>
      </c>
      <c r="D377" s="78" t="str">
        <f>'Igneous input'!G377</f>
        <v>66-3</v>
      </c>
      <c r="E377" s="79">
        <f>'Igneous input'!H377</f>
        <v>0</v>
      </c>
      <c r="F377" s="79">
        <f>'Igneous input'!I377</f>
        <v>21</v>
      </c>
      <c r="H377" s="82"/>
      <c r="I377" s="82"/>
      <c r="J377" s="173" t="str">
        <f>'Igneous input'!M377</f>
        <v>56a</v>
      </c>
      <c r="K377" t="str">
        <f>'Igneous input'!Q377</f>
        <v xml:space="preserve"> Dunite</v>
      </c>
    </row>
    <row r="378" spans="1:11">
      <c r="A378" s="79" t="str">
        <f>'Igneous input'!D378</f>
        <v>807-C5707A</v>
      </c>
      <c r="B378" s="79">
        <f>'Igneous input'!E378</f>
        <v>67</v>
      </c>
      <c r="C378" s="79">
        <f>'Igneous input'!F378</f>
        <v>1</v>
      </c>
      <c r="D378" s="78" t="str">
        <f>'Igneous input'!G378</f>
        <v>67-1</v>
      </c>
      <c r="E378" s="79">
        <f>'Igneous input'!H378</f>
        <v>0</v>
      </c>
      <c r="F378" s="79">
        <f>'Igneous input'!I378</f>
        <v>96.5</v>
      </c>
      <c r="H378" s="82"/>
      <c r="I378" s="82"/>
      <c r="J378" s="173" t="str">
        <f>'Igneous input'!M378</f>
        <v>56a</v>
      </c>
      <c r="K378" t="str">
        <f>'Igneous input'!Q378</f>
        <v xml:space="preserve"> Dunite</v>
      </c>
    </row>
    <row r="379" spans="1:11">
      <c r="A379" s="79" t="str">
        <f>'Igneous input'!D379</f>
        <v>807-C5707A</v>
      </c>
      <c r="B379" s="79">
        <f>'Igneous input'!E379</f>
        <v>67</v>
      </c>
      <c r="C379" s="79">
        <f>'Igneous input'!F379</f>
        <v>2</v>
      </c>
      <c r="D379" s="78" t="str">
        <f>'Igneous input'!G379</f>
        <v>67-2</v>
      </c>
      <c r="E379" s="79">
        <f>'Igneous input'!H379</f>
        <v>0</v>
      </c>
      <c r="F379" s="79">
        <f>'Igneous input'!I379</f>
        <v>95.5</v>
      </c>
      <c r="H379" s="82"/>
      <c r="I379" s="82"/>
      <c r="J379" s="173" t="str">
        <f>'Igneous input'!M379</f>
        <v>56a</v>
      </c>
      <c r="K379" t="str">
        <f>'Igneous input'!Q379</f>
        <v xml:space="preserve"> Dunite</v>
      </c>
    </row>
    <row r="380" spans="1:11">
      <c r="A380" s="79" t="str">
        <f>'Igneous input'!D380</f>
        <v>807-C5707A</v>
      </c>
      <c r="B380" s="79">
        <f>'Igneous input'!E380</f>
        <v>67</v>
      </c>
      <c r="C380" s="79">
        <f>'Igneous input'!F380</f>
        <v>3</v>
      </c>
      <c r="D380" s="78" t="str">
        <f>'Igneous input'!G380</f>
        <v>67-3</v>
      </c>
      <c r="E380" s="79">
        <f>'Igneous input'!H380</f>
        <v>0</v>
      </c>
      <c r="F380" s="79">
        <f>'Igneous input'!I380</f>
        <v>30</v>
      </c>
      <c r="H380" s="82"/>
      <c r="I380" s="82"/>
      <c r="J380" s="173" t="str">
        <f>'Igneous input'!M380</f>
        <v>56a</v>
      </c>
      <c r="K380" t="str">
        <f>'Igneous input'!Q380</f>
        <v xml:space="preserve"> Dunite</v>
      </c>
    </row>
    <row r="381" spans="1:11">
      <c r="A381" s="79" t="str">
        <f>'Igneous input'!D381</f>
        <v>807-C5707A</v>
      </c>
      <c r="B381" s="79">
        <f>'Igneous input'!E381</f>
        <v>68</v>
      </c>
      <c r="C381" s="79">
        <f>'Igneous input'!F381</f>
        <v>1</v>
      </c>
      <c r="D381" s="78" t="str">
        <f>'Igneous input'!G381</f>
        <v>68-1</v>
      </c>
      <c r="E381" s="79">
        <f>'Igneous input'!H381</f>
        <v>0</v>
      </c>
      <c r="F381" s="79">
        <f>'Igneous input'!I381</f>
        <v>78.5</v>
      </c>
      <c r="H381" s="82"/>
      <c r="I381" s="82"/>
      <c r="J381" s="173" t="str">
        <f>'Igneous input'!M381</f>
        <v>56a</v>
      </c>
      <c r="K381" t="str">
        <f>'Igneous input'!Q381</f>
        <v xml:space="preserve"> Dunite</v>
      </c>
    </row>
    <row r="382" spans="1:11">
      <c r="A382" s="79" t="str">
        <f>'Igneous input'!D382</f>
        <v>807-C5707A</v>
      </c>
      <c r="B382" s="79">
        <f>'Igneous input'!E382</f>
        <v>68</v>
      </c>
      <c r="C382" s="79">
        <f>'Igneous input'!F382</f>
        <v>2</v>
      </c>
      <c r="D382" s="78" t="str">
        <f>'Igneous input'!G382</f>
        <v>68-2</v>
      </c>
      <c r="E382" s="79">
        <f>'Igneous input'!H382</f>
        <v>0</v>
      </c>
      <c r="F382" s="79">
        <f>'Igneous input'!I382</f>
        <v>47.5</v>
      </c>
      <c r="H382" s="82"/>
      <c r="I382" s="82"/>
      <c r="J382" s="173" t="str">
        <f>'Igneous input'!M382</f>
        <v>56a</v>
      </c>
      <c r="K382" t="str">
        <f>'Igneous input'!Q382</f>
        <v xml:space="preserve"> Dunite</v>
      </c>
    </row>
    <row r="383" spans="1:11">
      <c r="A383" s="79" t="str">
        <f>'Igneous input'!D383</f>
        <v>807-C5707A</v>
      </c>
      <c r="B383" s="79">
        <f>'Igneous input'!E383</f>
        <v>69</v>
      </c>
      <c r="C383" s="79">
        <f>'Igneous input'!F383</f>
        <v>1</v>
      </c>
      <c r="D383" s="78" t="str">
        <f>'Igneous input'!G383</f>
        <v>69-1</v>
      </c>
      <c r="E383" s="79">
        <f>'Igneous input'!H383</f>
        <v>0</v>
      </c>
      <c r="F383" s="79">
        <f>'Igneous input'!I383</f>
        <v>47</v>
      </c>
      <c r="H383" s="82"/>
      <c r="I383" s="82"/>
      <c r="J383" s="173" t="str">
        <f>'Igneous input'!M383</f>
        <v>56a</v>
      </c>
      <c r="K383" t="str">
        <f>'Igneous input'!Q383</f>
        <v xml:space="preserve"> Dunite</v>
      </c>
    </row>
    <row r="384" spans="1:11">
      <c r="A384" s="79" t="str">
        <f>'Igneous input'!D384</f>
        <v>807-C5707A</v>
      </c>
      <c r="B384" s="79">
        <f>'Igneous input'!E384</f>
        <v>69</v>
      </c>
      <c r="C384" s="79">
        <f>'Igneous input'!F384</f>
        <v>2</v>
      </c>
      <c r="D384" s="78" t="str">
        <f>'Igneous input'!G384</f>
        <v>69-2</v>
      </c>
      <c r="E384" s="79">
        <f>'Igneous input'!H384</f>
        <v>0</v>
      </c>
      <c r="F384" s="79">
        <f>'Igneous input'!I384</f>
        <v>36</v>
      </c>
      <c r="H384" s="82"/>
      <c r="I384" s="82"/>
      <c r="J384" s="173" t="str">
        <f>'Igneous input'!M384</f>
        <v>56a</v>
      </c>
      <c r="K384" t="str">
        <f>'Igneous input'!Q384</f>
        <v xml:space="preserve"> Dunite</v>
      </c>
    </row>
    <row r="385" spans="1:11">
      <c r="A385" s="79" t="str">
        <f>'Igneous input'!D385</f>
        <v>807-C5707A</v>
      </c>
      <c r="B385" s="79">
        <f>'Igneous input'!E385</f>
        <v>69</v>
      </c>
      <c r="C385" s="79">
        <f>'Igneous input'!F385</f>
        <v>3</v>
      </c>
      <c r="D385" s="78" t="str">
        <f>'Igneous input'!G385</f>
        <v>69-3</v>
      </c>
      <c r="E385" s="79">
        <f>'Igneous input'!H385</f>
        <v>0</v>
      </c>
      <c r="F385" s="79">
        <f>'Igneous input'!I385</f>
        <v>96</v>
      </c>
      <c r="H385" s="82"/>
      <c r="I385" s="82"/>
      <c r="J385" s="173" t="str">
        <f>'Igneous input'!M385</f>
        <v>56a</v>
      </c>
      <c r="K385" t="str">
        <f>'Igneous input'!Q385</f>
        <v xml:space="preserve"> Dunite</v>
      </c>
    </row>
    <row r="386" spans="1:11">
      <c r="A386" s="79" t="str">
        <f>'Igneous input'!D386</f>
        <v>807-C5707A</v>
      </c>
      <c r="B386" s="79">
        <f>'Igneous input'!E386</f>
        <v>70</v>
      </c>
      <c r="C386" s="79">
        <f>'Igneous input'!F386</f>
        <v>1</v>
      </c>
      <c r="D386" s="78" t="str">
        <f>'Igneous input'!G386</f>
        <v>70-1</v>
      </c>
      <c r="E386" s="79">
        <f>'Igneous input'!H386</f>
        <v>0</v>
      </c>
      <c r="F386" s="79">
        <f>'Igneous input'!I386</f>
        <v>58</v>
      </c>
      <c r="H386" s="82"/>
      <c r="I386" s="82"/>
      <c r="J386" s="173" t="str">
        <f>'Igneous input'!M386</f>
        <v>56a</v>
      </c>
      <c r="K386" t="str">
        <f>'Igneous input'!Q386</f>
        <v xml:space="preserve"> Dunite</v>
      </c>
    </row>
    <row r="387" spans="1:11">
      <c r="A387" s="79" t="str">
        <f>'Igneous input'!D387</f>
        <v>807-C5707A</v>
      </c>
      <c r="B387" s="79">
        <f>'Igneous input'!E387</f>
        <v>70</v>
      </c>
      <c r="C387" s="79">
        <f>'Igneous input'!F387</f>
        <v>2</v>
      </c>
      <c r="D387" s="78" t="str">
        <f>'Igneous input'!G387</f>
        <v>70-2</v>
      </c>
      <c r="E387" s="79">
        <f>'Igneous input'!H387</f>
        <v>0</v>
      </c>
      <c r="F387" s="79">
        <f>'Igneous input'!I387</f>
        <v>97</v>
      </c>
      <c r="H387" s="82"/>
      <c r="I387" s="82"/>
      <c r="J387" s="173" t="str">
        <f>'Igneous input'!M387</f>
        <v>56a</v>
      </c>
      <c r="K387" t="str">
        <f>'Igneous input'!Q387</f>
        <v xml:space="preserve"> Dunite</v>
      </c>
    </row>
    <row r="388" spans="1:11">
      <c r="A388" s="79" t="str">
        <f>'Igneous input'!D388</f>
        <v>807-C5707A</v>
      </c>
      <c r="B388" s="79">
        <f>'Igneous input'!E388</f>
        <v>71</v>
      </c>
      <c r="C388" s="79">
        <f>'Igneous input'!F388</f>
        <v>1</v>
      </c>
      <c r="D388" s="78" t="str">
        <f>'Igneous input'!G388</f>
        <v>71-1</v>
      </c>
      <c r="E388" s="79">
        <f>'Igneous input'!H388</f>
        <v>0</v>
      </c>
      <c r="F388" s="79">
        <f>'Igneous input'!I388</f>
        <v>83.5</v>
      </c>
      <c r="H388" s="82"/>
      <c r="I388" s="82"/>
      <c r="J388" s="173" t="str">
        <f>'Igneous input'!M388</f>
        <v>56a</v>
      </c>
      <c r="K388" t="str">
        <f>'Igneous input'!Q388</f>
        <v xml:space="preserve"> Dunite</v>
      </c>
    </row>
    <row r="389" spans="1:11">
      <c r="A389" s="79" t="str">
        <f>'Igneous input'!D389</f>
        <v>807-C5707A</v>
      </c>
      <c r="B389" s="79">
        <f>'Igneous input'!E389</f>
        <v>71</v>
      </c>
      <c r="C389" s="79">
        <f>'Igneous input'!F389</f>
        <v>2</v>
      </c>
      <c r="D389" s="78" t="str">
        <f>'Igneous input'!G389</f>
        <v>71-2</v>
      </c>
      <c r="E389" s="79">
        <f>'Igneous input'!H389</f>
        <v>0</v>
      </c>
      <c r="F389" s="79">
        <f>'Igneous input'!I389</f>
        <v>84</v>
      </c>
      <c r="H389" s="82"/>
      <c r="I389" s="82"/>
      <c r="J389" s="173" t="str">
        <f>'Igneous input'!M389</f>
        <v>56a</v>
      </c>
      <c r="K389" t="str">
        <f>'Igneous input'!Q389</f>
        <v xml:space="preserve"> Dunite</v>
      </c>
    </row>
    <row r="390" spans="1:11">
      <c r="A390" s="79" t="str">
        <f>'Igneous input'!D390</f>
        <v>807-C5707A</v>
      </c>
      <c r="B390" s="79">
        <f>'Igneous input'!E390</f>
        <v>72</v>
      </c>
      <c r="C390" s="79">
        <f>'Igneous input'!F390</f>
        <v>1</v>
      </c>
      <c r="D390" s="78" t="str">
        <f>'Igneous input'!G390</f>
        <v>72-1</v>
      </c>
      <c r="E390" s="79">
        <f>'Igneous input'!H390</f>
        <v>0</v>
      </c>
      <c r="F390" s="79">
        <f>'Igneous input'!I390</f>
        <v>97.5</v>
      </c>
      <c r="H390" s="82"/>
      <c r="I390" s="82"/>
      <c r="J390" s="173" t="str">
        <f>'Igneous input'!M390</f>
        <v>56a</v>
      </c>
      <c r="K390" t="str">
        <f>'Igneous input'!Q390</f>
        <v xml:space="preserve"> Dunite</v>
      </c>
    </row>
    <row r="391" spans="1:11">
      <c r="A391" s="79" t="str">
        <f>'Igneous input'!D391</f>
        <v>807-C5707A</v>
      </c>
      <c r="B391" s="79">
        <f>'Igneous input'!E391</f>
        <v>72</v>
      </c>
      <c r="C391" s="79">
        <f>'Igneous input'!F391</f>
        <v>2</v>
      </c>
      <c r="D391" s="78" t="str">
        <f>'Igneous input'!G391</f>
        <v>72-2</v>
      </c>
      <c r="E391" s="79">
        <f>'Igneous input'!H391</f>
        <v>0</v>
      </c>
      <c r="F391" s="79">
        <f>'Igneous input'!I391</f>
        <v>76</v>
      </c>
      <c r="H391" s="82"/>
      <c r="I391" s="82"/>
      <c r="J391" s="173" t="str">
        <f>'Igneous input'!M391</f>
        <v>56a</v>
      </c>
      <c r="K391" t="str">
        <f>'Igneous input'!Q391</f>
        <v xml:space="preserve"> Dunite</v>
      </c>
    </row>
    <row r="392" spans="1:11">
      <c r="A392" s="79" t="str">
        <f>'Igneous input'!D392</f>
        <v>807-C5707A</v>
      </c>
      <c r="B392" s="79">
        <f>'Igneous input'!E392</f>
        <v>72</v>
      </c>
      <c r="C392" s="79">
        <f>'Igneous input'!F392</f>
        <v>3</v>
      </c>
      <c r="D392" s="78" t="str">
        <f>'Igneous input'!G392</f>
        <v>72-3</v>
      </c>
      <c r="E392" s="79">
        <f>'Igneous input'!H392</f>
        <v>0</v>
      </c>
      <c r="F392" s="79">
        <f>'Igneous input'!I392</f>
        <v>32.5</v>
      </c>
      <c r="H392" s="82"/>
      <c r="I392" s="82"/>
      <c r="J392" s="173" t="str">
        <f>'Igneous input'!M392</f>
        <v>56a</v>
      </c>
      <c r="K392" t="str">
        <f>'Igneous input'!Q392</f>
        <v xml:space="preserve"> Dunite</v>
      </c>
    </row>
    <row r="393" spans="1:11">
      <c r="A393" s="79" t="str">
        <f>'Igneous input'!D393</f>
        <v>807-C5707A</v>
      </c>
      <c r="B393" s="79">
        <f>'Igneous input'!E393</f>
        <v>73</v>
      </c>
      <c r="C393" s="79">
        <f>'Igneous input'!F393</f>
        <v>1</v>
      </c>
      <c r="D393" s="78" t="str">
        <f>'Igneous input'!G393</f>
        <v>73-1</v>
      </c>
      <c r="E393" s="79">
        <f>'Igneous input'!H393</f>
        <v>0</v>
      </c>
      <c r="F393" s="79">
        <f>'Igneous input'!I393</f>
        <v>94</v>
      </c>
      <c r="H393" s="82"/>
      <c r="I393" s="82"/>
      <c r="J393" s="173" t="str">
        <f>'Igneous input'!M393</f>
        <v>56a</v>
      </c>
      <c r="K393" t="str">
        <f>'Igneous input'!Q393</f>
        <v xml:space="preserve"> Dunite</v>
      </c>
    </row>
    <row r="394" spans="1:11">
      <c r="A394" s="79" t="str">
        <f>'Igneous input'!D394</f>
        <v>807-C5707A</v>
      </c>
      <c r="B394" s="79">
        <f>'Igneous input'!E394</f>
        <v>73</v>
      </c>
      <c r="C394" s="79">
        <f>'Igneous input'!F394</f>
        <v>2</v>
      </c>
      <c r="D394" s="78" t="str">
        <f>'Igneous input'!G394</f>
        <v>73-2</v>
      </c>
      <c r="E394" s="79">
        <f>'Igneous input'!H394</f>
        <v>0</v>
      </c>
      <c r="F394" s="79">
        <f>'Igneous input'!I394</f>
        <v>56</v>
      </c>
      <c r="H394" s="82"/>
      <c r="I394" s="82"/>
      <c r="J394" s="173" t="str">
        <f>'Igneous input'!M394</f>
        <v>56a</v>
      </c>
      <c r="K394" t="str">
        <f>'Igneous input'!Q394</f>
        <v xml:space="preserve"> Dunite</v>
      </c>
    </row>
    <row r="395" spans="1:11">
      <c r="A395" s="79" t="str">
        <f>'Igneous input'!D395</f>
        <v>807-C5707A</v>
      </c>
      <c r="B395" s="79">
        <f>'Igneous input'!E395</f>
        <v>73</v>
      </c>
      <c r="C395" s="79">
        <f>'Igneous input'!F395</f>
        <v>3</v>
      </c>
      <c r="D395" s="78" t="str">
        <f>'Igneous input'!G395</f>
        <v>73-3</v>
      </c>
      <c r="E395" s="79">
        <f>'Igneous input'!H395</f>
        <v>0</v>
      </c>
      <c r="F395" s="79">
        <f>'Igneous input'!I395</f>
        <v>94</v>
      </c>
      <c r="H395" s="82"/>
      <c r="I395" s="82"/>
      <c r="J395" s="173" t="str">
        <f>'Igneous input'!M395</f>
        <v>56a</v>
      </c>
      <c r="K395" t="str">
        <f>'Igneous input'!Q395</f>
        <v xml:space="preserve"> Dunite</v>
      </c>
    </row>
    <row r="396" spans="1:11">
      <c r="A396" s="79" t="str">
        <f>'Igneous input'!D396</f>
        <v>807-C5707A</v>
      </c>
      <c r="B396" s="79">
        <f>'Igneous input'!E396</f>
        <v>73</v>
      </c>
      <c r="C396" s="79">
        <f>'Igneous input'!F396</f>
        <v>4</v>
      </c>
      <c r="D396" s="78" t="str">
        <f>'Igneous input'!G396</f>
        <v>73-4</v>
      </c>
      <c r="E396" s="79">
        <f>'Igneous input'!H396</f>
        <v>0</v>
      </c>
      <c r="F396" s="79">
        <f>'Igneous input'!I396</f>
        <v>82.5</v>
      </c>
      <c r="H396" s="82"/>
      <c r="I396" s="82"/>
      <c r="J396" s="173" t="str">
        <f>'Igneous input'!M396</f>
        <v>56a</v>
      </c>
      <c r="K396" t="str">
        <f>'Igneous input'!Q396</f>
        <v xml:space="preserve"> Dunite</v>
      </c>
    </row>
    <row r="397" spans="1:11">
      <c r="A397" s="79" t="str">
        <f>'Igneous input'!D397</f>
        <v>807-C5707A</v>
      </c>
      <c r="B397" s="79">
        <f>'Igneous input'!E397</f>
        <v>74</v>
      </c>
      <c r="C397" s="79">
        <f>'Igneous input'!F397</f>
        <v>1</v>
      </c>
      <c r="D397" s="78" t="str">
        <f>'Igneous input'!G397</f>
        <v>74-1</v>
      </c>
      <c r="E397" s="79">
        <f>'Igneous input'!H397</f>
        <v>0</v>
      </c>
      <c r="F397" s="79">
        <f>'Igneous input'!I397</f>
        <v>37</v>
      </c>
      <c r="H397" s="82"/>
      <c r="I397" s="82"/>
      <c r="J397" s="173" t="str">
        <f>'Igneous input'!M397</f>
        <v>56a</v>
      </c>
      <c r="K397" t="str">
        <f>'Igneous input'!Q397</f>
        <v xml:space="preserve"> Dunite</v>
      </c>
    </row>
    <row r="398" spans="1:11">
      <c r="A398" s="79" t="str">
        <f>'Igneous input'!D398</f>
        <v>807-C5707A</v>
      </c>
      <c r="B398" s="79">
        <f>'Igneous input'!E398</f>
        <v>75</v>
      </c>
      <c r="C398" s="79">
        <f>'Igneous input'!F398</f>
        <v>1</v>
      </c>
      <c r="D398" s="78" t="str">
        <f>'Igneous input'!G398</f>
        <v>75-1</v>
      </c>
      <c r="E398" s="79">
        <f>'Igneous input'!H398</f>
        <v>0</v>
      </c>
      <c r="F398" s="79">
        <f>'Igneous input'!I398</f>
        <v>76</v>
      </c>
      <c r="H398" s="82"/>
      <c r="I398" s="82"/>
      <c r="J398" s="173" t="str">
        <f>'Igneous input'!M398</f>
        <v>56a</v>
      </c>
      <c r="K398" t="str">
        <f>'Igneous input'!Q398</f>
        <v xml:space="preserve"> Dunite</v>
      </c>
    </row>
    <row r="399" spans="1:11">
      <c r="A399" s="79" t="str">
        <f>'Igneous input'!D399</f>
        <v>807-C5707A</v>
      </c>
      <c r="B399" s="79">
        <f>'Igneous input'!E399</f>
        <v>75</v>
      </c>
      <c r="C399" s="79">
        <f>'Igneous input'!F399</f>
        <v>2</v>
      </c>
      <c r="D399" s="78" t="str">
        <f>'Igneous input'!G399</f>
        <v>75-2</v>
      </c>
      <c r="E399" s="79">
        <f>'Igneous input'!H399</f>
        <v>0</v>
      </c>
      <c r="F399" s="79">
        <f>'Igneous input'!I399</f>
        <v>93</v>
      </c>
      <c r="H399" s="82"/>
      <c r="I399" s="82"/>
      <c r="J399" s="173" t="str">
        <f>'Igneous input'!M399</f>
        <v>56a</v>
      </c>
      <c r="K399" t="str">
        <f>'Igneous input'!Q399</f>
        <v xml:space="preserve"> Dunite</v>
      </c>
    </row>
    <row r="400" spans="1:11">
      <c r="A400" s="79" t="str">
        <f>'Igneous input'!D400</f>
        <v>807-C5707A</v>
      </c>
      <c r="B400" s="79">
        <f>'Igneous input'!E400</f>
        <v>75</v>
      </c>
      <c r="C400" s="79">
        <f>'Igneous input'!F400</f>
        <v>3</v>
      </c>
      <c r="D400" s="78" t="str">
        <f>'Igneous input'!G400</f>
        <v>75-3</v>
      </c>
      <c r="E400" s="79">
        <f>'Igneous input'!H400</f>
        <v>0</v>
      </c>
      <c r="F400" s="79">
        <f>'Igneous input'!I400</f>
        <v>74.5</v>
      </c>
      <c r="H400" s="82"/>
      <c r="I400" s="82"/>
      <c r="J400" s="173" t="str">
        <f>'Igneous input'!M400</f>
        <v>56a</v>
      </c>
      <c r="K400" t="str">
        <f>'Igneous input'!Q400</f>
        <v xml:space="preserve"> Dunite</v>
      </c>
    </row>
    <row r="401" spans="1:11">
      <c r="A401" s="79" t="str">
        <f>'Igneous input'!D401</f>
        <v>807-C5707A</v>
      </c>
      <c r="B401" s="79">
        <f>'Igneous input'!E401</f>
        <v>75</v>
      </c>
      <c r="C401" s="79">
        <f>'Igneous input'!F401</f>
        <v>4</v>
      </c>
      <c r="D401" s="78" t="str">
        <f>'Igneous input'!G401</f>
        <v>75-4</v>
      </c>
      <c r="E401" s="79">
        <f>'Igneous input'!H401</f>
        <v>0</v>
      </c>
      <c r="F401" s="79">
        <f>'Igneous input'!I401</f>
        <v>68</v>
      </c>
      <c r="H401" s="82"/>
      <c r="I401" s="82"/>
      <c r="J401" s="173" t="str">
        <f>'Igneous input'!M401</f>
        <v>56a</v>
      </c>
      <c r="K401" t="str">
        <f>'Igneous input'!Q401</f>
        <v xml:space="preserve"> Dunite</v>
      </c>
    </row>
    <row r="402" spans="1:11">
      <c r="A402" s="79" t="str">
        <f>'Igneous input'!D402</f>
        <v>807-C5707A</v>
      </c>
      <c r="B402" s="79">
        <f>'Igneous input'!E402</f>
        <v>76</v>
      </c>
      <c r="C402" s="79">
        <f>'Igneous input'!F402</f>
        <v>1</v>
      </c>
      <c r="D402" s="78" t="str">
        <f>'Igneous input'!G402</f>
        <v>76-1</v>
      </c>
      <c r="E402" s="79">
        <f>'Igneous input'!H402</f>
        <v>0</v>
      </c>
      <c r="F402" s="79">
        <f>'Igneous input'!I402</f>
        <v>71</v>
      </c>
      <c r="H402" s="82"/>
      <c r="I402" s="82"/>
      <c r="J402" s="173" t="str">
        <f>'Igneous input'!M402</f>
        <v>56a</v>
      </c>
      <c r="K402" t="str">
        <f>'Igneous input'!Q402</f>
        <v xml:space="preserve"> Dunite</v>
      </c>
    </row>
    <row r="403" spans="1:11">
      <c r="A403" s="79" t="str">
        <f>'Igneous input'!D403</f>
        <v>807-C5707A</v>
      </c>
      <c r="B403" s="79">
        <f>'Igneous input'!E403</f>
        <v>76</v>
      </c>
      <c r="C403" s="79">
        <f>'Igneous input'!F403</f>
        <v>2</v>
      </c>
      <c r="D403" s="78" t="str">
        <f>'Igneous input'!G403</f>
        <v>76-2</v>
      </c>
      <c r="E403" s="79">
        <f>'Igneous input'!H403</f>
        <v>0</v>
      </c>
      <c r="F403" s="79">
        <f>'Igneous input'!I403</f>
        <v>97</v>
      </c>
      <c r="H403" s="82"/>
      <c r="I403" s="82"/>
      <c r="J403" s="173" t="str">
        <f>'Igneous input'!M403</f>
        <v>56a</v>
      </c>
      <c r="K403" t="str">
        <f>'Igneous input'!Q403</f>
        <v xml:space="preserve"> Dunite</v>
      </c>
    </row>
    <row r="404" spans="1:11">
      <c r="A404" s="79" t="str">
        <f>'Igneous input'!D404</f>
        <v>807-C5707A</v>
      </c>
      <c r="B404" s="79">
        <f>'Igneous input'!E404</f>
        <v>76</v>
      </c>
      <c r="C404" s="79">
        <f>'Igneous input'!F404</f>
        <v>3</v>
      </c>
      <c r="D404" s="78" t="str">
        <f>'Igneous input'!G404</f>
        <v>76-3</v>
      </c>
      <c r="E404" s="79">
        <f>'Igneous input'!H404</f>
        <v>0</v>
      </c>
      <c r="F404" s="79">
        <f>'Igneous input'!I404</f>
        <v>91.5</v>
      </c>
      <c r="H404" s="82"/>
      <c r="I404" s="82"/>
      <c r="J404" s="173" t="str">
        <f>'Igneous input'!M404</f>
        <v>56a</v>
      </c>
      <c r="K404" t="str">
        <f>'Igneous input'!Q404</f>
        <v xml:space="preserve"> Dunite</v>
      </c>
    </row>
    <row r="405" spans="1:11">
      <c r="A405" s="79" t="str">
        <f>'Igneous input'!D405</f>
        <v>807-C5707A</v>
      </c>
      <c r="B405" s="79">
        <f>'Igneous input'!E405</f>
        <v>76</v>
      </c>
      <c r="C405" s="79">
        <f>'Igneous input'!F405</f>
        <v>4</v>
      </c>
      <c r="D405" s="78" t="str">
        <f>'Igneous input'!G405</f>
        <v>76-4</v>
      </c>
      <c r="E405" s="79">
        <f>'Igneous input'!H405</f>
        <v>0</v>
      </c>
      <c r="F405" s="79">
        <f>'Igneous input'!I405</f>
        <v>61</v>
      </c>
      <c r="H405" s="82"/>
      <c r="I405" s="82"/>
      <c r="J405" s="173" t="str">
        <f>'Igneous input'!M405</f>
        <v>56a</v>
      </c>
      <c r="K405" t="str">
        <f>'Igneous input'!Q405</f>
        <v xml:space="preserve"> Dunite</v>
      </c>
    </row>
    <row r="406" spans="1:11">
      <c r="A406" s="79" t="str">
        <f>'Igneous input'!D406</f>
        <v>807-C5707A</v>
      </c>
      <c r="B406" s="79">
        <f>'Igneous input'!E406</f>
        <v>77</v>
      </c>
      <c r="C406" s="79">
        <f>'Igneous input'!F406</f>
        <v>1</v>
      </c>
      <c r="D406" s="78" t="str">
        <f>'Igneous input'!G406</f>
        <v>77-1</v>
      </c>
      <c r="E406" s="79">
        <f>'Igneous input'!H406</f>
        <v>0</v>
      </c>
      <c r="F406" s="79">
        <f>'Igneous input'!I406</f>
        <v>81.5</v>
      </c>
      <c r="H406" s="82"/>
      <c r="I406" s="82"/>
      <c r="J406" s="173" t="str">
        <f>'Igneous input'!M406</f>
        <v>56a</v>
      </c>
      <c r="K406" t="str">
        <f>'Igneous input'!Q406</f>
        <v xml:space="preserve"> Dunite</v>
      </c>
    </row>
    <row r="407" spans="1:11">
      <c r="A407" s="79" t="str">
        <f>'Igneous input'!D407</f>
        <v>807-C5707A</v>
      </c>
      <c r="B407" s="79">
        <f>'Igneous input'!E407</f>
        <v>77</v>
      </c>
      <c r="C407" s="79">
        <f>'Igneous input'!F407</f>
        <v>2</v>
      </c>
      <c r="D407" s="78" t="str">
        <f>'Igneous input'!G407</f>
        <v>77-2</v>
      </c>
      <c r="E407" s="79">
        <f>'Igneous input'!H407</f>
        <v>0</v>
      </c>
      <c r="F407" s="79">
        <f>'Igneous input'!I407</f>
        <v>85</v>
      </c>
      <c r="H407" s="82"/>
      <c r="I407" s="82"/>
      <c r="J407" s="173" t="str">
        <f>'Igneous input'!M407</f>
        <v>56a</v>
      </c>
      <c r="K407" t="str">
        <f>'Igneous input'!Q407</f>
        <v xml:space="preserve"> Dunite</v>
      </c>
    </row>
    <row r="408" spans="1:11">
      <c r="A408" s="79" t="str">
        <f>'Igneous input'!D408</f>
        <v>807-C5707A</v>
      </c>
      <c r="B408" s="79">
        <f>'Igneous input'!E408</f>
        <v>78</v>
      </c>
      <c r="C408" s="79">
        <f>'Igneous input'!F408</f>
        <v>1</v>
      </c>
      <c r="D408" s="78" t="str">
        <f>'Igneous input'!G408</f>
        <v>78-1</v>
      </c>
      <c r="E408" s="79">
        <f>'Igneous input'!H408</f>
        <v>0</v>
      </c>
      <c r="F408" s="79">
        <f>'Igneous input'!I408</f>
        <v>94</v>
      </c>
      <c r="H408" s="82"/>
      <c r="I408" s="82"/>
      <c r="J408" s="173" t="str">
        <f>'Igneous input'!M408</f>
        <v>56a</v>
      </c>
      <c r="K408" t="str">
        <f>'Igneous input'!Q408</f>
        <v xml:space="preserve"> Dunite</v>
      </c>
    </row>
    <row r="409" spans="1:11">
      <c r="A409" s="79" t="str">
        <f>'Igneous input'!D409</f>
        <v>807-C5707A</v>
      </c>
      <c r="B409" s="79">
        <f>'Igneous input'!E409</f>
        <v>78</v>
      </c>
      <c r="C409" s="79">
        <f>'Igneous input'!F409</f>
        <v>2</v>
      </c>
      <c r="D409" s="78" t="str">
        <f>'Igneous input'!G409</f>
        <v>78-2</v>
      </c>
      <c r="E409" s="79">
        <f>'Igneous input'!H409</f>
        <v>0</v>
      </c>
      <c r="F409" s="79">
        <f>'Igneous input'!I409</f>
        <v>61.5</v>
      </c>
      <c r="H409" s="82"/>
      <c r="I409" s="82"/>
      <c r="J409" s="173" t="str">
        <f>'Igneous input'!M409</f>
        <v>56a</v>
      </c>
      <c r="K409" t="str">
        <f>'Igneous input'!Q409</f>
        <v xml:space="preserve"> Dunite</v>
      </c>
    </row>
    <row r="410" spans="1:11">
      <c r="A410" s="79" t="str">
        <f>'Igneous input'!D410</f>
        <v>807-C5707A</v>
      </c>
      <c r="B410" s="79">
        <f>'Igneous input'!E410</f>
        <v>79</v>
      </c>
      <c r="C410" s="79">
        <f>'Igneous input'!F410</f>
        <v>1</v>
      </c>
      <c r="D410" s="78" t="str">
        <f>'Igneous input'!G410</f>
        <v>79-1</v>
      </c>
      <c r="E410" s="79">
        <f>'Igneous input'!H410</f>
        <v>0</v>
      </c>
      <c r="F410" s="79">
        <f>'Igneous input'!I410</f>
        <v>73</v>
      </c>
      <c r="H410" s="82"/>
      <c r="I410" s="82"/>
      <c r="J410" s="173" t="str">
        <f>'Igneous input'!M410</f>
        <v>56a</v>
      </c>
      <c r="K410" t="str">
        <f>'Igneous input'!Q410</f>
        <v xml:space="preserve"> Dunite</v>
      </c>
    </row>
    <row r="411" spans="1:11">
      <c r="A411" s="79" t="str">
        <f>'Igneous input'!D411</f>
        <v>807-C5707A</v>
      </c>
      <c r="B411" s="79">
        <f>'Igneous input'!E411</f>
        <v>79</v>
      </c>
      <c r="C411" s="79">
        <f>'Igneous input'!F411</f>
        <v>2</v>
      </c>
      <c r="D411" s="78" t="str">
        <f>'Igneous input'!G411</f>
        <v>79-2</v>
      </c>
      <c r="E411" s="79">
        <f>'Igneous input'!H411</f>
        <v>0</v>
      </c>
      <c r="F411" s="79">
        <f>'Igneous input'!I411</f>
        <v>75.5</v>
      </c>
      <c r="H411" s="82"/>
      <c r="I411" s="82"/>
      <c r="J411" s="173" t="str">
        <f>'Igneous input'!M411</f>
        <v>56a</v>
      </c>
      <c r="K411" t="str">
        <f>'Igneous input'!Q411</f>
        <v xml:space="preserve"> Dunite</v>
      </c>
    </row>
    <row r="412" spans="1:11">
      <c r="A412" s="79" t="str">
        <f>'Igneous input'!D412</f>
        <v>807-C5707A</v>
      </c>
      <c r="B412" s="79">
        <f>'Igneous input'!E412</f>
        <v>79</v>
      </c>
      <c r="C412" s="79">
        <f>'Igneous input'!F412</f>
        <v>3</v>
      </c>
      <c r="D412" s="78" t="str">
        <f>'Igneous input'!G412</f>
        <v>79-3</v>
      </c>
      <c r="E412" s="79">
        <f>'Igneous input'!H412</f>
        <v>0</v>
      </c>
      <c r="F412" s="79">
        <f>'Igneous input'!I412</f>
        <v>97.5</v>
      </c>
      <c r="H412" s="82"/>
      <c r="I412" s="82"/>
      <c r="J412" s="173" t="str">
        <f>'Igneous input'!M412</f>
        <v>56a</v>
      </c>
      <c r="K412" t="str">
        <f>'Igneous input'!Q412</f>
        <v xml:space="preserve"> Dunite</v>
      </c>
    </row>
    <row r="413" spans="1:11">
      <c r="A413" s="79" t="str">
        <f>'Igneous input'!D413</f>
        <v>807-C5707A</v>
      </c>
      <c r="B413" s="79">
        <f>'Igneous input'!E413</f>
        <v>79</v>
      </c>
      <c r="C413" s="79">
        <f>'Igneous input'!F413</f>
        <v>4</v>
      </c>
      <c r="D413" s="78" t="str">
        <f>'Igneous input'!G413</f>
        <v>79-4</v>
      </c>
      <c r="E413" s="79">
        <f>'Igneous input'!H413</f>
        <v>0</v>
      </c>
      <c r="F413" s="79">
        <f>'Igneous input'!I413</f>
        <v>73.5</v>
      </c>
      <c r="H413" s="82"/>
      <c r="I413" s="82"/>
      <c r="J413" s="173" t="str">
        <f>'Igneous input'!M413</f>
        <v>56a</v>
      </c>
      <c r="K413" t="str">
        <f>'Igneous input'!Q413</f>
        <v xml:space="preserve"> Dunite</v>
      </c>
    </row>
    <row r="414" spans="1:11">
      <c r="A414" s="79" t="str">
        <f>'Igneous input'!D414</f>
        <v>807-C5707A</v>
      </c>
      <c r="B414" s="79">
        <f>'Igneous input'!E414</f>
        <v>80</v>
      </c>
      <c r="C414" s="79">
        <f>'Igneous input'!F414</f>
        <v>1</v>
      </c>
      <c r="D414" s="78" t="str">
        <f>'Igneous input'!G414</f>
        <v>80-1</v>
      </c>
      <c r="E414" s="79">
        <f>'Igneous input'!H414</f>
        <v>0</v>
      </c>
      <c r="F414" s="79">
        <f>'Igneous input'!I414</f>
        <v>92.5</v>
      </c>
      <c r="H414" s="82"/>
      <c r="I414" s="82"/>
      <c r="J414" s="173" t="str">
        <f>'Igneous input'!M414</f>
        <v>56a</v>
      </c>
      <c r="K414" t="str">
        <f>'Igneous input'!Q414</f>
        <v xml:space="preserve"> Dunite</v>
      </c>
    </row>
    <row r="415" spans="1:11">
      <c r="A415" s="79" t="str">
        <f>'Igneous input'!D415</f>
        <v>807-C5707A</v>
      </c>
      <c r="B415" s="79">
        <f>'Igneous input'!E415</f>
        <v>80</v>
      </c>
      <c r="C415" s="79">
        <f>'Igneous input'!F415</f>
        <v>2</v>
      </c>
      <c r="D415" s="78" t="str">
        <f>'Igneous input'!G415</f>
        <v>80-2</v>
      </c>
      <c r="E415" s="79">
        <f>'Igneous input'!H415</f>
        <v>0</v>
      </c>
      <c r="F415" s="79">
        <f>'Igneous input'!I415</f>
        <v>76</v>
      </c>
      <c r="H415" s="82"/>
      <c r="I415" s="82"/>
      <c r="J415" s="173" t="str">
        <f>'Igneous input'!M415</f>
        <v>56a</v>
      </c>
      <c r="K415" t="str">
        <f>'Igneous input'!Q415</f>
        <v xml:space="preserve"> Dunite</v>
      </c>
    </row>
    <row r="416" spans="1:11">
      <c r="A416" s="79" t="str">
        <f>'Igneous input'!D416</f>
        <v>807-C5707A</v>
      </c>
      <c r="B416" s="79">
        <f>'Igneous input'!E416</f>
        <v>80</v>
      </c>
      <c r="C416" s="79">
        <f>'Igneous input'!F416</f>
        <v>3</v>
      </c>
      <c r="D416" s="78" t="str">
        <f>'Igneous input'!G416</f>
        <v>80-3</v>
      </c>
      <c r="E416" s="79">
        <f>'Igneous input'!H416</f>
        <v>0</v>
      </c>
      <c r="F416" s="79">
        <f>'Igneous input'!I416</f>
        <v>80</v>
      </c>
      <c r="H416" s="82"/>
      <c r="I416" s="82"/>
      <c r="J416" s="173" t="str">
        <f>'Igneous input'!M416</f>
        <v>56a</v>
      </c>
      <c r="K416" t="str">
        <f>'Igneous input'!Q416</f>
        <v xml:space="preserve"> Dunite</v>
      </c>
    </row>
    <row r="417" spans="1:11">
      <c r="A417" s="79" t="str">
        <f>'Igneous input'!D417</f>
        <v>807-C5707A</v>
      </c>
      <c r="B417" s="79">
        <f>'Igneous input'!E417</f>
        <v>80</v>
      </c>
      <c r="C417" s="79">
        <f>'Igneous input'!F417</f>
        <v>4</v>
      </c>
      <c r="D417" s="78" t="str">
        <f>'Igneous input'!G417</f>
        <v>80-4</v>
      </c>
      <c r="E417" s="79">
        <f>'Igneous input'!H417</f>
        <v>0</v>
      </c>
      <c r="F417" s="79">
        <f>'Igneous input'!I417</f>
        <v>74</v>
      </c>
      <c r="H417" s="82"/>
      <c r="I417" s="82"/>
      <c r="J417" s="173" t="str">
        <f>'Igneous input'!M417</f>
        <v>56a</v>
      </c>
      <c r="K417" t="str">
        <f>'Igneous input'!Q417</f>
        <v xml:space="preserve"> Dunite</v>
      </c>
    </row>
    <row r="418" spans="1:11">
      <c r="A418" s="79" t="str">
        <f>'Igneous input'!D418</f>
        <v>807-C5707A</v>
      </c>
      <c r="B418" s="79">
        <f>'Igneous input'!E418</f>
        <v>81</v>
      </c>
      <c r="C418" s="79">
        <f>'Igneous input'!F418</f>
        <v>1</v>
      </c>
      <c r="D418" s="78" t="str">
        <f>'Igneous input'!G418</f>
        <v>81-1</v>
      </c>
      <c r="E418" s="79">
        <f>'Igneous input'!H418</f>
        <v>0</v>
      </c>
      <c r="F418" s="79">
        <f>'Igneous input'!I418</f>
        <v>34</v>
      </c>
      <c r="H418" s="82"/>
      <c r="I418" s="82"/>
      <c r="J418" s="173" t="str">
        <f>'Igneous input'!M418</f>
        <v>56a</v>
      </c>
      <c r="K418" t="str">
        <f>'Igneous input'!Q418</f>
        <v xml:space="preserve"> Dunite</v>
      </c>
    </row>
    <row r="419" spans="1:11">
      <c r="A419" s="79" t="str">
        <f>'Igneous input'!D419</f>
        <v>807-C5707A</v>
      </c>
      <c r="B419" s="79">
        <f>'Igneous input'!E419</f>
        <v>82</v>
      </c>
      <c r="C419" s="79">
        <f>'Igneous input'!F419</f>
        <v>1</v>
      </c>
      <c r="D419" s="78" t="str">
        <f>'Igneous input'!G419</f>
        <v>82-1</v>
      </c>
      <c r="E419" s="79">
        <f>'Igneous input'!H419</f>
        <v>0</v>
      </c>
      <c r="F419" s="79">
        <f>'Igneous input'!I419</f>
        <v>71</v>
      </c>
      <c r="H419" s="82"/>
      <c r="I419" s="82"/>
      <c r="J419" s="173" t="str">
        <f>'Igneous input'!M419</f>
        <v>56a</v>
      </c>
      <c r="K419" t="str">
        <f>'Igneous input'!Q419</f>
        <v xml:space="preserve"> Dunite</v>
      </c>
    </row>
    <row r="420" spans="1:11">
      <c r="A420" s="79" t="str">
        <f>'Igneous input'!D420</f>
        <v>807-C5707A</v>
      </c>
      <c r="B420" s="79">
        <f>'Igneous input'!E420</f>
        <v>82</v>
      </c>
      <c r="C420" s="79">
        <f>'Igneous input'!F420</f>
        <v>2</v>
      </c>
      <c r="D420" s="78" t="str">
        <f>'Igneous input'!G420</f>
        <v>82-2</v>
      </c>
      <c r="E420" s="79">
        <f>'Igneous input'!H420</f>
        <v>0</v>
      </c>
      <c r="F420" s="79">
        <f>'Igneous input'!I420</f>
        <v>36</v>
      </c>
      <c r="H420" s="82"/>
      <c r="I420" s="82"/>
      <c r="J420" s="173" t="str">
        <f>'Igneous input'!M420</f>
        <v>56a</v>
      </c>
      <c r="K420" t="str">
        <f>'Igneous input'!Q420</f>
        <v xml:space="preserve"> Dunite</v>
      </c>
    </row>
    <row r="421" spans="1:11">
      <c r="A421" s="79" t="str">
        <f>'Igneous input'!D421</f>
        <v>807-C5707A</v>
      </c>
      <c r="B421" s="79">
        <f>'Igneous input'!E421</f>
        <v>83</v>
      </c>
      <c r="C421" s="79">
        <f>'Igneous input'!F421</f>
        <v>1</v>
      </c>
      <c r="D421" s="78" t="str">
        <f>'Igneous input'!G421</f>
        <v>83-1</v>
      </c>
      <c r="E421" s="79">
        <f>'Igneous input'!H421</f>
        <v>0</v>
      </c>
      <c r="F421" s="79">
        <f>'Igneous input'!I421</f>
        <v>6</v>
      </c>
      <c r="H421" s="82"/>
      <c r="I421" s="82"/>
      <c r="J421" s="173" t="str">
        <f>'Igneous input'!M421</f>
        <v>56b</v>
      </c>
      <c r="K421" t="str">
        <f>'Igneous input'!Q421</f>
        <v xml:space="preserve"> Olivine gabbro</v>
      </c>
    </row>
    <row r="422" spans="1:11">
      <c r="A422" s="79" t="str">
        <f>'Igneous input'!D422</f>
        <v>807-C5707A</v>
      </c>
      <c r="B422" s="79">
        <f>'Igneous input'!E422</f>
        <v>83</v>
      </c>
      <c r="C422" s="79">
        <f>'Igneous input'!F422</f>
        <v>1</v>
      </c>
      <c r="D422" s="78" t="str">
        <f>'Igneous input'!G422</f>
        <v>83-1</v>
      </c>
      <c r="E422" s="79">
        <f>'Igneous input'!H422</f>
        <v>6</v>
      </c>
      <c r="F422" s="79">
        <f>'Igneous input'!I422</f>
        <v>95</v>
      </c>
      <c r="H422" s="82"/>
      <c r="I422" s="82"/>
      <c r="J422" s="173" t="str">
        <f>'Igneous input'!M422</f>
        <v>56c</v>
      </c>
      <c r="K422" t="str">
        <f>'Igneous input'!Q422</f>
        <v xml:space="preserve"> Dunite</v>
      </c>
    </row>
    <row r="423" spans="1:11">
      <c r="A423" s="79" t="str">
        <f>'Igneous input'!D423</f>
        <v>807-C5707A</v>
      </c>
      <c r="B423" s="79">
        <f>'Igneous input'!E423</f>
        <v>83</v>
      </c>
      <c r="C423" s="79">
        <f>'Igneous input'!F423</f>
        <v>2</v>
      </c>
      <c r="D423" s="78" t="str">
        <f>'Igneous input'!G423</f>
        <v>83-2</v>
      </c>
      <c r="E423" s="79">
        <f>'Igneous input'!H423</f>
        <v>0</v>
      </c>
      <c r="F423" s="79">
        <f>'Igneous input'!I423</f>
        <v>66</v>
      </c>
      <c r="H423" s="82"/>
      <c r="I423" s="82"/>
      <c r="J423" s="173" t="str">
        <f>'Igneous input'!M423</f>
        <v>56c</v>
      </c>
      <c r="K423" t="str">
        <f>'Igneous input'!Q423</f>
        <v xml:space="preserve"> Dunite</v>
      </c>
    </row>
    <row r="424" spans="1:11">
      <c r="A424" s="79" t="str">
        <f>'Igneous input'!D424</f>
        <v>807-C5707A</v>
      </c>
      <c r="B424" s="79">
        <f>'Igneous input'!E424</f>
        <v>83</v>
      </c>
      <c r="C424" s="79">
        <f>'Igneous input'!F424</f>
        <v>2</v>
      </c>
      <c r="D424" s="78" t="str">
        <f>'Igneous input'!G424</f>
        <v>83-2</v>
      </c>
      <c r="E424" s="79">
        <f>'Igneous input'!H424</f>
        <v>66</v>
      </c>
      <c r="F424" s="79">
        <f>'Igneous input'!I424</f>
        <v>76</v>
      </c>
      <c r="H424" s="82"/>
      <c r="I424" s="82"/>
      <c r="J424" s="173" t="str">
        <f>'Igneous input'!M424</f>
        <v>56d</v>
      </c>
      <c r="K424" t="str">
        <f>'Igneous input'!Q424</f>
        <v xml:space="preserve"> Olivine gabbro</v>
      </c>
    </row>
    <row r="425" spans="1:11">
      <c r="A425" s="79" t="str">
        <f>'Igneous input'!D425</f>
        <v>807-C5707A</v>
      </c>
      <c r="B425" s="79">
        <f>'Igneous input'!E425</f>
        <v>83</v>
      </c>
      <c r="C425" s="79">
        <f>'Igneous input'!F425</f>
        <v>2</v>
      </c>
      <c r="D425" s="78" t="str">
        <f>'Igneous input'!G425</f>
        <v>83-2</v>
      </c>
      <c r="E425" s="79">
        <f>'Igneous input'!H425</f>
        <v>0</v>
      </c>
      <c r="F425" s="79">
        <f>'Igneous input'!I425</f>
        <v>98</v>
      </c>
      <c r="H425" s="82"/>
      <c r="I425" s="82"/>
      <c r="J425" s="173" t="str">
        <f>'Igneous input'!M425</f>
        <v>56e</v>
      </c>
      <c r="K425" t="str">
        <f>'Igneous input'!Q425</f>
        <v xml:space="preserve"> Dunite</v>
      </c>
    </row>
    <row r="426" spans="1:11">
      <c r="A426" s="79" t="str">
        <f>'Igneous input'!D426</f>
        <v>807-C5707A</v>
      </c>
      <c r="B426" s="79">
        <f>'Igneous input'!E426</f>
        <v>84</v>
      </c>
      <c r="C426" s="79">
        <f>'Igneous input'!F426</f>
        <v>1</v>
      </c>
      <c r="D426" s="78" t="str">
        <f>'Igneous input'!G426</f>
        <v>84-1</v>
      </c>
      <c r="E426" s="79">
        <f>'Igneous input'!H426</f>
        <v>0</v>
      </c>
      <c r="F426" s="79">
        <f>'Igneous input'!I426</f>
        <v>26.5</v>
      </c>
      <c r="H426" s="82"/>
      <c r="I426" s="82"/>
      <c r="J426" s="173" t="str">
        <f>'Igneous input'!M426</f>
        <v>56e</v>
      </c>
      <c r="K426" t="str">
        <f>'Igneous input'!Q426</f>
        <v xml:space="preserve"> Dunite</v>
      </c>
    </row>
    <row r="427" spans="1:11">
      <c r="A427" s="79" t="str">
        <f>'Igneous input'!D427</f>
        <v>807-C5707A</v>
      </c>
      <c r="B427" s="79">
        <f>'Igneous input'!E427</f>
        <v>85</v>
      </c>
      <c r="C427" s="79">
        <f>'Igneous input'!F427</f>
        <v>1</v>
      </c>
      <c r="D427" s="78" t="str">
        <f>'Igneous input'!G427</f>
        <v>85-1</v>
      </c>
      <c r="E427" s="79">
        <f>'Igneous input'!H427</f>
        <v>0</v>
      </c>
      <c r="F427" s="79">
        <f>'Igneous input'!I427</f>
        <v>75.5</v>
      </c>
      <c r="H427" s="82"/>
      <c r="I427" s="82"/>
      <c r="J427" s="173" t="str">
        <f>'Igneous input'!M427</f>
        <v>56e</v>
      </c>
      <c r="K427" t="str">
        <f>'Igneous input'!Q427</f>
        <v xml:space="preserve"> Dunite</v>
      </c>
    </row>
    <row r="428" spans="1:11">
      <c r="A428" s="79" t="str">
        <f>'Igneous input'!D428</f>
        <v>807-C5707A</v>
      </c>
      <c r="B428" s="79">
        <f>'Igneous input'!E428</f>
        <v>85</v>
      </c>
      <c r="C428" s="79">
        <f>'Igneous input'!F428</f>
        <v>2</v>
      </c>
      <c r="D428" s="78" t="str">
        <f>'Igneous input'!G428</f>
        <v>85-2</v>
      </c>
      <c r="E428" s="79">
        <f>'Igneous input'!H428</f>
        <v>0</v>
      </c>
      <c r="F428" s="79">
        <f>'Igneous input'!I428</f>
        <v>88</v>
      </c>
      <c r="H428" s="82"/>
      <c r="I428" s="82"/>
      <c r="J428" s="173" t="str">
        <f>'Igneous input'!M428</f>
        <v>56e</v>
      </c>
      <c r="K428" t="str">
        <f>'Igneous input'!Q428</f>
        <v xml:space="preserve"> Dunite</v>
      </c>
    </row>
    <row r="429" spans="1:11">
      <c r="A429" s="79" t="str">
        <f>'Igneous input'!D429</f>
        <v>807-C5707A</v>
      </c>
      <c r="B429" s="79">
        <f>'Igneous input'!E429</f>
        <v>85</v>
      </c>
      <c r="C429" s="79">
        <f>'Igneous input'!F429</f>
        <v>3</v>
      </c>
      <c r="D429" s="78" t="str">
        <f>'Igneous input'!G429</f>
        <v>85-3</v>
      </c>
      <c r="E429" s="79">
        <f>'Igneous input'!H429</f>
        <v>0</v>
      </c>
      <c r="F429" s="79">
        <f>'Igneous input'!I429</f>
        <v>71</v>
      </c>
      <c r="H429" s="82"/>
      <c r="I429" s="82"/>
      <c r="J429" s="173" t="str">
        <f>'Igneous input'!M429</f>
        <v>56e</v>
      </c>
      <c r="K429" t="str">
        <f>'Igneous input'!Q429</f>
        <v xml:space="preserve"> Dunite</v>
      </c>
    </row>
    <row r="430" spans="1:11">
      <c r="A430" s="79" t="str">
        <f>'Igneous input'!D430</f>
        <v>807-C5707A</v>
      </c>
      <c r="B430" s="79">
        <f>'Igneous input'!E430</f>
        <v>86</v>
      </c>
      <c r="C430" s="79">
        <f>'Igneous input'!F430</f>
        <v>1</v>
      </c>
      <c r="D430" s="78" t="str">
        <f>'Igneous input'!G430</f>
        <v>86-1</v>
      </c>
      <c r="E430" s="79">
        <f>'Igneous input'!H430</f>
        <v>0</v>
      </c>
      <c r="F430" s="79">
        <f>'Igneous input'!I430</f>
        <v>100</v>
      </c>
      <c r="H430" s="82"/>
      <c r="I430" s="82"/>
      <c r="J430" s="173" t="str">
        <f>'Igneous input'!M430</f>
        <v>56e</v>
      </c>
      <c r="K430" t="str">
        <f>'Igneous input'!Q430</f>
        <v xml:space="preserve"> Dunite</v>
      </c>
    </row>
    <row r="431" spans="1:11">
      <c r="A431" s="79" t="str">
        <f>'Igneous input'!D431</f>
        <v>807-C5707A</v>
      </c>
      <c r="B431" s="79">
        <f>'Igneous input'!E431</f>
        <v>87</v>
      </c>
      <c r="C431" s="79">
        <f>'Igneous input'!F431</f>
        <v>1</v>
      </c>
      <c r="D431" s="78" t="str">
        <f>'Igneous input'!G431</f>
        <v>87-1</v>
      </c>
      <c r="E431" s="79">
        <f>'Igneous input'!H431</f>
        <v>0</v>
      </c>
      <c r="F431" s="79">
        <f>'Igneous input'!I431</f>
        <v>97</v>
      </c>
      <c r="H431" s="82"/>
      <c r="I431" s="82"/>
      <c r="J431" s="173" t="str">
        <f>'Igneous input'!M431</f>
        <v>56e</v>
      </c>
      <c r="K431" t="str">
        <f>'Igneous input'!Q431</f>
        <v xml:space="preserve"> Dunite</v>
      </c>
    </row>
    <row r="432" spans="1:11">
      <c r="A432" s="79" t="str">
        <f>'Igneous input'!D432</f>
        <v>807-C5707A</v>
      </c>
      <c r="B432" s="79">
        <f>'Igneous input'!E432</f>
        <v>87</v>
      </c>
      <c r="C432" s="79">
        <f>'Igneous input'!F432</f>
        <v>2</v>
      </c>
      <c r="D432" s="78" t="str">
        <f>'Igneous input'!G432</f>
        <v>87-2</v>
      </c>
      <c r="E432" s="79">
        <f>'Igneous input'!H432</f>
        <v>0</v>
      </c>
      <c r="F432" s="79">
        <f>'Igneous input'!I432</f>
        <v>96</v>
      </c>
      <c r="H432" s="82"/>
      <c r="I432" s="82"/>
      <c r="J432" s="173" t="str">
        <f>'Igneous input'!M432</f>
        <v>56e</v>
      </c>
      <c r="K432" t="str">
        <f>'Igneous input'!Q432</f>
        <v xml:space="preserve"> Dunite</v>
      </c>
    </row>
    <row r="433" spans="1:11">
      <c r="A433" s="79" t="str">
        <f>'Igneous input'!D433</f>
        <v>807-C5707A</v>
      </c>
      <c r="B433" s="79">
        <f>'Igneous input'!E433</f>
        <v>87</v>
      </c>
      <c r="C433" s="79">
        <f>'Igneous input'!F433</f>
        <v>3</v>
      </c>
      <c r="D433" s="78" t="str">
        <f>'Igneous input'!G433</f>
        <v>87-3</v>
      </c>
      <c r="E433" s="79">
        <f>'Igneous input'!H433</f>
        <v>0</v>
      </c>
      <c r="F433" s="79">
        <f>'Igneous input'!I433</f>
        <v>61.5</v>
      </c>
      <c r="H433" s="82"/>
      <c r="I433" s="82"/>
      <c r="J433" s="173" t="str">
        <f>'Igneous input'!M433</f>
        <v>56e</v>
      </c>
      <c r="K433" t="str">
        <f>'Igneous input'!Q433</f>
        <v xml:space="preserve"> Dunite</v>
      </c>
    </row>
    <row r="434" spans="1:11">
      <c r="A434" s="79" t="str">
        <f>'Igneous input'!D434</f>
        <v>807-C5707A</v>
      </c>
      <c r="B434" s="79">
        <f>'Igneous input'!E434</f>
        <v>87</v>
      </c>
      <c r="C434" s="79">
        <f>'Igneous input'!F434</f>
        <v>3</v>
      </c>
      <c r="D434" s="78" t="str">
        <f>'Igneous input'!G434</f>
        <v>87-3</v>
      </c>
      <c r="E434" s="79">
        <f>'Igneous input'!H434</f>
        <v>61.5</v>
      </c>
      <c r="F434" s="79">
        <f>'Igneous input'!I434</f>
        <v>64.5</v>
      </c>
      <c r="H434" s="82"/>
      <c r="I434" s="82"/>
      <c r="J434" s="173" t="str">
        <f>'Igneous input'!M434</f>
        <v>56f</v>
      </c>
      <c r="K434" t="str">
        <f>'Igneous input'!Q434</f>
        <v xml:space="preserve"> Olivine gabbro</v>
      </c>
    </row>
    <row r="435" spans="1:11">
      <c r="A435" s="79" t="str">
        <f>'Igneous input'!D435</f>
        <v>807-C5707A</v>
      </c>
      <c r="B435" s="79">
        <f>'Igneous input'!E435</f>
        <v>87</v>
      </c>
      <c r="C435" s="79">
        <f>'Igneous input'!F435</f>
        <v>3</v>
      </c>
      <c r="D435" s="78" t="str">
        <f>'Igneous input'!G435</f>
        <v>87-3</v>
      </c>
      <c r="E435" s="79">
        <f>'Igneous input'!H435</f>
        <v>64.5</v>
      </c>
      <c r="F435" s="79">
        <f>'Igneous input'!I435</f>
        <v>80</v>
      </c>
      <c r="H435" s="82"/>
      <c r="I435" s="82"/>
      <c r="J435" s="173" t="str">
        <f>'Igneous input'!M435</f>
        <v>56g</v>
      </c>
      <c r="K435" t="str">
        <f>'Igneous input'!Q435</f>
        <v xml:space="preserve"> Dunite</v>
      </c>
    </row>
    <row r="436" spans="1:11">
      <c r="A436" s="79" t="str">
        <f>'Igneous input'!D436</f>
        <v>807-C5707A</v>
      </c>
      <c r="B436" s="79">
        <f>'Igneous input'!E436</f>
        <v>88</v>
      </c>
      <c r="C436" s="79">
        <f>'Igneous input'!F436</f>
        <v>1</v>
      </c>
      <c r="D436" s="78" t="str">
        <f>'Igneous input'!G436</f>
        <v>88-1</v>
      </c>
      <c r="E436" s="79">
        <f>'Igneous input'!H436</f>
        <v>0</v>
      </c>
      <c r="F436" s="79">
        <f>'Igneous input'!I436</f>
        <v>67</v>
      </c>
      <c r="H436" s="82"/>
      <c r="I436" s="82"/>
      <c r="J436" s="173" t="str">
        <f>'Igneous input'!M436</f>
        <v>56g</v>
      </c>
      <c r="K436" t="str">
        <f>'Igneous input'!Q436</f>
        <v xml:space="preserve"> Dunite</v>
      </c>
    </row>
    <row r="437" spans="1:11">
      <c r="A437" s="79" t="str">
        <f>'Igneous input'!D437</f>
        <v>807-C5707A</v>
      </c>
      <c r="B437" s="79">
        <f>'Igneous input'!E437</f>
        <v>89</v>
      </c>
      <c r="C437" s="79">
        <f>'Igneous input'!F437</f>
        <v>1</v>
      </c>
      <c r="D437" s="78" t="str">
        <f>'Igneous input'!G437</f>
        <v>89-1</v>
      </c>
      <c r="E437" s="79">
        <f>'Igneous input'!H437</f>
        <v>0</v>
      </c>
      <c r="F437" s="79">
        <f>'Igneous input'!I437</f>
        <v>76</v>
      </c>
      <c r="H437" s="82"/>
      <c r="I437" s="82"/>
      <c r="J437" s="173" t="str">
        <f>'Igneous input'!M437</f>
        <v>56g</v>
      </c>
      <c r="K437" t="str">
        <f>'Igneous input'!Q437</f>
        <v xml:space="preserve"> Dunite</v>
      </c>
    </row>
    <row r="438" spans="1:11">
      <c r="A438" s="79" t="str">
        <f>'Igneous input'!D438</f>
        <v>807-C5707A</v>
      </c>
      <c r="B438" s="79">
        <f>'Igneous input'!E438</f>
        <v>89</v>
      </c>
      <c r="C438" s="79">
        <f>'Igneous input'!F438</f>
        <v>1</v>
      </c>
      <c r="D438" s="78" t="str">
        <f>'Igneous input'!G438</f>
        <v>89-1</v>
      </c>
      <c r="E438" s="79">
        <f>'Igneous input'!H438</f>
        <v>76</v>
      </c>
      <c r="F438" s="79">
        <f>'Igneous input'!I438</f>
        <v>76.5</v>
      </c>
      <c r="H438" s="82"/>
      <c r="I438" s="82"/>
      <c r="J438" s="173" t="str">
        <f>'Igneous input'!M438</f>
        <v>56h</v>
      </c>
      <c r="K438" t="str">
        <f>'Igneous input'!Q438</f>
        <v xml:space="preserve"> Chromitite</v>
      </c>
    </row>
    <row r="439" spans="1:11">
      <c r="A439" s="79" t="str">
        <f>'Igneous input'!D439</f>
        <v>807-C5707A</v>
      </c>
      <c r="B439" s="79">
        <f>'Igneous input'!E439</f>
        <v>89</v>
      </c>
      <c r="C439" s="79">
        <f>'Igneous input'!F439</f>
        <v>1</v>
      </c>
      <c r="D439" s="78" t="str">
        <f>'Igneous input'!G439</f>
        <v>89-1</v>
      </c>
      <c r="E439" s="79">
        <f>'Igneous input'!H439</f>
        <v>76.5</v>
      </c>
      <c r="F439" s="79">
        <f>'Igneous input'!I439</f>
        <v>78.5</v>
      </c>
      <c r="H439" s="82"/>
      <c r="I439" s="82"/>
      <c r="J439" s="173" t="str">
        <f>'Igneous input'!M439</f>
        <v>56i</v>
      </c>
      <c r="K439" t="str">
        <f>'Igneous input'!Q439</f>
        <v xml:space="preserve"> Dunite</v>
      </c>
    </row>
    <row r="440" spans="1:11">
      <c r="A440" s="79" t="str">
        <f>'Igneous input'!D440</f>
        <v>807-C5707A</v>
      </c>
      <c r="B440" s="79">
        <f>'Igneous input'!E440</f>
        <v>89</v>
      </c>
      <c r="C440" s="79">
        <f>'Igneous input'!F440</f>
        <v>1</v>
      </c>
      <c r="D440" s="78" t="str">
        <f>'Igneous input'!G440</f>
        <v>89-1</v>
      </c>
      <c r="E440" s="79">
        <f>'Igneous input'!H440</f>
        <v>78.5</v>
      </c>
      <c r="F440" s="79">
        <f>'Igneous input'!I440</f>
        <v>79</v>
      </c>
      <c r="H440" s="82"/>
      <c r="I440" s="82"/>
      <c r="J440" s="173" t="str">
        <f>'Igneous input'!M440</f>
        <v>56j</v>
      </c>
      <c r="K440" t="str">
        <f>'Igneous input'!Q440</f>
        <v xml:space="preserve"> Chromitite</v>
      </c>
    </row>
    <row r="441" spans="1:11">
      <c r="A441" s="79" t="str">
        <f>'Igneous input'!D441</f>
        <v>807-C5707A</v>
      </c>
      <c r="B441" s="79">
        <f>'Igneous input'!E441</f>
        <v>89</v>
      </c>
      <c r="C441" s="79">
        <f>'Igneous input'!F441</f>
        <v>1</v>
      </c>
      <c r="D441" s="78" t="str">
        <f>'Igneous input'!G441</f>
        <v>89-1</v>
      </c>
      <c r="E441" s="79">
        <f>'Igneous input'!H441</f>
        <v>79</v>
      </c>
      <c r="F441" s="79">
        <f>'Igneous input'!I441</f>
        <v>99</v>
      </c>
      <c r="H441" s="82"/>
      <c r="I441" s="82"/>
      <c r="J441" s="173" t="str">
        <f>'Igneous input'!M441</f>
        <v>56k</v>
      </c>
      <c r="K441" t="str">
        <f>'Igneous input'!Q441</f>
        <v xml:space="preserve"> Dunite</v>
      </c>
    </row>
    <row r="442" spans="1:11">
      <c r="A442" s="79" t="str">
        <f>'Igneous input'!D442</f>
        <v>807-C5707A</v>
      </c>
      <c r="B442" s="79">
        <f>'Igneous input'!E442</f>
        <v>89</v>
      </c>
      <c r="C442" s="79">
        <f>'Igneous input'!F442</f>
        <v>2</v>
      </c>
      <c r="D442" s="78" t="str">
        <f>'Igneous input'!G442</f>
        <v>89-2</v>
      </c>
      <c r="E442" s="79">
        <f>'Igneous input'!H442</f>
        <v>0</v>
      </c>
      <c r="F442" s="79">
        <f>'Igneous input'!I442</f>
        <v>74</v>
      </c>
      <c r="H442" s="82"/>
      <c r="I442" s="82"/>
      <c r="J442" s="173" t="str">
        <f>'Igneous input'!M442</f>
        <v>56k</v>
      </c>
      <c r="K442" t="str">
        <f>'Igneous input'!Q442</f>
        <v xml:space="preserve"> Dunite</v>
      </c>
    </row>
    <row r="443" spans="1:11">
      <c r="A443" s="79" t="str">
        <f>'Igneous input'!D443</f>
        <v>807-C5707A</v>
      </c>
      <c r="B443" s="79">
        <f>'Igneous input'!E443</f>
        <v>89</v>
      </c>
      <c r="C443" s="79">
        <f>'Igneous input'!F443</f>
        <v>3</v>
      </c>
      <c r="D443" s="78" t="str">
        <f>'Igneous input'!G443</f>
        <v>89-3</v>
      </c>
      <c r="E443" s="79">
        <f>'Igneous input'!H443</f>
        <v>0</v>
      </c>
      <c r="F443" s="79">
        <f>'Igneous input'!I443</f>
        <v>51</v>
      </c>
      <c r="H443" s="82"/>
      <c r="I443" s="82"/>
      <c r="J443" s="173" t="str">
        <f>'Igneous input'!M443</f>
        <v>56k</v>
      </c>
      <c r="K443" t="str">
        <f>'Igneous input'!Q443</f>
        <v xml:space="preserve"> Dunite</v>
      </c>
    </row>
    <row r="444" spans="1:11">
      <c r="A444" s="79" t="str">
        <f>'Igneous input'!D444</f>
        <v>807-C5707A</v>
      </c>
      <c r="B444" s="79">
        <f>'Igneous input'!E444</f>
        <v>89</v>
      </c>
      <c r="C444" s="79">
        <f>'Igneous input'!F444</f>
        <v>4</v>
      </c>
      <c r="D444" s="78" t="str">
        <f>'Igneous input'!G444</f>
        <v>89-4</v>
      </c>
      <c r="E444" s="79">
        <f>'Igneous input'!H444</f>
        <v>0</v>
      </c>
      <c r="F444" s="79">
        <f>'Igneous input'!I444</f>
        <v>74</v>
      </c>
      <c r="H444" s="82"/>
      <c r="I444" s="82"/>
      <c r="J444" s="173" t="str">
        <f>'Igneous input'!M444</f>
        <v>56k</v>
      </c>
      <c r="K444" t="str">
        <f>'Igneous input'!Q444</f>
        <v xml:space="preserve"> Dunite</v>
      </c>
    </row>
    <row r="445" spans="1:11">
      <c r="A445" s="79" t="str">
        <f>'Igneous input'!D445</f>
        <v>807-C5707A</v>
      </c>
      <c r="B445" s="79">
        <f>'Igneous input'!E445</f>
        <v>90</v>
      </c>
      <c r="C445" s="79">
        <f>'Igneous input'!F445</f>
        <v>1</v>
      </c>
      <c r="D445" s="78" t="str">
        <f>'Igneous input'!G445</f>
        <v>90-1</v>
      </c>
      <c r="E445" s="79">
        <f>'Igneous input'!H445</f>
        <v>0</v>
      </c>
      <c r="F445" s="79">
        <f>'Igneous input'!I445</f>
        <v>76</v>
      </c>
      <c r="H445" s="82"/>
      <c r="I445" s="82"/>
      <c r="J445" s="173" t="str">
        <f>'Igneous input'!M445</f>
        <v>56k</v>
      </c>
      <c r="K445" t="str">
        <f>'Igneous input'!Q445</f>
        <v xml:space="preserve"> Dunite</v>
      </c>
    </row>
    <row r="446" spans="1:11">
      <c r="A446" s="79" t="str">
        <f>'Igneous input'!D446</f>
        <v>807-C5707A</v>
      </c>
      <c r="B446" s="79">
        <f>'Igneous input'!E446</f>
        <v>90</v>
      </c>
      <c r="C446" s="79">
        <f>'Igneous input'!F446</f>
        <v>2</v>
      </c>
      <c r="D446" s="78" t="str">
        <f>'Igneous input'!G446</f>
        <v>90-2</v>
      </c>
      <c r="E446" s="79">
        <f>'Igneous input'!H446</f>
        <v>0</v>
      </c>
      <c r="F446" s="79">
        <f>'Igneous input'!I446</f>
        <v>92</v>
      </c>
      <c r="H446" s="82"/>
      <c r="I446" s="82"/>
      <c r="J446" s="173" t="str">
        <f>'Igneous input'!M446</f>
        <v>56k</v>
      </c>
      <c r="K446" t="str">
        <f>'Igneous input'!Q446</f>
        <v xml:space="preserve"> Dunite</v>
      </c>
    </row>
    <row r="447" spans="1:11">
      <c r="A447" s="79" t="str">
        <f>'Igneous input'!D447</f>
        <v>807-C5707A</v>
      </c>
      <c r="B447" s="79">
        <f>'Igneous input'!E447</f>
        <v>90</v>
      </c>
      <c r="C447" s="79">
        <f>'Igneous input'!F447</f>
        <v>3</v>
      </c>
      <c r="D447" s="78" t="str">
        <f>'Igneous input'!G447</f>
        <v>90-3</v>
      </c>
      <c r="E447" s="79">
        <f>'Igneous input'!H447</f>
        <v>0</v>
      </c>
      <c r="F447" s="79">
        <f>'Igneous input'!I447</f>
        <v>93</v>
      </c>
      <c r="H447" s="82"/>
      <c r="I447" s="82"/>
      <c r="J447" s="173" t="str">
        <f>'Igneous input'!M447</f>
        <v>56k</v>
      </c>
      <c r="K447" t="str">
        <f>'Igneous input'!Q447</f>
        <v xml:space="preserve"> Dunite</v>
      </c>
    </row>
    <row r="448" spans="1:11">
      <c r="A448" s="79" t="str">
        <f>'Igneous input'!D448</f>
        <v>807-C5707A</v>
      </c>
      <c r="B448" s="79">
        <f>'Igneous input'!E448</f>
        <v>90</v>
      </c>
      <c r="C448" s="79">
        <f>'Igneous input'!F448</f>
        <v>4</v>
      </c>
      <c r="D448" s="78" t="str">
        <f>'Igneous input'!G448</f>
        <v>90-4</v>
      </c>
      <c r="E448" s="79">
        <f>'Igneous input'!H448</f>
        <v>0</v>
      </c>
      <c r="F448" s="79">
        <f>'Igneous input'!I448</f>
        <v>55</v>
      </c>
      <c r="H448" s="82"/>
      <c r="I448" s="82"/>
      <c r="J448" s="173" t="str">
        <f>'Igneous input'!M448</f>
        <v>56k</v>
      </c>
      <c r="K448" t="str">
        <f>'Igneous input'!Q448</f>
        <v xml:space="preserve"> Dunite</v>
      </c>
    </row>
    <row r="449" spans="1:11">
      <c r="A449" s="79" t="str">
        <f>'Igneous input'!D449</f>
        <v>807-C5707A</v>
      </c>
      <c r="B449" s="79">
        <f>'Igneous input'!E449</f>
        <v>91</v>
      </c>
      <c r="C449" s="79">
        <f>'Igneous input'!F449</f>
        <v>1</v>
      </c>
      <c r="D449" s="78" t="str">
        <f>'Igneous input'!G449</f>
        <v>91-1</v>
      </c>
      <c r="E449" s="79">
        <f>'Igneous input'!H449</f>
        <v>0</v>
      </c>
      <c r="F449" s="79">
        <f>'Igneous input'!I449</f>
        <v>75</v>
      </c>
      <c r="H449" s="82"/>
      <c r="I449" s="82"/>
      <c r="J449" s="173" t="str">
        <f>'Igneous input'!M449</f>
        <v>56k</v>
      </c>
      <c r="K449" t="str">
        <f>'Igneous input'!Q449</f>
        <v xml:space="preserve"> Dunite</v>
      </c>
    </row>
    <row r="450" spans="1:11">
      <c r="A450" s="79" t="str">
        <f>'Igneous input'!D450</f>
        <v>807-C5707A</v>
      </c>
      <c r="B450" s="79">
        <f>'Igneous input'!E450</f>
        <v>91</v>
      </c>
      <c r="C450" s="79">
        <f>'Igneous input'!F450</f>
        <v>2</v>
      </c>
      <c r="D450" s="78" t="str">
        <f>'Igneous input'!G450</f>
        <v>91-2</v>
      </c>
      <c r="E450" s="79">
        <f>'Igneous input'!H450</f>
        <v>0</v>
      </c>
      <c r="F450" s="79">
        <f>'Igneous input'!I450</f>
        <v>76.5</v>
      </c>
      <c r="H450" s="82"/>
      <c r="I450" s="82"/>
      <c r="J450" s="173" t="str">
        <f>'Igneous input'!M450</f>
        <v>56k</v>
      </c>
      <c r="K450" t="str">
        <f>'Igneous input'!Q450</f>
        <v xml:space="preserve"> Dunite</v>
      </c>
    </row>
    <row r="451" spans="1:11">
      <c r="A451" s="79" t="str">
        <f>'Igneous input'!D451</f>
        <v>807-C5707A</v>
      </c>
      <c r="B451" s="79">
        <f>'Igneous input'!E451</f>
        <v>91</v>
      </c>
      <c r="C451" s="79">
        <f>'Igneous input'!F451</f>
        <v>3</v>
      </c>
      <c r="D451" s="78" t="str">
        <f>'Igneous input'!G451</f>
        <v>91-3</v>
      </c>
      <c r="E451" s="79">
        <f>'Igneous input'!H451</f>
        <v>0</v>
      </c>
      <c r="F451" s="79">
        <f>'Igneous input'!I451</f>
        <v>72.2</v>
      </c>
      <c r="H451" s="82"/>
      <c r="I451" s="82"/>
      <c r="J451" s="173" t="str">
        <f>'Igneous input'!M451</f>
        <v>56k</v>
      </c>
      <c r="K451" t="str">
        <f>'Igneous input'!Q451</f>
        <v xml:space="preserve"> Dunite</v>
      </c>
    </row>
    <row r="452" spans="1:11">
      <c r="A452" s="79" t="str">
        <f>'Igneous input'!D452</f>
        <v>807-C5707A</v>
      </c>
      <c r="B452" s="79">
        <f>'Igneous input'!E452</f>
        <v>91</v>
      </c>
      <c r="C452" s="79">
        <f>'Igneous input'!F452</f>
        <v>4</v>
      </c>
      <c r="D452" s="78" t="str">
        <f>'Igneous input'!G452</f>
        <v>91-4</v>
      </c>
      <c r="E452" s="79">
        <f>'Igneous input'!H452</f>
        <v>0</v>
      </c>
      <c r="F452" s="79">
        <f>'Igneous input'!I452</f>
        <v>79.5</v>
      </c>
      <c r="H452" s="82"/>
      <c r="I452" s="82"/>
      <c r="J452" s="173" t="str">
        <f>'Igneous input'!M452</f>
        <v>56k</v>
      </c>
      <c r="K452" t="str">
        <f>'Igneous input'!Q452</f>
        <v xml:space="preserve"> Dunite</v>
      </c>
    </row>
    <row r="453" spans="1:11">
      <c r="A453" s="79" t="str">
        <f>'Igneous input'!D453</f>
        <v>807-C5707A</v>
      </c>
      <c r="B453" s="79">
        <f>'Igneous input'!E453</f>
        <v>92</v>
      </c>
      <c r="C453" s="79">
        <f>'Igneous input'!F453</f>
        <v>1</v>
      </c>
      <c r="D453" s="78" t="str">
        <f>'Igneous input'!G453</f>
        <v>92-1</v>
      </c>
      <c r="E453" s="79">
        <f>'Igneous input'!H453</f>
        <v>0</v>
      </c>
      <c r="F453" s="79">
        <f>'Igneous input'!I453</f>
        <v>91</v>
      </c>
      <c r="H453" s="82"/>
      <c r="I453" s="82"/>
      <c r="J453" s="173" t="str">
        <f>'Igneous input'!M453</f>
        <v>56k</v>
      </c>
      <c r="K453" t="str">
        <f>'Igneous input'!Q453</f>
        <v xml:space="preserve"> Dunite</v>
      </c>
    </row>
    <row r="454" spans="1:11">
      <c r="A454" s="79" t="str">
        <f>'Igneous input'!D454</f>
        <v>807-C5707A</v>
      </c>
      <c r="B454" s="79">
        <f>'Igneous input'!E454</f>
        <v>92</v>
      </c>
      <c r="C454" s="79">
        <f>'Igneous input'!F454</f>
        <v>2</v>
      </c>
      <c r="D454" s="78" t="str">
        <f>'Igneous input'!G454</f>
        <v>92-2</v>
      </c>
      <c r="E454" s="79">
        <f>'Igneous input'!H454</f>
        <v>0</v>
      </c>
      <c r="F454" s="79">
        <f>'Igneous input'!I454</f>
        <v>59</v>
      </c>
      <c r="H454" s="82"/>
      <c r="I454" s="82"/>
      <c r="J454" s="173" t="str">
        <f>'Igneous input'!M454</f>
        <v>56k</v>
      </c>
      <c r="K454" t="str">
        <f>'Igneous input'!Q454</f>
        <v xml:space="preserve"> Dunite</v>
      </c>
    </row>
    <row r="455" spans="1:11">
      <c r="A455" s="79" t="str">
        <f>'Igneous input'!D455</f>
        <v>807-C5707A</v>
      </c>
      <c r="B455" s="79">
        <f>'Igneous input'!E455</f>
        <v>92</v>
      </c>
      <c r="C455" s="79">
        <f>'Igneous input'!F455</f>
        <v>3</v>
      </c>
      <c r="D455" s="78" t="str">
        <f>'Igneous input'!G455</f>
        <v>92-3</v>
      </c>
      <c r="E455" s="79">
        <f>'Igneous input'!H455</f>
        <v>0</v>
      </c>
      <c r="F455" s="79">
        <f>'Igneous input'!I455</f>
        <v>85.5</v>
      </c>
      <c r="H455" s="82"/>
      <c r="I455" s="82"/>
      <c r="J455" s="173" t="str">
        <f>'Igneous input'!M455</f>
        <v>56k</v>
      </c>
      <c r="K455" t="str">
        <f>'Igneous input'!Q455</f>
        <v xml:space="preserve"> Dunite</v>
      </c>
    </row>
    <row r="456" spans="1:11">
      <c r="A456" s="79" t="str">
        <f>'Igneous input'!D456</f>
        <v>807-C5707A</v>
      </c>
      <c r="B456" s="79">
        <f>'Igneous input'!E456</f>
        <v>92</v>
      </c>
      <c r="C456" s="79">
        <f>'Igneous input'!F456</f>
        <v>4</v>
      </c>
      <c r="D456" s="78" t="str">
        <f>'Igneous input'!G456</f>
        <v>92-4</v>
      </c>
      <c r="E456" s="79">
        <f>'Igneous input'!H456</f>
        <v>0</v>
      </c>
      <c r="F456" s="79">
        <f>'Igneous input'!I456</f>
        <v>84</v>
      </c>
      <c r="H456" s="82"/>
      <c r="I456" s="82"/>
      <c r="J456" s="173" t="str">
        <f>'Igneous input'!M456</f>
        <v>56k</v>
      </c>
      <c r="K456" t="str">
        <f>'Igneous input'!Q456</f>
        <v xml:space="preserve"> Dunite</v>
      </c>
    </row>
    <row r="457" spans="1:11">
      <c r="A457" s="79" t="str">
        <f>'Igneous input'!D457</f>
        <v>807-C5707A</v>
      </c>
      <c r="B457" s="79">
        <f>'Igneous input'!E457</f>
        <v>93</v>
      </c>
      <c r="C457" s="79">
        <f>'Igneous input'!F457</f>
        <v>1</v>
      </c>
      <c r="D457" s="78" t="str">
        <f>'Igneous input'!G457</f>
        <v>93-1</v>
      </c>
      <c r="E457" s="79">
        <f>'Igneous input'!H457</f>
        <v>0</v>
      </c>
      <c r="F457" s="79">
        <f>'Igneous input'!I457</f>
        <v>79.5</v>
      </c>
      <c r="H457" s="82"/>
      <c r="I457" s="82"/>
      <c r="J457" s="173" t="str">
        <f>'Igneous input'!M457</f>
        <v>56k</v>
      </c>
      <c r="K457" t="str">
        <f>'Igneous input'!Q457</f>
        <v xml:space="preserve"> Dunite</v>
      </c>
    </row>
    <row r="458" spans="1:11">
      <c r="A458" s="79" t="str">
        <f>'Igneous input'!D458</f>
        <v>807-C5707A</v>
      </c>
      <c r="B458" s="79">
        <f>'Igneous input'!E458</f>
        <v>93</v>
      </c>
      <c r="C458" s="79">
        <f>'Igneous input'!F458</f>
        <v>2</v>
      </c>
      <c r="D458" s="78" t="str">
        <f>'Igneous input'!G458</f>
        <v>93-2</v>
      </c>
      <c r="E458" s="79">
        <f>'Igneous input'!H458</f>
        <v>0</v>
      </c>
      <c r="F458" s="79">
        <f>'Igneous input'!I458</f>
        <v>75</v>
      </c>
      <c r="H458" s="82"/>
      <c r="I458" s="82"/>
      <c r="J458" s="173" t="str">
        <f>'Igneous input'!M458</f>
        <v>56k</v>
      </c>
      <c r="K458" t="str">
        <f>'Igneous input'!Q458</f>
        <v xml:space="preserve"> Dunite</v>
      </c>
    </row>
    <row r="459" spans="1:11">
      <c r="A459" s="79" t="str">
        <f>'Igneous input'!D459</f>
        <v>807-C5707A</v>
      </c>
      <c r="B459" s="79">
        <f>'Igneous input'!E459</f>
        <v>93</v>
      </c>
      <c r="C459" s="79">
        <f>'Igneous input'!F459</f>
        <v>3</v>
      </c>
      <c r="D459" s="78" t="str">
        <f>'Igneous input'!G459</f>
        <v>93-3</v>
      </c>
      <c r="E459" s="79">
        <f>'Igneous input'!H459</f>
        <v>0</v>
      </c>
      <c r="F459" s="79">
        <f>'Igneous input'!I459</f>
        <v>73.5</v>
      </c>
      <c r="H459" s="82"/>
      <c r="I459" s="82"/>
      <c r="J459" s="173" t="str">
        <f>'Igneous input'!M459</f>
        <v>56k</v>
      </c>
      <c r="K459" t="str">
        <f>'Igneous input'!Q459</f>
        <v xml:space="preserve"> Dunite</v>
      </c>
    </row>
    <row r="460" spans="1:11">
      <c r="A460" s="79" t="str">
        <f>'Igneous input'!D460</f>
        <v>807-C5707A</v>
      </c>
      <c r="B460" s="79">
        <f>'Igneous input'!E460</f>
        <v>93</v>
      </c>
      <c r="C460" s="79">
        <f>'Igneous input'!F460</f>
        <v>4</v>
      </c>
      <c r="D460" s="78" t="str">
        <f>'Igneous input'!G460</f>
        <v>93-4</v>
      </c>
      <c r="E460" s="79">
        <f>'Igneous input'!H460</f>
        <v>0</v>
      </c>
      <c r="F460" s="79">
        <f>'Igneous input'!I460</f>
        <v>83</v>
      </c>
      <c r="H460" s="82"/>
      <c r="I460" s="82"/>
      <c r="J460" s="173" t="str">
        <f>'Igneous input'!M460</f>
        <v>56k</v>
      </c>
      <c r="K460" t="str">
        <f>'Igneous input'!Q460</f>
        <v xml:space="preserve"> Dunite</v>
      </c>
    </row>
    <row r="461" spans="1:11">
      <c r="A461" s="79" t="str">
        <f>'Igneous input'!D461</f>
        <v>807-C5707A</v>
      </c>
      <c r="B461" s="79">
        <f>'Igneous input'!E461</f>
        <v>94</v>
      </c>
      <c r="C461" s="79">
        <f>'Igneous input'!F461</f>
        <v>1</v>
      </c>
      <c r="D461" s="78" t="str">
        <f>'Igneous input'!G461</f>
        <v>94-1</v>
      </c>
      <c r="E461" s="79">
        <f>'Igneous input'!H461</f>
        <v>0</v>
      </c>
      <c r="F461" s="79">
        <f>'Igneous input'!I461</f>
        <v>91</v>
      </c>
      <c r="H461" s="82"/>
      <c r="I461" s="82"/>
      <c r="J461" s="173" t="str">
        <f>'Igneous input'!M461</f>
        <v>56k</v>
      </c>
      <c r="K461" t="str">
        <f>'Igneous input'!Q461</f>
        <v xml:space="preserve"> Dunite</v>
      </c>
    </row>
    <row r="462" spans="1:11">
      <c r="A462" s="79" t="str">
        <f>'Igneous input'!D462</f>
        <v>807-C5707A</v>
      </c>
      <c r="B462" s="79">
        <f>'Igneous input'!E462</f>
        <v>94</v>
      </c>
      <c r="C462" s="79">
        <f>'Igneous input'!F462</f>
        <v>2</v>
      </c>
      <c r="D462" s="78" t="str">
        <f>'Igneous input'!G462</f>
        <v>94-2</v>
      </c>
      <c r="E462" s="79">
        <f>'Igneous input'!H462</f>
        <v>0</v>
      </c>
      <c r="F462" s="79">
        <f>'Igneous input'!I462</f>
        <v>88.5</v>
      </c>
      <c r="H462" s="82"/>
      <c r="I462" s="82"/>
      <c r="J462" s="173" t="str">
        <f>'Igneous input'!M462</f>
        <v>56k</v>
      </c>
      <c r="K462" t="str">
        <f>'Igneous input'!Q462</f>
        <v xml:space="preserve"> Dunite</v>
      </c>
    </row>
    <row r="463" spans="1:11">
      <c r="A463" s="79" t="str">
        <f>'Igneous input'!D463</f>
        <v>807-C5707A</v>
      </c>
      <c r="B463" s="79">
        <f>'Igneous input'!E463</f>
        <v>94</v>
      </c>
      <c r="C463" s="79">
        <f>'Igneous input'!F463</f>
        <v>3</v>
      </c>
      <c r="D463" s="78" t="str">
        <f>'Igneous input'!G463</f>
        <v>94-3</v>
      </c>
      <c r="E463" s="79">
        <f>'Igneous input'!H463</f>
        <v>0</v>
      </c>
      <c r="F463" s="79">
        <f>'Igneous input'!I463</f>
        <v>66.5</v>
      </c>
      <c r="H463" s="82"/>
      <c r="I463" s="82"/>
      <c r="J463" s="173" t="str">
        <f>'Igneous input'!M463</f>
        <v>56k</v>
      </c>
      <c r="K463" t="str">
        <f>'Igneous input'!Q463</f>
        <v xml:space="preserve"> Dunite</v>
      </c>
    </row>
    <row r="464" spans="1:11">
      <c r="A464" s="79" t="str">
        <f>'Igneous input'!D464</f>
        <v>807-C5707A</v>
      </c>
      <c r="B464" s="79">
        <f>'Igneous input'!E464</f>
        <v>94</v>
      </c>
      <c r="C464" s="79">
        <f>'Igneous input'!F464</f>
        <v>4</v>
      </c>
      <c r="D464" s="78" t="str">
        <f>'Igneous input'!G464</f>
        <v>94-4</v>
      </c>
      <c r="E464" s="79">
        <f>'Igneous input'!H464</f>
        <v>0</v>
      </c>
      <c r="F464" s="79">
        <f>'Igneous input'!I464</f>
        <v>61.5</v>
      </c>
      <c r="H464" s="82"/>
      <c r="I464" s="82"/>
      <c r="J464" s="173" t="str">
        <f>'Igneous input'!M464</f>
        <v>56k</v>
      </c>
      <c r="K464" t="str">
        <f>'Igneous input'!Q464</f>
        <v xml:space="preserve"> Dunite</v>
      </c>
    </row>
    <row r="465" spans="1:11">
      <c r="A465" s="79" t="str">
        <f>'Igneous input'!D465</f>
        <v>807-C5707A</v>
      </c>
      <c r="B465" s="79">
        <f>'Igneous input'!E465</f>
        <v>95</v>
      </c>
      <c r="C465" s="79">
        <f>'Igneous input'!F465</f>
        <v>1</v>
      </c>
      <c r="D465" s="78" t="str">
        <f>'Igneous input'!G465</f>
        <v>95-1</v>
      </c>
      <c r="E465" s="79">
        <f>'Igneous input'!H465</f>
        <v>0</v>
      </c>
      <c r="F465" s="79">
        <f>'Igneous input'!I465</f>
        <v>95.5</v>
      </c>
      <c r="H465" s="82"/>
      <c r="I465" s="82"/>
      <c r="J465" s="173" t="str">
        <f>'Igneous input'!M465</f>
        <v>56k</v>
      </c>
      <c r="K465" t="str">
        <f>'Igneous input'!Q465</f>
        <v xml:space="preserve"> Dunite</v>
      </c>
    </row>
    <row r="466" spans="1:11">
      <c r="A466" s="79" t="str">
        <f>'Igneous input'!D466</f>
        <v>807-C5707A</v>
      </c>
      <c r="B466" s="79">
        <f>'Igneous input'!E466</f>
        <v>95</v>
      </c>
      <c r="C466" s="79">
        <f>'Igneous input'!F466</f>
        <v>2</v>
      </c>
      <c r="D466" s="78" t="str">
        <f>'Igneous input'!G466</f>
        <v>95-2</v>
      </c>
      <c r="E466" s="79">
        <f>'Igneous input'!H466</f>
        <v>0</v>
      </c>
      <c r="F466" s="79">
        <f>'Igneous input'!I466</f>
        <v>50</v>
      </c>
      <c r="H466" s="82"/>
      <c r="I466" s="82"/>
      <c r="J466" s="173" t="str">
        <f>'Igneous input'!M466</f>
        <v>56k</v>
      </c>
      <c r="K466" t="str">
        <f>'Igneous input'!Q466</f>
        <v xml:space="preserve"> Dunite</v>
      </c>
    </row>
    <row r="467" spans="1:11">
      <c r="A467" s="79" t="str">
        <f>'Igneous input'!D467</f>
        <v>807-C5707A</v>
      </c>
      <c r="B467" s="79">
        <f>'Igneous input'!E467</f>
        <v>95</v>
      </c>
      <c r="C467" s="79">
        <f>'Igneous input'!F467</f>
        <v>2</v>
      </c>
      <c r="D467" s="78" t="str">
        <f>'Igneous input'!G467</f>
        <v>95-2</v>
      </c>
      <c r="E467" s="79">
        <f>'Igneous input'!H467</f>
        <v>50</v>
      </c>
      <c r="F467" s="79">
        <f>'Igneous input'!I467</f>
        <v>53</v>
      </c>
      <c r="H467" s="82"/>
      <c r="I467" s="82"/>
      <c r="J467" s="173" t="str">
        <f>'Igneous input'!M467</f>
        <v>56l</v>
      </c>
      <c r="K467" t="str">
        <f>'Igneous input'!Q467</f>
        <v>Anorthositic  Gabbro</v>
      </c>
    </row>
    <row r="468" spans="1:11">
      <c r="A468" s="79" t="str">
        <f>'Igneous input'!D468</f>
        <v>807-C5707A</v>
      </c>
      <c r="B468" s="79">
        <f>'Igneous input'!E468</f>
        <v>95</v>
      </c>
      <c r="C468" s="79">
        <f>'Igneous input'!F468</f>
        <v>2</v>
      </c>
      <c r="D468" s="78" t="str">
        <f>'Igneous input'!G468</f>
        <v>95-2</v>
      </c>
      <c r="E468" s="79">
        <f>'Igneous input'!H468</f>
        <v>53</v>
      </c>
      <c r="F468" s="79">
        <f>'Igneous input'!I468</f>
        <v>76</v>
      </c>
      <c r="H468" s="82"/>
      <c r="I468" s="82"/>
      <c r="J468" s="173" t="str">
        <f>'Igneous input'!M468</f>
        <v>56m</v>
      </c>
      <c r="K468" t="str">
        <f>'Igneous input'!Q468</f>
        <v xml:space="preserve"> Dunite</v>
      </c>
    </row>
    <row r="469" spans="1:11">
      <c r="A469" s="79" t="str">
        <f>'Igneous input'!D469</f>
        <v>807-C5707A</v>
      </c>
      <c r="B469" s="79">
        <f>'Igneous input'!E469</f>
        <v>95</v>
      </c>
      <c r="C469" s="79">
        <f>'Igneous input'!F469</f>
        <v>3</v>
      </c>
      <c r="D469" s="78" t="str">
        <f>'Igneous input'!G469</f>
        <v>95-3</v>
      </c>
      <c r="E469" s="79">
        <f>'Igneous input'!H469</f>
        <v>0</v>
      </c>
      <c r="F469" s="79">
        <f>'Igneous input'!I469</f>
        <v>76</v>
      </c>
      <c r="H469" s="82"/>
      <c r="I469" s="82"/>
      <c r="J469" s="173" t="str">
        <f>'Igneous input'!M469</f>
        <v>56m</v>
      </c>
      <c r="K469" t="str">
        <f>'Igneous input'!Q469</f>
        <v xml:space="preserve"> Dunite</v>
      </c>
    </row>
    <row r="470" spans="1:11">
      <c r="A470" s="79" t="str">
        <f>'Igneous input'!D470</f>
        <v>807-C5707A</v>
      </c>
      <c r="B470" s="79">
        <f>'Igneous input'!E470</f>
        <v>95</v>
      </c>
      <c r="C470" s="79">
        <f>'Igneous input'!F470</f>
        <v>4</v>
      </c>
      <c r="D470" s="78" t="str">
        <f>'Igneous input'!G470</f>
        <v>95-4</v>
      </c>
      <c r="E470" s="79">
        <f>'Igneous input'!H470</f>
        <v>0</v>
      </c>
      <c r="F470" s="79">
        <f>'Igneous input'!I470</f>
        <v>54</v>
      </c>
      <c r="H470" s="82"/>
      <c r="I470" s="82"/>
      <c r="J470" s="173" t="str">
        <f>'Igneous input'!M470</f>
        <v>56m</v>
      </c>
      <c r="K470" t="str">
        <f>'Igneous input'!Q470</f>
        <v xml:space="preserve"> Dunite</v>
      </c>
    </row>
    <row r="471" spans="1:11">
      <c r="A471" s="79" t="str">
        <f>'Igneous input'!D471</f>
        <v>807-C5707A</v>
      </c>
      <c r="B471" s="79">
        <f>'Igneous input'!E471</f>
        <v>96</v>
      </c>
      <c r="C471" s="79">
        <f>'Igneous input'!F471</f>
        <v>1</v>
      </c>
      <c r="D471" s="78" t="str">
        <f>'Igneous input'!G471</f>
        <v>96-1</v>
      </c>
      <c r="E471" s="79">
        <f>'Igneous input'!H471</f>
        <v>0</v>
      </c>
      <c r="F471" s="79">
        <f>'Igneous input'!I471</f>
        <v>76.5</v>
      </c>
      <c r="H471" s="82"/>
      <c r="I471" s="82"/>
      <c r="J471" s="173" t="str">
        <f>'Igneous input'!M471</f>
        <v>56m</v>
      </c>
      <c r="K471" t="str">
        <f>'Igneous input'!Q471</f>
        <v xml:space="preserve"> Dunite</v>
      </c>
    </row>
    <row r="472" spans="1:11">
      <c r="A472" s="79" t="str">
        <f>'Igneous input'!D472</f>
        <v>807-C5707A</v>
      </c>
      <c r="B472" s="79">
        <f>'Igneous input'!E472</f>
        <v>96</v>
      </c>
      <c r="C472" s="79">
        <f>'Igneous input'!F472</f>
        <v>2</v>
      </c>
      <c r="D472" s="78" t="str">
        <f>'Igneous input'!G472</f>
        <v>96-2</v>
      </c>
      <c r="E472" s="79">
        <f>'Igneous input'!H472</f>
        <v>0</v>
      </c>
      <c r="F472" s="79">
        <f>'Igneous input'!I472</f>
        <v>99</v>
      </c>
      <c r="H472" s="82"/>
      <c r="I472" s="82"/>
      <c r="J472" s="173" t="str">
        <f>'Igneous input'!M472</f>
        <v>56m</v>
      </c>
      <c r="K472" t="str">
        <f>'Igneous input'!Q472</f>
        <v xml:space="preserve"> Dunite</v>
      </c>
    </row>
    <row r="473" spans="1:11">
      <c r="A473" s="79" t="str">
        <f>'Igneous input'!D473</f>
        <v>807-C5707A</v>
      </c>
      <c r="B473" s="79">
        <f>'Igneous input'!E473</f>
        <v>96</v>
      </c>
      <c r="C473" s="79">
        <f>'Igneous input'!F473</f>
        <v>3</v>
      </c>
      <c r="D473" s="78" t="str">
        <f>'Igneous input'!G473</f>
        <v>96-3</v>
      </c>
      <c r="E473" s="79">
        <f>'Igneous input'!H473</f>
        <v>0</v>
      </c>
      <c r="F473" s="79">
        <f>'Igneous input'!I473</f>
        <v>9.5</v>
      </c>
      <c r="H473" s="82"/>
      <c r="I473" s="82"/>
      <c r="J473" s="173" t="str">
        <f>'Igneous input'!M473</f>
        <v>56m</v>
      </c>
      <c r="K473" t="str">
        <f>'Igneous input'!Q473</f>
        <v xml:space="preserve"> Dunite</v>
      </c>
    </row>
    <row r="474" spans="1:11">
      <c r="A474" s="79" t="str">
        <f>'Igneous input'!D474</f>
        <v>807-C5707A</v>
      </c>
      <c r="B474" s="79">
        <f>'Igneous input'!E474</f>
        <v>96</v>
      </c>
      <c r="C474" s="79">
        <f>'Igneous input'!F474</f>
        <v>3</v>
      </c>
      <c r="D474" s="78" t="str">
        <f>'Igneous input'!G474</f>
        <v>96-3</v>
      </c>
      <c r="E474" s="79">
        <f>'Igneous input'!H474</f>
        <v>9.5</v>
      </c>
      <c r="F474" s="79">
        <f>'Igneous input'!I474</f>
        <v>10</v>
      </c>
      <c r="H474" s="82"/>
      <c r="I474" s="82"/>
      <c r="J474" s="173" t="str">
        <f>'Igneous input'!M474</f>
        <v>56n</v>
      </c>
      <c r="K474" t="str">
        <f>'Igneous input'!Q474</f>
        <v xml:space="preserve"> Chromitite</v>
      </c>
    </row>
    <row r="475" spans="1:11">
      <c r="A475" s="79" t="str">
        <f>'Igneous input'!D475</f>
        <v>807-C5707A</v>
      </c>
      <c r="B475" s="79">
        <f>'Igneous input'!E475</f>
        <v>96</v>
      </c>
      <c r="C475" s="79">
        <f>'Igneous input'!F475</f>
        <v>3</v>
      </c>
      <c r="D475" s="78" t="str">
        <f>'Igneous input'!G475</f>
        <v>96-3</v>
      </c>
      <c r="E475" s="79">
        <f>'Igneous input'!H475</f>
        <v>0</v>
      </c>
      <c r="F475" s="79">
        <f>'Igneous input'!I475</f>
        <v>70</v>
      </c>
      <c r="H475" s="82"/>
      <c r="I475" s="82"/>
      <c r="J475" s="173" t="str">
        <f>'Igneous input'!M475</f>
        <v>56o</v>
      </c>
      <c r="K475" t="str">
        <f>'Igneous input'!Q475</f>
        <v xml:space="preserve"> Dunite</v>
      </c>
    </row>
    <row r="476" spans="1:11">
      <c r="A476" s="79" t="str">
        <f>'Igneous input'!D476</f>
        <v>807-C5707A</v>
      </c>
      <c r="B476" s="79">
        <f>'Igneous input'!E476</f>
        <v>96</v>
      </c>
      <c r="C476" s="79">
        <f>'Igneous input'!F476</f>
        <v>4</v>
      </c>
      <c r="D476" s="78" t="str">
        <f>'Igneous input'!G476</f>
        <v>96-4</v>
      </c>
      <c r="E476" s="79">
        <f>'Igneous input'!H476</f>
        <v>0</v>
      </c>
      <c r="F476" s="79">
        <f>'Igneous input'!I476</f>
        <v>90</v>
      </c>
      <c r="H476" s="82"/>
      <c r="I476" s="82"/>
      <c r="J476" s="173" t="str">
        <f>'Igneous input'!M476</f>
        <v>56o</v>
      </c>
      <c r="K476" t="str">
        <f>'Igneous input'!Q476</f>
        <v xml:space="preserve"> Dunite</v>
      </c>
    </row>
    <row r="477" spans="1:11">
      <c r="A477" s="79" t="str">
        <f>'Igneous input'!D477</f>
        <v>807-C5707A</v>
      </c>
      <c r="B477" s="79">
        <f>'Igneous input'!E477</f>
        <v>97</v>
      </c>
      <c r="C477" s="79">
        <f>'Igneous input'!F477</f>
        <v>1</v>
      </c>
      <c r="D477" s="78" t="str">
        <f>'Igneous input'!G477</f>
        <v>97-1</v>
      </c>
      <c r="E477" s="79">
        <f>'Igneous input'!H477</f>
        <v>0</v>
      </c>
      <c r="F477" s="79">
        <f>'Igneous input'!I477</f>
        <v>72</v>
      </c>
      <c r="H477" s="82"/>
      <c r="I477" s="82"/>
      <c r="J477" s="173" t="str">
        <f>'Igneous input'!M477</f>
        <v>56o</v>
      </c>
      <c r="K477" t="str">
        <f>'Igneous input'!Q477</f>
        <v xml:space="preserve"> Dunite</v>
      </c>
    </row>
    <row r="478" spans="1:11">
      <c r="A478" s="79" t="str">
        <f>'Igneous input'!D478</f>
        <v>807-C5707A</v>
      </c>
      <c r="B478" s="79">
        <f>'Igneous input'!E478</f>
        <v>97</v>
      </c>
      <c r="C478" s="79">
        <f>'Igneous input'!F478</f>
        <v>2</v>
      </c>
      <c r="D478" s="78" t="str">
        <f>'Igneous input'!G478</f>
        <v>97-2</v>
      </c>
      <c r="E478" s="79">
        <f>'Igneous input'!H478</f>
        <v>0</v>
      </c>
      <c r="F478" s="79">
        <f>'Igneous input'!I478</f>
        <v>72</v>
      </c>
      <c r="H478" s="82"/>
      <c r="I478" s="82"/>
      <c r="J478" s="173" t="str">
        <f>'Igneous input'!M478</f>
        <v>56o</v>
      </c>
      <c r="K478" t="str">
        <f>'Igneous input'!Q478</f>
        <v xml:space="preserve"> Dunite</v>
      </c>
    </row>
    <row r="479" spans="1:11">
      <c r="A479" s="79" t="str">
        <f>'Igneous input'!D479</f>
        <v>807-C5707A</v>
      </c>
      <c r="B479" s="79">
        <f>'Igneous input'!E479</f>
        <v>97</v>
      </c>
      <c r="C479" s="79">
        <f>'Igneous input'!F479</f>
        <v>3</v>
      </c>
      <c r="D479" s="78" t="str">
        <f>'Igneous input'!G479</f>
        <v>97-3</v>
      </c>
      <c r="E479" s="79">
        <f>'Igneous input'!H479</f>
        <v>0</v>
      </c>
      <c r="F479" s="79">
        <f>'Igneous input'!I479</f>
        <v>73</v>
      </c>
      <c r="H479" s="82"/>
      <c r="I479" s="82"/>
      <c r="J479" s="173" t="str">
        <f>'Igneous input'!M479</f>
        <v>56o</v>
      </c>
      <c r="K479" t="str">
        <f>'Igneous input'!Q479</f>
        <v xml:space="preserve"> Dunite</v>
      </c>
    </row>
    <row r="480" spans="1:11">
      <c r="A480" s="79" t="str">
        <f>'Igneous input'!D480</f>
        <v>807-C5707A</v>
      </c>
      <c r="B480" s="79">
        <f>'Igneous input'!E480</f>
        <v>97</v>
      </c>
      <c r="C480" s="79">
        <f>'Igneous input'!F480</f>
        <v>4</v>
      </c>
      <c r="D480" s="78" t="str">
        <f>'Igneous input'!G480</f>
        <v>97-4</v>
      </c>
      <c r="E480" s="79">
        <f>'Igneous input'!H480</f>
        <v>0</v>
      </c>
      <c r="F480" s="79">
        <f>'Igneous input'!I480</f>
        <v>99.5</v>
      </c>
      <c r="H480" s="82"/>
      <c r="I480" s="82"/>
      <c r="J480" s="173" t="str">
        <f>'Igneous input'!M480</f>
        <v>56o</v>
      </c>
      <c r="K480" t="str">
        <f>'Igneous input'!Q480</f>
        <v xml:space="preserve"> Dunite</v>
      </c>
    </row>
    <row r="481" spans="1:11">
      <c r="A481" s="79" t="str">
        <f>'Igneous input'!D481</f>
        <v>807-C5707A</v>
      </c>
      <c r="B481" s="79">
        <f>'Igneous input'!E481</f>
        <v>98</v>
      </c>
      <c r="C481" s="79">
        <f>'Igneous input'!F481</f>
        <v>1</v>
      </c>
      <c r="D481" s="78" t="str">
        <f>'Igneous input'!G481</f>
        <v>98-1</v>
      </c>
      <c r="E481" s="79">
        <f>'Igneous input'!H481</f>
        <v>0</v>
      </c>
      <c r="F481" s="79">
        <f>'Igneous input'!I481</f>
        <v>64.5</v>
      </c>
      <c r="H481" s="82"/>
      <c r="I481" s="82"/>
      <c r="J481" s="173" t="str">
        <f>'Igneous input'!M481</f>
        <v>56o</v>
      </c>
      <c r="K481" t="str">
        <f>'Igneous input'!Q481</f>
        <v xml:space="preserve"> Dunite</v>
      </c>
    </row>
    <row r="482" spans="1:11">
      <c r="A482" s="79" t="str">
        <f>'Igneous input'!D482</f>
        <v>807-C5707A</v>
      </c>
      <c r="B482" s="79">
        <f>'Igneous input'!E482</f>
        <v>98</v>
      </c>
      <c r="C482" s="79">
        <f>'Igneous input'!F482</f>
        <v>2</v>
      </c>
      <c r="D482" s="78" t="str">
        <f>'Igneous input'!G482</f>
        <v>98-2</v>
      </c>
      <c r="E482" s="79">
        <f>'Igneous input'!H482</f>
        <v>0</v>
      </c>
      <c r="F482" s="79">
        <f>'Igneous input'!I482</f>
        <v>78.5</v>
      </c>
      <c r="H482" s="82"/>
      <c r="I482" s="82"/>
      <c r="J482" s="173" t="str">
        <f>'Igneous input'!M482</f>
        <v>56o</v>
      </c>
      <c r="K482" t="str">
        <f>'Igneous input'!Q482</f>
        <v xml:space="preserve"> Dunite</v>
      </c>
    </row>
    <row r="483" spans="1:11">
      <c r="A483" s="79" t="str">
        <f>'Igneous input'!D483</f>
        <v>807-C5707A</v>
      </c>
      <c r="B483" s="79">
        <f>'Igneous input'!E483</f>
        <v>98</v>
      </c>
      <c r="C483" s="79">
        <f>'Igneous input'!F483</f>
        <v>3</v>
      </c>
      <c r="D483" s="78" t="str">
        <f>'Igneous input'!G483</f>
        <v>98-3</v>
      </c>
      <c r="E483" s="79">
        <f>'Igneous input'!H483</f>
        <v>0</v>
      </c>
      <c r="F483" s="79">
        <f>'Igneous input'!I483</f>
        <v>79.5</v>
      </c>
      <c r="H483" s="82"/>
      <c r="I483" s="82"/>
      <c r="J483" s="173" t="str">
        <f>'Igneous input'!M483</f>
        <v>56o</v>
      </c>
      <c r="K483" t="str">
        <f>'Igneous input'!Q483</f>
        <v xml:space="preserve"> Dunite</v>
      </c>
    </row>
    <row r="484" spans="1:11">
      <c r="A484" s="79" t="str">
        <f>'Igneous input'!D484</f>
        <v>807-C5707A</v>
      </c>
      <c r="B484" s="79">
        <f>'Igneous input'!E484</f>
        <v>98</v>
      </c>
      <c r="C484" s="79">
        <f>'Igneous input'!F484</f>
        <v>4</v>
      </c>
      <c r="D484" s="78" t="str">
        <f>'Igneous input'!G484</f>
        <v>98-4</v>
      </c>
      <c r="E484" s="79">
        <f>'Igneous input'!H484</f>
        <v>0</v>
      </c>
      <c r="F484" s="79">
        <f>'Igneous input'!I484</f>
        <v>97.5</v>
      </c>
      <c r="H484" s="82"/>
      <c r="I484" s="82"/>
      <c r="J484" s="173" t="str">
        <f>'Igneous input'!M484</f>
        <v>56o</v>
      </c>
      <c r="K484" t="str">
        <f>'Igneous input'!Q484</f>
        <v xml:space="preserve"> Dunite</v>
      </c>
    </row>
    <row r="485" spans="1:11">
      <c r="A485" s="79" t="str">
        <f>'Igneous input'!D485</f>
        <v>807-C5707A</v>
      </c>
      <c r="B485" s="79">
        <f>'Igneous input'!E485</f>
        <v>99</v>
      </c>
      <c r="C485" s="79">
        <f>'Igneous input'!F485</f>
        <v>1</v>
      </c>
      <c r="D485" s="78" t="str">
        <f>'Igneous input'!G485</f>
        <v>99-1</v>
      </c>
      <c r="E485" s="79">
        <f>'Igneous input'!H485</f>
        <v>0</v>
      </c>
      <c r="F485" s="79">
        <f>'Igneous input'!I485</f>
        <v>92</v>
      </c>
      <c r="H485" s="82"/>
      <c r="I485" s="82"/>
      <c r="J485" s="173" t="str">
        <f>'Igneous input'!M485</f>
        <v>56o</v>
      </c>
      <c r="K485" t="str">
        <f>'Igneous input'!Q485</f>
        <v xml:space="preserve"> Dunite</v>
      </c>
    </row>
    <row r="486" spans="1:11">
      <c r="A486" s="79" t="str">
        <f>'Igneous input'!D486</f>
        <v>807-C5707A</v>
      </c>
      <c r="B486" s="79">
        <f>'Igneous input'!E486</f>
        <v>99</v>
      </c>
      <c r="C486" s="79">
        <f>'Igneous input'!F486</f>
        <v>2</v>
      </c>
      <c r="D486" s="78" t="str">
        <f>'Igneous input'!G486</f>
        <v>99-2</v>
      </c>
      <c r="E486" s="79">
        <f>'Igneous input'!H486</f>
        <v>0</v>
      </c>
      <c r="F486" s="79">
        <f>'Igneous input'!I486</f>
        <v>49</v>
      </c>
      <c r="H486" s="82"/>
      <c r="I486" s="82"/>
      <c r="J486" s="173" t="str">
        <f>'Igneous input'!M486</f>
        <v>56o</v>
      </c>
      <c r="K486" t="str">
        <f>'Igneous input'!Q486</f>
        <v xml:space="preserve"> Dunite</v>
      </c>
    </row>
    <row r="487" spans="1:11">
      <c r="A487" s="79" t="str">
        <f>'Igneous input'!D487</f>
        <v>807-C5707A</v>
      </c>
      <c r="B487" s="79">
        <f>'Igneous input'!E487</f>
        <v>99</v>
      </c>
      <c r="C487" s="79">
        <f>'Igneous input'!F487</f>
        <v>2</v>
      </c>
      <c r="D487" s="78" t="str">
        <f>'Igneous input'!G487</f>
        <v>99-2</v>
      </c>
      <c r="E487" s="79">
        <f>'Igneous input'!H487</f>
        <v>49</v>
      </c>
      <c r="F487" s="79">
        <f>'Igneous input'!I487</f>
        <v>49.5</v>
      </c>
      <c r="H487" s="82"/>
      <c r="I487" s="82"/>
      <c r="J487" s="173" t="str">
        <f>'Igneous input'!M487</f>
        <v>56p</v>
      </c>
      <c r="K487" t="str">
        <f>'Igneous input'!Q487</f>
        <v xml:space="preserve"> Chromitite</v>
      </c>
    </row>
    <row r="488" spans="1:11">
      <c r="A488" s="79" t="str">
        <f>'Igneous input'!D488</f>
        <v>807-C5707A</v>
      </c>
      <c r="B488" s="79">
        <f>'Igneous input'!E488</f>
        <v>99</v>
      </c>
      <c r="C488" s="79">
        <f>'Igneous input'!F488</f>
        <v>2</v>
      </c>
      <c r="D488" s="78" t="str">
        <f>'Igneous input'!G488</f>
        <v>99-2</v>
      </c>
      <c r="E488" s="79">
        <f>'Igneous input'!H488</f>
        <v>49.5</v>
      </c>
      <c r="F488" s="79">
        <f>'Igneous input'!I488</f>
        <v>82.5</v>
      </c>
      <c r="H488" s="82"/>
      <c r="I488" s="82"/>
      <c r="J488" s="173" t="str">
        <f>'Igneous input'!M488</f>
        <v>56q</v>
      </c>
      <c r="K488" t="str">
        <f>'Igneous input'!Q488</f>
        <v xml:space="preserve"> Dunite</v>
      </c>
    </row>
    <row r="489" spans="1:11">
      <c r="A489" s="79" t="str">
        <f>'Igneous input'!D489</f>
        <v>807-C5707A</v>
      </c>
      <c r="B489" s="79">
        <f>'Igneous input'!E489</f>
        <v>99</v>
      </c>
      <c r="C489" s="79">
        <f>'Igneous input'!F489</f>
        <v>3</v>
      </c>
      <c r="D489" s="78" t="str">
        <f>'Igneous input'!G489</f>
        <v>99-3</v>
      </c>
      <c r="E489" s="79">
        <f>'Igneous input'!H489</f>
        <v>0</v>
      </c>
      <c r="F489" s="79">
        <f>'Igneous input'!I489</f>
        <v>83.5</v>
      </c>
      <c r="H489" s="82"/>
      <c r="I489" s="82"/>
      <c r="J489" s="173" t="str">
        <f>'Igneous input'!M489</f>
        <v>56q</v>
      </c>
      <c r="K489" t="str">
        <f>'Igneous input'!Q489</f>
        <v xml:space="preserve"> Dunite</v>
      </c>
    </row>
    <row r="490" spans="1:11">
      <c r="A490" s="79" t="str">
        <f>'Igneous input'!D490</f>
        <v>807-C5707A</v>
      </c>
      <c r="B490" s="79">
        <f>'Igneous input'!E490</f>
        <v>99</v>
      </c>
      <c r="C490" s="79">
        <f>'Igneous input'!F490</f>
        <v>4</v>
      </c>
      <c r="D490" s="78" t="str">
        <f>'Igneous input'!G490</f>
        <v>99-4</v>
      </c>
      <c r="E490" s="79">
        <f>'Igneous input'!H490</f>
        <v>0</v>
      </c>
      <c r="F490" s="79">
        <f>'Igneous input'!I490</f>
        <v>45.5</v>
      </c>
      <c r="H490" s="82"/>
      <c r="I490" s="82"/>
      <c r="J490" s="173" t="str">
        <f>'Igneous input'!M490</f>
        <v>56q</v>
      </c>
      <c r="K490" t="str">
        <f>'Igneous input'!Q490</f>
        <v xml:space="preserve"> Dunite</v>
      </c>
    </row>
    <row r="491" spans="1:11">
      <c r="A491" s="79" t="str">
        <f>'Igneous input'!D491</f>
        <v>807-C5707A</v>
      </c>
      <c r="B491" s="79">
        <f>'Igneous input'!E491</f>
        <v>100</v>
      </c>
      <c r="C491" s="79">
        <f>'Igneous input'!F491</f>
        <v>1</v>
      </c>
      <c r="D491" s="78" t="str">
        <f>'Igneous input'!G491</f>
        <v>100-1</v>
      </c>
      <c r="E491" s="79">
        <f>'Igneous input'!H491</f>
        <v>0</v>
      </c>
      <c r="F491" s="79">
        <f>'Igneous input'!I491</f>
        <v>76</v>
      </c>
      <c r="H491" s="82"/>
      <c r="I491" s="82"/>
      <c r="J491" s="173" t="str">
        <f>'Igneous input'!M491</f>
        <v>56q</v>
      </c>
      <c r="K491" t="str">
        <f>'Igneous input'!Q491</f>
        <v xml:space="preserve"> Dunite</v>
      </c>
    </row>
    <row r="492" spans="1:11">
      <c r="A492" s="79" t="str">
        <f>'Igneous input'!D492</f>
        <v>807-C5707A</v>
      </c>
      <c r="B492" s="79">
        <f>'Igneous input'!E492</f>
        <v>100</v>
      </c>
      <c r="C492" s="79">
        <f>'Igneous input'!F492</f>
        <v>2</v>
      </c>
      <c r="D492" s="78" t="str">
        <f>'Igneous input'!G492</f>
        <v>100-2</v>
      </c>
      <c r="E492" s="79">
        <f>'Igneous input'!H492</f>
        <v>0</v>
      </c>
      <c r="F492" s="79">
        <f>'Igneous input'!I492</f>
        <v>79.5</v>
      </c>
      <c r="H492" s="82"/>
      <c r="I492" s="82"/>
      <c r="J492" s="173" t="str">
        <f>'Igneous input'!M492</f>
        <v>56q</v>
      </c>
      <c r="K492" t="str">
        <f>'Igneous input'!Q492</f>
        <v xml:space="preserve"> Dunite</v>
      </c>
    </row>
    <row r="493" spans="1:11">
      <c r="A493" s="79" t="str">
        <f>'Igneous input'!D493</f>
        <v>807-C5707A</v>
      </c>
      <c r="B493" s="79">
        <f>'Igneous input'!E493</f>
        <v>100</v>
      </c>
      <c r="C493" s="79">
        <f>'Igneous input'!F493</f>
        <v>3</v>
      </c>
      <c r="D493" s="78" t="str">
        <f>'Igneous input'!G493</f>
        <v>100-3</v>
      </c>
      <c r="E493" s="79">
        <f>'Igneous input'!H493</f>
        <v>0</v>
      </c>
      <c r="F493" s="79">
        <f>'Igneous input'!I493</f>
        <v>75</v>
      </c>
      <c r="H493" s="82"/>
      <c r="I493" s="82"/>
      <c r="J493" s="173" t="str">
        <f>'Igneous input'!M493</f>
        <v>56q</v>
      </c>
      <c r="K493" t="str">
        <f>'Igneous input'!Q493</f>
        <v xml:space="preserve"> Dunite</v>
      </c>
    </row>
    <row r="494" spans="1:11">
      <c r="A494" s="79" t="str">
        <f>'Igneous input'!D494</f>
        <v>807-C5707A</v>
      </c>
      <c r="B494" s="79">
        <f>'Igneous input'!E494</f>
        <v>100</v>
      </c>
      <c r="C494" s="79">
        <f>'Igneous input'!F494</f>
        <v>4</v>
      </c>
      <c r="D494" s="78" t="str">
        <f>'Igneous input'!G494</f>
        <v>100-4</v>
      </c>
      <c r="E494" s="79">
        <f>'Igneous input'!H494</f>
        <v>0</v>
      </c>
      <c r="F494" s="79">
        <f>'Igneous input'!I494</f>
        <v>76</v>
      </c>
      <c r="H494" s="82"/>
      <c r="I494" s="82"/>
      <c r="J494" s="173" t="str">
        <f>'Igneous input'!M494</f>
        <v>56q</v>
      </c>
      <c r="K494" t="str">
        <f>'Igneous input'!Q494</f>
        <v xml:space="preserve"> Dunite</v>
      </c>
    </row>
    <row r="495" spans="1:11">
      <c r="A495" s="79" t="str">
        <f>'Igneous input'!D495</f>
        <v>807-C5707A</v>
      </c>
      <c r="B495" s="79">
        <f>'Igneous input'!E495</f>
        <v>101</v>
      </c>
      <c r="C495" s="79">
        <f>'Igneous input'!F495</f>
        <v>1</v>
      </c>
      <c r="D495" s="78" t="str">
        <f>'Igneous input'!G495</f>
        <v>101-1</v>
      </c>
      <c r="E495" s="79">
        <f>'Igneous input'!H495</f>
        <v>0</v>
      </c>
      <c r="F495" s="79">
        <f>'Igneous input'!I495</f>
        <v>81.5</v>
      </c>
      <c r="H495" s="82"/>
      <c r="I495" s="82"/>
      <c r="J495" s="173" t="str">
        <f>'Igneous input'!M495</f>
        <v>56q</v>
      </c>
      <c r="K495" t="str">
        <f>'Igneous input'!Q495</f>
        <v xml:space="preserve"> Dunite</v>
      </c>
    </row>
    <row r="496" spans="1:11">
      <c r="A496" s="79" t="str">
        <f>'Igneous input'!D496</f>
        <v>807-C5707A</v>
      </c>
      <c r="B496" s="79">
        <f>'Igneous input'!E496</f>
        <v>101</v>
      </c>
      <c r="C496" s="79">
        <f>'Igneous input'!F496</f>
        <v>2</v>
      </c>
      <c r="D496" s="78" t="str">
        <f>'Igneous input'!G496</f>
        <v>101-2</v>
      </c>
      <c r="E496" s="79">
        <f>'Igneous input'!H496</f>
        <v>0</v>
      </c>
      <c r="F496" s="79">
        <f>'Igneous input'!I496</f>
        <v>4.5</v>
      </c>
      <c r="H496" s="82"/>
      <c r="I496" s="82"/>
      <c r="J496" s="173" t="str">
        <f>'Igneous input'!M496</f>
        <v>56q</v>
      </c>
      <c r="K496" t="str">
        <f>'Igneous input'!Q496</f>
        <v xml:space="preserve"> Dunite</v>
      </c>
    </row>
    <row r="497" spans="1:11">
      <c r="A497" s="79" t="str">
        <f>'Igneous input'!D497</f>
        <v>807-C5707A</v>
      </c>
      <c r="B497" s="79">
        <f>'Igneous input'!E497</f>
        <v>101</v>
      </c>
      <c r="C497" s="79">
        <f>'Igneous input'!F497</f>
        <v>2</v>
      </c>
      <c r="D497" s="78" t="str">
        <f>'Igneous input'!G497</f>
        <v>101-2</v>
      </c>
      <c r="E497" s="79">
        <f>'Igneous input'!H497</f>
        <v>4.5</v>
      </c>
      <c r="F497" s="79">
        <f>'Igneous input'!I497</f>
        <v>5</v>
      </c>
      <c r="H497" s="82"/>
      <c r="I497" s="82"/>
      <c r="J497" s="173" t="str">
        <f>'Igneous input'!M497</f>
        <v>56r</v>
      </c>
      <c r="K497" t="str">
        <f>'Igneous input'!Q497</f>
        <v xml:space="preserve"> Chromitite</v>
      </c>
    </row>
    <row r="498" spans="1:11">
      <c r="A498" s="79" t="str">
        <f>'Igneous input'!D498</f>
        <v>807-C5707A</v>
      </c>
      <c r="B498" s="79">
        <f>'Igneous input'!E498</f>
        <v>101</v>
      </c>
      <c r="C498" s="79">
        <f>'Igneous input'!F498</f>
        <v>2</v>
      </c>
      <c r="D498" s="78" t="str">
        <f>'Igneous input'!G498</f>
        <v>101-2</v>
      </c>
      <c r="E498" s="79">
        <f>'Igneous input'!H498</f>
        <v>5</v>
      </c>
      <c r="F498" s="79">
        <f>'Igneous input'!I498</f>
        <v>79</v>
      </c>
      <c r="H498" s="82"/>
      <c r="I498" s="82"/>
      <c r="J498" s="173" t="str">
        <f>'Igneous input'!M498</f>
        <v>56s</v>
      </c>
      <c r="K498" t="str">
        <f>'Igneous input'!Q498</f>
        <v xml:space="preserve"> Dunite</v>
      </c>
    </row>
    <row r="499" spans="1:11">
      <c r="A499" s="79" t="str">
        <f>'Igneous input'!D499</f>
        <v>807-C5707A</v>
      </c>
      <c r="B499" s="79">
        <f>'Igneous input'!E499</f>
        <v>101</v>
      </c>
      <c r="C499" s="79">
        <f>'Igneous input'!F499</f>
        <v>3</v>
      </c>
      <c r="D499" s="78" t="str">
        <f>'Igneous input'!G499</f>
        <v>101-3</v>
      </c>
      <c r="E499" s="79">
        <f>'Igneous input'!H499</f>
        <v>0</v>
      </c>
      <c r="F499" s="79">
        <f>'Igneous input'!I499</f>
        <v>22.5</v>
      </c>
      <c r="H499" s="82"/>
      <c r="I499" s="82"/>
      <c r="J499" s="173" t="str">
        <f>'Igneous input'!M499</f>
        <v>56s</v>
      </c>
      <c r="K499" t="str">
        <f>'Igneous input'!Q499</f>
        <v xml:space="preserve"> Dunite</v>
      </c>
    </row>
    <row r="500" spans="1:11">
      <c r="A500" s="79" t="str">
        <f>'Igneous input'!D500</f>
        <v>807-C5707A</v>
      </c>
      <c r="B500" s="79">
        <f>'Igneous input'!E500</f>
        <v>101</v>
      </c>
      <c r="C500" s="79">
        <f>'Igneous input'!F500</f>
        <v>3</v>
      </c>
      <c r="D500" s="78" t="str">
        <f>'Igneous input'!G500</f>
        <v>101-3</v>
      </c>
      <c r="E500" s="79">
        <f>'Igneous input'!H500</f>
        <v>22.5</v>
      </c>
      <c r="F500" s="79">
        <f>'Igneous input'!I500</f>
        <v>23.5</v>
      </c>
      <c r="H500" s="82"/>
      <c r="I500" s="82"/>
      <c r="J500" s="173" t="str">
        <f>'Igneous input'!M500</f>
        <v>56t</v>
      </c>
      <c r="K500" t="str">
        <f>'Igneous input'!Q500</f>
        <v xml:space="preserve"> Chromitite</v>
      </c>
    </row>
    <row r="501" spans="1:11">
      <c r="A501" s="79" t="str">
        <f>'Igneous input'!D501</f>
        <v>807-C5707A</v>
      </c>
      <c r="B501" s="79">
        <f>'Igneous input'!E501</f>
        <v>101</v>
      </c>
      <c r="C501" s="79">
        <f>'Igneous input'!F501</f>
        <v>3</v>
      </c>
      <c r="D501" s="78" t="str">
        <f>'Igneous input'!G501</f>
        <v>101-3</v>
      </c>
      <c r="E501" s="79">
        <f>'Igneous input'!H501</f>
        <v>23.5</v>
      </c>
      <c r="F501" s="79">
        <f>'Igneous input'!I501</f>
        <v>71.5</v>
      </c>
      <c r="H501" s="82"/>
      <c r="I501" s="82"/>
      <c r="J501" s="173" t="str">
        <f>'Igneous input'!M501</f>
        <v>56u</v>
      </c>
      <c r="K501" t="str">
        <f>'Igneous input'!Q501</f>
        <v xml:space="preserve"> Dunite</v>
      </c>
    </row>
    <row r="502" spans="1:11">
      <c r="A502" s="79" t="str">
        <f>'Igneous input'!D502</f>
        <v>807-C5707A</v>
      </c>
      <c r="B502" s="79">
        <f>'Igneous input'!E502</f>
        <v>101</v>
      </c>
      <c r="C502" s="79">
        <f>'Igneous input'!F502</f>
        <v>4</v>
      </c>
      <c r="D502" s="78" t="str">
        <f>'Igneous input'!G502</f>
        <v>101-4</v>
      </c>
      <c r="E502" s="79">
        <f>'Igneous input'!H502</f>
        <v>0</v>
      </c>
      <c r="F502" s="79">
        <f>'Igneous input'!I502</f>
        <v>90</v>
      </c>
      <c r="H502" s="82"/>
      <c r="I502" s="82"/>
      <c r="J502" s="173" t="str">
        <f>'Igneous input'!M502</f>
        <v>56u</v>
      </c>
      <c r="K502" t="str">
        <f>'Igneous input'!Q502</f>
        <v xml:space="preserve"> Dunite</v>
      </c>
    </row>
    <row r="503" spans="1:11">
      <c r="A503" s="79" t="str">
        <f>'Igneous input'!D503</f>
        <v>807-C5707A</v>
      </c>
      <c r="B503" s="79">
        <f>'Igneous input'!E503</f>
        <v>102</v>
      </c>
      <c r="C503" s="79">
        <f>'Igneous input'!F503</f>
        <v>1</v>
      </c>
      <c r="D503" s="78" t="str">
        <f>'Igneous input'!G503</f>
        <v>102-1</v>
      </c>
      <c r="E503" s="79">
        <f>'Igneous input'!H503</f>
        <v>0</v>
      </c>
      <c r="F503" s="79">
        <f>'Igneous input'!I503</f>
        <v>94.5</v>
      </c>
      <c r="H503" s="82"/>
      <c r="I503" s="82"/>
      <c r="J503" s="173" t="str">
        <f>'Igneous input'!M503</f>
        <v>56u</v>
      </c>
      <c r="K503" t="str">
        <f>'Igneous input'!Q503</f>
        <v xml:space="preserve"> Dunite</v>
      </c>
    </row>
    <row r="504" spans="1:11">
      <c r="A504" s="79" t="str">
        <f>'Igneous input'!D504</f>
        <v>807-C5707A</v>
      </c>
      <c r="B504" s="79">
        <f>'Igneous input'!E504</f>
        <v>102</v>
      </c>
      <c r="C504" s="79">
        <f>'Igneous input'!F504</f>
        <v>2</v>
      </c>
      <c r="D504" s="78" t="str">
        <f>'Igneous input'!G504</f>
        <v>102-2</v>
      </c>
      <c r="E504" s="79">
        <f>'Igneous input'!H504</f>
        <v>0</v>
      </c>
      <c r="F504" s="79">
        <f>'Igneous input'!I504</f>
        <v>95</v>
      </c>
      <c r="H504" s="82"/>
      <c r="I504" s="82"/>
      <c r="J504" s="173">
        <f>'Igneous input'!M504</f>
        <v>0</v>
      </c>
      <c r="K504" t="str">
        <f>'Igneous input'!Q504</f>
        <v xml:space="preserve"> </v>
      </c>
    </row>
    <row r="505" spans="1:11">
      <c r="A505" s="79" t="str">
        <f>'Igneous input'!D505</f>
        <v>807-C5707A</v>
      </c>
      <c r="B505" s="79">
        <f>'Igneous input'!E505</f>
        <v>102</v>
      </c>
      <c r="C505" s="79">
        <f>'Igneous input'!F505</f>
        <v>3</v>
      </c>
      <c r="D505" s="78" t="str">
        <f>'Igneous input'!G505</f>
        <v>102-3</v>
      </c>
      <c r="E505" s="79">
        <f>'Igneous input'!H505</f>
        <v>0</v>
      </c>
      <c r="F505" s="79">
        <f>'Igneous input'!I505</f>
        <v>88.5</v>
      </c>
      <c r="H505" s="82"/>
      <c r="I505" s="82"/>
      <c r="J505" s="173">
        <f>'Igneous input'!M505</f>
        <v>0</v>
      </c>
      <c r="K505" t="str">
        <f>'Igneous input'!Q505</f>
        <v xml:space="preserve"> </v>
      </c>
    </row>
    <row r="506" spans="1:11">
      <c r="A506" s="79" t="str">
        <f>'Igneous input'!D506</f>
        <v>807-C5707A</v>
      </c>
      <c r="B506" s="79">
        <f>'Igneous input'!E506</f>
        <v>102</v>
      </c>
      <c r="C506" s="79">
        <f>'Igneous input'!F506</f>
        <v>4</v>
      </c>
      <c r="D506" s="78" t="str">
        <f>'Igneous input'!G506</f>
        <v>102-4</v>
      </c>
      <c r="E506" s="79">
        <f>'Igneous input'!H506</f>
        <v>0</v>
      </c>
      <c r="F506" s="79">
        <f>'Igneous input'!I506</f>
        <v>88.5</v>
      </c>
      <c r="H506" s="82"/>
      <c r="I506" s="82"/>
      <c r="J506" s="173">
        <f>'Igneous input'!M506</f>
        <v>0</v>
      </c>
      <c r="K506" t="str">
        <f>'Igneous input'!Q506</f>
        <v xml:space="preserve"> </v>
      </c>
    </row>
    <row r="507" spans="1:11">
      <c r="A507" s="79" t="str">
        <f>'Igneous input'!D507</f>
        <v>807-C5707A</v>
      </c>
      <c r="B507" s="79">
        <f>'Igneous input'!E507</f>
        <v>123</v>
      </c>
      <c r="C507" s="79">
        <f>'Igneous input'!F507</f>
        <v>2</v>
      </c>
      <c r="D507" s="78" t="str">
        <f>'Igneous input'!G507</f>
        <v>123-2</v>
      </c>
      <c r="E507" s="79">
        <f>'Igneous input'!H507</f>
        <v>0</v>
      </c>
      <c r="F507" s="79">
        <f>'Igneous input'!I507</f>
        <v>74.5</v>
      </c>
      <c r="H507" s="82"/>
      <c r="I507" s="82"/>
      <c r="J507" s="173">
        <f>'Igneous input'!M507</f>
        <v>60</v>
      </c>
      <c r="K507" t="str">
        <f>'Igneous input'!Q507</f>
        <v xml:space="preserve"> Gabbro</v>
      </c>
    </row>
    <row r="508" spans="1:11">
      <c r="A508" s="79" t="str">
        <f>'Igneous input'!D508</f>
        <v>807-C5707A</v>
      </c>
      <c r="B508" s="79">
        <f>'Igneous input'!E508</f>
        <v>124</v>
      </c>
      <c r="C508" s="79">
        <f>'Igneous input'!F508</f>
        <v>1</v>
      </c>
      <c r="D508" s="78" t="str">
        <f>'Igneous input'!G508</f>
        <v>124-1</v>
      </c>
      <c r="E508" s="79">
        <f>'Igneous input'!H508</f>
        <v>0</v>
      </c>
      <c r="F508" s="79">
        <f>'Igneous input'!I508</f>
        <v>45</v>
      </c>
      <c r="H508" s="82"/>
      <c r="I508" s="82"/>
      <c r="J508" s="173">
        <f>'Igneous input'!M508</f>
        <v>60</v>
      </c>
      <c r="K508" t="str">
        <f>'Igneous input'!Q508</f>
        <v xml:space="preserve"> Gabbro</v>
      </c>
    </row>
    <row r="509" spans="1:11">
      <c r="A509" s="79" t="str">
        <f>'Igneous input'!D509</f>
        <v>807-C5707A</v>
      </c>
      <c r="B509" s="79">
        <f>'Igneous input'!E509</f>
        <v>124</v>
      </c>
      <c r="C509" s="79">
        <f>'Igneous input'!F509</f>
        <v>1</v>
      </c>
      <c r="D509" s="78" t="str">
        <f>'Igneous input'!G509</f>
        <v>124-1</v>
      </c>
      <c r="E509" s="79">
        <f>'Igneous input'!H509</f>
        <v>45</v>
      </c>
      <c r="F509" s="79">
        <f>'Igneous input'!I509</f>
        <v>91</v>
      </c>
      <c r="H509" s="82"/>
      <c r="I509" s="82"/>
      <c r="J509" s="173" t="str">
        <f>'Igneous input'!M509</f>
        <v>61a</v>
      </c>
      <c r="K509" t="str">
        <f>'Igneous input'!Q509</f>
        <v xml:space="preserve"> Dunite</v>
      </c>
    </row>
    <row r="510" spans="1:11">
      <c r="A510" s="79" t="str">
        <f>'Igneous input'!D510</f>
        <v>807-C5707A</v>
      </c>
      <c r="B510" s="79">
        <f>'Igneous input'!E510</f>
        <v>125</v>
      </c>
      <c r="C510" s="79">
        <f>'Igneous input'!F510</f>
        <v>1</v>
      </c>
      <c r="D510" s="78" t="str">
        <f>'Igneous input'!G510</f>
        <v>125-1</v>
      </c>
      <c r="E510" s="79">
        <f>'Igneous input'!H510</f>
        <v>0</v>
      </c>
      <c r="F510" s="79">
        <f>'Igneous input'!I510</f>
        <v>60.5</v>
      </c>
      <c r="H510" s="82"/>
      <c r="I510" s="82"/>
      <c r="J510" s="173" t="str">
        <f>'Igneous input'!M510</f>
        <v>61a</v>
      </c>
      <c r="K510" t="str">
        <f>'Igneous input'!Q510</f>
        <v xml:space="preserve"> Dunite</v>
      </c>
    </row>
    <row r="511" spans="1:11">
      <c r="A511" s="79" t="str">
        <f>'Igneous input'!D511</f>
        <v>807-C5707A</v>
      </c>
      <c r="B511" s="79">
        <f>'Igneous input'!E511</f>
        <v>125</v>
      </c>
      <c r="C511" s="79">
        <f>'Igneous input'!F511</f>
        <v>2</v>
      </c>
      <c r="D511" s="78" t="str">
        <f>'Igneous input'!G511</f>
        <v>125-2</v>
      </c>
      <c r="E511" s="79">
        <f>'Igneous input'!H511</f>
        <v>0</v>
      </c>
      <c r="F511" s="79">
        <f>'Igneous input'!I511</f>
        <v>82</v>
      </c>
      <c r="H511" s="82"/>
      <c r="I511" s="82"/>
      <c r="J511" s="173" t="str">
        <f>'Igneous input'!M511</f>
        <v>61a</v>
      </c>
      <c r="K511" t="str">
        <f>'Igneous input'!Q511</f>
        <v xml:space="preserve"> Dunite</v>
      </c>
    </row>
    <row r="512" spans="1:11">
      <c r="A512" s="79" t="str">
        <f>'Igneous input'!D512</f>
        <v>807-C5707A</v>
      </c>
      <c r="B512" s="79">
        <f>'Igneous input'!E512</f>
        <v>125</v>
      </c>
      <c r="C512" s="79">
        <f>'Igneous input'!F512</f>
        <v>3</v>
      </c>
      <c r="D512" s="78" t="str">
        <f>'Igneous input'!G512</f>
        <v>125-3</v>
      </c>
      <c r="E512" s="79">
        <f>'Igneous input'!H512</f>
        <v>0</v>
      </c>
      <c r="F512" s="79">
        <f>'Igneous input'!I512</f>
        <v>54.5</v>
      </c>
      <c r="H512" s="82"/>
      <c r="I512" s="82"/>
      <c r="J512" s="173" t="str">
        <f>'Igneous input'!M512</f>
        <v>61a</v>
      </c>
      <c r="K512" t="str">
        <f>'Igneous input'!Q512</f>
        <v xml:space="preserve"> Dunite</v>
      </c>
    </row>
    <row r="513" spans="1:11">
      <c r="A513" s="79" t="str">
        <f>'Igneous input'!D513</f>
        <v>807-C5707A</v>
      </c>
      <c r="B513" s="79">
        <f>'Igneous input'!E513</f>
        <v>126</v>
      </c>
      <c r="C513" s="79">
        <f>'Igneous input'!F513</f>
        <v>1</v>
      </c>
      <c r="D513" s="78" t="str">
        <f>'Igneous input'!G513</f>
        <v>126-1</v>
      </c>
      <c r="E513" s="79">
        <f>'Igneous input'!H513</f>
        <v>0</v>
      </c>
      <c r="F513" s="79">
        <f>'Igneous input'!I513</f>
        <v>72</v>
      </c>
      <c r="H513" s="82"/>
      <c r="I513" s="82"/>
      <c r="J513" s="173" t="str">
        <f>'Igneous input'!M513</f>
        <v>61a</v>
      </c>
      <c r="K513" t="str">
        <f>'Igneous input'!Q513</f>
        <v xml:space="preserve"> Dunite</v>
      </c>
    </row>
    <row r="514" spans="1:11">
      <c r="A514" s="79" t="str">
        <f>'Igneous input'!D514</f>
        <v>807-C5707A</v>
      </c>
      <c r="B514" s="79">
        <f>'Igneous input'!E514</f>
        <v>126</v>
      </c>
      <c r="C514" s="79">
        <f>'Igneous input'!F514</f>
        <v>2</v>
      </c>
      <c r="D514" s="78" t="str">
        <f>'Igneous input'!G514</f>
        <v>126-2</v>
      </c>
      <c r="E514" s="79">
        <f>'Igneous input'!H514</f>
        <v>0</v>
      </c>
      <c r="F514" s="79">
        <f>'Igneous input'!I514</f>
        <v>76</v>
      </c>
      <c r="H514" s="82"/>
      <c r="I514" s="82"/>
      <c r="J514" s="173" t="str">
        <f>'Igneous input'!M514</f>
        <v>61a</v>
      </c>
      <c r="K514" t="str">
        <f>'Igneous input'!Q514</f>
        <v xml:space="preserve"> Dunite</v>
      </c>
    </row>
    <row r="515" spans="1:11">
      <c r="A515" s="79" t="str">
        <f>'Igneous input'!D515</f>
        <v>807-C5707A</v>
      </c>
      <c r="B515" s="79">
        <f>'Igneous input'!E515</f>
        <v>126</v>
      </c>
      <c r="C515" s="79">
        <f>'Igneous input'!F515</f>
        <v>3</v>
      </c>
      <c r="D515" s="78" t="str">
        <f>'Igneous input'!G515</f>
        <v>126-3</v>
      </c>
      <c r="E515" s="79">
        <f>'Igneous input'!H515</f>
        <v>0</v>
      </c>
      <c r="F515" s="79">
        <f>'Igneous input'!I515</f>
        <v>59</v>
      </c>
      <c r="H515" s="82"/>
      <c r="I515" s="82"/>
      <c r="J515" s="173" t="str">
        <f>'Igneous input'!M515</f>
        <v>61a</v>
      </c>
      <c r="K515" t="str">
        <f>'Igneous input'!Q515</f>
        <v xml:space="preserve"> Dunite</v>
      </c>
    </row>
    <row r="516" spans="1:11">
      <c r="A516" s="79" t="str">
        <f>'Igneous input'!D516</f>
        <v>807-C5707A</v>
      </c>
      <c r="B516" s="79">
        <f>'Igneous input'!E516</f>
        <v>127</v>
      </c>
      <c r="C516" s="79">
        <f>'Igneous input'!F516</f>
        <v>1</v>
      </c>
      <c r="D516" s="78" t="str">
        <f>'Igneous input'!G516</f>
        <v>127-1</v>
      </c>
      <c r="E516" s="79">
        <f>'Igneous input'!H516</f>
        <v>0</v>
      </c>
      <c r="F516" s="79">
        <f>'Igneous input'!I516</f>
        <v>94.5</v>
      </c>
      <c r="H516" s="82"/>
      <c r="I516" s="82"/>
      <c r="J516" s="173" t="str">
        <f>'Igneous input'!M516</f>
        <v>61a</v>
      </c>
      <c r="K516" t="str">
        <f>'Igneous input'!Q516</f>
        <v xml:space="preserve"> Dunite</v>
      </c>
    </row>
    <row r="517" spans="1:11">
      <c r="A517" s="79" t="str">
        <f>'Igneous input'!D517</f>
        <v>807-C5707A</v>
      </c>
      <c r="B517" s="79">
        <f>'Igneous input'!E517</f>
        <v>127</v>
      </c>
      <c r="C517" s="79">
        <f>'Igneous input'!F517</f>
        <v>2</v>
      </c>
      <c r="D517" s="78" t="str">
        <f>'Igneous input'!G517</f>
        <v>127-2</v>
      </c>
      <c r="E517" s="79">
        <f>'Igneous input'!H517</f>
        <v>0</v>
      </c>
      <c r="F517" s="79">
        <f>'Igneous input'!I517</f>
        <v>62.5</v>
      </c>
      <c r="H517" s="82"/>
      <c r="I517" s="82"/>
      <c r="J517" s="173" t="str">
        <f>'Igneous input'!M517</f>
        <v>61a</v>
      </c>
      <c r="K517" t="str">
        <f>'Igneous input'!Q517</f>
        <v xml:space="preserve"> Dunite</v>
      </c>
    </row>
    <row r="518" spans="1:11">
      <c r="A518" s="79" t="str">
        <f>'Igneous input'!D518</f>
        <v>807-C5707A</v>
      </c>
      <c r="B518" s="79">
        <f>'Igneous input'!E518</f>
        <v>128</v>
      </c>
      <c r="C518" s="79">
        <f>'Igneous input'!F518</f>
        <v>1</v>
      </c>
      <c r="D518" s="78" t="str">
        <f>'Igneous input'!G518</f>
        <v>128-1</v>
      </c>
      <c r="E518" s="79">
        <f>'Igneous input'!H518</f>
        <v>0</v>
      </c>
      <c r="F518" s="79">
        <f>'Igneous input'!I518</f>
        <v>87.5</v>
      </c>
      <c r="H518" s="82"/>
      <c r="I518" s="82"/>
      <c r="J518" s="173" t="str">
        <f>'Igneous input'!M518</f>
        <v>61a</v>
      </c>
      <c r="K518" t="str">
        <f>'Igneous input'!Q518</f>
        <v xml:space="preserve"> Dunite</v>
      </c>
    </row>
    <row r="519" spans="1:11">
      <c r="A519" s="79" t="str">
        <f>'Igneous input'!D519</f>
        <v>807-C5707A</v>
      </c>
      <c r="B519" s="79">
        <f>'Igneous input'!E519</f>
        <v>128</v>
      </c>
      <c r="C519" s="79">
        <f>'Igneous input'!F519</f>
        <v>2</v>
      </c>
      <c r="D519" s="78" t="str">
        <f>'Igneous input'!G519</f>
        <v>128-2</v>
      </c>
      <c r="E519" s="79">
        <f>'Igneous input'!H519</f>
        <v>0</v>
      </c>
      <c r="F519" s="79">
        <f>'Igneous input'!I519</f>
        <v>69</v>
      </c>
      <c r="H519" s="82"/>
      <c r="I519" s="82"/>
      <c r="J519" s="173" t="str">
        <f>'Igneous input'!M519</f>
        <v>61a</v>
      </c>
      <c r="K519" t="str">
        <f>'Igneous input'!Q519</f>
        <v xml:space="preserve"> Dunite</v>
      </c>
    </row>
    <row r="520" spans="1:11">
      <c r="A520" s="79" t="str">
        <f>'Igneous input'!D520</f>
        <v>807-C5707A</v>
      </c>
      <c r="B520" s="79">
        <f>'Igneous input'!E520</f>
        <v>129</v>
      </c>
      <c r="C520" s="79">
        <f>'Igneous input'!F520</f>
        <v>1</v>
      </c>
      <c r="D520" s="78" t="str">
        <f>'Igneous input'!G520</f>
        <v>129-1</v>
      </c>
      <c r="E520" s="79">
        <f>'Igneous input'!H520</f>
        <v>0</v>
      </c>
      <c r="F520" s="79">
        <f>'Igneous input'!I520</f>
        <v>67.5</v>
      </c>
      <c r="H520" s="82"/>
      <c r="I520" s="82"/>
      <c r="J520" s="173" t="str">
        <f>'Igneous input'!M520</f>
        <v>61a</v>
      </c>
      <c r="K520" t="str">
        <f>'Igneous input'!Q520</f>
        <v xml:space="preserve"> Dunite</v>
      </c>
    </row>
    <row r="521" spans="1:11">
      <c r="A521" s="79" t="str">
        <f>'Igneous input'!D521</f>
        <v>807-C5707A</v>
      </c>
      <c r="B521" s="79">
        <f>'Igneous input'!E521</f>
        <v>129</v>
      </c>
      <c r="C521" s="79">
        <f>'Igneous input'!F521</f>
        <v>2</v>
      </c>
      <c r="D521" s="78" t="str">
        <f>'Igneous input'!G521</f>
        <v>129-2</v>
      </c>
      <c r="E521" s="79">
        <f>'Igneous input'!H521</f>
        <v>0</v>
      </c>
      <c r="F521" s="79">
        <f>'Igneous input'!I521</f>
        <v>89.5</v>
      </c>
      <c r="H521" s="82"/>
      <c r="I521" s="82"/>
      <c r="J521" s="173" t="str">
        <f>'Igneous input'!M521</f>
        <v>61a</v>
      </c>
      <c r="K521" t="str">
        <f>'Igneous input'!Q521</f>
        <v xml:space="preserve"> Dunite</v>
      </c>
    </row>
    <row r="522" spans="1:11">
      <c r="A522" s="79" t="str">
        <f>'Igneous input'!D522</f>
        <v>807-C5707A</v>
      </c>
      <c r="B522" s="79">
        <f>'Igneous input'!E522</f>
        <v>130</v>
      </c>
      <c r="C522" s="79">
        <f>'Igneous input'!F522</f>
        <v>1</v>
      </c>
      <c r="D522" s="78" t="str">
        <f>'Igneous input'!G522</f>
        <v>130-1</v>
      </c>
      <c r="E522" s="79">
        <f>'Igneous input'!H522</f>
        <v>0</v>
      </c>
      <c r="F522" s="79">
        <f>'Igneous input'!I522</f>
        <v>97.5</v>
      </c>
      <c r="H522" s="82"/>
      <c r="I522" s="82"/>
      <c r="J522" s="173" t="str">
        <f>'Igneous input'!M522</f>
        <v>61a</v>
      </c>
      <c r="K522" t="str">
        <f>'Igneous input'!Q522</f>
        <v xml:space="preserve"> Dunite</v>
      </c>
    </row>
    <row r="523" spans="1:11">
      <c r="A523" s="79" t="str">
        <f>'Igneous input'!D523</f>
        <v>807-C5707A</v>
      </c>
      <c r="B523" s="79">
        <f>'Igneous input'!E523</f>
        <v>130</v>
      </c>
      <c r="C523" s="79">
        <f>'Igneous input'!F523</f>
        <v>2</v>
      </c>
      <c r="D523" s="78" t="str">
        <f>'Igneous input'!G523</f>
        <v>130-2</v>
      </c>
      <c r="E523" s="79">
        <f>'Igneous input'!H523</f>
        <v>0</v>
      </c>
      <c r="F523" s="79">
        <f>'Igneous input'!I523</f>
        <v>46</v>
      </c>
      <c r="H523" s="82"/>
      <c r="I523" s="82"/>
      <c r="J523" s="173" t="str">
        <f>'Igneous input'!M523</f>
        <v>61a</v>
      </c>
      <c r="K523" t="str">
        <f>'Igneous input'!Q523</f>
        <v xml:space="preserve"> Dunite</v>
      </c>
    </row>
    <row r="524" spans="1:11">
      <c r="A524" s="79" t="str">
        <f>'Igneous input'!D524</f>
        <v>807-C5707A</v>
      </c>
      <c r="B524" s="79">
        <f>'Igneous input'!E524</f>
        <v>131</v>
      </c>
      <c r="C524" s="79">
        <f>'Igneous input'!F524</f>
        <v>1</v>
      </c>
      <c r="D524" s="78" t="str">
        <f>'Igneous input'!G524</f>
        <v>131-1</v>
      </c>
      <c r="E524" s="79">
        <f>'Igneous input'!H524</f>
        <v>0</v>
      </c>
      <c r="F524" s="79">
        <f>'Igneous input'!I524</f>
        <v>40.5</v>
      </c>
      <c r="H524" s="82"/>
      <c r="I524" s="82"/>
      <c r="J524" s="173" t="str">
        <f>'Igneous input'!M524</f>
        <v>61a</v>
      </c>
      <c r="K524" t="str">
        <f>'Igneous input'!Q524</f>
        <v xml:space="preserve"> Dunite</v>
      </c>
    </row>
    <row r="525" spans="1:11">
      <c r="A525" s="79" t="str">
        <f>'Igneous input'!D525</f>
        <v>807-C5707A</v>
      </c>
      <c r="B525" s="79">
        <f>'Igneous input'!E525</f>
        <v>132</v>
      </c>
      <c r="C525" s="79">
        <f>'Igneous input'!F525</f>
        <v>1</v>
      </c>
      <c r="D525" s="78" t="str">
        <f>'Igneous input'!G525</f>
        <v>132-1</v>
      </c>
      <c r="E525" s="79">
        <f>'Igneous input'!H525</f>
        <v>0</v>
      </c>
      <c r="F525" s="79">
        <f>'Igneous input'!I525</f>
        <v>94</v>
      </c>
      <c r="H525" s="82"/>
      <c r="I525" s="82"/>
      <c r="J525" s="173" t="str">
        <f>'Igneous input'!M525</f>
        <v>61a</v>
      </c>
      <c r="K525" t="str">
        <f>'Igneous input'!Q525</f>
        <v xml:space="preserve"> Dunite</v>
      </c>
    </row>
    <row r="526" spans="1:11">
      <c r="A526" s="79" t="str">
        <f>'Igneous input'!D526</f>
        <v>807-C5707A</v>
      </c>
      <c r="B526" s="79">
        <f>'Igneous input'!E526</f>
        <v>132</v>
      </c>
      <c r="C526" s="79">
        <f>'Igneous input'!F526</f>
        <v>2</v>
      </c>
      <c r="D526" s="78" t="str">
        <f>'Igneous input'!G526</f>
        <v>132-2</v>
      </c>
      <c r="E526" s="79">
        <f>'Igneous input'!H526</f>
        <v>0</v>
      </c>
      <c r="F526" s="79">
        <f>'Igneous input'!I526</f>
        <v>70.5</v>
      </c>
      <c r="H526" s="82"/>
      <c r="I526" s="82"/>
      <c r="J526" s="173" t="str">
        <f>'Igneous input'!M526</f>
        <v>61a</v>
      </c>
      <c r="K526" t="str">
        <f>'Igneous input'!Q526</f>
        <v xml:space="preserve"> Dunite</v>
      </c>
    </row>
    <row r="527" spans="1:11">
      <c r="A527" s="79" t="str">
        <f>'Igneous input'!D527</f>
        <v>807-C5707A</v>
      </c>
      <c r="B527" s="79">
        <f>'Igneous input'!E527</f>
        <v>133</v>
      </c>
      <c r="C527" s="79">
        <f>'Igneous input'!F527</f>
        <v>1</v>
      </c>
      <c r="D527" s="78" t="str">
        <f>'Igneous input'!G527</f>
        <v>133-1</v>
      </c>
      <c r="E527" s="79">
        <f>'Igneous input'!H527</f>
        <v>0</v>
      </c>
      <c r="F527" s="79">
        <f>'Igneous input'!I527</f>
        <v>9.5</v>
      </c>
      <c r="H527" s="82"/>
      <c r="I527" s="82"/>
      <c r="J527" s="173" t="str">
        <f>'Igneous input'!M527</f>
        <v>61a</v>
      </c>
      <c r="K527" t="str">
        <f>'Igneous input'!Q527</f>
        <v xml:space="preserve"> Dunite</v>
      </c>
    </row>
    <row r="528" spans="1:11">
      <c r="A528" s="79" t="str">
        <f>'Igneous input'!D528</f>
        <v>807-C5707A</v>
      </c>
      <c r="B528" s="79">
        <f>'Igneous input'!E528</f>
        <v>133</v>
      </c>
      <c r="C528" s="79">
        <f>'Igneous input'!F528</f>
        <v>1</v>
      </c>
      <c r="D528" s="78" t="str">
        <f>'Igneous input'!G528</f>
        <v>133-1</v>
      </c>
      <c r="E528" s="79">
        <f>'Igneous input'!H528</f>
        <v>9.5</v>
      </c>
      <c r="F528" s="79">
        <f>'Igneous input'!I528</f>
        <v>24</v>
      </c>
      <c r="H528" s="82"/>
      <c r="I528" s="82"/>
      <c r="J528" s="173" t="str">
        <f>'Igneous input'!M528</f>
        <v>61b</v>
      </c>
      <c r="K528" t="str">
        <f>'Igneous input'!Q528</f>
        <v>Rodingitised Gabbro</v>
      </c>
    </row>
    <row r="529" spans="1:11">
      <c r="A529" s="79" t="str">
        <f>'Igneous input'!D529</f>
        <v>807-C5707A</v>
      </c>
      <c r="B529" s="79">
        <f>'Igneous input'!E529</f>
        <v>133</v>
      </c>
      <c r="C529" s="79">
        <f>'Igneous input'!F529</f>
        <v>1</v>
      </c>
      <c r="D529" s="78" t="str">
        <f>'Igneous input'!G529</f>
        <v>133-1</v>
      </c>
      <c r="E529" s="79">
        <f>'Igneous input'!H529</f>
        <v>24</v>
      </c>
      <c r="F529" s="79">
        <f>'Igneous input'!I529</f>
        <v>56</v>
      </c>
      <c r="H529" s="82"/>
      <c r="I529" s="82"/>
      <c r="J529" s="173" t="str">
        <f>'Igneous input'!M529</f>
        <v>61c</v>
      </c>
      <c r="K529" t="str">
        <f>'Igneous input'!Q529</f>
        <v>Clinopyroxene and plagioclase-bearing Dunite</v>
      </c>
    </row>
    <row r="530" spans="1:11">
      <c r="A530" s="79" t="str">
        <f>'Igneous input'!D530</f>
        <v>807-C5707A</v>
      </c>
      <c r="B530" s="79">
        <f>'Igneous input'!E530</f>
        <v>133</v>
      </c>
      <c r="C530" s="79">
        <f>'Igneous input'!F530</f>
        <v>1</v>
      </c>
      <c r="D530" s="78" t="str">
        <f>'Igneous input'!G530</f>
        <v>133-1</v>
      </c>
      <c r="E530" s="79">
        <f>'Igneous input'!H530</f>
        <v>56</v>
      </c>
      <c r="F530" s="79">
        <f>'Igneous input'!I530</f>
        <v>90.5</v>
      </c>
      <c r="H530" s="82"/>
      <c r="I530" s="82"/>
      <c r="J530" s="173">
        <f>'Igneous input'!M530</f>
        <v>62</v>
      </c>
      <c r="K530" t="str">
        <f>'Igneous input'!Q530</f>
        <v>Rodingitised Gabbro</v>
      </c>
    </row>
    <row r="531" spans="1:11">
      <c r="A531" s="79" t="str">
        <f>'Igneous input'!D531</f>
        <v>807-C5707A</v>
      </c>
      <c r="B531" s="79">
        <f>'Igneous input'!E531</f>
        <v>133</v>
      </c>
      <c r="C531" s="79">
        <f>'Igneous input'!F531</f>
        <v>2</v>
      </c>
      <c r="D531" s="78" t="str">
        <f>'Igneous input'!G531</f>
        <v>133-2</v>
      </c>
      <c r="E531" s="79">
        <f>'Igneous input'!H531</f>
        <v>0</v>
      </c>
      <c r="F531" s="79">
        <f>'Igneous input'!I531</f>
        <v>74</v>
      </c>
      <c r="H531" s="82"/>
      <c r="I531" s="82"/>
      <c r="J531" s="173">
        <f>'Igneous input'!M531</f>
        <v>62</v>
      </c>
      <c r="K531" t="str">
        <f>'Igneous input'!Q531</f>
        <v>Rodingitised Gabbro</v>
      </c>
    </row>
    <row r="532" spans="1:11">
      <c r="A532" s="79" t="str">
        <f>'Igneous input'!D532</f>
        <v>807-C5707A</v>
      </c>
      <c r="B532" s="79">
        <f>'Igneous input'!E532</f>
        <v>133</v>
      </c>
      <c r="C532" s="79">
        <f>'Igneous input'!F532</f>
        <v>3</v>
      </c>
      <c r="D532" s="78" t="str">
        <f>'Igneous input'!G532</f>
        <v>133-3</v>
      </c>
      <c r="E532" s="79">
        <f>'Igneous input'!H532</f>
        <v>0</v>
      </c>
      <c r="F532" s="79">
        <f>'Igneous input'!I532</f>
        <v>69.5</v>
      </c>
      <c r="H532" s="82"/>
      <c r="I532" s="82"/>
      <c r="J532" s="173">
        <f>'Igneous input'!M532</f>
        <v>62</v>
      </c>
      <c r="K532" t="str">
        <f>'Igneous input'!Q532</f>
        <v>Rodingitised Gabbro</v>
      </c>
    </row>
    <row r="533" spans="1:11">
      <c r="A533" s="79" t="str">
        <f>'Igneous input'!D533</f>
        <v>807-C5707A</v>
      </c>
      <c r="B533" s="79">
        <f>'Igneous input'!E533</f>
        <v>133</v>
      </c>
      <c r="C533" s="79">
        <f>'Igneous input'!F533</f>
        <v>4</v>
      </c>
      <c r="D533" s="78" t="str">
        <f>'Igneous input'!G533</f>
        <v>133-4</v>
      </c>
      <c r="E533" s="79">
        <f>'Igneous input'!H533</f>
        <v>0</v>
      </c>
      <c r="F533" s="79">
        <f>'Igneous input'!I533</f>
        <v>27</v>
      </c>
      <c r="H533" s="82"/>
      <c r="I533" s="82"/>
      <c r="J533" s="173">
        <f>'Igneous input'!M533</f>
        <v>62</v>
      </c>
      <c r="K533" t="str">
        <f>'Igneous input'!Q533</f>
        <v>Rodingitised Gabbro</v>
      </c>
    </row>
    <row r="534" spans="1:11">
      <c r="A534" s="79" t="str">
        <f>'Igneous input'!D534</f>
        <v>807-C5707A</v>
      </c>
      <c r="B534" s="79">
        <f>'Igneous input'!E534</f>
        <v>133</v>
      </c>
      <c r="C534" s="79">
        <f>'Igneous input'!F534</f>
        <v>4</v>
      </c>
      <c r="D534" s="78" t="str">
        <f>'Igneous input'!G534</f>
        <v>133-4</v>
      </c>
      <c r="E534" s="79">
        <f>'Igneous input'!H534</f>
        <v>27</v>
      </c>
      <c r="F534" s="79">
        <f>'Igneous input'!I534</f>
        <v>64</v>
      </c>
      <c r="H534" s="82"/>
      <c r="I534" s="82"/>
      <c r="J534" s="173" t="str">
        <f>'Igneous input'!M534</f>
        <v>63a</v>
      </c>
      <c r="K534" t="str">
        <f>'Igneous input'!Q534</f>
        <v>Plagioclase-bearing Dunite</v>
      </c>
    </row>
    <row r="535" spans="1:11">
      <c r="A535" s="79" t="str">
        <f>'Igneous input'!D535</f>
        <v>807-C5707A</v>
      </c>
      <c r="B535" s="79">
        <f>'Igneous input'!E535</f>
        <v>134</v>
      </c>
      <c r="C535" s="79">
        <f>'Igneous input'!F535</f>
        <v>1</v>
      </c>
      <c r="D535" s="78" t="str">
        <f>'Igneous input'!G535</f>
        <v>134-1</v>
      </c>
      <c r="E535" s="79">
        <f>'Igneous input'!H535</f>
        <v>0</v>
      </c>
      <c r="F535" s="79">
        <f>'Igneous input'!I535</f>
        <v>65</v>
      </c>
      <c r="H535" s="82"/>
      <c r="I535" s="82"/>
      <c r="J535" s="173" t="str">
        <f>'Igneous input'!M535</f>
        <v>63a</v>
      </c>
      <c r="K535" t="str">
        <f>'Igneous input'!Q535</f>
        <v>Plagioclase-bearing Dunite</v>
      </c>
    </row>
    <row r="536" spans="1:11">
      <c r="A536" s="79" t="str">
        <f>'Igneous input'!D536</f>
        <v>807-C5707A</v>
      </c>
      <c r="B536" s="79">
        <f>'Igneous input'!E536</f>
        <v>134</v>
      </c>
      <c r="C536" s="79">
        <f>'Igneous input'!F536</f>
        <v>2</v>
      </c>
      <c r="D536" s="78" t="str">
        <f>'Igneous input'!G536</f>
        <v>134-2</v>
      </c>
      <c r="E536" s="79">
        <f>'Igneous input'!H536</f>
        <v>0</v>
      </c>
      <c r="F536" s="79">
        <f>'Igneous input'!I536</f>
        <v>84</v>
      </c>
      <c r="H536" s="82"/>
      <c r="I536" s="82"/>
      <c r="J536" s="173" t="str">
        <f>'Igneous input'!M536</f>
        <v>63a</v>
      </c>
      <c r="K536" t="str">
        <f>'Igneous input'!Q536</f>
        <v>Plagioclase-bearing Dunite</v>
      </c>
    </row>
    <row r="537" spans="1:11">
      <c r="A537" s="79" t="str">
        <f>'Igneous input'!D537</f>
        <v>807-C5707A</v>
      </c>
      <c r="B537" s="79">
        <f>'Igneous input'!E537</f>
        <v>135</v>
      </c>
      <c r="C537" s="79">
        <f>'Igneous input'!F537</f>
        <v>1</v>
      </c>
      <c r="D537" s="78" t="str">
        <f>'Igneous input'!G537</f>
        <v>135-1</v>
      </c>
      <c r="E537" s="79">
        <f>'Igneous input'!H537</f>
        <v>0</v>
      </c>
      <c r="F537" s="79">
        <f>'Igneous input'!I537</f>
        <v>82</v>
      </c>
      <c r="H537" s="82"/>
      <c r="I537" s="82"/>
      <c r="J537" s="173" t="str">
        <f>'Igneous input'!M537</f>
        <v>63a</v>
      </c>
      <c r="K537" t="str">
        <f>'Igneous input'!Q537</f>
        <v>Plagioclase-bearing Dunite</v>
      </c>
    </row>
    <row r="538" spans="1:11">
      <c r="A538" s="79" t="str">
        <f>'Igneous input'!D538</f>
        <v>807-C5707A</v>
      </c>
      <c r="B538" s="79">
        <f>'Igneous input'!E538</f>
        <v>135</v>
      </c>
      <c r="C538" s="79">
        <f>'Igneous input'!F538</f>
        <v>2</v>
      </c>
      <c r="D538" s="78" t="str">
        <f>'Igneous input'!G538</f>
        <v>135-2</v>
      </c>
      <c r="E538" s="79">
        <f>'Igneous input'!H538</f>
        <v>0</v>
      </c>
      <c r="F538" s="79">
        <f>'Igneous input'!I538</f>
        <v>88</v>
      </c>
      <c r="H538" s="82"/>
      <c r="I538" s="82"/>
      <c r="J538" s="173" t="str">
        <f>'Igneous input'!M538</f>
        <v>63a</v>
      </c>
      <c r="K538" t="str">
        <f>'Igneous input'!Q538</f>
        <v>Plagioclase-bearing Dunite</v>
      </c>
    </row>
    <row r="539" spans="1:11">
      <c r="A539" s="79" t="str">
        <f>'Igneous input'!D539</f>
        <v>807-C5707A</v>
      </c>
      <c r="B539" s="79">
        <f>'Igneous input'!E539</f>
        <v>136</v>
      </c>
      <c r="C539" s="79">
        <f>'Igneous input'!F539</f>
        <v>1</v>
      </c>
      <c r="D539" s="78" t="str">
        <f>'Igneous input'!G539</f>
        <v>136-1</v>
      </c>
      <c r="E539" s="79">
        <f>'Igneous input'!H539</f>
        <v>0</v>
      </c>
      <c r="F539" s="79">
        <f>'Igneous input'!I539</f>
        <v>34.5</v>
      </c>
      <c r="H539" s="82"/>
      <c r="I539" s="82"/>
      <c r="J539" s="173" t="str">
        <f>'Igneous input'!M539</f>
        <v>63a</v>
      </c>
      <c r="K539" t="str">
        <f>'Igneous input'!Q539</f>
        <v>Plagioclase-bearing Dunite</v>
      </c>
    </row>
    <row r="540" spans="1:11">
      <c r="A540" s="79" t="str">
        <f>'Igneous input'!D540</f>
        <v>807-C5707A</v>
      </c>
      <c r="B540" s="79">
        <f>'Igneous input'!E540</f>
        <v>137</v>
      </c>
      <c r="C540" s="79">
        <f>'Igneous input'!F540</f>
        <v>1</v>
      </c>
      <c r="D540" s="78" t="str">
        <f>'Igneous input'!G540</f>
        <v>137-1</v>
      </c>
      <c r="E540" s="79">
        <f>'Igneous input'!H540</f>
        <v>0</v>
      </c>
      <c r="F540" s="79">
        <f>'Igneous input'!I540</f>
        <v>56</v>
      </c>
      <c r="H540" s="82"/>
      <c r="I540" s="82"/>
      <c r="J540" s="173" t="str">
        <f>'Igneous input'!M540</f>
        <v>63a</v>
      </c>
      <c r="K540" t="str">
        <f>'Igneous input'!Q540</f>
        <v>Plagioclase-bearing Dunite</v>
      </c>
    </row>
    <row r="541" spans="1:11">
      <c r="A541" s="79" t="str">
        <f>'Igneous input'!D541</f>
        <v>807-C5707A</v>
      </c>
      <c r="B541" s="79">
        <f>'Igneous input'!E541</f>
        <v>137</v>
      </c>
      <c r="C541" s="79">
        <f>'Igneous input'!F541</f>
        <v>2</v>
      </c>
      <c r="D541" s="78" t="str">
        <f>'Igneous input'!G541</f>
        <v>137-2</v>
      </c>
      <c r="E541" s="79">
        <f>'Igneous input'!H541</f>
        <v>0</v>
      </c>
      <c r="F541" s="79">
        <f>'Igneous input'!I541</f>
        <v>94.5</v>
      </c>
      <c r="H541" s="82"/>
      <c r="I541" s="82"/>
      <c r="J541" s="173" t="str">
        <f>'Igneous input'!M541</f>
        <v>63a</v>
      </c>
      <c r="K541" t="str">
        <f>'Igneous input'!Q541</f>
        <v>Plagioclase-bearing Dunite</v>
      </c>
    </row>
    <row r="542" spans="1:11">
      <c r="A542" s="79" t="str">
        <f>'Igneous input'!D542</f>
        <v>807-C5707A</v>
      </c>
      <c r="B542" s="79">
        <f>'Igneous input'!E542</f>
        <v>137</v>
      </c>
      <c r="C542" s="79">
        <f>'Igneous input'!F542</f>
        <v>3</v>
      </c>
      <c r="D542" s="78" t="str">
        <f>'Igneous input'!G542</f>
        <v>137-3</v>
      </c>
      <c r="E542" s="79">
        <f>'Igneous input'!H542</f>
        <v>0</v>
      </c>
      <c r="F542" s="79">
        <f>'Igneous input'!I542</f>
        <v>84</v>
      </c>
      <c r="H542" s="82"/>
      <c r="I542" s="82"/>
      <c r="J542" s="173" t="str">
        <f>'Igneous input'!M542</f>
        <v>63a</v>
      </c>
      <c r="K542" t="str">
        <f>'Igneous input'!Q542</f>
        <v>Plagioclase-bearing Dunite</v>
      </c>
    </row>
    <row r="543" spans="1:11">
      <c r="A543" s="79" t="str">
        <f>'Igneous input'!D543</f>
        <v>807-C5707A</v>
      </c>
      <c r="B543" s="79">
        <f>'Igneous input'!E543</f>
        <v>137</v>
      </c>
      <c r="C543" s="79">
        <f>'Igneous input'!F543</f>
        <v>4</v>
      </c>
      <c r="D543" s="78" t="str">
        <f>'Igneous input'!G543</f>
        <v>137-4</v>
      </c>
      <c r="E543" s="79">
        <f>'Igneous input'!H543</f>
        <v>0</v>
      </c>
      <c r="F543" s="79">
        <f>'Igneous input'!I543</f>
        <v>55.5</v>
      </c>
      <c r="H543" s="82"/>
      <c r="I543" s="82"/>
      <c r="J543" s="173" t="str">
        <f>'Igneous input'!M543</f>
        <v>63a</v>
      </c>
      <c r="K543" t="str">
        <f>'Igneous input'!Q543</f>
        <v>Plagioclase-bearing Dunite</v>
      </c>
    </row>
    <row r="544" spans="1:11">
      <c r="A544" s="79" t="str">
        <f>'Igneous input'!D544</f>
        <v>807-C5707A</v>
      </c>
      <c r="B544" s="79">
        <f>'Igneous input'!E544</f>
        <v>138</v>
      </c>
      <c r="C544" s="79">
        <f>'Igneous input'!F544</f>
        <v>1</v>
      </c>
      <c r="D544" s="78" t="str">
        <f>'Igneous input'!G544</f>
        <v>138-1</v>
      </c>
      <c r="E544" s="79">
        <f>'Igneous input'!H544</f>
        <v>0</v>
      </c>
      <c r="F544" s="79">
        <f>'Igneous input'!I544</f>
        <v>82</v>
      </c>
      <c r="H544" s="82"/>
      <c r="I544" s="82"/>
      <c r="J544" s="173" t="str">
        <f>'Igneous input'!M544</f>
        <v>63a</v>
      </c>
      <c r="K544" t="str">
        <f>'Igneous input'!Q544</f>
        <v>Plagioclase-bearing Dunite</v>
      </c>
    </row>
    <row r="545" spans="1:11">
      <c r="A545" s="79" t="str">
        <f>'Igneous input'!D545</f>
        <v>807-C5707A</v>
      </c>
      <c r="B545" s="79">
        <f>'Igneous input'!E545</f>
        <v>138</v>
      </c>
      <c r="C545" s="79">
        <f>'Igneous input'!F545</f>
        <v>2</v>
      </c>
      <c r="D545" s="78" t="str">
        <f>'Igneous input'!G545</f>
        <v>138-2</v>
      </c>
      <c r="E545" s="79">
        <f>'Igneous input'!H545</f>
        <v>0</v>
      </c>
      <c r="F545" s="79">
        <f>'Igneous input'!I545</f>
        <v>93</v>
      </c>
      <c r="H545" s="82"/>
      <c r="I545" s="82"/>
      <c r="J545" s="173" t="str">
        <f>'Igneous input'!M545</f>
        <v>63a</v>
      </c>
      <c r="K545" t="str">
        <f>'Igneous input'!Q545</f>
        <v>Plagioclase-bearing Dunite</v>
      </c>
    </row>
    <row r="546" spans="1:11">
      <c r="A546" s="79" t="str">
        <f>'Igneous input'!D546</f>
        <v>807-C5707A</v>
      </c>
      <c r="B546" s="79">
        <f>'Igneous input'!E546</f>
        <v>139</v>
      </c>
      <c r="C546" s="79">
        <f>'Igneous input'!F546</f>
        <v>1</v>
      </c>
      <c r="D546" s="78" t="str">
        <f>'Igneous input'!G546</f>
        <v>139-1</v>
      </c>
      <c r="E546" s="79">
        <f>'Igneous input'!H546</f>
        <v>0</v>
      </c>
      <c r="F546" s="79">
        <f>'Igneous input'!I546</f>
        <v>91</v>
      </c>
      <c r="H546" s="82"/>
      <c r="I546" s="82"/>
      <c r="J546" s="173" t="str">
        <f>'Igneous input'!M546</f>
        <v>63a</v>
      </c>
      <c r="K546" t="str">
        <f>'Igneous input'!Q546</f>
        <v>Plagioclase-bearing Dunite</v>
      </c>
    </row>
    <row r="547" spans="1:11">
      <c r="A547" s="79" t="str">
        <f>'Igneous input'!D547</f>
        <v>807-C5707A</v>
      </c>
      <c r="B547" s="79">
        <f>'Igneous input'!E547</f>
        <v>139</v>
      </c>
      <c r="C547" s="79">
        <f>'Igneous input'!F547</f>
        <v>2</v>
      </c>
      <c r="D547" s="78" t="str">
        <f>'Igneous input'!G547</f>
        <v>139-2</v>
      </c>
      <c r="E547" s="79">
        <f>'Igneous input'!H547</f>
        <v>0</v>
      </c>
      <c r="F547" s="79">
        <f>'Igneous input'!I547</f>
        <v>40</v>
      </c>
      <c r="H547" s="82"/>
      <c r="I547" s="82"/>
      <c r="J547" s="173" t="str">
        <f>'Igneous input'!M547</f>
        <v>63a</v>
      </c>
      <c r="K547" t="str">
        <f>'Igneous input'!Q547</f>
        <v>Plagioclase-bearing Dunite</v>
      </c>
    </row>
    <row r="548" spans="1:11">
      <c r="A548" s="79" t="str">
        <f>'Igneous input'!D548</f>
        <v>807-C5707A</v>
      </c>
      <c r="B548" s="79">
        <f>'Igneous input'!E548</f>
        <v>140</v>
      </c>
      <c r="C548" s="79">
        <f>'Igneous input'!F548</f>
        <v>1</v>
      </c>
      <c r="D548" s="78" t="str">
        <f>'Igneous input'!G548</f>
        <v>140-1</v>
      </c>
      <c r="E548" s="79">
        <f>'Igneous input'!H548</f>
        <v>0</v>
      </c>
      <c r="F548" s="79">
        <f>'Igneous input'!I548</f>
        <v>96</v>
      </c>
      <c r="H548" s="82"/>
      <c r="I548" s="82"/>
      <c r="J548" s="173" t="str">
        <f>'Igneous input'!M548</f>
        <v>63a</v>
      </c>
      <c r="K548" t="str">
        <f>'Igneous input'!Q548</f>
        <v>Plagioclase-bearing Dunite</v>
      </c>
    </row>
    <row r="549" spans="1:11">
      <c r="A549" s="79" t="str">
        <f>'Igneous input'!D549</f>
        <v>807-C5707A</v>
      </c>
      <c r="B549" s="79">
        <f>'Igneous input'!E549</f>
        <v>140</v>
      </c>
      <c r="C549" s="79">
        <f>'Igneous input'!F549</f>
        <v>2</v>
      </c>
      <c r="D549" s="78" t="str">
        <f>'Igneous input'!G549</f>
        <v>140-2</v>
      </c>
      <c r="E549" s="79">
        <f>'Igneous input'!H549</f>
        <v>0</v>
      </c>
      <c r="F549" s="79">
        <f>'Igneous input'!I549</f>
        <v>70.5</v>
      </c>
      <c r="H549" s="82"/>
      <c r="I549" s="82"/>
      <c r="J549" s="173" t="str">
        <f>'Igneous input'!M549</f>
        <v>63a</v>
      </c>
      <c r="K549" t="str">
        <f>'Igneous input'!Q549</f>
        <v>Plagioclase-bearing Dunite</v>
      </c>
    </row>
    <row r="550" spans="1:11">
      <c r="A550" s="79" t="str">
        <f>'Igneous input'!D550</f>
        <v>807-C5707A</v>
      </c>
      <c r="B550" s="79">
        <f>'Igneous input'!E550</f>
        <v>140</v>
      </c>
      <c r="C550" s="79">
        <f>'Igneous input'!F550</f>
        <v>3</v>
      </c>
      <c r="D550" s="78" t="str">
        <f>'Igneous input'!G550</f>
        <v>140-3</v>
      </c>
      <c r="E550" s="79">
        <f>'Igneous input'!H550</f>
        <v>0</v>
      </c>
      <c r="F550" s="79">
        <f>'Igneous input'!I550</f>
        <v>72.5</v>
      </c>
      <c r="H550" s="82"/>
      <c r="I550" s="82"/>
      <c r="J550" s="173" t="str">
        <f>'Igneous input'!M550</f>
        <v>63a</v>
      </c>
      <c r="K550" t="str">
        <f>'Igneous input'!Q550</f>
        <v>Plagioclase-bearing Dunite</v>
      </c>
    </row>
    <row r="551" spans="1:11">
      <c r="A551" s="79" t="str">
        <f>'Igneous input'!D551</f>
        <v>807-C5707A</v>
      </c>
      <c r="B551" s="79">
        <f>'Igneous input'!E551</f>
        <v>140</v>
      </c>
      <c r="C551" s="79">
        <f>'Igneous input'!F551</f>
        <v>4</v>
      </c>
      <c r="D551" s="78" t="str">
        <f>'Igneous input'!G551</f>
        <v>140-4</v>
      </c>
      <c r="E551" s="79">
        <f>'Igneous input'!H551</f>
        <v>0</v>
      </c>
      <c r="F551" s="79">
        <f>'Igneous input'!I551</f>
        <v>70</v>
      </c>
      <c r="H551" s="82"/>
      <c r="I551" s="82"/>
      <c r="J551" s="173" t="str">
        <f>'Igneous input'!M551</f>
        <v>63a</v>
      </c>
      <c r="K551" t="str">
        <f>'Igneous input'!Q551</f>
        <v>Plagioclase-bearing Dunite</v>
      </c>
    </row>
    <row r="552" spans="1:11">
      <c r="A552" s="79" t="str">
        <f>'Igneous input'!D552</f>
        <v>807-C5707A</v>
      </c>
      <c r="B552" s="79">
        <f>'Igneous input'!E552</f>
        <v>141</v>
      </c>
      <c r="C552" s="79">
        <f>'Igneous input'!F552</f>
        <v>1</v>
      </c>
      <c r="D552" s="78" t="str">
        <f>'Igneous input'!G552</f>
        <v>141-1</v>
      </c>
      <c r="E552" s="79">
        <f>'Igneous input'!H552</f>
        <v>0</v>
      </c>
      <c r="F552" s="79">
        <f>'Igneous input'!I552</f>
        <v>75</v>
      </c>
      <c r="H552" s="82"/>
      <c r="I552" s="82"/>
      <c r="J552" s="173" t="str">
        <f>'Igneous input'!M552</f>
        <v>63a</v>
      </c>
      <c r="K552" t="str">
        <f>'Igneous input'!Q552</f>
        <v>Plagioclase-bearing Dunite</v>
      </c>
    </row>
    <row r="553" spans="1:11">
      <c r="A553" s="79" t="str">
        <f>'Igneous input'!D553</f>
        <v>807-C5707A</v>
      </c>
      <c r="B553" s="79">
        <f>'Igneous input'!E553</f>
        <v>141</v>
      </c>
      <c r="C553" s="79">
        <f>'Igneous input'!F553</f>
        <v>2</v>
      </c>
      <c r="D553" s="78" t="str">
        <f>'Igneous input'!G553</f>
        <v>141-2</v>
      </c>
      <c r="E553" s="79">
        <f>'Igneous input'!H553</f>
        <v>0</v>
      </c>
      <c r="F553" s="79">
        <f>'Igneous input'!I553</f>
        <v>90</v>
      </c>
      <c r="H553" s="82"/>
      <c r="I553" s="82"/>
      <c r="J553" s="173" t="str">
        <f>'Igneous input'!M553</f>
        <v>63a</v>
      </c>
      <c r="K553" t="str">
        <f>'Igneous input'!Q553</f>
        <v>Plagioclase-bearing Dunite</v>
      </c>
    </row>
    <row r="554" spans="1:11">
      <c r="A554" s="79" t="str">
        <f>'Igneous input'!D554</f>
        <v>807-C5707A</v>
      </c>
      <c r="B554" s="79">
        <f>'Igneous input'!E554</f>
        <v>141</v>
      </c>
      <c r="C554" s="79">
        <f>'Igneous input'!F554</f>
        <v>3</v>
      </c>
      <c r="D554" s="78" t="str">
        <f>'Igneous input'!G554</f>
        <v>141-3</v>
      </c>
      <c r="E554" s="79">
        <f>'Igneous input'!H554</f>
        <v>0</v>
      </c>
      <c r="F554" s="79">
        <f>'Igneous input'!I554</f>
        <v>36</v>
      </c>
      <c r="H554" s="82"/>
      <c r="I554" s="82"/>
      <c r="J554" s="173" t="str">
        <f>'Igneous input'!M554</f>
        <v>63a</v>
      </c>
      <c r="K554" t="str">
        <f>'Igneous input'!Q554</f>
        <v>Plagioclase-bearing Dunite</v>
      </c>
    </row>
    <row r="555" spans="1:11">
      <c r="A555" s="79" t="str">
        <f>'Igneous input'!D555</f>
        <v>807-C5707A</v>
      </c>
      <c r="B555" s="79">
        <f>'Igneous input'!E555</f>
        <v>141</v>
      </c>
      <c r="C555" s="79">
        <f>'Igneous input'!F555</f>
        <v>3</v>
      </c>
      <c r="D555" s="78" t="str">
        <f>'Igneous input'!G555</f>
        <v>141-3</v>
      </c>
      <c r="E555" s="79">
        <f>'Igneous input'!H555</f>
        <v>36</v>
      </c>
      <c r="F555" s="79">
        <f>'Igneous input'!I555</f>
        <v>45</v>
      </c>
      <c r="H555" s="82"/>
      <c r="I555" s="82"/>
      <c r="J555" s="173" t="str">
        <f>'Igneous input'!M555</f>
        <v>63b</v>
      </c>
      <c r="K555" t="str">
        <f>'Igneous input'!Q555</f>
        <v>Clinopyroxene and plagioclase-bearing Dunite</v>
      </c>
    </row>
    <row r="556" spans="1:11">
      <c r="A556" s="79" t="str">
        <f>'Igneous input'!D556</f>
        <v>807-C5707A</v>
      </c>
      <c r="B556" s="79">
        <f>'Igneous input'!E556</f>
        <v>141</v>
      </c>
      <c r="C556" s="79">
        <f>'Igneous input'!F556</f>
        <v>3</v>
      </c>
      <c r="D556" s="78" t="str">
        <f>'Igneous input'!G556</f>
        <v>141-3</v>
      </c>
      <c r="E556" s="79">
        <f>'Igneous input'!H556</f>
        <v>45</v>
      </c>
      <c r="F556" s="79">
        <f>'Igneous input'!I556</f>
        <v>79</v>
      </c>
      <c r="H556" s="82"/>
      <c r="I556" s="82"/>
      <c r="J556" s="173" t="str">
        <f>'Igneous input'!M556</f>
        <v>63c</v>
      </c>
      <c r="K556" t="str">
        <f>'Igneous input'!Q556</f>
        <v>Plagioclase-bearing Dunite</v>
      </c>
    </row>
    <row r="557" spans="1:11">
      <c r="A557" s="79" t="str">
        <f>'Igneous input'!D557</f>
        <v>807-C5707A</v>
      </c>
      <c r="B557" s="79">
        <f>'Igneous input'!E557</f>
        <v>141</v>
      </c>
      <c r="C557" s="79">
        <f>'Igneous input'!F557</f>
        <v>4</v>
      </c>
      <c r="D557" s="78" t="str">
        <f>'Igneous input'!G557</f>
        <v>141-4</v>
      </c>
      <c r="E557" s="79">
        <f>'Igneous input'!H557</f>
        <v>0</v>
      </c>
      <c r="F557" s="79">
        <f>'Igneous input'!I557</f>
        <v>72</v>
      </c>
      <c r="H557" s="82"/>
      <c r="I557" s="82"/>
      <c r="J557" s="173" t="str">
        <f>'Igneous input'!M557</f>
        <v>63c</v>
      </c>
      <c r="K557" t="str">
        <f>'Igneous input'!Q557</f>
        <v>Plagioclase-bearing Dunite</v>
      </c>
    </row>
    <row r="558" spans="1:11">
      <c r="A558" s="79" t="str">
        <f>'Igneous input'!D558</f>
        <v>807-C5707A</v>
      </c>
      <c r="B558" s="79">
        <f>'Igneous input'!E558</f>
        <v>142</v>
      </c>
      <c r="C558" s="79">
        <f>'Igneous input'!F558</f>
        <v>1</v>
      </c>
      <c r="D558" s="78" t="str">
        <f>'Igneous input'!G558</f>
        <v>142-1</v>
      </c>
      <c r="E558" s="79">
        <f>'Igneous input'!H558</f>
        <v>0</v>
      </c>
      <c r="F558" s="79">
        <f>'Igneous input'!I558</f>
        <v>88.5</v>
      </c>
      <c r="H558" s="82"/>
      <c r="I558" s="82"/>
      <c r="J558" s="173" t="str">
        <f>'Igneous input'!M558</f>
        <v>63c</v>
      </c>
      <c r="K558" t="str">
        <f>'Igneous input'!Q558</f>
        <v>Plagioclase-bearing Dunite</v>
      </c>
    </row>
    <row r="559" spans="1:11">
      <c r="A559" s="79" t="str">
        <f>'Igneous input'!D559</f>
        <v>807-C5707A</v>
      </c>
      <c r="B559" s="79">
        <f>'Igneous input'!E559</f>
        <v>142</v>
      </c>
      <c r="C559" s="79">
        <f>'Igneous input'!F559</f>
        <v>2</v>
      </c>
      <c r="D559" s="78" t="str">
        <f>'Igneous input'!G559</f>
        <v>142-2</v>
      </c>
      <c r="E559" s="79">
        <f>'Igneous input'!H559</f>
        <v>0</v>
      </c>
      <c r="F559" s="79">
        <f>'Igneous input'!I559</f>
        <v>67</v>
      </c>
      <c r="H559" s="82"/>
      <c r="I559" s="82"/>
      <c r="J559" s="173" t="str">
        <f>'Igneous input'!M559</f>
        <v>63c</v>
      </c>
      <c r="K559" t="str">
        <f>'Igneous input'!Q559</f>
        <v>Plagioclase-bearing Dunite</v>
      </c>
    </row>
    <row r="560" spans="1:11">
      <c r="A560" s="79" t="str">
        <f>'Igneous input'!D560</f>
        <v>807-C5707A</v>
      </c>
      <c r="B560" s="79">
        <f>'Igneous input'!E560</f>
        <v>142</v>
      </c>
      <c r="C560" s="79">
        <f>'Igneous input'!F560</f>
        <v>2</v>
      </c>
      <c r="D560" s="78" t="str">
        <f>'Igneous input'!G560</f>
        <v>142-2</v>
      </c>
      <c r="E560" s="79">
        <f>'Igneous input'!H560</f>
        <v>67</v>
      </c>
      <c r="F560" s="79">
        <f>'Igneous input'!I560</f>
        <v>89</v>
      </c>
      <c r="H560" s="82"/>
      <c r="I560" s="82"/>
      <c r="J560" s="173" t="str">
        <f>'Igneous input'!M560</f>
        <v>64a</v>
      </c>
      <c r="K560" t="str">
        <f>'Igneous input'!Q560</f>
        <v>Plagioclase-bearing Dunite</v>
      </c>
    </row>
    <row r="561" spans="1:11">
      <c r="A561" s="79" t="str">
        <f>'Igneous input'!D561</f>
        <v>807-C5707A</v>
      </c>
      <c r="B561" s="79">
        <f>'Igneous input'!E561</f>
        <v>142</v>
      </c>
      <c r="C561" s="79">
        <f>'Igneous input'!F561</f>
        <v>3</v>
      </c>
      <c r="D561" s="78" t="str">
        <f>'Igneous input'!G561</f>
        <v>142-3</v>
      </c>
      <c r="E561" s="79">
        <f>'Igneous input'!H561</f>
        <v>0</v>
      </c>
      <c r="F561" s="79">
        <f>'Igneous input'!I561</f>
        <v>63.5</v>
      </c>
      <c r="H561" s="82"/>
      <c r="I561" s="82"/>
      <c r="J561" s="173" t="str">
        <f>'Igneous input'!M561</f>
        <v>64a</v>
      </c>
      <c r="K561" t="str">
        <f>'Igneous input'!Q561</f>
        <v>Plagioclase-bearing Dunite</v>
      </c>
    </row>
    <row r="562" spans="1:11">
      <c r="A562" s="79" t="str">
        <f>'Igneous input'!D562</f>
        <v>807-C5707A</v>
      </c>
      <c r="B562" s="79">
        <f>'Igneous input'!E562</f>
        <v>142</v>
      </c>
      <c r="C562" s="79">
        <f>'Igneous input'!F562</f>
        <v>3</v>
      </c>
      <c r="D562" s="78" t="str">
        <f>'Igneous input'!G562</f>
        <v>142-3</v>
      </c>
      <c r="E562" s="79">
        <f>'Igneous input'!H562</f>
        <v>63.5</v>
      </c>
      <c r="F562" s="79">
        <f>'Igneous input'!I562</f>
        <v>74</v>
      </c>
      <c r="H562" s="82"/>
      <c r="I562" s="82"/>
      <c r="J562" s="173" t="str">
        <f>'Igneous input'!M562</f>
        <v>64b</v>
      </c>
      <c r="K562" t="str">
        <f>'Igneous input'!Q562</f>
        <v>Plagioclase-bearing Dunite</v>
      </c>
    </row>
    <row r="563" spans="1:11">
      <c r="A563" s="79" t="str">
        <f>'Igneous input'!D563</f>
        <v>807-C5707A</v>
      </c>
      <c r="B563" s="79">
        <f>'Igneous input'!E563</f>
        <v>142</v>
      </c>
      <c r="C563" s="79">
        <f>'Igneous input'!F563</f>
        <v>4</v>
      </c>
      <c r="D563" s="78" t="str">
        <f>'Igneous input'!G563</f>
        <v>142-4</v>
      </c>
      <c r="E563" s="79">
        <f>'Igneous input'!H563</f>
        <v>0</v>
      </c>
      <c r="F563" s="79">
        <f>'Igneous input'!I563</f>
        <v>32.5</v>
      </c>
      <c r="H563" s="82"/>
      <c r="I563" s="82"/>
      <c r="J563" s="173" t="str">
        <f>'Igneous input'!M563</f>
        <v>64b</v>
      </c>
      <c r="K563" t="str">
        <f>'Igneous input'!Q563</f>
        <v>Plagioclase-bearing Dunite</v>
      </c>
    </row>
    <row r="564" spans="1:11">
      <c r="A564" s="79" t="str">
        <f>'Igneous input'!D564</f>
        <v>807-C5707A</v>
      </c>
      <c r="B564" s="79">
        <f>'Igneous input'!E564</f>
        <v>142</v>
      </c>
      <c r="C564" s="79">
        <f>'Igneous input'!F564</f>
        <v>4</v>
      </c>
      <c r="D564" s="78" t="str">
        <f>'Igneous input'!G564</f>
        <v>142-4</v>
      </c>
      <c r="E564" s="79">
        <f>'Igneous input'!H564</f>
        <v>32.5</v>
      </c>
      <c r="F564" s="79">
        <f>'Igneous input'!I564</f>
        <v>35.5</v>
      </c>
      <c r="H564" s="82"/>
      <c r="I564" s="82"/>
      <c r="J564" s="173" t="str">
        <f>'Igneous input'!M564</f>
        <v>64c</v>
      </c>
      <c r="K564" t="str">
        <f>'Igneous input'!Q564</f>
        <v xml:space="preserve"> Harzburgite</v>
      </c>
    </row>
    <row r="565" spans="1:11" s="122" customFormat="1">
      <c r="A565" s="215" t="str">
        <f>'Igneous input'!D565</f>
        <v>807-C5707A</v>
      </c>
      <c r="B565" s="215">
        <f>'Igneous input'!E565</f>
        <v>142</v>
      </c>
      <c r="C565" s="215">
        <f>'Igneous input'!F565</f>
        <v>4</v>
      </c>
      <c r="D565" s="216" t="str">
        <f>'Igneous input'!G565</f>
        <v>142-4</v>
      </c>
      <c r="E565" s="215">
        <f>'Igneous input'!H565</f>
        <v>35.5</v>
      </c>
      <c r="F565" s="215">
        <f>'Igneous input'!I565</f>
        <v>46.5</v>
      </c>
      <c r="G565" s="103"/>
      <c r="H565" s="104"/>
      <c r="I565" s="104"/>
      <c r="J565" s="217" t="str">
        <f>'Igneous input'!M565</f>
        <v>64d</v>
      </c>
      <c r="K565" s="122" t="str">
        <f>'Igneous input'!Q565</f>
        <v>Orthopyroxene-bearing  Dunite</v>
      </c>
    </row>
    <row r="566" spans="1:11">
      <c r="A566" s="79" t="str">
        <f>'Igneous input'!D566</f>
        <v>807-C5707A</v>
      </c>
      <c r="B566" s="79">
        <f>'Igneous input'!E566</f>
        <v>143</v>
      </c>
      <c r="C566" s="79">
        <f>'Igneous input'!F566</f>
        <v>1</v>
      </c>
      <c r="D566" s="78" t="str">
        <f>'Igneous input'!G566</f>
        <v>143-1</v>
      </c>
      <c r="E566" s="79">
        <f>'Igneous input'!H566</f>
        <v>0</v>
      </c>
      <c r="F566" s="79">
        <f>'Igneous input'!I566</f>
        <v>2.5</v>
      </c>
      <c r="H566" s="82"/>
      <c r="I566" s="82"/>
      <c r="J566" s="173" t="str">
        <f>'Igneous input'!M566</f>
        <v>64d</v>
      </c>
      <c r="K566" t="str">
        <f>'Igneous input'!Q566</f>
        <v>Orthopyroxene-bearing  Dunite</v>
      </c>
    </row>
    <row r="567" spans="1:11">
      <c r="A567" s="79" t="str">
        <f>'Igneous input'!D567</f>
        <v>807-C5707A</v>
      </c>
      <c r="B567" s="79">
        <f>'Igneous input'!E567</f>
        <v>143</v>
      </c>
      <c r="C567" s="79">
        <f>'Igneous input'!F567</f>
        <v>1</v>
      </c>
      <c r="D567" s="78" t="str">
        <f>'Igneous input'!G567</f>
        <v>143-1</v>
      </c>
      <c r="E567" s="79">
        <f>'Igneous input'!H567</f>
        <v>2.5</v>
      </c>
      <c r="F567" s="79">
        <f>'Igneous input'!I567</f>
        <v>12</v>
      </c>
      <c r="H567" s="82"/>
      <c r="I567" s="82"/>
      <c r="J567" s="173" t="str">
        <f>'Igneous input'!M567</f>
        <v>64e</v>
      </c>
      <c r="K567" t="str">
        <f>'Igneous input'!Q567</f>
        <v xml:space="preserve"> Harzburgite</v>
      </c>
    </row>
    <row r="568" spans="1:11">
      <c r="A568" s="79" t="str">
        <f>'Igneous input'!D568</f>
        <v>807-C5707A</v>
      </c>
      <c r="B568" s="79">
        <f>'Igneous input'!E568</f>
        <v>143</v>
      </c>
      <c r="C568" s="79">
        <f>'Igneous input'!F568</f>
        <v>1</v>
      </c>
      <c r="D568" s="78" t="str">
        <f>'Igneous input'!G568</f>
        <v>143-1</v>
      </c>
      <c r="E568" s="79">
        <f>'Igneous input'!H568</f>
        <v>12</v>
      </c>
      <c r="F568" s="79">
        <f>'Igneous input'!I568</f>
        <v>15</v>
      </c>
      <c r="H568" s="82"/>
      <c r="I568" s="82"/>
      <c r="J568" s="173" t="str">
        <f>'Igneous input'!M568</f>
        <v>64f</v>
      </c>
      <c r="K568" t="str">
        <f>'Igneous input'!Q568</f>
        <v>Clinopyroxene and plagioclase-bearing Harzburgite</v>
      </c>
    </row>
    <row r="569" spans="1:11">
      <c r="A569" s="79" t="str">
        <f>'Igneous input'!D569</f>
        <v>807-C5707A</v>
      </c>
      <c r="B569" s="79">
        <f>'Igneous input'!E569</f>
        <v>143</v>
      </c>
      <c r="C569" s="79">
        <f>'Igneous input'!F569</f>
        <v>1</v>
      </c>
      <c r="D569" s="78" t="str">
        <f>'Igneous input'!G569</f>
        <v>143-1</v>
      </c>
      <c r="E569" s="79">
        <f>'Igneous input'!H569</f>
        <v>15</v>
      </c>
      <c r="F569" s="79">
        <f>'Igneous input'!I569</f>
        <v>32</v>
      </c>
      <c r="H569" s="82"/>
      <c r="I569" s="82"/>
      <c r="J569" s="173" t="str">
        <f>'Igneous input'!M569</f>
        <v>64g</v>
      </c>
      <c r="K569" t="str">
        <f>'Igneous input'!Q569</f>
        <v xml:space="preserve"> Harzburgite</v>
      </c>
    </row>
    <row r="570" spans="1:11">
      <c r="A570" s="79" t="str">
        <f>'Igneous input'!D570</f>
        <v>807-C5707A</v>
      </c>
      <c r="B570" s="79">
        <f>'Igneous input'!E570</f>
        <v>143</v>
      </c>
      <c r="C570" s="79">
        <f>'Igneous input'!F570</f>
        <v>1</v>
      </c>
      <c r="D570" s="78" t="str">
        <f>'Igneous input'!G570</f>
        <v>143-1</v>
      </c>
      <c r="E570" s="79">
        <f>'Igneous input'!H570</f>
        <v>32</v>
      </c>
      <c r="F570" s="79">
        <f>'Igneous input'!I570</f>
        <v>34</v>
      </c>
      <c r="H570" s="82"/>
      <c r="I570" s="82"/>
      <c r="J570" s="173" t="str">
        <f>'Igneous input'!M570</f>
        <v>64h</v>
      </c>
      <c r="K570" t="str">
        <f>'Igneous input'!Q570</f>
        <v>Clinopyroxene and plagioclase-bearing Harzburgite</v>
      </c>
    </row>
    <row r="571" spans="1:11">
      <c r="A571" s="79" t="str">
        <f>'Igneous input'!D571</f>
        <v>807-C5707A</v>
      </c>
      <c r="B571" s="79">
        <f>'Igneous input'!E571</f>
        <v>143</v>
      </c>
      <c r="C571" s="79">
        <f>'Igneous input'!F571</f>
        <v>1</v>
      </c>
      <c r="D571" s="78" t="str">
        <f>'Igneous input'!G571</f>
        <v>143-1</v>
      </c>
      <c r="E571" s="79">
        <f>'Igneous input'!H571</f>
        <v>34</v>
      </c>
      <c r="F571" s="79">
        <f>'Igneous input'!I571</f>
        <v>84.5</v>
      </c>
      <c r="H571" s="82"/>
      <c r="I571" s="82"/>
      <c r="J571" s="173" t="str">
        <f>'Igneous input'!M571</f>
        <v>64i</v>
      </c>
      <c r="K571" t="str">
        <f>'Igneous input'!Q571</f>
        <v>Orthopyroxene-bearing  Dunite</v>
      </c>
    </row>
    <row r="572" spans="1:11">
      <c r="A572" s="79" t="str">
        <f>'Igneous input'!D572</f>
        <v>807-C5707A</v>
      </c>
      <c r="B572" s="79">
        <f>'Igneous input'!E572</f>
        <v>143</v>
      </c>
      <c r="C572" s="79">
        <f>'Igneous input'!F572</f>
        <v>2</v>
      </c>
      <c r="D572" s="78" t="str">
        <f>'Igneous input'!G572</f>
        <v>143-2</v>
      </c>
      <c r="E572" s="79">
        <f>'Igneous input'!H572</f>
        <v>0</v>
      </c>
      <c r="F572" s="79">
        <f>'Igneous input'!I572</f>
        <v>93.5</v>
      </c>
      <c r="H572" s="82"/>
      <c r="I572" s="82"/>
      <c r="J572" s="173" t="str">
        <f>'Igneous input'!M572</f>
        <v>64i</v>
      </c>
      <c r="K572" t="str">
        <f>'Igneous input'!Q572</f>
        <v>Orthopyroxene-bearing  Dunite</v>
      </c>
    </row>
    <row r="573" spans="1:11">
      <c r="A573" s="79" t="str">
        <f>'Igneous input'!D573</f>
        <v>807-C5707A</v>
      </c>
      <c r="B573" s="79">
        <f>'Igneous input'!E573</f>
        <v>143</v>
      </c>
      <c r="C573" s="79">
        <f>'Igneous input'!F573</f>
        <v>3</v>
      </c>
      <c r="D573" s="78" t="str">
        <f>'Igneous input'!G573</f>
        <v>143-3</v>
      </c>
      <c r="E573" s="79">
        <f>'Igneous input'!H573</f>
        <v>0</v>
      </c>
      <c r="F573" s="79">
        <f>'Igneous input'!I573</f>
        <v>76</v>
      </c>
      <c r="H573" s="82"/>
      <c r="I573" s="82"/>
      <c r="J573" s="173" t="str">
        <f>'Igneous input'!M573</f>
        <v>64j</v>
      </c>
      <c r="K573" t="str">
        <f>'Igneous input'!Q573</f>
        <v xml:space="preserve"> Harzburgite</v>
      </c>
    </row>
    <row r="574" spans="1:11">
      <c r="A574" s="79" t="str">
        <f>'Igneous input'!D574</f>
        <v>807-C5707A</v>
      </c>
      <c r="B574" s="79">
        <f>'Igneous input'!E574</f>
        <v>143</v>
      </c>
      <c r="C574" s="79">
        <f>'Igneous input'!F574</f>
        <v>3</v>
      </c>
      <c r="D574" s="78" t="str">
        <f>'Igneous input'!G574</f>
        <v>143-3</v>
      </c>
      <c r="E574" s="79">
        <f>'Igneous input'!H574</f>
        <v>76</v>
      </c>
      <c r="F574" s="79">
        <f>'Igneous input'!I574</f>
        <v>91</v>
      </c>
      <c r="H574" s="82"/>
      <c r="I574" s="82"/>
      <c r="J574" s="173" t="str">
        <f>'Igneous input'!M574</f>
        <v>64k</v>
      </c>
      <c r="K574" t="str">
        <f>'Igneous input'!Q574</f>
        <v>Clinopyroxene-bearing Harzburgite</v>
      </c>
    </row>
    <row r="575" spans="1:11">
      <c r="A575" s="79" t="str">
        <f>'Igneous input'!D575</f>
        <v>807-C5707A</v>
      </c>
      <c r="B575" s="79">
        <f>'Igneous input'!E575</f>
        <v>143</v>
      </c>
      <c r="C575" s="79">
        <f>'Igneous input'!F575</f>
        <v>3</v>
      </c>
      <c r="D575" s="78" t="str">
        <f>'Igneous input'!G575</f>
        <v>143-3</v>
      </c>
      <c r="E575" s="79">
        <f>'Igneous input'!H575</f>
        <v>91</v>
      </c>
      <c r="F575" s="79">
        <f>'Igneous input'!I575</f>
        <v>96</v>
      </c>
      <c r="H575" s="82"/>
      <c r="I575" s="82"/>
      <c r="J575" s="173" t="str">
        <f>'Igneous input'!M575</f>
        <v>64l</v>
      </c>
      <c r="K575" t="str">
        <f>'Igneous input'!Q575</f>
        <v xml:space="preserve"> Dunite</v>
      </c>
    </row>
    <row r="576" spans="1:11">
      <c r="A576" s="79" t="str">
        <f>'Igneous input'!D576</f>
        <v>807-C5707A</v>
      </c>
      <c r="B576" s="79">
        <f>'Igneous input'!E576</f>
        <v>143</v>
      </c>
      <c r="C576" s="79">
        <f>'Igneous input'!F576</f>
        <v>4</v>
      </c>
      <c r="D576" s="78" t="str">
        <f>'Igneous input'!G576</f>
        <v>143-4</v>
      </c>
      <c r="E576" s="79">
        <f>'Igneous input'!H576</f>
        <v>0</v>
      </c>
      <c r="F576" s="79">
        <f>'Igneous input'!I576</f>
        <v>8</v>
      </c>
      <c r="H576" s="82"/>
      <c r="I576" s="82"/>
      <c r="J576" s="173" t="str">
        <f>'Igneous input'!M576</f>
        <v>64l</v>
      </c>
      <c r="K576" t="str">
        <f>'Igneous input'!Q576</f>
        <v xml:space="preserve"> Dunite</v>
      </c>
    </row>
    <row r="577" spans="1:11">
      <c r="A577" s="79" t="str">
        <f>'Igneous input'!D577</f>
        <v>807-C5707A</v>
      </c>
      <c r="B577" s="79">
        <f>'Igneous input'!E577</f>
        <v>143</v>
      </c>
      <c r="C577" s="79">
        <f>'Igneous input'!F577</f>
        <v>4</v>
      </c>
      <c r="D577" s="78" t="str">
        <f>'Igneous input'!G577</f>
        <v>143-4</v>
      </c>
      <c r="E577" s="79">
        <f>'Igneous input'!H577</f>
        <v>8</v>
      </c>
      <c r="F577" s="79">
        <f>'Igneous input'!I577</f>
        <v>9</v>
      </c>
      <c r="H577" s="82"/>
      <c r="I577" s="82"/>
      <c r="J577" s="173" t="str">
        <f>'Igneous input'!M577</f>
        <v>64m</v>
      </c>
      <c r="K577" t="str">
        <f>'Igneous input'!Q577</f>
        <v>Spinel-rich Troctolite</v>
      </c>
    </row>
    <row r="578" spans="1:11">
      <c r="A578" s="79" t="str">
        <f>'Igneous input'!D578</f>
        <v>807-C5707A</v>
      </c>
      <c r="B578" s="79">
        <f>'Igneous input'!E578</f>
        <v>143</v>
      </c>
      <c r="C578" s="79">
        <f>'Igneous input'!F578</f>
        <v>4</v>
      </c>
      <c r="D578" s="78" t="str">
        <f>'Igneous input'!G578</f>
        <v>143-4</v>
      </c>
      <c r="E578" s="79">
        <f>'Igneous input'!H578</f>
        <v>9</v>
      </c>
      <c r="F578" s="79">
        <f>'Igneous input'!I578</f>
        <v>33</v>
      </c>
      <c r="H578" s="82"/>
      <c r="I578" s="82"/>
      <c r="J578" s="173" t="str">
        <f>'Igneous input'!M578</f>
        <v>64n</v>
      </c>
      <c r="K578" t="str">
        <f>'Igneous input'!Q578</f>
        <v xml:space="preserve"> Dunite</v>
      </c>
    </row>
    <row r="579" spans="1:11">
      <c r="A579" s="79" t="str">
        <f>'Igneous input'!D579</f>
        <v>807-C5707A</v>
      </c>
      <c r="B579" s="79">
        <f>'Igneous input'!E579</f>
        <v>144</v>
      </c>
      <c r="C579" s="79">
        <f>'Igneous input'!F579</f>
        <v>1</v>
      </c>
      <c r="D579" s="78" t="str">
        <f>'Igneous input'!G579</f>
        <v>144-1</v>
      </c>
      <c r="E579" s="79">
        <f>'Igneous input'!H579</f>
        <v>0</v>
      </c>
      <c r="F579" s="79">
        <f>'Igneous input'!I579</f>
        <v>5.5</v>
      </c>
      <c r="H579" s="82"/>
      <c r="I579" s="82"/>
      <c r="J579" s="173" t="str">
        <f>'Igneous input'!M579</f>
        <v>64n</v>
      </c>
      <c r="K579" t="str">
        <f>'Igneous input'!Q579</f>
        <v xml:space="preserve"> Dunite</v>
      </c>
    </row>
    <row r="580" spans="1:11">
      <c r="A580" s="79" t="str">
        <f>'Igneous input'!D580</f>
        <v>807-C5707A</v>
      </c>
      <c r="B580" s="79">
        <f>'Igneous input'!E580</f>
        <v>144</v>
      </c>
      <c r="C580" s="79">
        <f>'Igneous input'!F580</f>
        <v>1</v>
      </c>
      <c r="D580" s="78" t="str">
        <f>'Igneous input'!G580</f>
        <v>144-1</v>
      </c>
      <c r="E580" s="79">
        <f>'Igneous input'!H580</f>
        <v>5.5</v>
      </c>
      <c r="F580" s="79">
        <f>'Igneous input'!I580</f>
        <v>9</v>
      </c>
      <c r="H580" s="82"/>
      <c r="I580" s="82"/>
      <c r="J580" s="173" t="str">
        <f>'Igneous input'!M580</f>
        <v>64o</v>
      </c>
      <c r="K580" t="str">
        <f>'Igneous input'!Q580</f>
        <v>Plagioclase-bearing Dunite</v>
      </c>
    </row>
    <row r="581" spans="1:11">
      <c r="A581" s="79" t="str">
        <f>'Igneous input'!D581</f>
        <v>807-C5707A</v>
      </c>
      <c r="B581" s="79">
        <f>'Igneous input'!E581</f>
        <v>144</v>
      </c>
      <c r="C581" s="79">
        <f>'Igneous input'!F581</f>
        <v>1</v>
      </c>
      <c r="D581" s="78" t="str">
        <f>'Igneous input'!G581</f>
        <v>144-1</v>
      </c>
      <c r="E581" s="79">
        <f>'Igneous input'!H581</f>
        <v>9</v>
      </c>
      <c r="F581" s="79">
        <f>'Igneous input'!I581</f>
        <v>50.5</v>
      </c>
      <c r="H581" s="82"/>
      <c r="I581" s="82"/>
      <c r="J581" s="173" t="str">
        <f>'Igneous input'!M581</f>
        <v>64p</v>
      </c>
      <c r="K581" t="str">
        <f>'Igneous input'!Q581</f>
        <v xml:space="preserve"> Harzburgite</v>
      </c>
    </row>
    <row r="582" spans="1:11">
      <c r="A582" s="79" t="str">
        <f>'Igneous input'!D582</f>
        <v>807-C5707A</v>
      </c>
      <c r="B582" s="79">
        <f>'Igneous input'!E582</f>
        <v>144</v>
      </c>
      <c r="C582" s="79">
        <f>'Igneous input'!F582</f>
        <v>1</v>
      </c>
      <c r="D582" s="78" t="str">
        <f>'Igneous input'!G582</f>
        <v>144-1</v>
      </c>
      <c r="E582" s="79">
        <f>'Igneous input'!H582</f>
        <v>50.5</v>
      </c>
      <c r="F582" s="79">
        <f>'Igneous input'!I582</f>
        <v>53</v>
      </c>
      <c r="H582" s="82"/>
      <c r="I582" s="82"/>
      <c r="J582" s="173" t="str">
        <f>'Igneous input'!M582</f>
        <v>64q</v>
      </c>
      <c r="K582" t="str">
        <f>'Igneous input'!Q582</f>
        <v>Plagioclase-bearing Dunite</v>
      </c>
    </row>
    <row r="583" spans="1:11">
      <c r="A583" s="79" t="str">
        <f>'Igneous input'!D583</f>
        <v>807-C5707A</v>
      </c>
      <c r="B583" s="79">
        <f>'Igneous input'!E583</f>
        <v>144</v>
      </c>
      <c r="C583" s="79">
        <f>'Igneous input'!F583</f>
        <v>1</v>
      </c>
      <c r="D583" s="78" t="str">
        <f>'Igneous input'!G583</f>
        <v>144-1</v>
      </c>
      <c r="E583" s="79">
        <f>'Igneous input'!H583</f>
        <v>53</v>
      </c>
      <c r="F583" s="79">
        <f>'Igneous input'!I583</f>
        <v>66</v>
      </c>
      <c r="H583" s="82"/>
      <c r="I583" s="82"/>
      <c r="J583" s="173" t="str">
        <f>'Igneous input'!M583</f>
        <v>64r</v>
      </c>
      <c r="K583" t="str">
        <f>'Igneous input'!Q583</f>
        <v xml:space="preserve"> Dunite</v>
      </c>
    </row>
    <row r="584" spans="1:11">
      <c r="A584" s="79" t="str">
        <f>'Igneous input'!D584</f>
        <v>807-C5707A</v>
      </c>
      <c r="B584" s="79">
        <f>'Igneous input'!E584</f>
        <v>144</v>
      </c>
      <c r="C584" s="79">
        <f>'Igneous input'!F584</f>
        <v>2</v>
      </c>
      <c r="D584" s="78" t="str">
        <f>'Igneous input'!G584</f>
        <v>144-2</v>
      </c>
      <c r="E584" s="79">
        <f>'Igneous input'!H584</f>
        <v>0</v>
      </c>
      <c r="F584" s="79">
        <f>'Igneous input'!I584</f>
        <v>3</v>
      </c>
      <c r="H584" s="82"/>
      <c r="I584" s="82"/>
      <c r="J584" s="173" t="str">
        <f>'Igneous input'!M584</f>
        <v>64r</v>
      </c>
      <c r="K584" t="str">
        <f>'Igneous input'!Q584</f>
        <v xml:space="preserve"> Dunite</v>
      </c>
    </row>
    <row r="585" spans="1:11">
      <c r="A585" s="79" t="str">
        <f>'Igneous input'!D585</f>
        <v>807-C5707A</v>
      </c>
      <c r="B585" s="79">
        <f>'Igneous input'!E585</f>
        <v>144</v>
      </c>
      <c r="C585" s="79">
        <f>'Igneous input'!F585</f>
        <v>2</v>
      </c>
      <c r="D585" s="78" t="str">
        <f>'Igneous input'!G585</f>
        <v>144-2</v>
      </c>
      <c r="E585" s="79">
        <f>'Igneous input'!H585</f>
        <v>3</v>
      </c>
      <c r="F585" s="79">
        <f>'Igneous input'!I585</f>
        <v>33</v>
      </c>
      <c r="H585" s="82"/>
      <c r="I585" s="82"/>
      <c r="J585" s="173" t="str">
        <f>'Igneous input'!M585</f>
        <v>64s</v>
      </c>
      <c r="K585" t="str">
        <f>'Igneous input'!Q585</f>
        <v xml:space="preserve"> Harzburgite</v>
      </c>
    </row>
    <row r="586" spans="1:11">
      <c r="A586" s="79" t="str">
        <f>'Igneous input'!D586</f>
        <v>807-C5707A</v>
      </c>
      <c r="B586" s="79">
        <f>'Igneous input'!E586</f>
        <v>144</v>
      </c>
      <c r="C586" s="79">
        <f>'Igneous input'!F586</f>
        <v>2</v>
      </c>
      <c r="D586" s="78" t="str">
        <f>'Igneous input'!G586</f>
        <v>144-2</v>
      </c>
      <c r="E586" s="79">
        <f>'Igneous input'!H586</f>
        <v>33</v>
      </c>
      <c r="F586" s="79">
        <f>'Igneous input'!I586</f>
        <v>71</v>
      </c>
      <c r="H586" s="82"/>
      <c r="I586" s="82"/>
      <c r="J586" s="173" t="str">
        <f>'Igneous input'!M586</f>
        <v>64t</v>
      </c>
      <c r="K586" t="str">
        <f>'Igneous input'!Q586</f>
        <v xml:space="preserve"> Dunite</v>
      </c>
    </row>
    <row r="587" spans="1:11">
      <c r="A587" s="79" t="str">
        <f>'Igneous input'!D587</f>
        <v>807-C5707A</v>
      </c>
      <c r="B587" s="79">
        <f>'Igneous input'!E587</f>
        <v>144</v>
      </c>
      <c r="C587" s="79">
        <f>'Igneous input'!F587</f>
        <v>3</v>
      </c>
      <c r="D587" s="78" t="str">
        <f>'Igneous input'!G587</f>
        <v>144-3</v>
      </c>
      <c r="E587" s="79">
        <f>'Igneous input'!H587</f>
        <v>0</v>
      </c>
      <c r="F587" s="79">
        <f>'Igneous input'!I587</f>
        <v>36.5</v>
      </c>
      <c r="J587" s="173" t="str">
        <f>'Igneous input'!M587</f>
        <v>64t</v>
      </c>
      <c r="K587" t="str">
        <f>'Igneous input'!Q587</f>
        <v xml:space="preserve"> Dunite</v>
      </c>
    </row>
    <row r="588" spans="1:11">
      <c r="A588" s="79" t="str">
        <f>'Igneous input'!D588</f>
        <v>807-C5707A</v>
      </c>
      <c r="B588" s="79">
        <f>'Igneous input'!E588</f>
        <v>144</v>
      </c>
      <c r="C588" s="79">
        <f>'Igneous input'!F588</f>
        <v>3</v>
      </c>
      <c r="D588" s="78" t="str">
        <f>'Igneous input'!G588</f>
        <v>144-3</v>
      </c>
      <c r="E588" s="79">
        <f>'Igneous input'!H588</f>
        <v>36.5</v>
      </c>
      <c r="F588" s="79">
        <f>'Igneous input'!I588</f>
        <v>86</v>
      </c>
      <c r="J588" s="173" t="str">
        <f>'Igneous input'!M588</f>
        <v>64u</v>
      </c>
      <c r="K588" t="str">
        <f>'Igneous input'!Q588</f>
        <v xml:space="preserve"> Harzburgite</v>
      </c>
    </row>
    <row r="589" spans="1:11">
      <c r="A589" s="79" t="str">
        <f>'Igneous input'!D589</f>
        <v>807-C5707A</v>
      </c>
      <c r="B589" s="79">
        <f>'Igneous input'!E589</f>
        <v>144</v>
      </c>
      <c r="C589" s="79">
        <f>'Igneous input'!F589</f>
        <v>4</v>
      </c>
      <c r="D589" s="78" t="str">
        <f>'Igneous input'!G589</f>
        <v>144-4</v>
      </c>
      <c r="E589" s="79">
        <f>'Igneous input'!H589</f>
        <v>0</v>
      </c>
      <c r="F589" s="79">
        <f>'Igneous input'!I589</f>
        <v>71</v>
      </c>
      <c r="J589" s="173" t="str">
        <f>'Igneous input'!M589</f>
        <v>64u</v>
      </c>
      <c r="K589" t="str">
        <f>'Igneous input'!Q589</f>
        <v xml:space="preserve"> Harzburgite</v>
      </c>
    </row>
    <row r="590" spans="1:11">
      <c r="A590" s="79" t="str">
        <f>'Igneous input'!D590</f>
        <v>807-C5707A</v>
      </c>
      <c r="B590" s="79">
        <f>'Igneous input'!E590</f>
        <v>144</v>
      </c>
      <c r="C590" s="79">
        <f>'Igneous input'!F590</f>
        <v>4</v>
      </c>
      <c r="D590" s="78" t="str">
        <f>'Igneous input'!G590</f>
        <v>144-4</v>
      </c>
      <c r="E590" s="79">
        <f>'Igneous input'!H590</f>
        <v>71</v>
      </c>
      <c r="F590" s="79">
        <f>'Igneous input'!I590</f>
        <v>71.5</v>
      </c>
      <c r="J590" s="173" t="str">
        <f>'Igneous input'!M590</f>
        <v>64v</v>
      </c>
      <c r="K590" t="str">
        <f>'Igneous input'!Q590</f>
        <v xml:space="preserve"> Anorthosite</v>
      </c>
    </row>
    <row r="591" spans="1:11">
      <c r="A591" s="79" t="str">
        <f>'Igneous input'!D591</f>
        <v>807-C5707A</v>
      </c>
      <c r="B591" s="79">
        <f>'Igneous input'!E591</f>
        <v>144</v>
      </c>
      <c r="C591" s="79">
        <f>'Igneous input'!F591</f>
        <v>4</v>
      </c>
      <c r="D591" s="78" t="str">
        <f>'Igneous input'!G591</f>
        <v>144-4</v>
      </c>
      <c r="E591" s="79">
        <f>'Igneous input'!H591</f>
        <v>71.5</v>
      </c>
      <c r="F591" s="79">
        <f>'Igneous input'!I591</f>
        <v>82</v>
      </c>
      <c r="J591" s="173" t="str">
        <f>'Igneous input'!M591</f>
        <v>64w</v>
      </c>
      <c r="K591" t="str">
        <f>'Igneous input'!Q591</f>
        <v xml:space="preserve"> Harzburgite</v>
      </c>
    </row>
    <row r="592" spans="1:11">
      <c r="A592" s="79" t="str">
        <f>'Igneous input'!D592</f>
        <v>807-C5707A</v>
      </c>
      <c r="B592" s="79">
        <f>'Igneous input'!E592</f>
        <v>145</v>
      </c>
      <c r="C592" s="79">
        <f>'Igneous input'!F592</f>
        <v>1</v>
      </c>
      <c r="D592" s="78" t="str">
        <f>'Igneous input'!G592</f>
        <v>145-1</v>
      </c>
      <c r="E592" s="79">
        <f>'Igneous input'!H592</f>
        <v>0</v>
      </c>
      <c r="F592" s="79">
        <f>'Igneous input'!I592</f>
        <v>95</v>
      </c>
      <c r="J592" s="173" t="str">
        <f>'Igneous input'!M592</f>
        <v>64w</v>
      </c>
      <c r="K592" t="str">
        <f>'Igneous input'!Q592</f>
        <v xml:space="preserve"> Harzburgite</v>
      </c>
    </row>
    <row r="593" spans="1:11">
      <c r="A593" s="79" t="str">
        <f>'Igneous input'!D593</f>
        <v>807-C5707A</v>
      </c>
      <c r="B593" s="79">
        <f>'Igneous input'!E593</f>
        <v>145</v>
      </c>
      <c r="C593" s="79">
        <f>'Igneous input'!F593</f>
        <v>2</v>
      </c>
      <c r="D593" s="78" t="str">
        <f>'Igneous input'!G593</f>
        <v>145-2</v>
      </c>
      <c r="E593" s="79">
        <f>'Igneous input'!H593</f>
        <v>0</v>
      </c>
      <c r="F593" s="79">
        <f>'Igneous input'!I593</f>
        <v>32.5</v>
      </c>
      <c r="J593" s="173" t="str">
        <f>'Igneous input'!M593</f>
        <v>64w</v>
      </c>
      <c r="K593" t="str">
        <f>'Igneous input'!Q593</f>
        <v xml:space="preserve"> Harzburgite</v>
      </c>
    </row>
    <row r="594" spans="1:11">
      <c r="A594" s="79" t="str">
        <f>'Igneous input'!D594</f>
        <v>807-C5707A</v>
      </c>
      <c r="B594" s="79">
        <f>'Igneous input'!E594</f>
        <v>145</v>
      </c>
      <c r="C594" s="79">
        <f>'Igneous input'!F594</f>
        <v>2</v>
      </c>
      <c r="D594" s="78" t="str">
        <f>'Igneous input'!G594</f>
        <v>145-2</v>
      </c>
      <c r="E594" s="79">
        <f>'Igneous input'!H594</f>
        <v>32.5</v>
      </c>
      <c r="F594" s="79">
        <f>'Igneous input'!I594</f>
        <v>83</v>
      </c>
      <c r="J594" s="173" t="str">
        <f>'Igneous input'!M594</f>
        <v>64x</v>
      </c>
      <c r="K594" t="str">
        <f>'Igneous input'!Q594</f>
        <v>Orthopyroxene-bearing  Dunite</v>
      </c>
    </row>
    <row r="595" spans="1:11">
      <c r="A595" s="79" t="str">
        <f>'Igneous input'!D595</f>
        <v>807-C5707A</v>
      </c>
      <c r="B595" s="79">
        <f>'Igneous input'!E595</f>
        <v>145</v>
      </c>
      <c r="C595" s="79">
        <f>'Igneous input'!F595</f>
        <v>3</v>
      </c>
      <c r="D595" s="78" t="str">
        <f>'Igneous input'!G595</f>
        <v>145-3</v>
      </c>
      <c r="E595" s="79">
        <f>'Igneous input'!H595</f>
        <v>0</v>
      </c>
      <c r="F595" s="79">
        <f>'Igneous input'!I595</f>
        <v>77.5</v>
      </c>
      <c r="J595" s="173" t="str">
        <f>'Igneous input'!M595</f>
        <v>64x</v>
      </c>
      <c r="K595" t="str">
        <f>'Igneous input'!Q595</f>
        <v>Orthopyroxene-bearing  Dunite</v>
      </c>
    </row>
    <row r="596" spans="1:11">
      <c r="A596" s="79" t="str">
        <f>'Igneous input'!D596</f>
        <v>807-C5707A</v>
      </c>
      <c r="B596" s="79">
        <f>'Igneous input'!E596</f>
        <v>145</v>
      </c>
      <c r="C596" s="79">
        <f>'Igneous input'!F596</f>
        <v>4</v>
      </c>
      <c r="D596" s="78" t="str">
        <f>'Igneous input'!G596</f>
        <v>145-4</v>
      </c>
      <c r="E596" s="79">
        <f>'Igneous input'!H596</f>
        <v>0</v>
      </c>
      <c r="F596" s="79">
        <f>'Igneous input'!I596</f>
        <v>62</v>
      </c>
      <c r="J596" s="173" t="str">
        <f>'Igneous input'!M596</f>
        <v>64x</v>
      </c>
      <c r="K596" t="str">
        <f>'Igneous input'!Q596</f>
        <v>Orthopyroxene-bearing  Dunite</v>
      </c>
    </row>
    <row r="597" spans="1:11">
      <c r="A597" s="79" t="str">
        <f>'Igneous input'!D597</f>
        <v>807-C5707A</v>
      </c>
      <c r="B597" s="79">
        <f>'Igneous input'!E597</f>
        <v>146</v>
      </c>
      <c r="C597" s="79">
        <f>'Igneous input'!F597</f>
        <v>1</v>
      </c>
      <c r="D597" s="78" t="str">
        <f>'Igneous input'!G597</f>
        <v>146-1</v>
      </c>
      <c r="E597" s="79">
        <f>'Igneous input'!H597</f>
        <v>0</v>
      </c>
      <c r="F597" s="79">
        <f>'Igneous input'!I597</f>
        <v>55</v>
      </c>
      <c r="J597" s="173" t="str">
        <f>'Igneous input'!M597</f>
        <v>64x</v>
      </c>
      <c r="K597" t="str">
        <f>'Igneous input'!Q597</f>
        <v>Orthopyroxene-bearing  Dunite</v>
      </c>
    </row>
    <row r="598" spans="1:11">
      <c r="A598" s="79" t="str">
        <f>'Igneous input'!D598</f>
        <v>807-C5707A</v>
      </c>
      <c r="B598" s="79">
        <f>'Igneous input'!E598</f>
        <v>146</v>
      </c>
      <c r="C598" s="79">
        <f>'Igneous input'!F598</f>
        <v>1</v>
      </c>
      <c r="D598" s="78" t="str">
        <f>'Igneous input'!G598</f>
        <v>146-1</v>
      </c>
      <c r="E598" s="79">
        <f>'Igneous input'!H598</f>
        <v>55</v>
      </c>
      <c r="F598" s="79">
        <f>'Igneous input'!I598</f>
        <v>65.5</v>
      </c>
      <c r="J598" s="173" t="str">
        <f>'Igneous input'!M598</f>
        <v>64y</v>
      </c>
      <c r="K598" t="str">
        <f>'Igneous input'!Q598</f>
        <v>Plagioclase-bearing Dunite</v>
      </c>
    </row>
    <row r="599" spans="1:11">
      <c r="A599" s="79" t="str">
        <f>'Igneous input'!D599</f>
        <v>807-C5707A</v>
      </c>
      <c r="B599" s="79">
        <f>'Igneous input'!E599</f>
        <v>146</v>
      </c>
      <c r="C599" s="79">
        <f>'Igneous input'!F599</f>
        <v>1</v>
      </c>
      <c r="D599" s="78" t="str">
        <f>'Igneous input'!G599</f>
        <v>146-1</v>
      </c>
      <c r="E599" s="79">
        <f>'Igneous input'!H599</f>
        <v>65.5</v>
      </c>
      <c r="F599" s="79">
        <f>'Igneous input'!I599</f>
        <v>69.5</v>
      </c>
      <c r="J599" s="173" t="str">
        <f>'Igneous input'!M599</f>
        <v>64z</v>
      </c>
      <c r="K599" t="str">
        <f>'Igneous input'!Q599</f>
        <v xml:space="preserve"> Dunite</v>
      </c>
    </row>
    <row r="600" spans="1:11">
      <c r="A600" s="79" t="str">
        <f>'Igneous input'!D600</f>
        <v>807-C5707A</v>
      </c>
      <c r="B600" s="79">
        <f>'Igneous input'!E600</f>
        <v>146</v>
      </c>
      <c r="C600" s="79">
        <f>'Igneous input'!F600</f>
        <v>2</v>
      </c>
      <c r="D600" s="78" t="str">
        <f>'Igneous input'!G600</f>
        <v>146-2</v>
      </c>
      <c r="E600" s="79">
        <f>'Igneous input'!H600</f>
        <v>0</v>
      </c>
      <c r="F600" s="79">
        <f>'Igneous input'!I600</f>
        <v>11</v>
      </c>
      <c r="J600" s="173" t="str">
        <f>'Igneous input'!M600</f>
        <v>64z</v>
      </c>
      <c r="K600" t="str">
        <f>'Igneous input'!Q600</f>
        <v xml:space="preserve"> Dunite</v>
      </c>
    </row>
    <row r="601" spans="1:11">
      <c r="A601" s="79" t="str">
        <f>'Igneous input'!D601</f>
        <v>807-C5707A</v>
      </c>
      <c r="B601" s="79">
        <f>'Igneous input'!E601</f>
        <v>146</v>
      </c>
      <c r="C601" s="79">
        <f>'Igneous input'!F601</f>
        <v>2</v>
      </c>
      <c r="D601" s="78" t="str">
        <f>'Igneous input'!G601</f>
        <v>146-2</v>
      </c>
      <c r="E601" s="79">
        <f>'Igneous input'!H601</f>
        <v>11</v>
      </c>
      <c r="F601" s="79">
        <f>'Igneous input'!I601</f>
        <v>32.5</v>
      </c>
      <c r="J601" s="173" t="str">
        <f>'Igneous input'!M601</f>
        <v>64aa</v>
      </c>
      <c r="K601" t="str">
        <f>'Igneous input'!Q601</f>
        <v xml:space="preserve"> Harzburgite</v>
      </c>
    </row>
    <row r="602" spans="1:11">
      <c r="A602" s="79" t="str">
        <f>'Igneous input'!D602</f>
        <v>807-C5707A</v>
      </c>
      <c r="B602" s="79">
        <f>'Igneous input'!E602</f>
        <v>146</v>
      </c>
      <c r="C602" s="79">
        <f>'Igneous input'!F602</f>
        <v>2</v>
      </c>
      <c r="D602" s="78" t="str">
        <f>'Igneous input'!G602</f>
        <v>146-2</v>
      </c>
      <c r="E602" s="79">
        <f>'Igneous input'!H602</f>
        <v>32.5</v>
      </c>
      <c r="F602" s="79">
        <f>'Igneous input'!I602</f>
        <v>53.5</v>
      </c>
      <c r="J602" s="173" t="str">
        <f>'Igneous input'!M602</f>
        <v>64ab</v>
      </c>
      <c r="K602" t="str">
        <f>'Igneous input'!Q602</f>
        <v>Plagioclase-bearing Dunite</v>
      </c>
    </row>
    <row r="603" spans="1:11">
      <c r="A603" s="79" t="str">
        <f>'Igneous input'!D603</f>
        <v>807-C5707A</v>
      </c>
      <c r="B603" s="79">
        <f>'Igneous input'!E603</f>
        <v>146</v>
      </c>
      <c r="C603" s="79">
        <f>'Igneous input'!F603</f>
        <v>2</v>
      </c>
      <c r="D603" s="78" t="str">
        <f>'Igneous input'!G603</f>
        <v>146-2</v>
      </c>
      <c r="E603" s="79">
        <f>'Igneous input'!H603</f>
        <v>53.5</v>
      </c>
      <c r="F603" s="79">
        <f>'Igneous input'!I603</f>
        <v>65.5</v>
      </c>
      <c r="J603" s="173" t="str">
        <f>'Igneous input'!M603</f>
        <v>64ac</v>
      </c>
      <c r="K603" t="str">
        <f>'Igneous input'!Q603</f>
        <v xml:space="preserve"> Harzburgite</v>
      </c>
    </row>
    <row r="604" spans="1:11">
      <c r="A604" s="79" t="str">
        <f>'Igneous input'!D604</f>
        <v>807-C5707A</v>
      </c>
      <c r="B604" s="79">
        <f>'Igneous input'!E604</f>
        <v>146</v>
      </c>
      <c r="C604" s="79">
        <f>'Igneous input'!F604</f>
        <v>2</v>
      </c>
      <c r="D604" s="78" t="str">
        <f>'Igneous input'!G604</f>
        <v>146-2</v>
      </c>
      <c r="E604" s="79">
        <f>'Igneous input'!H604</f>
        <v>65.5</v>
      </c>
      <c r="F604" s="79">
        <f>'Igneous input'!I604</f>
        <v>78</v>
      </c>
      <c r="J604" s="173" t="str">
        <f>'Igneous input'!M604</f>
        <v>64ad</v>
      </c>
      <c r="K604" t="str">
        <f>'Igneous input'!Q604</f>
        <v xml:space="preserve"> Dunite</v>
      </c>
    </row>
    <row r="605" spans="1:11">
      <c r="A605" s="79" t="str">
        <f>'Igneous input'!D605</f>
        <v>807-C5707A</v>
      </c>
      <c r="B605" s="79">
        <f>'Igneous input'!E605</f>
        <v>146</v>
      </c>
      <c r="C605" s="79">
        <f>'Igneous input'!F605</f>
        <v>3</v>
      </c>
      <c r="D605" s="78" t="str">
        <f>'Igneous input'!G605</f>
        <v>146-3</v>
      </c>
      <c r="E605" s="79">
        <f>'Igneous input'!H605</f>
        <v>0</v>
      </c>
      <c r="F605" s="79">
        <f>'Igneous input'!I605</f>
        <v>28</v>
      </c>
      <c r="J605" s="173" t="str">
        <f>'Igneous input'!M605</f>
        <v>64ad</v>
      </c>
      <c r="K605" t="str">
        <f>'Igneous input'!Q605</f>
        <v xml:space="preserve"> Dunite</v>
      </c>
    </row>
    <row r="606" spans="1:11">
      <c r="A606" s="79" t="str">
        <f>'Igneous input'!D606</f>
        <v>807-C5707A</v>
      </c>
      <c r="B606" s="79">
        <f>'Igneous input'!E606</f>
        <v>146</v>
      </c>
      <c r="C606" s="79">
        <f>'Igneous input'!F606</f>
        <v>3</v>
      </c>
      <c r="D606" s="78" t="str">
        <f>'Igneous input'!G606</f>
        <v>146-3</v>
      </c>
      <c r="E606" s="79">
        <f>'Igneous input'!H606</f>
        <v>0</v>
      </c>
      <c r="F606" s="79">
        <f>'Igneous input'!I606</f>
        <v>31.5</v>
      </c>
      <c r="J606" s="173" t="str">
        <f>'Igneous input'!M606</f>
        <v>64ae</v>
      </c>
      <c r="K606" t="str">
        <f>'Igneous input'!Q606</f>
        <v xml:space="preserve"> Harzburgite</v>
      </c>
    </row>
    <row r="607" spans="1:11">
      <c r="A607" s="79" t="str">
        <f>'Igneous input'!D607</f>
        <v>807-C5707A</v>
      </c>
      <c r="B607" s="79">
        <f>'Igneous input'!E607</f>
        <v>146</v>
      </c>
      <c r="C607" s="79">
        <f>'Igneous input'!F607</f>
        <v>3</v>
      </c>
      <c r="D607" s="78" t="str">
        <f>'Igneous input'!G607</f>
        <v>146-3</v>
      </c>
      <c r="E607" s="79">
        <f>'Igneous input'!H607</f>
        <v>0</v>
      </c>
      <c r="F607" s="79">
        <f>'Igneous input'!I607</f>
        <v>56</v>
      </c>
      <c r="J607" s="173" t="str">
        <f>'Igneous input'!M607</f>
        <v>64af</v>
      </c>
      <c r="K607" t="str">
        <f>'Igneous input'!Q607</f>
        <v xml:space="preserve"> Dunite</v>
      </c>
    </row>
    <row r="608" spans="1:11">
      <c r="A608" s="79" t="str">
        <f>'Igneous input'!D608</f>
        <v>807-C5707A</v>
      </c>
      <c r="B608" s="79">
        <f>'Igneous input'!E608</f>
        <v>146</v>
      </c>
      <c r="C608" s="79">
        <f>'Igneous input'!F608</f>
        <v>3</v>
      </c>
      <c r="D608" s="78" t="str">
        <f>'Igneous input'!G608</f>
        <v>146-3</v>
      </c>
      <c r="E608" s="79">
        <f>'Igneous input'!H608</f>
        <v>0</v>
      </c>
      <c r="F608" s="79">
        <f>'Igneous input'!I608</f>
        <v>68</v>
      </c>
      <c r="J608" s="173" t="str">
        <f>'Igneous input'!M608</f>
        <v>64ag</v>
      </c>
      <c r="K608" t="str">
        <f>'Igneous input'!Q608</f>
        <v xml:space="preserve"> Harzburgite</v>
      </c>
    </row>
    <row r="609" spans="1:11">
      <c r="A609" s="79" t="str">
        <f>'Igneous input'!D609</f>
        <v>807-C5707A</v>
      </c>
      <c r="B609" s="79">
        <f>'Igneous input'!E609</f>
        <v>146</v>
      </c>
      <c r="C609" s="79">
        <f>'Igneous input'!F609</f>
        <v>4</v>
      </c>
      <c r="D609" s="78" t="str">
        <f>'Igneous input'!G609</f>
        <v>146-4</v>
      </c>
      <c r="E609" s="79">
        <f>'Igneous input'!H609</f>
        <v>0</v>
      </c>
      <c r="F609" s="79">
        <f>'Igneous input'!I609</f>
        <v>38</v>
      </c>
      <c r="J609" s="173" t="str">
        <f>'Igneous input'!M609</f>
        <v>64ag</v>
      </c>
      <c r="K609" t="str">
        <f>'Igneous input'!Q609</f>
        <v xml:space="preserve"> Harzburgite</v>
      </c>
    </row>
    <row r="610" spans="1:11">
      <c r="A610" s="79" t="str">
        <f>'Igneous input'!D610</f>
        <v>807-C5707A</v>
      </c>
      <c r="B610" s="79">
        <f>'Igneous input'!E610</f>
        <v>146</v>
      </c>
      <c r="C610" s="79">
        <f>'Igneous input'!F610</f>
        <v>4</v>
      </c>
      <c r="D610" s="78" t="str">
        <f>'Igneous input'!G610</f>
        <v>146-4</v>
      </c>
      <c r="E610" s="79">
        <f>'Igneous input'!H610</f>
        <v>38</v>
      </c>
      <c r="F610" s="79">
        <f>'Igneous input'!I610</f>
        <v>64</v>
      </c>
      <c r="J610" s="173" t="str">
        <f>'Igneous input'!M610</f>
        <v>64ah</v>
      </c>
      <c r="K610" t="str">
        <f>'Igneous input'!Q610</f>
        <v xml:space="preserve"> Dunite</v>
      </c>
    </row>
    <row r="611" spans="1:11">
      <c r="A611" s="79" t="str">
        <f>'Igneous input'!D611</f>
        <v>807-C5707A</v>
      </c>
      <c r="B611" s="79">
        <f>'Igneous input'!E611</f>
        <v>146</v>
      </c>
      <c r="C611" s="79">
        <f>'Igneous input'!F611</f>
        <v>4</v>
      </c>
      <c r="D611" s="78" t="str">
        <f>'Igneous input'!G611</f>
        <v>146-4</v>
      </c>
      <c r="E611" s="79">
        <f>'Igneous input'!H611</f>
        <v>64</v>
      </c>
      <c r="F611" s="79">
        <f>'Igneous input'!I611</f>
        <v>83.5</v>
      </c>
      <c r="J611" s="173" t="str">
        <f>'Igneous input'!M611</f>
        <v>64ai</v>
      </c>
      <c r="K611" t="str">
        <f>'Igneous input'!Q611</f>
        <v>Clinopyroxene-bearing Harzburgite</v>
      </c>
    </row>
    <row r="612" spans="1:11">
      <c r="A612" s="79" t="str">
        <f>'Igneous input'!D612</f>
        <v>807-C5707A</v>
      </c>
      <c r="B612" s="79">
        <f>'Igneous input'!E612</f>
        <v>147</v>
      </c>
      <c r="C612" s="79">
        <f>'Igneous input'!F612</f>
        <v>1</v>
      </c>
      <c r="D612" s="78" t="str">
        <f>'Igneous input'!G612</f>
        <v>147-1</v>
      </c>
      <c r="E612" s="79">
        <f>'Igneous input'!H612</f>
        <v>0</v>
      </c>
      <c r="F612" s="79">
        <f>'Igneous input'!I612</f>
        <v>86.5</v>
      </c>
      <c r="J612" s="173" t="str">
        <f>'Igneous input'!M612</f>
        <v>64ai</v>
      </c>
      <c r="K612" t="str">
        <f>'Igneous input'!Q612</f>
        <v>Clinopyroxene-bearing Harzburgite</v>
      </c>
    </row>
    <row r="613" spans="1:11">
      <c r="A613" s="79" t="str">
        <f>'Igneous input'!D613</f>
        <v>807-C5707A</v>
      </c>
      <c r="B613" s="79">
        <f>'Igneous input'!E613</f>
        <v>147</v>
      </c>
      <c r="C613" s="79">
        <f>'Igneous input'!F613</f>
        <v>2</v>
      </c>
      <c r="D613" s="78" t="str">
        <f>'Igneous input'!G613</f>
        <v>147-2</v>
      </c>
      <c r="E613" s="79">
        <f>'Igneous input'!H613</f>
        <v>0</v>
      </c>
      <c r="F613" s="79">
        <f>'Igneous input'!I613</f>
        <v>9.5</v>
      </c>
      <c r="J613" s="173" t="str">
        <f>'Igneous input'!M613</f>
        <v>64ai</v>
      </c>
      <c r="K613" t="str">
        <f>'Igneous input'!Q613</f>
        <v>Clinopyroxene-bearing Harzburgite</v>
      </c>
    </row>
    <row r="614" spans="1:11">
      <c r="A614" s="79" t="str">
        <f>'Igneous input'!D614</f>
        <v>807-C5707A</v>
      </c>
      <c r="B614" s="79">
        <f>'Igneous input'!E614</f>
        <v>147</v>
      </c>
      <c r="C614" s="79">
        <f>'Igneous input'!F614</f>
        <v>2</v>
      </c>
      <c r="D614" s="78" t="str">
        <f>'Igneous input'!G614</f>
        <v>147-2</v>
      </c>
      <c r="E614" s="79">
        <f>'Igneous input'!H614</f>
        <v>9.5</v>
      </c>
      <c r="F614" s="79">
        <f>'Igneous input'!I614</f>
        <v>24.5</v>
      </c>
      <c r="J614" s="173" t="str">
        <f>'Igneous input'!M614</f>
        <v>64aj</v>
      </c>
      <c r="K614" t="str">
        <f>'Igneous input'!Q614</f>
        <v xml:space="preserve"> Gabbro</v>
      </c>
    </row>
    <row r="615" spans="1:11">
      <c r="A615" s="79" t="str">
        <f>'Igneous input'!D615</f>
        <v>807-C5707A</v>
      </c>
      <c r="B615" s="79">
        <f>'Igneous input'!E615</f>
        <v>147</v>
      </c>
      <c r="C615" s="79">
        <f>'Igneous input'!F615</f>
        <v>2</v>
      </c>
      <c r="D615" s="78" t="str">
        <f>'Igneous input'!G615</f>
        <v>147-2</v>
      </c>
      <c r="E615" s="79">
        <f>'Igneous input'!H615</f>
        <v>24.5</v>
      </c>
      <c r="F615" s="79">
        <f>'Igneous input'!I615</f>
        <v>57</v>
      </c>
      <c r="J615" s="173" t="str">
        <f>'Igneous input'!M615</f>
        <v>64ak</v>
      </c>
      <c r="K615" t="str">
        <f>'Igneous input'!Q615</f>
        <v xml:space="preserve"> Harzburgite</v>
      </c>
    </row>
    <row r="616" spans="1:11">
      <c r="A616" s="79" t="str">
        <f>'Igneous input'!D616</f>
        <v>807-C5707A</v>
      </c>
      <c r="B616" s="79">
        <f>'Igneous input'!E616</f>
        <v>147</v>
      </c>
      <c r="C616" s="79">
        <f>'Igneous input'!F616</f>
        <v>2</v>
      </c>
      <c r="D616" s="78" t="str">
        <f>'Igneous input'!G616</f>
        <v>147-2</v>
      </c>
      <c r="E616" s="79">
        <f>'Igneous input'!H616</f>
        <v>57</v>
      </c>
      <c r="F616" s="79">
        <f>'Igneous input'!I616</f>
        <v>71</v>
      </c>
      <c r="J616" s="173" t="str">
        <f>'Igneous input'!M616</f>
        <v>64al</v>
      </c>
      <c r="K616" t="str">
        <f>'Igneous input'!Q616</f>
        <v xml:space="preserve"> Gabbronorite</v>
      </c>
    </row>
    <row r="617" spans="1:11">
      <c r="A617" s="79" t="str">
        <f>'Igneous input'!D617</f>
        <v>807-C5707A</v>
      </c>
      <c r="B617" s="79">
        <f>'Igneous input'!E617</f>
        <v>147</v>
      </c>
      <c r="C617" s="79">
        <f>'Igneous input'!F617</f>
        <v>2</v>
      </c>
      <c r="D617" s="78" t="str">
        <f>'Igneous input'!G617</f>
        <v>147-2</v>
      </c>
      <c r="E617" s="79">
        <f>'Igneous input'!H617</f>
        <v>71</v>
      </c>
      <c r="F617" s="79">
        <f>'Igneous input'!I617</f>
        <v>81</v>
      </c>
      <c r="J617" s="173" t="str">
        <f>'Igneous input'!M617</f>
        <v>64am</v>
      </c>
      <c r="K617" t="str">
        <f>'Igneous input'!Q617</f>
        <v xml:space="preserve"> Harzburgite</v>
      </c>
    </row>
    <row r="618" spans="1:11">
      <c r="A618" s="79" t="str">
        <f>'Igneous input'!D618</f>
        <v>807-C5707A</v>
      </c>
      <c r="B618" s="79">
        <f>'Igneous input'!E618</f>
        <v>147</v>
      </c>
      <c r="C618" s="79">
        <f>'Igneous input'!F618</f>
        <v>3</v>
      </c>
      <c r="D618" s="78" t="str">
        <f>'Igneous input'!G618</f>
        <v>147-3</v>
      </c>
      <c r="E618" s="79">
        <f>'Igneous input'!H618</f>
        <v>0</v>
      </c>
      <c r="F618" s="79">
        <f>'Igneous input'!I618</f>
        <v>16</v>
      </c>
      <c r="J618" s="173" t="str">
        <f>'Igneous input'!M618</f>
        <v>64am</v>
      </c>
      <c r="K618" t="str">
        <f>'Igneous input'!Q618</f>
        <v xml:space="preserve"> Harzburgite</v>
      </c>
    </row>
    <row r="619" spans="1:11">
      <c r="A619" s="79" t="str">
        <f>'Igneous input'!D619</f>
        <v>807-C5707A</v>
      </c>
      <c r="B619" s="79">
        <f>'Igneous input'!E619</f>
        <v>147</v>
      </c>
      <c r="C619" s="79">
        <f>'Igneous input'!F619</f>
        <v>3</v>
      </c>
      <c r="D619" s="78" t="str">
        <f>'Igneous input'!G619</f>
        <v>147-3</v>
      </c>
      <c r="E619" s="79">
        <f>'Igneous input'!H619</f>
        <v>16</v>
      </c>
      <c r="F619" s="79">
        <f>'Igneous input'!I619</f>
        <v>19</v>
      </c>
      <c r="J619" s="173" t="str">
        <f>'Igneous input'!M619</f>
        <v>64an</v>
      </c>
      <c r="K619" t="str">
        <f>'Igneous input'!Q619</f>
        <v xml:space="preserve"> Gabbronorite</v>
      </c>
    </row>
    <row r="620" spans="1:11">
      <c r="A620" s="79" t="str">
        <f>'Igneous input'!D620</f>
        <v>807-C5707A</v>
      </c>
      <c r="B620" s="79">
        <f>'Igneous input'!E620</f>
        <v>147</v>
      </c>
      <c r="C620" s="79">
        <f>'Igneous input'!F620</f>
        <v>3</v>
      </c>
      <c r="D620" s="78" t="str">
        <f>'Igneous input'!G620</f>
        <v>147-3</v>
      </c>
      <c r="E620" s="79">
        <f>'Igneous input'!H620</f>
        <v>19</v>
      </c>
      <c r="F620" s="79">
        <f>'Igneous input'!I620</f>
        <v>74.5</v>
      </c>
      <c r="J620" s="173" t="str">
        <f>'Igneous input'!M620</f>
        <v>64ao</v>
      </c>
      <c r="K620" t="str">
        <f>'Igneous input'!Q620</f>
        <v xml:space="preserve"> Harzburgite</v>
      </c>
    </row>
    <row r="621" spans="1:11">
      <c r="A621" s="79" t="str">
        <f>'Igneous input'!D621</f>
        <v>807-C5707A</v>
      </c>
      <c r="B621" s="79">
        <f>'Igneous input'!E621</f>
        <v>147</v>
      </c>
      <c r="C621" s="79">
        <f>'Igneous input'!F621</f>
        <v>4</v>
      </c>
      <c r="D621" s="78" t="str">
        <f>'Igneous input'!G621</f>
        <v>147-4</v>
      </c>
      <c r="E621" s="79">
        <f>'Igneous input'!H621</f>
        <v>0</v>
      </c>
      <c r="F621" s="79">
        <f>'Igneous input'!I621</f>
        <v>61.5</v>
      </c>
      <c r="J621" s="173" t="str">
        <f>'Igneous input'!M621</f>
        <v>64ao</v>
      </c>
      <c r="K621" t="str">
        <f>'Igneous input'!Q621</f>
        <v xml:space="preserve"> Harzburgite</v>
      </c>
    </row>
    <row r="622" spans="1:11">
      <c r="A622" s="79" t="str">
        <f>'Igneous input'!D622</f>
        <v>807-C5707A</v>
      </c>
      <c r="B622" s="79">
        <f>'Igneous input'!E622</f>
        <v>148</v>
      </c>
      <c r="C622" s="79">
        <f>'Igneous input'!F622</f>
        <v>1</v>
      </c>
      <c r="D622" s="78" t="str">
        <f>'Igneous input'!G622</f>
        <v>148-1</v>
      </c>
      <c r="E622" s="79">
        <f>'Igneous input'!H622</f>
        <v>0</v>
      </c>
      <c r="F622" s="79">
        <f>'Igneous input'!I622</f>
        <v>10</v>
      </c>
      <c r="J622" s="173" t="str">
        <f>'Igneous input'!M622</f>
        <v>64ao</v>
      </c>
      <c r="K622" t="str">
        <f>'Igneous input'!Q622</f>
        <v xml:space="preserve"> Harzburgite</v>
      </c>
    </row>
    <row r="623" spans="1:11">
      <c r="A623" s="79" t="str">
        <f>'Igneous input'!D623</f>
        <v>807-C5707A</v>
      </c>
      <c r="B623" s="79">
        <f>'Igneous input'!E623</f>
        <v>148</v>
      </c>
      <c r="C623" s="79">
        <f>'Igneous input'!F623</f>
        <v>1</v>
      </c>
      <c r="D623" s="78" t="str">
        <f>'Igneous input'!G623</f>
        <v>148-1</v>
      </c>
      <c r="E623" s="79">
        <f>'Igneous input'!H623</f>
        <v>10</v>
      </c>
      <c r="F623" s="79">
        <f>'Igneous input'!I623</f>
        <v>73</v>
      </c>
      <c r="J623" s="173" t="str">
        <f>'Igneous input'!M623</f>
        <v>64ap</v>
      </c>
      <c r="K623" t="str">
        <f>'Igneous input'!Q623</f>
        <v xml:space="preserve"> </v>
      </c>
    </row>
    <row r="624" spans="1:11">
      <c r="A624" s="79" t="str">
        <f>'Igneous input'!D624</f>
        <v>807-C5707A</v>
      </c>
      <c r="B624" s="79">
        <f>'Igneous input'!E624</f>
        <v>148</v>
      </c>
      <c r="C624" s="79">
        <f>'Igneous input'!F624</f>
        <v>1</v>
      </c>
      <c r="D624" s="78" t="str">
        <f>'Igneous input'!G624</f>
        <v>148-1</v>
      </c>
      <c r="E624" s="79">
        <f>'Igneous input'!H624</f>
        <v>73</v>
      </c>
      <c r="F624" s="79">
        <f>'Igneous input'!I624</f>
        <v>87</v>
      </c>
      <c r="J624" s="173" t="str">
        <f>'Igneous input'!M624</f>
        <v>64aq</v>
      </c>
      <c r="K624" t="str">
        <f>'Igneous input'!Q624</f>
        <v xml:space="preserve"> </v>
      </c>
    </row>
    <row r="625" spans="1:11">
      <c r="A625" s="79" t="str">
        <f>'Igneous input'!D625</f>
        <v>807-C5707A</v>
      </c>
      <c r="B625" s="79">
        <f>'Igneous input'!E625</f>
        <v>148</v>
      </c>
      <c r="C625" s="79">
        <f>'Igneous input'!F625</f>
        <v>1</v>
      </c>
      <c r="D625" s="78" t="str">
        <f>'Igneous input'!G625</f>
        <v>148-1</v>
      </c>
      <c r="E625" s="79">
        <f>'Igneous input'!H625</f>
        <v>87</v>
      </c>
      <c r="F625" s="79">
        <f>'Igneous input'!I625</f>
        <v>98</v>
      </c>
      <c r="J625" s="173" t="str">
        <f>'Igneous input'!M625</f>
        <v>64ar</v>
      </c>
      <c r="K625" t="str">
        <f>'Igneous input'!Q625</f>
        <v xml:space="preserve"> </v>
      </c>
    </row>
    <row r="626" spans="1:11">
      <c r="A626" s="79" t="str">
        <f>'Igneous input'!D626</f>
        <v>807-C5707A</v>
      </c>
      <c r="B626" s="79">
        <f>'Igneous input'!E626</f>
        <v>148</v>
      </c>
      <c r="C626" s="79">
        <f>'Igneous input'!F626</f>
        <v>2</v>
      </c>
      <c r="D626" s="78" t="str">
        <f>'Igneous input'!G626</f>
        <v>148-2</v>
      </c>
      <c r="E626" s="79">
        <f>'Igneous input'!H626</f>
        <v>0</v>
      </c>
      <c r="F626" s="79">
        <f>'Igneous input'!I626</f>
        <v>16</v>
      </c>
      <c r="J626" s="173" t="str">
        <f>'Igneous input'!M626</f>
        <v>64ar</v>
      </c>
      <c r="K626" t="str">
        <f>'Igneous input'!Q626</f>
        <v xml:space="preserve"> </v>
      </c>
    </row>
    <row r="627" spans="1:11">
      <c r="A627" s="79" t="str">
        <f>'Igneous input'!D627</f>
        <v>807-C5707A</v>
      </c>
      <c r="B627" s="79">
        <f>'Igneous input'!E627</f>
        <v>148</v>
      </c>
      <c r="C627" s="79">
        <f>'Igneous input'!F627</f>
        <v>2</v>
      </c>
      <c r="D627" s="78" t="str">
        <f>'Igneous input'!G627</f>
        <v>148-2</v>
      </c>
      <c r="E627" s="79">
        <f>'Igneous input'!H627</f>
        <v>16</v>
      </c>
      <c r="F627" s="79">
        <f>'Igneous input'!I627</f>
        <v>23</v>
      </c>
      <c r="J627" s="173" t="str">
        <f>'Igneous input'!M627</f>
        <v>64as</v>
      </c>
      <c r="K627" t="str">
        <f>'Igneous input'!Q627</f>
        <v xml:space="preserve"> </v>
      </c>
    </row>
    <row r="628" spans="1:11">
      <c r="A628" s="79" t="str">
        <f>'Igneous input'!D628</f>
        <v>807-C5707A</v>
      </c>
      <c r="B628" s="79">
        <f>'Igneous input'!E628</f>
        <v>148</v>
      </c>
      <c r="C628" s="79">
        <f>'Igneous input'!F628</f>
        <v>2</v>
      </c>
      <c r="D628" s="78" t="str">
        <f>'Igneous input'!G628</f>
        <v>148-2</v>
      </c>
      <c r="E628" s="79">
        <f>'Igneous input'!H628</f>
        <v>23</v>
      </c>
      <c r="F628" s="79">
        <f>'Igneous input'!I628</f>
        <v>78</v>
      </c>
      <c r="J628" s="173" t="str">
        <f>'Igneous input'!M628</f>
        <v>64at</v>
      </c>
      <c r="K628" t="str">
        <f>'Igneous input'!Q628</f>
        <v xml:space="preserve"> </v>
      </c>
    </row>
    <row r="629" spans="1:11">
      <c r="A629" s="79" t="str">
        <f>'Igneous input'!D629</f>
        <v>807-C5707A</v>
      </c>
      <c r="B629" s="79">
        <f>'Igneous input'!E629</f>
        <v>148</v>
      </c>
      <c r="C629" s="79">
        <f>'Igneous input'!F629</f>
        <v>3</v>
      </c>
      <c r="D629" s="78" t="str">
        <f>'Igneous input'!G629</f>
        <v>148-3</v>
      </c>
      <c r="E629" s="79">
        <f>'Igneous input'!H629</f>
        <v>0</v>
      </c>
      <c r="F629" s="79">
        <f>'Igneous input'!I629</f>
        <v>72</v>
      </c>
      <c r="J629" s="173" t="str">
        <f>'Igneous input'!M629</f>
        <v>64at</v>
      </c>
      <c r="K629" t="str">
        <f>'Igneous input'!Q629</f>
        <v xml:space="preserve"> </v>
      </c>
    </row>
    <row r="630" spans="1:11">
      <c r="A630" s="79" t="str">
        <f>'Igneous input'!D630</f>
        <v>807-C5707A</v>
      </c>
      <c r="B630" s="79">
        <f>'Igneous input'!E630</f>
        <v>148</v>
      </c>
      <c r="C630" s="79">
        <f>'Igneous input'!F630</f>
        <v>3</v>
      </c>
      <c r="D630" s="78" t="str">
        <f>'Igneous input'!G630</f>
        <v>148-3</v>
      </c>
      <c r="E630" s="79">
        <f>'Igneous input'!H630</f>
        <v>72</v>
      </c>
      <c r="F630" s="79">
        <f>'Igneous input'!I630</f>
        <v>83</v>
      </c>
      <c r="J630" s="173" t="str">
        <f>'Igneous input'!M630</f>
        <v>64au</v>
      </c>
      <c r="K630" t="str">
        <f>'Igneous input'!Q630</f>
        <v xml:space="preserve"> </v>
      </c>
    </row>
    <row r="631" spans="1:11">
      <c r="A631" s="79" t="str">
        <f>'Igneous input'!D631</f>
        <v>807-C5707A</v>
      </c>
      <c r="B631" s="79">
        <f>'Igneous input'!E631</f>
        <v>148</v>
      </c>
      <c r="C631" s="79">
        <f>'Igneous input'!F631</f>
        <v>4</v>
      </c>
      <c r="D631" s="78" t="str">
        <f>'Igneous input'!G631</f>
        <v>148-4</v>
      </c>
      <c r="E631" s="79">
        <f>'Igneous input'!H631</f>
        <v>0</v>
      </c>
      <c r="F631" s="79">
        <f>'Igneous input'!I631</f>
        <v>24</v>
      </c>
      <c r="J631" s="173" t="str">
        <f>'Igneous input'!M631</f>
        <v>64av</v>
      </c>
      <c r="K631" t="str">
        <f>'Igneous input'!Q631</f>
        <v xml:space="preserve"> </v>
      </c>
    </row>
    <row r="632" spans="1:11">
      <c r="A632" s="79" t="str">
        <f>'Igneous input'!D632</f>
        <v>807-C5707A</v>
      </c>
      <c r="B632" s="79">
        <f>'Igneous input'!E632</f>
        <v>148</v>
      </c>
      <c r="C632" s="79">
        <f>'Igneous input'!F632</f>
        <v>4</v>
      </c>
      <c r="D632" s="78" t="str">
        <f>'Igneous input'!G632</f>
        <v>148-4</v>
      </c>
      <c r="E632" s="79">
        <f>'Igneous input'!H632</f>
        <v>24</v>
      </c>
      <c r="F632" s="79">
        <f>'Igneous input'!I632</f>
        <v>45.5</v>
      </c>
      <c r="J632" s="173" t="str">
        <f>'Igneous input'!M632</f>
        <v>64aw</v>
      </c>
      <c r="K632" t="str">
        <f>'Igneous input'!Q632</f>
        <v xml:space="preserve"> </v>
      </c>
    </row>
    <row r="633" spans="1:11">
      <c r="A633" s="79" t="str">
        <f>'Igneous input'!D633</f>
        <v>807-C5707A</v>
      </c>
      <c r="B633" s="79">
        <f>'Igneous input'!E633</f>
        <v>148</v>
      </c>
      <c r="C633" s="79">
        <f>'Igneous input'!F633</f>
        <v>4</v>
      </c>
      <c r="D633" s="78" t="str">
        <f>'Igneous input'!G633</f>
        <v>148-4</v>
      </c>
      <c r="E633" s="79">
        <f>'Igneous input'!H633</f>
        <v>45.5</v>
      </c>
      <c r="F633" s="79">
        <f>'Igneous input'!I633</f>
        <v>76</v>
      </c>
      <c r="J633" s="173" t="str">
        <f>'Igneous input'!M633</f>
        <v>64ax</v>
      </c>
      <c r="K633" t="str">
        <f>'Igneous input'!Q633</f>
        <v xml:space="preserve"> </v>
      </c>
    </row>
    <row r="634" spans="1:11">
      <c r="A634" s="79" t="str">
        <f>'Igneous input'!D634</f>
        <v>807-C5707A</v>
      </c>
      <c r="B634" s="79">
        <f>'Igneous input'!E634</f>
        <v>149</v>
      </c>
      <c r="C634" s="79">
        <f>'Igneous input'!F634</f>
        <v>1</v>
      </c>
      <c r="D634" s="78" t="str">
        <f>'Igneous input'!G634</f>
        <v>149-1</v>
      </c>
      <c r="E634" s="79">
        <f>'Igneous input'!H634</f>
        <v>0</v>
      </c>
      <c r="F634" s="79">
        <f>'Igneous input'!I634</f>
        <v>2</v>
      </c>
      <c r="J634" s="173" t="str">
        <f>'Igneous input'!M634</f>
        <v>64ax</v>
      </c>
      <c r="K634" t="str">
        <f>'Igneous input'!Q634</f>
        <v xml:space="preserve"> </v>
      </c>
    </row>
    <row r="635" spans="1:11">
      <c r="A635" s="79" t="str">
        <f>'Igneous input'!D635</f>
        <v>807-C5707A</v>
      </c>
      <c r="B635" s="79">
        <f>'Igneous input'!E635</f>
        <v>149</v>
      </c>
      <c r="C635" s="79">
        <f>'Igneous input'!F635</f>
        <v>1</v>
      </c>
      <c r="D635" s="78" t="str">
        <f>'Igneous input'!G635</f>
        <v>149-1</v>
      </c>
      <c r="E635" s="79">
        <f>'Igneous input'!H635</f>
        <v>2</v>
      </c>
      <c r="F635" s="79">
        <f>'Igneous input'!I635</f>
        <v>23</v>
      </c>
      <c r="J635" s="173" t="str">
        <f>'Igneous input'!M635</f>
        <v>64ay</v>
      </c>
      <c r="K635" t="str">
        <f>'Igneous input'!Q635</f>
        <v xml:space="preserve"> </v>
      </c>
    </row>
    <row r="636" spans="1:11">
      <c r="A636" s="79" t="str">
        <f>'Igneous input'!D636</f>
        <v>807-C5707A</v>
      </c>
      <c r="B636" s="79">
        <f>'Igneous input'!E636</f>
        <v>149</v>
      </c>
      <c r="C636" s="79">
        <f>'Igneous input'!F636</f>
        <v>1</v>
      </c>
      <c r="D636" s="78" t="str">
        <f>'Igneous input'!G636</f>
        <v>149-1</v>
      </c>
      <c r="E636" s="79">
        <f>'Igneous input'!H636</f>
        <v>23</v>
      </c>
      <c r="F636" s="79">
        <f>'Igneous input'!I636</f>
        <v>85</v>
      </c>
      <c r="J636" s="173" t="str">
        <f>'Igneous input'!M636</f>
        <v>64az</v>
      </c>
      <c r="K636" t="str">
        <f>'Igneous input'!Q636</f>
        <v xml:space="preserve"> </v>
      </c>
    </row>
    <row r="637" spans="1:11">
      <c r="A637" s="79" t="str">
        <f>'Igneous input'!D637</f>
        <v>807-C5707A</v>
      </c>
      <c r="B637" s="79">
        <f>'Igneous input'!E637</f>
        <v>149</v>
      </c>
      <c r="C637" s="79">
        <f>'Igneous input'!F637</f>
        <v>2</v>
      </c>
      <c r="D637" s="78" t="str">
        <f>'Igneous input'!G637</f>
        <v>149-2</v>
      </c>
      <c r="E637" s="79">
        <f>'Igneous input'!H637</f>
        <v>0</v>
      </c>
      <c r="F637" s="79">
        <f>'Igneous input'!I637</f>
        <v>20</v>
      </c>
      <c r="J637" s="173" t="str">
        <f>'Igneous input'!M637</f>
        <v>64az</v>
      </c>
      <c r="K637" t="str">
        <f>'Igneous input'!Q637</f>
        <v xml:space="preserve"> </v>
      </c>
    </row>
    <row r="638" spans="1:11">
      <c r="A638" s="79" t="str">
        <f>'Igneous input'!D638</f>
        <v>807-C5707A</v>
      </c>
      <c r="B638" s="79">
        <f>'Igneous input'!E638</f>
        <v>149</v>
      </c>
      <c r="C638" s="79">
        <f>'Igneous input'!F638</f>
        <v>2</v>
      </c>
      <c r="D638" s="78" t="str">
        <f>'Igneous input'!G638</f>
        <v>149-2</v>
      </c>
      <c r="E638" s="79">
        <f>'Igneous input'!H638</f>
        <v>20</v>
      </c>
      <c r="F638" s="79">
        <f>'Igneous input'!I638</f>
        <v>27.5</v>
      </c>
      <c r="J638" s="173" t="str">
        <f>'Igneous input'!M638</f>
        <v>64ba</v>
      </c>
      <c r="K638" t="str">
        <f>'Igneous input'!Q638</f>
        <v xml:space="preserve"> </v>
      </c>
    </row>
    <row r="639" spans="1:11">
      <c r="A639" s="79" t="str">
        <f>'Igneous input'!D639</f>
        <v>807-C5707A</v>
      </c>
      <c r="B639" s="79">
        <f>'Igneous input'!E639</f>
        <v>149</v>
      </c>
      <c r="C639" s="79">
        <f>'Igneous input'!F639</f>
        <v>2</v>
      </c>
      <c r="D639" s="78" t="str">
        <f>'Igneous input'!G639</f>
        <v>149-2</v>
      </c>
      <c r="E639" s="79">
        <f>'Igneous input'!H639</f>
        <v>27.5</v>
      </c>
      <c r="F639" s="79">
        <f>'Igneous input'!I639</f>
        <v>70</v>
      </c>
      <c r="J639" s="173" t="str">
        <f>'Igneous input'!M639</f>
        <v>64bb</v>
      </c>
      <c r="K639" t="str">
        <f>'Igneous input'!Q639</f>
        <v xml:space="preserve"> </v>
      </c>
    </row>
    <row r="640" spans="1:11">
      <c r="A640" s="79" t="str">
        <f>'Igneous input'!D640</f>
        <v>807-C5707A</v>
      </c>
      <c r="B640" s="79">
        <f>'Igneous input'!E640</f>
        <v>149</v>
      </c>
      <c r="C640" s="79">
        <f>'Igneous input'!F640</f>
        <v>3</v>
      </c>
      <c r="D640" s="78" t="str">
        <f>'Igneous input'!G640</f>
        <v>149-3</v>
      </c>
      <c r="E640" s="79">
        <f>'Igneous input'!H640</f>
        <v>0</v>
      </c>
      <c r="F640" s="79">
        <f>'Igneous input'!I640</f>
        <v>86.5</v>
      </c>
      <c r="J640" s="173" t="str">
        <f>'Igneous input'!M640</f>
        <v>64bb</v>
      </c>
      <c r="K640" t="str">
        <f>'Igneous input'!Q640</f>
        <v xml:space="preserve"> </v>
      </c>
    </row>
    <row r="641" spans="1:11">
      <c r="A641" s="79" t="str">
        <f>'Igneous input'!D641</f>
        <v>807-C5707A</v>
      </c>
      <c r="B641" s="79">
        <f>'Igneous input'!E641</f>
        <v>149</v>
      </c>
      <c r="C641" s="79">
        <f>'Igneous input'!F641</f>
        <v>4</v>
      </c>
      <c r="D641" s="78" t="str">
        <f>'Igneous input'!G641</f>
        <v>149-4</v>
      </c>
      <c r="E641" s="79">
        <f>'Igneous input'!H641</f>
        <v>0</v>
      </c>
      <c r="F641" s="79">
        <f>'Igneous input'!I641</f>
        <v>63</v>
      </c>
      <c r="J641" s="173" t="str">
        <f>'Igneous input'!M641</f>
        <v>64bb</v>
      </c>
      <c r="K641" t="str">
        <f>'Igneous input'!Q641</f>
        <v xml:space="preserve"> </v>
      </c>
    </row>
    <row r="642" spans="1:11">
      <c r="A642" s="79" t="str">
        <f>'Igneous input'!D642</f>
        <v>807-C5707A</v>
      </c>
      <c r="B642" s="79">
        <f>'Igneous input'!E642</f>
        <v>150</v>
      </c>
      <c r="C642" s="79">
        <f>'Igneous input'!F642</f>
        <v>1</v>
      </c>
      <c r="D642" s="78" t="str">
        <f>'Igneous input'!G642</f>
        <v>150-1</v>
      </c>
      <c r="E642" s="79">
        <f>'Igneous input'!H642</f>
        <v>0</v>
      </c>
      <c r="F642" s="79">
        <f>'Igneous input'!I642</f>
        <v>82.5</v>
      </c>
      <c r="J642" s="173" t="str">
        <f>'Igneous input'!M642</f>
        <v>64bb</v>
      </c>
      <c r="K642" t="str">
        <f>'Igneous input'!Q642</f>
        <v xml:space="preserve"> </v>
      </c>
    </row>
    <row r="643" spans="1:11">
      <c r="A643" s="79" t="str">
        <f>'Igneous input'!D643</f>
        <v>807-C5707A</v>
      </c>
      <c r="B643" s="79">
        <f>'Igneous input'!E643</f>
        <v>150</v>
      </c>
      <c r="C643" s="79">
        <f>'Igneous input'!F643</f>
        <v>2</v>
      </c>
      <c r="D643" s="78" t="str">
        <f>'Igneous input'!G643</f>
        <v>150-2</v>
      </c>
      <c r="E643" s="79">
        <f>'Igneous input'!H643</f>
        <v>0</v>
      </c>
      <c r="F643" s="79">
        <f>'Igneous input'!I643</f>
        <v>83.5</v>
      </c>
      <c r="J643" s="173" t="str">
        <f>'Igneous input'!M643</f>
        <v>64bb</v>
      </c>
      <c r="K643" t="str">
        <f>'Igneous input'!Q643</f>
        <v xml:space="preserve"> </v>
      </c>
    </row>
    <row r="644" spans="1:11">
      <c r="A644" s="79" t="str">
        <f>'Igneous input'!D644</f>
        <v>807-C5707A</v>
      </c>
      <c r="B644" s="79">
        <f>'Igneous input'!E644</f>
        <v>150</v>
      </c>
      <c r="C644" s="79">
        <f>'Igneous input'!F644</f>
        <v>3</v>
      </c>
      <c r="D644" s="78" t="str">
        <f>'Igneous input'!G644</f>
        <v>150-3</v>
      </c>
      <c r="E644" s="79">
        <f>'Igneous input'!H644</f>
        <v>0</v>
      </c>
      <c r="F644" s="79">
        <f>'Igneous input'!I644</f>
        <v>46</v>
      </c>
      <c r="J644" s="173" t="str">
        <f>'Igneous input'!M644</f>
        <v>64bb</v>
      </c>
      <c r="K644" t="str">
        <f>'Igneous input'!Q644</f>
        <v xml:space="preserve"> </v>
      </c>
    </row>
    <row r="645" spans="1:11">
      <c r="A645" s="79" t="str">
        <f>'Igneous input'!D645</f>
        <v>807-C5707A</v>
      </c>
      <c r="B645" s="79">
        <f>'Igneous input'!E645</f>
        <v>150</v>
      </c>
      <c r="C645" s="79">
        <f>'Igneous input'!F645</f>
        <v>4</v>
      </c>
      <c r="D645" s="78" t="str">
        <f>'Igneous input'!G645</f>
        <v>150-4</v>
      </c>
      <c r="E645" s="79">
        <f>'Igneous input'!H645</f>
        <v>0</v>
      </c>
      <c r="F645" s="79">
        <f>'Igneous input'!I645</f>
        <v>13</v>
      </c>
      <c r="J645" s="173" t="str">
        <f>'Igneous input'!M645</f>
        <v>64bb</v>
      </c>
      <c r="K645" t="str">
        <f>'Igneous input'!Q645</f>
        <v xml:space="preserve"> </v>
      </c>
    </row>
    <row r="646" spans="1:11">
      <c r="A646" s="79" t="str">
        <f>'Igneous input'!D646</f>
        <v>807-C5707A</v>
      </c>
      <c r="B646" s="79">
        <f>'Igneous input'!E646</f>
        <v>150</v>
      </c>
      <c r="C646" s="79">
        <f>'Igneous input'!F646</f>
        <v>4</v>
      </c>
      <c r="D646" s="78" t="str">
        <f>'Igneous input'!G646</f>
        <v>150-4</v>
      </c>
      <c r="E646" s="79">
        <f>'Igneous input'!H646</f>
        <v>13</v>
      </c>
      <c r="F646" s="79">
        <f>'Igneous input'!I646</f>
        <v>34</v>
      </c>
      <c r="J646" s="173" t="str">
        <f>'Igneous input'!M646</f>
        <v>64bc</v>
      </c>
      <c r="K646" t="str">
        <f>'Igneous input'!Q646</f>
        <v xml:space="preserve"> </v>
      </c>
    </row>
    <row r="647" spans="1:11">
      <c r="A647" s="79" t="str">
        <f>'Igneous input'!D647</f>
        <v>807-C5707A</v>
      </c>
      <c r="B647" s="79">
        <f>'Igneous input'!E647</f>
        <v>150</v>
      </c>
      <c r="C647" s="79">
        <f>'Igneous input'!F647</f>
        <v>4</v>
      </c>
      <c r="D647" s="78" t="str">
        <f>'Igneous input'!G647</f>
        <v>150-4</v>
      </c>
      <c r="E647" s="79">
        <f>'Igneous input'!H647</f>
        <v>34</v>
      </c>
      <c r="F647" s="79">
        <f>'Igneous input'!I647</f>
        <v>91</v>
      </c>
      <c r="J647" s="173" t="str">
        <f>'Igneous input'!M647</f>
        <v>64bd</v>
      </c>
      <c r="K647" t="str">
        <f>'Igneous input'!Q647</f>
        <v xml:space="preserve"> </v>
      </c>
    </row>
    <row r="648" spans="1:11">
      <c r="A648" s="79" t="str">
        <f>'Igneous input'!D648</f>
        <v>807-C5707A</v>
      </c>
      <c r="B648" s="79">
        <f>'Igneous input'!E648</f>
        <v>151</v>
      </c>
      <c r="C648" s="79">
        <f>'Igneous input'!F648</f>
        <v>1</v>
      </c>
      <c r="D648" s="78" t="str">
        <f>'Igneous input'!G648</f>
        <v>151-1</v>
      </c>
      <c r="E648" s="79">
        <f>'Igneous input'!H648</f>
        <v>0</v>
      </c>
      <c r="F648" s="79">
        <f>'Igneous input'!I648</f>
        <v>98.5</v>
      </c>
      <c r="J648" s="173" t="str">
        <f>'Igneous input'!M648</f>
        <v>64bd</v>
      </c>
      <c r="K648" t="str">
        <f>'Igneous input'!Q648</f>
        <v xml:space="preserve"> </v>
      </c>
    </row>
    <row r="649" spans="1:11">
      <c r="A649" s="79" t="str">
        <f>'Igneous input'!D649</f>
        <v>807-C5707A</v>
      </c>
      <c r="B649" s="79">
        <f>'Igneous input'!E649</f>
        <v>151</v>
      </c>
      <c r="C649" s="79">
        <f>'Igneous input'!F649</f>
        <v>2</v>
      </c>
      <c r="D649" s="78" t="str">
        <f>'Igneous input'!G649</f>
        <v>151-2</v>
      </c>
      <c r="E649" s="79">
        <f>'Igneous input'!H649</f>
        <v>0</v>
      </c>
      <c r="F649" s="79">
        <f>'Igneous input'!I649</f>
        <v>94</v>
      </c>
      <c r="J649" s="173" t="str">
        <f>'Igneous input'!M649</f>
        <v>64bd</v>
      </c>
      <c r="K649" t="str">
        <f>'Igneous input'!Q649</f>
        <v xml:space="preserve"> </v>
      </c>
    </row>
    <row r="650" spans="1:11">
      <c r="A650" s="79" t="str">
        <f>'Igneous input'!D650</f>
        <v>807-C5707A</v>
      </c>
      <c r="B650" s="79">
        <f>'Igneous input'!E650</f>
        <v>151</v>
      </c>
      <c r="C650" s="79">
        <f>'Igneous input'!F650</f>
        <v>3</v>
      </c>
      <c r="D650" s="78" t="str">
        <f>'Igneous input'!G650</f>
        <v>151-3</v>
      </c>
      <c r="E650" s="79">
        <f>'Igneous input'!H650</f>
        <v>0</v>
      </c>
      <c r="F650" s="79">
        <f>'Igneous input'!I650</f>
        <v>70</v>
      </c>
      <c r="J650" s="173" t="str">
        <f>'Igneous input'!M650</f>
        <v>64bd</v>
      </c>
      <c r="K650" t="str">
        <f>'Igneous input'!Q650</f>
        <v xml:space="preserve"> </v>
      </c>
    </row>
    <row r="651" spans="1:11">
      <c r="A651" s="79" t="str">
        <f>'Igneous input'!D651</f>
        <v>807-C5707A</v>
      </c>
      <c r="B651" s="79">
        <f>'Igneous input'!E651</f>
        <v>151</v>
      </c>
      <c r="C651" s="79">
        <f>'Igneous input'!F651</f>
        <v>4</v>
      </c>
      <c r="D651" s="78" t="str">
        <f>'Igneous input'!G651</f>
        <v>151-4</v>
      </c>
      <c r="E651" s="79">
        <f>'Igneous input'!H651</f>
        <v>0</v>
      </c>
      <c r="F651" s="79">
        <f>'Igneous input'!I651</f>
        <v>43</v>
      </c>
      <c r="J651" s="173" t="str">
        <f>'Igneous input'!M651</f>
        <v>64bd</v>
      </c>
      <c r="K651" t="str">
        <f>'Igneous input'!Q651</f>
        <v xml:space="preserve"> </v>
      </c>
    </row>
    <row r="652" spans="1:11">
      <c r="A652" s="79" t="str">
        <f>'Igneous input'!D652</f>
        <v>807-C5707A</v>
      </c>
      <c r="B652" s="79">
        <f>'Igneous input'!E652</f>
        <v>152</v>
      </c>
      <c r="C652" s="79">
        <f>'Igneous input'!F652</f>
        <v>1</v>
      </c>
      <c r="D652" s="78" t="str">
        <f>'Igneous input'!G652</f>
        <v>152-1</v>
      </c>
      <c r="E652" s="79">
        <f>'Igneous input'!H652</f>
        <v>0</v>
      </c>
      <c r="F652" s="79">
        <f>'Igneous input'!I652</f>
        <v>66.5</v>
      </c>
      <c r="J652" s="173" t="str">
        <f>'Igneous input'!M652</f>
        <v>64bd</v>
      </c>
      <c r="K652" t="str">
        <f>'Igneous input'!Q652</f>
        <v xml:space="preserve"> </v>
      </c>
    </row>
    <row r="653" spans="1:11">
      <c r="A653" s="79" t="str">
        <f>'Igneous input'!D653</f>
        <v>807-C5707A</v>
      </c>
      <c r="B653" s="79">
        <f>'Igneous input'!E653</f>
        <v>152</v>
      </c>
      <c r="C653" s="79">
        <f>'Igneous input'!F653</f>
        <v>2</v>
      </c>
      <c r="D653" s="78" t="str">
        <f>'Igneous input'!G653</f>
        <v>152-2</v>
      </c>
      <c r="E653" s="79">
        <f>'Igneous input'!H653</f>
        <v>0</v>
      </c>
      <c r="F653" s="79">
        <f>'Igneous input'!I653</f>
        <v>86</v>
      </c>
      <c r="J653" s="173" t="str">
        <f>'Igneous input'!M653</f>
        <v>64bd</v>
      </c>
      <c r="K653" t="str">
        <f>'Igneous input'!Q653</f>
        <v xml:space="preserve"> </v>
      </c>
    </row>
    <row r="654" spans="1:11">
      <c r="A654" s="79" t="str">
        <f>'Igneous input'!D654</f>
        <v>807-C5707A</v>
      </c>
      <c r="B654" s="79">
        <f>'Igneous input'!E654</f>
        <v>152</v>
      </c>
      <c r="C654" s="79">
        <f>'Igneous input'!F654</f>
        <v>3</v>
      </c>
      <c r="D654" s="78" t="str">
        <f>'Igneous input'!G654</f>
        <v>152-3</v>
      </c>
      <c r="E654" s="79">
        <f>'Igneous input'!H654</f>
        <v>0</v>
      </c>
      <c r="F654" s="79">
        <f>'Igneous input'!I654</f>
        <v>90.5</v>
      </c>
      <c r="J654" s="173" t="str">
        <f>'Igneous input'!M654</f>
        <v>64bd</v>
      </c>
      <c r="K654" t="str">
        <f>'Igneous input'!Q654</f>
        <v xml:space="preserve"> </v>
      </c>
    </row>
    <row r="655" spans="1:11">
      <c r="A655" s="79" t="str">
        <f>'Igneous input'!D655</f>
        <v>807-C5707A</v>
      </c>
      <c r="B655" s="79">
        <f>'Igneous input'!E655</f>
        <v>152</v>
      </c>
      <c r="C655" s="79">
        <f>'Igneous input'!F655</f>
        <v>4</v>
      </c>
      <c r="D655" s="78" t="str">
        <f>'Igneous input'!G655</f>
        <v>152-4</v>
      </c>
      <c r="E655" s="79">
        <f>'Igneous input'!H655</f>
        <v>0</v>
      </c>
      <c r="F655" s="79">
        <f>'Igneous input'!I655</f>
        <v>61</v>
      </c>
      <c r="J655" s="173" t="str">
        <f>'Igneous input'!M655</f>
        <v>64bd</v>
      </c>
      <c r="K655" t="str">
        <f>'Igneous input'!Q655</f>
        <v xml:space="preserve"> </v>
      </c>
    </row>
    <row r="656" spans="1:11">
      <c r="A656" s="79" t="str">
        <f>'Igneous input'!D656</f>
        <v>807-C5707A</v>
      </c>
      <c r="B656" s="79">
        <f>'Igneous input'!E656</f>
        <v>153</v>
      </c>
      <c r="C656" s="79">
        <f>'Igneous input'!F656</f>
        <v>1</v>
      </c>
      <c r="D656" s="78" t="str">
        <f>'Igneous input'!G656</f>
        <v>153-1</v>
      </c>
      <c r="E656" s="79">
        <f>'Igneous input'!H656</f>
        <v>0</v>
      </c>
      <c r="F656" s="79">
        <f>'Igneous input'!I656</f>
        <v>89</v>
      </c>
      <c r="J656" s="173" t="str">
        <f>'Igneous input'!M656</f>
        <v>64bd</v>
      </c>
      <c r="K656" t="str">
        <f>'Igneous input'!Q656</f>
        <v xml:space="preserve"> </v>
      </c>
    </row>
    <row r="657" spans="1:11">
      <c r="A657" s="79" t="str">
        <f>'Igneous input'!D657</f>
        <v>807-C5707A</v>
      </c>
      <c r="B657" s="79">
        <f>'Igneous input'!E657</f>
        <v>153</v>
      </c>
      <c r="C657" s="79">
        <f>'Igneous input'!F657</f>
        <v>2</v>
      </c>
      <c r="D657" s="78" t="str">
        <f>'Igneous input'!G657</f>
        <v>153-2</v>
      </c>
      <c r="E657" s="79">
        <f>'Igneous input'!H657</f>
        <v>0</v>
      </c>
      <c r="F657" s="79">
        <f>'Igneous input'!I657</f>
        <v>82.5</v>
      </c>
      <c r="J657" s="173" t="str">
        <f>'Igneous input'!M657</f>
        <v>64bd</v>
      </c>
      <c r="K657" t="str">
        <f>'Igneous input'!Q657</f>
        <v xml:space="preserve"> </v>
      </c>
    </row>
    <row r="658" spans="1:11">
      <c r="A658" s="79" t="str">
        <f>'Igneous input'!D658</f>
        <v>807-C5707A</v>
      </c>
      <c r="B658" s="79">
        <f>'Igneous input'!E658</f>
        <v>153</v>
      </c>
      <c r="C658" s="79">
        <f>'Igneous input'!F658</f>
        <v>3</v>
      </c>
      <c r="D658" s="78" t="str">
        <f>'Igneous input'!G658</f>
        <v>153-3</v>
      </c>
      <c r="E658" s="79">
        <f>'Igneous input'!H658</f>
        <v>0</v>
      </c>
      <c r="F658" s="79">
        <f>'Igneous input'!I658</f>
        <v>87</v>
      </c>
      <c r="J658" s="173" t="str">
        <f>'Igneous input'!M658</f>
        <v>64bd</v>
      </c>
      <c r="K658" t="str">
        <f>'Igneous input'!Q658</f>
        <v xml:space="preserve"> </v>
      </c>
    </row>
    <row r="659" spans="1:11">
      <c r="A659" s="79" t="str">
        <f>'Igneous input'!D659</f>
        <v>807-C5707A</v>
      </c>
      <c r="B659" s="79">
        <f>'Igneous input'!E659</f>
        <v>153</v>
      </c>
      <c r="C659" s="79">
        <f>'Igneous input'!F659</f>
        <v>4</v>
      </c>
      <c r="D659" s="78" t="str">
        <f>'Igneous input'!G659</f>
        <v>153-4</v>
      </c>
      <c r="E659" s="79">
        <f>'Igneous input'!H659</f>
        <v>0</v>
      </c>
      <c r="F659" s="79">
        <f>'Igneous input'!I659</f>
        <v>37.5</v>
      </c>
      <c r="J659" s="173" t="str">
        <f>'Igneous input'!M659</f>
        <v>64bd</v>
      </c>
      <c r="K659" t="str">
        <f>'Igneous input'!Q659</f>
        <v xml:space="preserve"> </v>
      </c>
    </row>
    <row r="660" spans="1:11">
      <c r="A660" s="79" t="str">
        <f>'Igneous input'!D660</f>
        <v>807-C5707A</v>
      </c>
      <c r="B660" s="79">
        <f>'Igneous input'!E660</f>
        <v>153</v>
      </c>
      <c r="C660" s="79">
        <f>'Igneous input'!F660</f>
        <v>4</v>
      </c>
      <c r="D660" s="78" t="str">
        <f>'Igneous input'!G660</f>
        <v>153-4</v>
      </c>
      <c r="E660" s="79">
        <f>'Igneous input'!H660</f>
        <v>37.5</v>
      </c>
      <c r="F660" s="79">
        <f>'Igneous input'!I660</f>
        <v>55.5</v>
      </c>
      <c r="J660" s="173" t="str">
        <f>'Igneous input'!M660</f>
        <v>64be</v>
      </c>
      <c r="K660" t="str">
        <f>'Igneous input'!Q660</f>
        <v xml:space="preserve"> </v>
      </c>
    </row>
    <row r="661" spans="1:11">
      <c r="A661" s="79" t="str">
        <f>'Igneous input'!D661</f>
        <v>807-C5707A</v>
      </c>
      <c r="B661" s="79">
        <f>'Igneous input'!E661</f>
        <v>154</v>
      </c>
      <c r="C661" s="79">
        <f>'Igneous input'!F661</f>
        <v>1</v>
      </c>
      <c r="D661" s="78" t="str">
        <f>'Igneous input'!G661</f>
        <v>154-1</v>
      </c>
      <c r="E661" s="79">
        <f>'Igneous input'!H661</f>
        <v>0</v>
      </c>
      <c r="F661" s="79">
        <f>'Igneous input'!I661</f>
        <v>15</v>
      </c>
      <c r="J661" s="173" t="str">
        <f>'Igneous input'!M661</f>
        <v>64be</v>
      </c>
      <c r="K661" t="str">
        <f>'Igneous input'!Q661</f>
        <v xml:space="preserve"> </v>
      </c>
    </row>
    <row r="662" spans="1:11">
      <c r="A662" s="79" t="str">
        <f>'Igneous input'!D662</f>
        <v>807-C5707A</v>
      </c>
      <c r="B662" s="79">
        <f>'Igneous input'!E662</f>
        <v>154</v>
      </c>
      <c r="C662" s="79">
        <f>'Igneous input'!F662</f>
        <v>1</v>
      </c>
      <c r="D662" s="78" t="str">
        <f>'Igneous input'!G662</f>
        <v>154-1</v>
      </c>
      <c r="E662" s="79">
        <f>'Igneous input'!H662</f>
        <v>15</v>
      </c>
      <c r="F662" s="79">
        <f>'Igneous input'!I662</f>
        <v>48</v>
      </c>
      <c r="J662" s="173" t="str">
        <f>'Igneous input'!M662</f>
        <v>64bf</v>
      </c>
      <c r="K662" t="str">
        <f>'Igneous input'!Q662</f>
        <v xml:space="preserve"> </v>
      </c>
    </row>
    <row r="663" spans="1:11">
      <c r="A663" s="79" t="str">
        <f>'Igneous input'!D663</f>
        <v>807-C5707A</v>
      </c>
      <c r="B663" s="79">
        <f>'Igneous input'!E663</f>
        <v>154</v>
      </c>
      <c r="C663" s="79">
        <f>'Igneous input'!F663</f>
        <v>1</v>
      </c>
      <c r="D663" s="78" t="str">
        <f>'Igneous input'!G663</f>
        <v>154-1</v>
      </c>
      <c r="E663" s="79">
        <f>'Igneous input'!H663</f>
        <v>48</v>
      </c>
      <c r="F663" s="79">
        <f>'Igneous input'!I663</f>
        <v>56.5</v>
      </c>
      <c r="J663" s="173" t="str">
        <f>'Igneous input'!M663</f>
        <v>64bg</v>
      </c>
      <c r="K663" t="str">
        <f>'Igneous input'!Q663</f>
        <v xml:space="preserve"> </v>
      </c>
    </row>
    <row r="664" spans="1:11">
      <c r="A664" s="79" t="str">
        <f>'Igneous input'!D664</f>
        <v>807-C5707A</v>
      </c>
      <c r="B664" s="79">
        <f>'Igneous input'!E664</f>
        <v>154</v>
      </c>
      <c r="C664" s="79">
        <f>'Igneous input'!F664</f>
        <v>1</v>
      </c>
      <c r="D664" s="78" t="str">
        <f>'Igneous input'!G664</f>
        <v>154-1</v>
      </c>
      <c r="E664" s="79">
        <f>'Igneous input'!H664</f>
        <v>56.5</v>
      </c>
      <c r="F664" s="79">
        <f>'Igneous input'!I664</f>
        <v>91.5</v>
      </c>
      <c r="J664" s="173" t="str">
        <f>'Igneous input'!M664</f>
        <v>64bh</v>
      </c>
      <c r="K664" t="str">
        <f>'Igneous input'!Q664</f>
        <v xml:space="preserve"> </v>
      </c>
    </row>
    <row r="665" spans="1:11">
      <c r="A665" s="79" t="str">
        <f>'Igneous input'!D665</f>
        <v>807-C5707A</v>
      </c>
      <c r="B665" s="79">
        <f>'Igneous input'!E665</f>
        <v>154</v>
      </c>
      <c r="C665" s="79">
        <f>'Igneous input'!F665</f>
        <v>2</v>
      </c>
      <c r="D665" s="78" t="str">
        <f>'Igneous input'!G665</f>
        <v>154-2</v>
      </c>
      <c r="E665" s="79">
        <f>'Igneous input'!H665</f>
        <v>0</v>
      </c>
      <c r="F665" s="79">
        <f>'Igneous input'!I665</f>
        <v>42.5</v>
      </c>
      <c r="J665" s="173" t="str">
        <f>'Igneous input'!M665</f>
        <v>64bh</v>
      </c>
      <c r="K665" t="str">
        <f>'Igneous input'!Q665</f>
        <v xml:space="preserve"> </v>
      </c>
    </row>
    <row r="666" spans="1:11">
      <c r="A666" s="79" t="str">
        <f>'Igneous input'!D666</f>
        <v>807-C5707A</v>
      </c>
      <c r="B666" s="79">
        <f>'Igneous input'!E666</f>
        <v>154</v>
      </c>
      <c r="C666" s="79">
        <f>'Igneous input'!F666</f>
        <v>2</v>
      </c>
      <c r="D666" s="78" t="str">
        <f>'Igneous input'!G666</f>
        <v>154-2</v>
      </c>
      <c r="E666" s="79">
        <f>'Igneous input'!H666</f>
        <v>42.5</v>
      </c>
      <c r="F666" s="79">
        <f>'Igneous input'!I666</f>
        <v>48.5</v>
      </c>
      <c r="J666" s="173" t="str">
        <f>'Igneous input'!M666</f>
        <v>64bi</v>
      </c>
      <c r="K666" t="str">
        <f>'Igneous input'!Q666</f>
        <v xml:space="preserve"> </v>
      </c>
    </row>
    <row r="667" spans="1:11">
      <c r="A667" s="79" t="str">
        <f>'Igneous input'!D667</f>
        <v>807-C5707A</v>
      </c>
      <c r="B667" s="79">
        <f>'Igneous input'!E667</f>
        <v>154</v>
      </c>
      <c r="C667" s="79">
        <f>'Igneous input'!F667</f>
        <v>2</v>
      </c>
      <c r="D667" s="78" t="str">
        <f>'Igneous input'!G667</f>
        <v>154-2</v>
      </c>
      <c r="E667" s="79">
        <f>'Igneous input'!H667</f>
        <v>48.5</v>
      </c>
      <c r="F667" s="79">
        <f>'Igneous input'!I667</f>
        <v>65.5</v>
      </c>
      <c r="J667" s="173" t="str">
        <f>'Igneous input'!M667</f>
        <v>64bj</v>
      </c>
      <c r="K667" t="str">
        <f>'Igneous input'!Q667</f>
        <v xml:space="preserve"> </v>
      </c>
    </row>
    <row r="668" spans="1:11">
      <c r="A668" s="79" t="str">
        <f>'Igneous input'!D668</f>
        <v>807-C5707A</v>
      </c>
      <c r="B668" s="79">
        <f>'Igneous input'!E668</f>
        <v>154</v>
      </c>
      <c r="C668" s="79">
        <f>'Igneous input'!F668</f>
        <v>3</v>
      </c>
      <c r="D668" s="78" t="str">
        <f>'Igneous input'!G668</f>
        <v>154-3</v>
      </c>
      <c r="E668" s="79">
        <f>'Igneous input'!H668</f>
        <v>0</v>
      </c>
      <c r="F668" s="79">
        <f>'Igneous input'!I668</f>
        <v>78.5</v>
      </c>
      <c r="J668" s="173" t="str">
        <f>'Igneous input'!M668</f>
        <v>64bj</v>
      </c>
      <c r="K668" t="str">
        <f>'Igneous input'!Q668</f>
        <v xml:space="preserve"> </v>
      </c>
    </row>
    <row r="669" spans="1:11">
      <c r="A669" s="79" t="str">
        <f>'Igneous input'!D669</f>
        <v>807-C5707A</v>
      </c>
      <c r="B669" s="79">
        <f>'Igneous input'!E669</f>
        <v>154</v>
      </c>
      <c r="C669" s="79">
        <f>'Igneous input'!F669</f>
        <v>3</v>
      </c>
      <c r="D669" s="78" t="str">
        <f>'Igneous input'!G669</f>
        <v>154-3</v>
      </c>
      <c r="E669" s="79">
        <f>'Igneous input'!H669</f>
        <v>78.5</v>
      </c>
      <c r="F669" s="79">
        <f>'Igneous input'!I669</f>
        <v>80.5</v>
      </c>
      <c r="J669" s="173" t="str">
        <f>'Igneous input'!M669</f>
        <v>64bk</v>
      </c>
      <c r="K669" t="str">
        <f>'Igneous input'!Q669</f>
        <v xml:space="preserve"> </v>
      </c>
    </row>
    <row r="670" spans="1:11">
      <c r="A670" s="79" t="str">
        <f>'Igneous input'!D670</f>
        <v>807-C5707A</v>
      </c>
      <c r="B670" s="79">
        <f>'Igneous input'!E670</f>
        <v>154</v>
      </c>
      <c r="C670" s="79">
        <f>'Igneous input'!F670</f>
        <v>3</v>
      </c>
      <c r="D670" s="78" t="str">
        <f>'Igneous input'!G670</f>
        <v>154-3</v>
      </c>
      <c r="E670" s="79">
        <f>'Igneous input'!H670</f>
        <v>80.5</v>
      </c>
      <c r="F670" s="79">
        <f>'Igneous input'!I670</f>
        <v>93.5</v>
      </c>
      <c r="J670" s="173" t="str">
        <f>'Igneous input'!M670</f>
        <v>64bl</v>
      </c>
      <c r="K670" t="str">
        <f>'Igneous input'!Q670</f>
        <v xml:space="preserve"> </v>
      </c>
    </row>
    <row r="671" spans="1:11">
      <c r="A671" s="79" t="str">
        <f>'Igneous input'!D671</f>
        <v>807-C5707A</v>
      </c>
      <c r="B671" s="79">
        <f>'Igneous input'!E671</f>
        <v>154</v>
      </c>
      <c r="C671" s="79">
        <f>'Igneous input'!F671</f>
        <v>4</v>
      </c>
      <c r="D671" s="78" t="str">
        <f>'Igneous input'!G671</f>
        <v>154-4</v>
      </c>
      <c r="E671" s="79">
        <f>'Igneous input'!H671</f>
        <v>0</v>
      </c>
      <c r="F671" s="79">
        <f>'Igneous input'!I671</f>
        <v>46.5</v>
      </c>
      <c r="J671" s="173" t="str">
        <f>'Igneous input'!M671</f>
        <v>64bl</v>
      </c>
      <c r="K671" t="str">
        <f>'Igneous input'!Q671</f>
        <v xml:space="preserve"> </v>
      </c>
    </row>
    <row r="672" spans="1:11">
      <c r="A672" s="79" t="str">
        <f>'Igneous input'!D672</f>
        <v>807-C5707A</v>
      </c>
      <c r="B672" s="79">
        <f>'Igneous input'!E672</f>
        <v>154</v>
      </c>
      <c r="C672" s="79">
        <f>'Igneous input'!F672</f>
        <v>4</v>
      </c>
      <c r="D672" s="78" t="str">
        <f>'Igneous input'!G672</f>
        <v>154-4</v>
      </c>
      <c r="E672" s="79">
        <f>'Igneous input'!H672</f>
        <v>46.5</v>
      </c>
      <c r="F672" s="79">
        <f>'Igneous input'!I672</f>
        <v>53</v>
      </c>
      <c r="J672" s="173" t="str">
        <f>'Igneous input'!M672</f>
        <v>64bm</v>
      </c>
      <c r="K672" t="str">
        <f>'Igneous input'!Q672</f>
        <v xml:space="preserve"> </v>
      </c>
    </row>
    <row r="673" spans="1:11">
      <c r="A673" s="79" t="str">
        <f>'Igneous input'!D673</f>
        <v>807-C5707A</v>
      </c>
      <c r="B673" s="79">
        <f>'Igneous input'!E673</f>
        <v>155</v>
      </c>
      <c r="C673" s="79">
        <f>'Igneous input'!F673</f>
        <v>1</v>
      </c>
      <c r="D673" s="78" t="str">
        <f>'Igneous input'!G673</f>
        <v>155-1</v>
      </c>
      <c r="E673" s="79">
        <f>'Igneous input'!H673</f>
        <v>0</v>
      </c>
      <c r="F673" s="79">
        <f>'Igneous input'!I673</f>
        <v>48</v>
      </c>
      <c r="J673" s="173" t="str">
        <f>'Igneous input'!M673</f>
        <v>64bm</v>
      </c>
      <c r="K673" t="str">
        <f>'Igneous input'!Q673</f>
        <v xml:space="preserve"> Dunite</v>
      </c>
    </row>
    <row r="674" spans="1:11">
      <c r="A674" s="79" t="str">
        <f>'Igneous input'!D674</f>
        <v>807-C5707A</v>
      </c>
      <c r="B674" s="79">
        <f>'Igneous input'!E674</f>
        <v>155</v>
      </c>
      <c r="C674" s="79">
        <f>'Igneous input'!F674</f>
        <v>1</v>
      </c>
      <c r="D674" s="78" t="str">
        <f>'Igneous input'!G674</f>
        <v>155-1</v>
      </c>
      <c r="E674" s="79">
        <f>'Igneous input'!H674</f>
        <v>48</v>
      </c>
      <c r="F674" s="79">
        <f>'Igneous input'!I674</f>
        <v>58</v>
      </c>
      <c r="J674" s="173" t="str">
        <f>'Igneous input'!M674</f>
        <v>64bn</v>
      </c>
      <c r="K674" t="str">
        <f>'Igneous input'!Q674</f>
        <v xml:space="preserve"> Chromitite</v>
      </c>
    </row>
    <row r="675" spans="1:11">
      <c r="A675" s="79" t="str">
        <f>'Igneous input'!D675</f>
        <v>807-C5707A</v>
      </c>
      <c r="B675" s="79">
        <f>'Igneous input'!E675</f>
        <v>155</v>
      </c>
      <c r="C675" s="79">
        <f>'Igneous input'!F675</f>
        <v>1</v>
      </c>
      <c r="D675" s="78" t="str">
        <f>'Igneous input'!G675</f>
        <v>155-1</v>
      </c>
      <c r="E675" s="79">
        <f>'Igneous input'!H675</f>
        <v>58</v>
      </c>
      <c r="F675" s="79">
        <f>'Igneous input'!I675</f>
        <v>90.5</v>
      </c>
      <c r="J675" s="173" t="str">
        <f>'Igneous input'!M675</f>
        <v>64bo</v>
      </c>
      <c r="K675" t="str">
        <f>'Igneous input'!Q675</f>
        <v>Orthopyroxene-bearing  Dunite</v>
      </c>
    </row>
    <row r="676" spans="1:11">
      <c r="A676" s="79" t="str">
        <f>'Igneous input'!D676</f>
        <v>807-C5707A</v>
      </c>
      <c r="B676" s="79">
        <f>'Igneous input'!E676</f>
        <v>155</v>
      </c>
      <c r="C676" s="79">
        <f>'Igneous input'!F676</f>
        <v>2</v>
      </c>
      <c r="D676" s="78" t="str">
        <f>'Igneous input'!G676</f>
        <v>155-2</v>
      </c>
      <c r="E676" s="79">
        <f>'Igneous input'!H676</f>
        <v>0</v>
      </c>
      <c r="F676" s="79">
        <f>'Igneous input'!I676</f>
        <v>85</v>
      </c>
      <c r="J676" s="173" t="str">
        <f>'Igneous input'!M676</f>
        <v>64bo</v>
      </c>
      <c r="K676" t="str">
        <f>'Igneous input'!Q676</f>
        <v>Orthopyroxene-bearing  Dunite</v>
      </c>
    </row>
    <row r="677" spans="1:11">
      <c r="A677" s="79" t="str">
        <f>'Igneous input'!D677</f>
        <v>807-C5707A</v>
      </c>
      <c r="B677" s="79">
        <f>'Igneous input'!E677</f>
        <v>155</v>
      </c>
      <c r="C677" s="79">
        <f>'Igneous input'!F677</f>
        <v>3</v>
      </c>
      <c r="D677" s="78" t="str">
        <f>'Igneous input'!G677</f>
        <v>155-3</v>
      </c>
      <c r="E677" s="79">
        <f>'Igneous input'!H677</f>
        <v>0</v>
      </c>
      <c r="F677" s="79">
        <f>'Igneous input'!I677</f>
        <v>62</v>
      </c>
      <c r="J677" s="173" t="str">
        <f>'Igneous input'!M677</f>
        <v>64bo</v>
      </c>
      <c r="K677" t="str">
        <f>'Igneous input'!Q677</f>
        <v>Orthopyroxene-bearing  Dunite</v>
      </c>
    </row>
    <row r="678" spans="1:11">
      <c r="A678" s="79" t="str">
        <f>'Igneous input'!D678</f>
        <v>807-C5707A</v>
      </c>
      <c r="B678" s="79">
        <f>'Igneous input'!E678</f>
        <v>155</v>
      </c>
      <c r="C678" s="79">
        <f>'Igneous input'!F678</f>
        <v>4</v>
      </c>
      <c r="D678" s="78" t="str">
        <f>'Igneous input'!G678</f>
        <v>155-4</v>
      </c>
      <c r="E678" s="79">
        <f>'Igneous input'!H678</f>
        <v>0</v>
      </c>
      <c r="F678" s="79">
        <f>'Igneous input'!I678</f>
        <v>56.5</v>
      </c>
      <c r="J678" s="173" t="str">
        <f>'Igneous input'!M678</f>
        <v>64bo</v>
      </c>
      <c r="K678" t="str">
        <f>'Igneous input'!Q678</f>
        <v>Orthopyroxene-bearing  Dunite</v>
      </c>
    </row>
    <row r="679" spans="1:11">
      <c r="A679" s="79" t="str">
        <f>'Igneous input'!D679</f>
        <v>807-C5707A</v>
      </c>
      <c r="B679" s="79">
        <f>'Igneous input'!E679</f>
        <v>156</v>
      </c>
      <c r="C679" s="79">
        <f>'Igneous input'!F679</f>
        <v>1</v>
      </c>
      <c r="D679" s="78" t="str">
        <f>'Igneous input'!G679</f>
        <v>156-1</v>
      </c>
      <c r="E679" s="79">
        <f>'Igneous input'!H679</f>
        <v>0</v>
      </c>
      <c r="F679" s="79">
        <f>'Igneous input'!I679</f>
        <v>77.5</v>
      </c>
      <c r="J679" s="173" t="str">
        <f>'Igneous input'!M679</f>
        <v>64bo</v>
      </c>
      <c r="K679" t="str">
        <f>'Igneous input'!Q679</f>
        <v>Orthopyroxene-bearing  Dunite</v>
      </c>
    </row>
    <row r="680" spans="1:11">
      <c r="A680" s="79" t="str">
        <f>'Igneous input'!D680</f>
        <v>807-C5707A</v>
      </c>
      <c r="B680" s="79">
        <f>'Igneous input'!E680</f>
        <v>156</v>
      </c>
      <c r="C680" s="79">
        <f>'Igneous input'!F680</f>
        <v>2</v>
      </c>
      <c r="D680" s="78" t="str">
        <f>'Igneous input'!G680</f>
        <v>156-2</v>
      </c>
      <c r="E680" s="79">
        <f>'Igneous input'!H680</f>
        <v>0</v>
      </c>
      <c r="F680" s="79">
        <f>'Igneous input'!I680</f>
        <v>81</v>
      </c>
      <c r="J680" s="173" t="str">
        <f>'Igneous input'!M680</f>
        <v>64bo</v>
      </c>
      <c r="K680" t="str">
        <f>'Igneous input'!Q680</f>
        <v>Orthopyroxene-bearing  Dunite</v>
      </c>
    </row>
    <row r="681" spans="1:11">
      <c r="A681" s="79" t="str">
        <f>'Igneous input'!D681</f>
        <v>807-C5707A</v>
      </c>
      <c r="B681" s="79">
        <f>'Igneous input'!E681</f>
        <v>156</v>
      </c>
      <c r="C681" s="79">
        <f>'Igneous input'!F681</f>
        <v>3</v>
      </c>
      <c r="D681" s="78" t="str">
        <f>'Igneous input'!G681</f>
        <v>156-3</v>
      </c>
      <c r="E681" s="79">
        <f>'Igneous input'!H681</f>
        <v>0</v>
      </c>
      <c r="F681" s="79">
        <f>'Igneous input'!I681</f>
        <v>75</v>
      </c>
      <c r="J681" s="173" t="str">
        <f>'Igneous input'!M681</f>
        <v>64bo</v>
      </c>
      <c r="K681" t="str">
        <f>'Igneous input'!Q681</f>
        <v>Orthopyroxene-bearing  Dunite</v>
      </c>
    </row>
    <row r="682" spans="1:11">
      <c r="A682" s="79" t="str">
        <f>'Igneous input'!D682</f>
        <v>807-C5707A</v>
      </c>
      <c r="B682" s="79">
        <f>'Igneous input'!E682</f>
        <v>156</v>
      </c>
      <c r="C682" s="79">
        <f>'Igneous input'!F682</f>
        <v>4</v>
      </c>
      <c r="D682" s="78" t="str">
        <f>'Igneous input'!G682</f>
        <v>156-4</v>
      </c>
      <c r="E682" s="79">
        <f>'Igneous input'!H682</f>
        <v>0</v>
      </c>
      <c r="F682" s="79">
        <f>'Igneous input'!I682</f>
        <v>78.5</v>
      </c>
      <c r="J682" s="173" t="str">
        <f>'Igneous input'!M682</f>
        <v>64bo</v>
      </c>
      <c r="K682" t="str">
        <f>'Igneous input'!Q682</f>
        <v>Orthopyroxene-bearing  Dunite</v>
      </c>
    </row>
    <row r="683" spans="1:11">
      <c r="A683" s="79" t="str">
        <f>'Igneous input'!D683</f>
        <v>807-C5707A</v>
      </c>
      <c r="B683" s="79">
        <f>'Igneous input'!E683</f>
        <v>157</v>
      </c>
      <c r="C683" s="79">
        <f>'Igneous input'!F683</f>
        <v>1</v>
      </c>
      <c r="D683" s="78" t="str">
        <f>'Igneous input'!G683</f>
        <v>157-1</v>
      </c>
      <c r="E683" s="79">
        <f>'Igneous input'!H683</f>
        <v>0</v>
      </c>
      <c r="F683" s="79">
        <f>'Igneous input'!I683</f>
        <v>93</v>
      </c>
      <c r="J683" s="173" t="str">
        <f>'Igneous input'!M683</f>
        <v>64bo</v>
      </c>
      <c r="K683" t="str">
        <f>'Igneous input'!Q683</f>
        <v>Orthopyroxene-bearing  Dunite</v>
      </c>
    </row>
    <row r="684" spans="1:11">
      <c r="A684" s="79" t="str">
        <f>'Igneous input'!D684</f>
        <v>807-C5707A</v>
      </c>
      <c r="B684" s="79">
        <f>'Igneous input'!E684</f>
        <v>157</v>
      </c>
      <c r="C684" s="79">
        <f>'Igneous input'!F684</f>
        <v>2</v>
      </c>
      <c r="D684" s="78" t="str">
        <f>'Igneous input'!G684</f>
        <v>157-2</v>
      </c>
      <c r="E684" s="79">
        <f>'Igneous input'!H684</f>
        <v>0</v>
      </c>
      <c r="F684" s="79">
        <f>'Igneous input'!I684</f>
        <v>90</v>
      </c>
      <c r="J684" s="173" t="str">
        <f>'Igneous input'!M684</f>
        <v>64bo</v>
      </c>
      <c r="K684" t="str">
        <f>'Igneous input'!Q684</f>
        <v>Orthopyroxene-bearing  Dunite</v>
      </c>
    </row>
    <row r="685" spans="1:11">
      <c r="A685" s="79" t="str">
        <f>'Igneous input'!D685</f>
        <v>807-C5707A</v>
      </c>
      <c r="B685" s="79">
        <f>'Igneous input'!E685</f>
        <v>157</v>
      </c>
      <c r="C685" s="79">
        <f>'Igneous input'!F685</f>
        <v>3</v>
      </c>
      <c r="D685" s="78" t="str">
        <f>'Igneous input'!G685</f>
        <v>157-3</v>
      </c>
      <c r="E685" s="79">
        <f>'Igneous input'!H685</f>
        <v>0</v>
      </c>
      <c r="F685" s="79">
        <f>'Igneous input'!I685</f>
        <v>42</v>
      </c>
      <c r="J685" s="173" t="str">
        <f>'Igneous input'!M685</f>
        <v>64bo</v>
      </c>
      <c r="K685" t="str">
        <f>'Igneous input'!Q685</f>
        <v>Orthopyroxene-bearing  Dunite</v>
      </c>
    </row>
    <row r="686" spans="1:11">
      <c r="A686" s="79" t="str">
        <f>'Igneous input'!D686</f>
        <v>807-C5707A</v>
      </c>
      <c r="B686" s="79">
        <f>'Igneous input'!E686</f>
        <v>157</v>
      </c>
      <c r="C686" s="79">
        <f>'Igneous input'!F686</f>
        <v>4</v>
      </c>
      <c r="D686" s="78" t="str">
        <f>'Igneous input'!G686</f>
        <v>157-4</v>
      </c>
      <c r="E686" s="79">
        <f>'Igneous input'!H686</f>
        <v>0</v>
      </c>
      <c r="F686" s="79">
        <f>'Igneous input'!I686</f>
        <v>79</v>
      </c>
      <c r="J686" s="173" t="str">
        <f>'Igneous input'!M686</f>
        <v>64bo</v>
      </c>
      <c r="K686" t="str">
        <f>'Igneous input'!Q686</f>
        <v>Orthopyroxene-bearing  Dunite</v>
      </c>
    </row>
    <row r="687" spans="1:11">
      <c r="A687" s="79" t="str">
        <f>'Igneous input'!D687</f>
        <v>807-C5707A</v>
      </c>
      <c r="B687" s="79">
        <f>'Igneous input'!E687</f>
        <v>158</v>
      </c>
      <c r="C687" s="79">
        <f>'Igneous input'!F687</f>
        <v>1</v>
      </c>
      <c r="D687" s="78" t="str">
        <f>'Igneous input'!G687</f>
        <v>158-1</v>
      </c>
      <c r="E687" s="79">
        <f>'Igneous input'!H687</f>
        <v>0</v>
      </c>
      <c r="F687" s="79">
        <f>'Igneous input'!I687</f>
        <v>73</v>
      </c>
      <c r="J687" s="173" t="str">
        <f>'Igneous input'!M687</f>
        <v>64bo</v>
      </c>
      <c r="K687" t="str">
        <f>'Igneous input'!Q687</f>
        <v>Orthopyroxene-bearing  Dunite</v>
      </c>
    </row>
    <row r="688" spans="1:11">
      <c r="A688" s="79" t="str">
        <f>'Igneous input'!D688</f>
        <v>807-C5707A</v>
      </c>
      <c r="B688" s="79">
        <f>'Igneous input'!E688</f>
        <v>158</v>
      </c>
      <c r="C688" s="79">
        <f>'Igneous input'!F688</f>
        <v>2</v>
      </c>
      <c r="D688" s="78" t="str">
        <f>'Igneous input'!G688</f>
        <v>158-2</v>
      </c>
      <c r="E688" s="79">
        <f>'Igneous input'!H688</f>
        <v>0</v>
      </c>
      <c r="F688" s="79">
        <f>'Igneous input'!I688</f>
        <v>78</v>
      </c>
      <c r="J688" s="173" t="str">
        <f>'Igneous input'!M688</f>
        <v>64bo</v>
      </c>
      <c r="K688" t="str">
        <f>'Igneous input'!Q688</f>
        <v>Orthopyroxene-bearing  Dunite</v>
      </c>
    </row>
    <row r="689" spans="1:11">
      <c r="A689" s="79" t="str">
        <f>'Igneous input'!D689</f>
        <v>807-C5707A</v>
      </c>
      <c r="B689" s="79">
        <f>'Igneous input'!E689</f>
        <v>159</v>
      </c>
      <c r="C689" s="79">
        <f>'Igneous input'!F689</f>
        <v>1</v>
      </c>
      <c r="D689" s="78" t="str">
        <f>'Igneous input'!G689</f>
        <v>159-1</v>
      </c>
      <c r="E689" s="79">
        <f>'Igneous input'!H689</f>
        <v>0</v>
      </c>
      <c r="F689" s="79">
        <f>'Igneous input'!I689</f>
        <v>77</v>
      </c>
      <c r="J689" s="173" t="str">
        <f>'Igneous input'!M689</f>
        <v>64bo</v>
      </c>
      <c r="K689" t="str">
        <f>'Igneous input'!Q689</f>
        <v>Orthopyroxene-bearing  Dunite</v>
      </c>
    </row>
    <row r="690" spans="1:11">
      <c r="A690" s="79" t="str">
        <f>'Igneous input'!D690</f>
        <v>807-C5707A</v>
      </c>
      <c r="B690" s="79">
        <f>'Igneous input'!E690</f>
        <v>159</v>
      </c>
      <c r="C690" s="79">
        <f>'Igneous input'!F690</f>
        <v>2</v>
      </c>
      <c r="D690" s="78" t="str">
        <f>'Igneous input'!G690</f>
        <v>159-2</v>
      </c>
      <c r="E690" s="79">
        <f>'Igneous input'!H690</f>
        <v>0</v>
      </c>
      <c r="F690" s="79">
        <f>'Igneous input'!I690</f>
        <v>85.5</v>
      </c>
      <c r="J690" s="173" t="str">
        <f>'Igneous input'!M690</f>
        <v>64bo</v>
      </c>
      <c r="K690" t="str">
        <f>'Igneous input'!Q690</f>
        <v>Orthopyroxene-bearing  Dunite</v>
      </c>
    </row>
    <row r="691" spans="1:11">
      <c r="A691" s="79" t="str">
        <f>'Igneous input'!D691</f>
        <v>807-C5707A</v>
      </c>
      <c r="B691" s="79">
        <f>'Igneous input'!E691</f>
        <v>160</v>
      </c>
      <c r="C691" s="79">
        <f>'Igneous input'!F691</f>
        <v>1</v>
      </c>
      <c r="D691" s="78" t="str">
        <f>'Igneous input'!G691</f>
        <v>160-1</v>
      </c>
      <c r="E691" s="79">
        <f>'Igneous input'!H691</f>
        <v>0</v>
      </c>
      <c r="F691" s="79">
        <f>'Igneous input'!I691</f>
        <v>81</v>
      </c>
      <c r="J691" s="173" t="str">
        <f>'Igneous input'!M691</f>
        <v>64bo</v>
      </c>
      <c r="K691" t="str">
        <f>'Igneous input'!Q691</f>
        <v>Orthopyroxene-bearing  Dunite</v>
      </c>
    </row>
    <row r="692" spans="1:11">
      <c r="A692" s="79" t="str">
        <f>'Igneous input'!D692</f>
        <v>807-C5707A</v>
      </c>
      <c r="B692" s="79">
        <f>'Igneous input'!E692</f>
        <v>160</v>
      </c>
      <c r="C692" s="79">
        <f>'Igneous input'!F692</f>
        <v>2</v>
      </c>
      <c r="D692" s="78" t="str">
        <f>'Igneous input'!G692</f>
        <v>160-2</v>
      </c>
      <c r="E692" s="79">
        <f>'Igneous input'!H692</f>
        <v>0</v>
      </c>
      <c r="F692" s="79">
        <f>'Igneous input'!I692</f>
        <v>78.5</v>
      </c>
      <c r="J692" s="173" t="str">
        <f>'Igneous input'!M692</f>
        <v>64bo</v>
      </c>
      <c r="K692" t="str">
        <f>'Igneous input'!Q692</f>
        <v>Orthopyroxene-bearing  Dunite</v>
      </c>
    </row>
    <row r="693" spans="1:11">
      <c r="A693" s="79" t="str">
        <f>'Igneous input'!D693</f>
        <v>807-C5707A</v>
      </c>
      <c r="B693" s="79">
        <f>'Igneous input'!E693</f>
        <v>160</v>
      </c>
      <c r="C693" s="79">
        <f>'Igneous input'!F693</f>
        <v>3</v>
      </c>
      <c r="D693" s="78" t="str">
        <f>'Igneous input'!G693</f>
        <v>160-3</v>
      </c>
      <c r="E693" s="79">
        <f>'Igneous input'!H693</f>
        <v>0</v>
      </c>
      <c r="F693" s="79">
        <f>'Igneous input'!I693</f>
        <v>25</v>
      </c>
      <c r="J693" s="173" t="str">
        <f>'Igneous input'!M693</f>
        <v>64bo</v>
      </c>
      <c r="K693" t="str">
        <f>'Igneous input'!Q693</f>
        <v>Orthopyroxene-bearing  Dunite</v>
      </c>
    </row>
    <row r="694" spans="1:11">
      <c r="A694" s="79" t="str">
        <f>'Igneous input'!D694</f>
        <v>807-C5707A</v>
      </c>
      <c r="B694" s="79">
        <f>'Igneous input'!E694</f>
        <v>160</v>
      </c>
      <c r="C694" s="79">
        <f>'Igneous input'!F694</f>
        <v>3</v>
      </c>
      <c r="D694" s="78" t="str">
        <f>'Igneous input'!G694</f>
        <v>160-3</v>
      </c>
      <c r="E694" s="79">
        <f>'Igneous input'!H694</f>
        <v>25</v>
      </c>
      <c r="F694" s="79">
        <f>'Igneous input'!I694</f>
        <v>69.5</v>
      </c>
      <c r="J694" s="173" t="str">
        <f>'Igneous input'!M694</f>
        <v>64bp</v>
      </c>
      <c r="K694" t="str">
        <f>'Igneous input'!Q694</f>
        <v xml:space="preserve"> Harzburgite</v>
      </c>
    </row>
    <row r="695" spans="1:11">
      <c r="A695" s="79" t="str">
        <f>'Igneous input'!D695</f>
        <v>807-C5707A</v>
      </c>
      <c r="B695" s="79">
        <f>'Igneous input'!E695</f>
        <v>160</v>
      </c>
      <c r="C695" s="79">
        <f>'Igneous input'!F695</f>
        <v>4</v>
      </c>
      <c r="D695" s="78" t="str">
        <f>'Igneous input'!G695</f>
        <v>160-4</v>
      </c>
      <c r="E695" s="79">
        <f>'Igneous input'!H695</f>
        <v>0</v>
      </c>
      <c r="F695" s="79">
        <f>'Igneous input'!I695</f>
        <v>20</v>
      </c>
      <c r="J695" s="173" t="str">
        <f>'Igneous input'!M695</f>
        <v>64bp</v>
      </c>
      <c r="K695" t="str">
        <f>'Igneous input'!Q695</f>
        <v xml:space="preserve"> Harzburgite</v>
      </c>
    </row>
    <row r="696" spans="1:11">
      <c r="A696" s="79" t="str">
        <f>'Igneous input'!D696</f>
        <v>807-C5707A</v>
      </c>
      <c r="B696" s="79">
        <f>'Igneous input'!E696</f>
        <v>160</v>
      </c>
      <c r="C696" s="79">
        <f>'Igneous input'!F696</f>
        <v>4</v>
      </c>
      <c r="D696" s="78" t="str">
        <f>'Igneous input'!G696</f>
        <v>160-4</v>
      </c>
      <c r="E696" s="79">
        <f>'Igneous input'!H696</f>
        <v>20</v>
      </c>
      <c r="F696" s="79">
        <f>'Igneous input'!I696</f>
        <v>74</v>
      </c>
      <c r="J696" s="173" t="str">
        <f>'Igneous input'!M696</f>
        <v>64bq</v>
      </c>
      <c r="K696" t="str">
        <f>'Igneous input'!Q696</f>
        <v>Orthopyroxene-bearing  Dunite</v>
      </c>
    </row>
    <row r="697" spans="1:11">
      <c r="A697" s="79" t="str">
        <f>'Igneous input'!D697</f>
        <v>807-C5707A</v>
      </c>
      <c r="B697" s="79">
        <f>'Igneous input'!E697</f>
        <v>161</v>
      </c>
      <c r="C697" s="79">
        <f>'Igneous input'!F697</f>
        <v>1</v>
      </c>
      <c r="D697" s="78" t="str">
        <f>'Igneous input'!G697</f>
        <v>161-1</v>
      </c>
      <c r="E697" s="79">
        <f>'Igneous input'!H697</f>
        <v>0</v>
      </c>
      <c r="F697" s="79">
        <f>'Igneous input'!I697</f>
        <v>27</v>
      </c>
      <c r="J697" s="173" t="str">
        <f>'Igneous input'!M697</f>
        <v>64bq</v>
      </c>
      <c r="K697" t="str">
        <f>'Igneous input'!Q697</f>
        <v>Orthopyroxene-bearing  Dunite</v>
      </c>
    </row>
    <row r="698" spans="1:11">
      <c r="A698" s="79" t="str">
        <f>'Igneous input'!D698</f>
        <v>807-C5707A</v>
      </c>
      <c r="B698" s="79">
        <f>'Igneous input'!E698</f>
        <v>161</v>
      </c>
      <c r="C698" s="79">
        <f>'Igneous input'!F698</f>
        <v>1</v>
      </c>
      <c r="D698" s="78" t="str">
        <f>'Igneous input'!G698</f>
        <v>161-1</v>
      </c>
      <c r="E698" s="79">
        <f>'Igneous input'!H698</f>
        <v>27</v>
      </c>
      <c r="F698" s="79">
        <f>'Igneous input'!I698</f>
        <v>59</v>
      </c>
      <c r="J698" s="173" t="str">
        <f>'Igneous input'!M698</f>
        <v>64br</v>
      </c>
      <c r="K698" t="str">
        <f>'Igneous input'!Q698</f>
        <v xml:space="preserve"> Harzburgite</v>
      </c>
    </row>
    <row r="699" spans="1:11">
      <c r="A699" s="79" t="str">
        <f>'Igneous input'!D699</f>
        <v>807-C5707A</v>
      </c>
      <c r="B699" s="79">
        <f>'Igneous input'!E699</f>
        <v>161</v>
      </c>
      <c r="C699" s="79">
        <f>'Igneous input'!F699</f>
        <v>1</v>
      </c>
      <c r="D699" s="78" t="str">
        <f>'Igneous input'!G699</f>
        <v>161-1</v>
      </c>
      <c r="E699" s="79">
        <f>'Igneous input'!H699</f>
        <v>59</v>
      </c>
      <c r="F699" s="79">
        <f>'Igneous input'!I699</f>
        <v>93</v>
      </c>
      <c r="J699" s="173" t="str">
        <f>'Igneous input'!M699</f>
        <v>64bs</v>
      </c>
      <c r="K699" t="str">
        <f>'Igneous input'!Q699</f>
        <v>Orthopyroxene-bearing  Dunite</v>
      </c>
    </row>
    <row r="700" spans="1:11">
      <c r="A700" s="79" t="str">
        <f>'Igneous input'!D700</f>
        <v>807-C5707A</v>
      </c>
      <c r="B700" s="79">
        <f>'Igneous input'!E700</f>
        <v>161</v>
      </c>
      <c r="C700" s="79">
        <f>'Igneous input'!F700</f>
        <v>2</v>
      </c>
      <c r="D700" s="78" t="str">
        <f>'Igneous input'!G700</f>
        <v>161-2</v>
      </c>
      <c r="E700" s="79">
        <f>'Igneous input'!H700</f>
        <v>0</v>
      </c>
      <c r="F700" s="79">
        <f>'Igneous input'!I700</f>
        <v>57</v>
      </c>
      <c r="J700" s="173" t="str">
        <f>'Igneous input'!M700</f>
        <v>64bs</v>
      </c>
      <c r="K700" t="str">
        <f>'Igneous input'!Q700</f>
        <v>Orthopyroxene-bearing  Dunite</v>
      </c>
    </row>
    <row r="701" spans="1:11">
      <c r="A701" s="79" t="str">
        <f>'Igneous input'!D701</f>
        <v>807-C5707A</v>
      </c>
      <c r="B701" s="79">
        <f>'Igneous input'!E701</f>
        <v>161</v>
      </c>
      <c r="C701" s="79">
        <f>'Igneous input'!F701</f>
        <v>3</v>
      </c>
      <c r="D701" s="78" t="str">
        <f>'Igneous input'!G701</f>
        <v>161-3</v>
      </c>
      <c r="E701" s="79">
        <f>'Igneous input'!H701</f>
        <v>0</v>
      </c>
      <c r="F701" s="79">
        <f>'Igneous input'!I701</f>
        <v>70.5</v>
      </c>
      <c r="J701" s="173" t="str">
        <f>'Igneous input'!M701</f>
        <v>64bs</v>
      </c>
      <c r="K701" t="str">
        <f>'Igneous input'!Q701</f>
        <v>Orthopyroxene-bearing  Dunite</v>
      </c>
    </row>
    <row r="702" spans="1:11">
      <c r="A702" s="79" t="str">
        <f>'Igneous input'!D702</f>
        <v>807-C5707A</v>
      </c>
      <c r="B702" s="79">
        <f>'Igneous input'!E702</f>
        <v>161</v>
      </c>
      <c r="C702" s="79">
        <f>'Igneous input'!F702</f>
        <v>4</v>
      </c>
      <c r="D702" s="78" t="str">
        <f>'Igneous input'!G702</f>
        <v>161-4</v>
      </c>
      <c r="E702" s="79">
        <f>'Igneous input'!H702</f>
        <v>0</v>
      </c>
      <c r="F702" s="79">
        <f>'Igneous input'!I702</f>
        <v>6.5</v>
      </c>
      <c r="J702" s="173" t="str">
        <f>'Igneous input'!M702</f>
        <v>64bs</v>
      </c>
      <c r="K702" t="str">
        <f>'Igneous input'!Q702</f>
        <v>Orthopyroxene-bearing  Dunite</v>
      </c>
    </row>
    <row r="703" spans="1:11">
      <c r="A703" s="79" t="str">
        <f>'Igneous input'!D703</f>
        <v>807-C5707A</v>
      </c>
      <c r="B703" s="79">
        <f>'Igneous input'!E703</f>
        <v>161</v>
      </c>
      <c r="C703" s="79">
        <f>'Igneous input'!F703</f>
        <v>4</v>
      </c>
      <c r="D703" s="78" t="str">
        <f>'Igneous input'!G703</f>
        <v>161-4</v>
      </c>
      <c r="E703" s="79">
        <f>'Igneous input'!H703</f>
        <v>6.5</v>
      </c>
      <c r="F703" s="79">
        <f>'Igneous input'!I703</f>
        <v>40</v>
      </c>
      <c r="J703" s="173" t="str">
        <f>'Igneous input'!M703</f>
        <v>64bt</v>
      </c>
      <c r="K703" t="str">
        <f>'Igneous input'!Q703</f>
        <v xml:space="preserve"> Harzburgite</v>
      </c>
    </row>
    <row r="704" spans="1:11">
      <c r="A704" s="79" t="str">
        <f>'Igneous input'!D704</f>
        <v>807-C5707A</v>
      </c>
      <c r="B704" s="79">
        <f>'Igneous input'!E704</f>
        <v>162</v>
      </c>
      <c r="C704" s="79">
        <f>'Igneous input'!F704</f>
        <v>1</v>
      </c>
      <c r="D704" s="78" t="str">
        <f>'Igneous input'!G704</f>
        <v>162-1</v>
      </c>
      <c r="E704" s="79">
        <f>'Igneous input'!H704</f>
        <v>0</v>
      </c>
      <c r="F704" s="79">
        <f>'Igneous input'!I704</f>
        <v>33.5</v>
      </c>
      <c r="J704" s="173" t="str">
        <f>'Igneous input'!M704</f>
        <v>64bt</v>
      </c>
      <c r="K704" t="str">
        <f>'Igneous input'!Q704</f>
        <v xml:space="preserve"> Harzburgite</v>
      </c>
    </row>
    <row r="705" spans="1:11">
      <c r="A705" s="79" t="str">
        <f>'Igneous input'!D705</f>
        <v>807-C5707A</v>
      </c>
      <c r="B705" s="79">
        <f>'Igneous input'!E705</f>
        <v>163</v>
      </c>
      <c r="C705" s="79">
        <f>'Igneous input'!F705</f>
        <v>1</v>
      </c>
      <c r="D705" s="78" t="str">
        <f>'Igneous input'!G705</f>
        <v>163-1</v>
      </c>
      <c r="E705" s="79">
        <f>'Igneous input'!H705</f>
        <v>0</v>
      </c>
      <c r="F705" s="79">
        <f>'Igneous input'!I705</f>
        <v>81</v>
      </c>
      <c r="J705" s="173" t="str">
        <f>'Igneous input'!M705</f>
        <v>64bt</v>
      </c>
      <c r="K705" t="str">
        <f>'Igneous input'!Q705</f>
        <v xml:space="preserve"> Harzburgite</v>
      </c>
    </row>
    <row r="706" spans="1:11">
      <c r="A706" s="79" t="str">
        <f>'Igneous input'!D706</f>
        <v>807-C5707A</v>
      </c>
      <c r="B706" s="79">
        <f>'Igneous input'!E706</f>
        <v>163</v>
      </c>
      <c r="C706" s="79">
        <f>'Igneous input'!F706</f>
        <v>2</v>
      </c>
      <c r="D706" s="78" t="str">
        <f>'Igneous input'!G706</f>
        <v>163-2</v>
      </c>
      <c r="E706" s="79">
        <f>'Igneous input'!H706</f>
        <v>0</v>
      </c>
      <c r="F706" s="79">
        <f>'Igneous input'!I706</f>
        <v>90</v>
      </c>
      <c r="J706" s="173" t="str">
        <f>'Igneous input'!M706</f>
        <v>64bt</v>
      </c>
      <c r="K706" t="str">
        <f>'Igneous input'!Q706</f>
        <v xml:space="preserve"> Harzburgite</v>
      </c>
    </row>
    <row r="707" spans="1:11">
      <c r="A707" s="79" t="str">
        <f>'Igneous input'!D707</f>
        <v>807-C5707A</v>
      </c>
      <c r="B707" s="79">
        <f>'Igneous input'!E707</f>
        <v>163</v>
      </c>
      <c r="C707" s="79">
        <f>'Igneous input'!F707</f>
        <v>3</v>
      </c>
      <c r="D707" s="78" t="str">
        <f>'Igneous input'!G707</f>
        <v>163-3</v>
      </c>
      <c r="E707" s="79">
        <f>'Igneous input'!H707</f>
        <v>0</v>
      </c>
      <c r="F707" s="79">
        <f>'Igneous input'!I707</f>
        <v>78</v>
      </c>
      <c r="J707" s="173" t="str">
        <f>'Igneous input'!M707</f>
        <v>64bt</v>
      </c>
      <c r="K707" t="str">
        <f>'Igneous input'!Q707</f>
        <v xml:space="preserve"> Harzburgite</v>
      </c>
    </row>
    <row r="708" spans="1:11">
      <c r="A708" s="79" t="str">
        <f>'Igneous input'!D708</f>
        <v>807-C5707A</v>
      </c>
      <c r="B708" s="79">
        <f>'Igneous input'!E708</f>
        <v>163</v>
      </c>
      <c r="C708" s="79">
        <f>'Igneous input'!F708</f>
        <v>4</v>
      </c>
      <c r="D708" s="78" t="str">
        <f>'Igneous input'!G708</f>
        <v>163-4</v>
      </c>
      <c r="E708" s="79">
        <f>'Igneous input'!H708</f>
        <v>0</v>
      </c>
      <c r="F708" s="79">
        <f>'Igneous input'!I708</f>
        <v>57.5</v>
      </c>
      <c r="J708" s="173" t="str">
        <f>'Igneous input'!M708</f>
        <v>64bt</v>
      </c>
      <c r="K708" t="str">
        <f>'Igneous input'!Q708</f>
        <v xml:space="preserve"> Harzburgite</v>
      </c>
    </row>
    <row r="709" spans="1:11">
      <c r="A709" s="79" t="str">
        <f>'Igneous input'!D709</f>
        <v>807-C5707A</v>
      </c>
      <c r="B709" s="79">
        <f>'Igneous input'!E709</f>
        <v>164</v>
      </c>
      <c r="C709" s="79">
        <f>'Igneous input'!F709</f>
        <v>1</v>
      </c>
      <c r="D709" s="78" t="str">
        <f>'Igneous input'!G709</f>
        <v>164-1</v>
      </c>
      <c r="E709" s="79">
        <f>'Igneous input'!H709</f>
        <v>0</v>
      </c>
      <c r="F709" s="79">
        <f>'Igneous input'!I709</f>
        <v>36</v>
      </c>
      <c r="J709" s="173" t="str">
        <f>'Igneous input'!M709</f>
        <v>64bt</v>
      </c>
      <c r="K709" t="str">
        <f>'Igneous input'!Q709</f>
        <v xml:space="preserve"> Harzburgite</v>
      </c>
    </row>
    <row r="710" spans="1:11">
      <c r="A710" s="79" t="str">
        <f>'Igneous input'!D710</f>
        <v>807-C5707A</v>
      </c>
      <c r="B710" s="79">
        <f>'Igneous input'!E710</f>
        <v>164</v>
      </c>
      <c r="C710" s="79">
        <f>'Igneous input'!F710</f>
        <v>1</v>
      </c>
      <c r="D710" s="78" t="str">
        <f>'Igneous input'!G710</f>
        <v>164-1</v>
      </c>
      <c r="E710" s="79">
        <f>'Igneous input'!H710</f>
        <v>36</v>
      </c>
      <c r="F710" s="79">
        <f>'Igneous input'!I710</f>
        <v>93.5</v>
      </c>
      <c r="J710" s="173" t="str">
        <f>'Igneous input'!M710</f>
        <v>64bu</v>
      </c>
      <c r="K710" t="str">
        <f>'Igneous input'!Q710</f>
        <v>Orthopyroxene-bearing  Dunite</v>
      </c>
    </row>
    <row r="711" spans="1:11">
      <c r="A711" s="79" t="str">
        <f>'Igneous input'!D711</f>
        <v>807-C5707A</v>
      </c>
      <c r="B711" s="79">
        <f>'Igneous input'!E711</f>
        <v>164</v>
      </c>
      <c r="C711" s="79">
        <f>'Igneous input'!F711</f>
        <v>2</v>
      </c>
      <c r="D711" s="78" t="str">
        <f>'Igneous input'!G711</f>
        <v>164-2</v>
      </c>
      <c r="E711" s="79">
        <f>'Igneous input'!H711</f>
        <v>0</v>
      </c>
      <c r="F711" s="79">
        <f>'Igneous input'!I711</f>
        <v>69</v>
      </c>
      <c r="J711" s="173" t="str">
        <f>'Igneous input'!M711</f>
        <v>64bu</v>
      </c>
      <c r="K711" t="str">
        <f>'Igneous input'!Q711</f>
        <v>Orthopyroxene-bearing  Dunite</v>
      </c>
    </row>
    <row r="712" spans="1:11">
      <c r="A712" s="79" t="str">
        <f>'Igneous input'!D712</f>
        <v>807-C5707A</v>
      </c>
      <c r="B712" s="79">
        <f>'Igneous input'!E712</f>
        <v>164</v>
      </c>
      <c r="C712" s="79">
        <f>'Igneous input'!F712</f>
        <v>2</v>
      </c>
      <c r="D712" s="78" t="str">
        <f>'Igneous input'!G712</f>
        <v>164-2</v>
      </c>
      <c r="E712" s="79">
        <f>'Igneous input'!H712</f>
        <v>69</v>
      </c>
      <c r="F712" s="79">
        <f>'Igneous input'!I712</f>
        <v>78.5</v>
      </c>
      <c r="J712" s="173" t="str">
        <f>'Igneous input'!M712</f>
        <v>64bv</v>
      </c>
      <c r="K712" t="str">
        <f>'Igneous input'!Q712</f>
        <v xml:space="preserve"> Harzburgite</v>
      </c>
    </row>
    <row r="713" spans="1:11">
      <c r="A713" s="79" t="str">
        <f>'Igneous input'!D713</f>
        <v>807-C5707A</v>
      </c>
      <c r="B713" s="79">
        <f>'Igneous input'!E713</f>
        <v>164</v>
      </c>
      <c r="C713" s="79">
        <f>'Igneous input'!F713</f>
        <v>3</v>
      </c>
      <c r="D713" s="78" t="str">
        <f>'Igneous input'!G713</f>
        <v>164-3</v>
      </c>
      <c r="E713" s="79">
        <f>'Igneous input'!H713</f>
        <v>0</v>
      </c>
      <c r="F713" s="79">
        <f>'Igneous input'!I713</f>
        <v>73</v>
      </c>
      <c r="J713" s="173" t="str">
        <f>'Igneous input'!M713</f>
        <v>64bv</v>
      </c>
      <c r="K713" t="str">
        <f>'Igneous input'!Q713</f>
        <v xml:space="preserve"> Harzburgite</v>
      </c>
    </row>
    <row r="714" spans="1:11">
      <c r="A714" s="79" t="str">
        <f>'Igneous input'!D714</f>
        <v>807-C5707A</v>
      </c>
      <c r="B714" s="79">
        <f>'Igneous input'!E714</f>
        <v>164</v>
      </c>
      <c r="C714" s="79">
        <f>'Igneous input'!F714</f>
        <v>4</v>
      </c>
      <c r="D714" s="78" t="str">
        <f>'Igneous input'!G714</f>
        <v>164-4</v>
      </c>
      <c r="E714" s="79">
        <f>'Igneous input'!H714</f>
        <v>0</v>
      </c>
      <c r="F714" s="79">
        <f>'Igneous input'!I714</f>
        <v>41</v>
      </c>
      <c r="J714" s="173" t="str">
        <f>'Igneous input'!M714</f>
        <v>64bv</v>
      </c>
      <c r="K714" t="str">
        <f>'Igneous input'!Q714</f>
        <v xml:space="preserve"> Harzburgite</v>
      </c>
    </row>
    <row r="715" spans="1:11">
      <c r="A715" s="79" t="str">
        <f>'Igneous input'!D715</f>
        <v>807-C5707A</v>
      </c>
      <c r="B715" s="79">
        <f>'Igneous input'!E715</f>
        <v>165</v>
      </c>
      <c r="C715" s="79">
        <f>'Igneous input'!F715</f>
        <v>1</v>
      </c>
      <c r="D715" s="78" t="str">
        <f>'Igneous input'!G715</f>
        <v>165-1</v>
      </c>
      <c r="E715" s="79">
        <f>'Igneous input'!H715</f>
        <v>0</v>
      </c>
      <c r="F715" s="79">
        <f>'Igneous input'!I715</f>
        <v>28</v>
      </c>
      <c r="J715" s="173" t="str">
        <f>'Igneous input'!M715</f>
        <v>64bv</v>
      </c>
      <c r="K715" t="str">
        <f>'Igneous input'!Q715</f>
        <v xml:space="preserve"> Harzburgite</v>
      </c>
    </row>
    <row r="716" spans="1:11">
      <c r="A716" s="79" t="str">
        <f>'Igneous input'!D716</f>
        <v>807-C5707A</v>
      </c>
      <c r="B716" s="79">
        <f>'Igneous input'!E716</f>
        <v>166</v>
      </c>
      <c r="C716" s="79">
        <f>'Igneous input'!F716</f>
        <v>1</v>
      </c>
      <c r="D716" s="78" t="str">
        <f>'Igneous input'!G716</f>
        <v>166-1</v>
      </c>
      <c r="E716" s="79">
        <f>'Igneous input'!H716</f>
        <v>0</v>
      </c>
      <c r="F716" s="79">
        <f>'Igneous input'!I716</f>
        <v>84.5</v>
      </c>
      <c r="J716" s="173" t="str">
        <f>'Igneous input'!M716</f>
        <v>64bv</v>
      </c>
      <c r="K716" t="str">
        <f>'Igneous input'!Q716</f>
        <v xml:space="preserve"> Harzburgite</v>
      </c>
    </row>
    <row r="717" spans="1:11">
      <c r="A717" s="79" t="str">
        <f>'Igneous input'!D717</f>
        <v>807-C5707A</v>
      </c>
      <c r="B717" s="79">
        <f>'Igneous input'!E717</f>
        <v>166</v>
      </c>
      <c r="C717" s="79">
        <f>'Igneous input'!F717</f>
        <v>2</v>
      </c>
      <c r="D717" s="78" t="str">
        <f>'Igneous input'!G717</f>
        <v>166-2</v>
      </c>
      <c r="E717" s="79">
        <f>'Igneous input'!H717</f>
        <v>0</v>
      </c>
      <c r="F717" s="79">
        <f>'Igneous input'!I717</f>
        <v>85</v>
      </c>
      <c r="J717" s="173" t="str">
        <f>'Igneous input'!M717</f>
        <v>64bv</v>
      </c>
      <c r="K717" t="str">
        <f>'Igneous input'!Q717</f>
        <v xml:space="preserve"> Harzburgite</v>
      </c>
    </row>
    <row r="718" spans="1:11">
      <c r="A718" s="79" t="str">
        <f>'Igneous input'!D718</f>
        <v>807-C5707A</v>
      </c>
      <c r="B718" s="79">
        <f>'Igneous input'!E718</f>
        <v>166</v>
      </c>
      <c r="C718" s="79">
        <f>'Igneous input'!F718</f>
        <v>3</v>
      </c>
      <c r="D718" s="78" t="str">
        <f>'Igneous input'!G718</f>
        <v>166-3</v>
      </c>
      <c r="E718" s="79">
        <f>'Igneous input'!H718</f>
        <v>0</v>
      </c>
      <c r="F718" s="79">
        <f>'Igneous input'!I718</f>
        <v>15.5</v>
      </c>
      <c r="J718" s="173" t="str">
        <f>'Igneous input'!M718</f>
        <v>64bv</v>
      </c>
      <c r="K718" t="str">
        <f>'Igneous input'!Q718</f>
        <v xml:space="preserve"> Harzburgite</v>
      </c>
    </row>
    <row r="719" spans="1:11">
      <c r="A719" s="79" t="str">
        <f>'Igneous input'!D719</f>
        <v>807-C5707A</v>
      </c>
      <c r="B719" s="79">
        <f>'Igneous input'!E719</f>
        <v>166</v>
      </c>
      <c r="C719" s="79">
        <f>'Igneous input'!F719</f>
        <v>3</v>
      </c>
      <c r="D719" s="78" t="str">
        <f>'Igneous input'!G719</f>
        <v>166-3</v>
      </c>
      <c r="E719" s="79">
        <f>'Igneous input'!H719</f>
        <v>15.5</v>
      </c>
      <c r="F719" s="79">
        <f>'Igneous input'!I719</f>
        <v>68</v>
      </c>
      <c r="J719" s="173" t="str">
        <f>'Igneous input'!M719</f>
        <v>64bw</v>
      </c>
      <c r="K719" t="str">
        <f>'Igneous input'!Q719</f>
        <v>Orthopyroxene-bearing  Dunite</v>
      </c>
    </row>
    <row r="720" spans="1:11">
      <c r="A720" s="79" t="str">
        <f>'Igneous input'!D720</f>
        <v>807-C5707A</v>
      </c>
      <c r="B720" s="79">
        <f>'Igneous input'!E720</f>
        <v>166</v>
      </c>
      <c r="C720" s="79">
        <f>'Igneous input'!F720</f>
        <v>4</v>
      </c>
      <c r="D720" s="78" t="str">
        <f>'Igneous input'!G720</f>
        <v>166-4</v>
      </c>
      <c r="E720" s="79">
        <f>'Igneous input'!H720</f>
        <v>0</v>
      </c>
      <c r="F720" s="79">
        <f>'Igneous input'!I720</f>
        <v>48</v>
      </c>
      <c r="J720" s="173" t="str">
        <f>'Igneous input'!M720</f>
        <v>64bw</v>
      </c>
      <c r="K720" t="str">
        <f>'Igneous input'!Q720</f>
        <v>Orthopyroxene-bearing  Dunite</v>
      </c>
    </row>
    <row r="721" spans="1:11">
      <c r="A721" s="79" t="str">
        <f>'Igneous input'!D721</f>
        <v>807-C5707A</v>
      </c>
      <c r="B721" s="79">
        <f>'Igneous input'!E721</f>
        <v>166</v>
      </c>
      <c r="C721" s="79">
        <f>'Igneous input'!F721</f>
        <v>4</v>
      </c>
      <c r="D721" s="78" t="str">
        <f>'Igneous input'!G721</f>
        <v>166-4</v>
      </c>
      <c r="E721" s="79">
        <f>'Igneous input'!H721</f>
        <v>48</v>
      </c>
      <c r="F721" s="79">
        <f>'Igneous input'!I721</f>
        <v>62</v>
      </c>
      <c r="J721" s="173" t="str">
        <f>'Igneous input'!M721</f>
        <v>64bx</v>
      </c>
      <c r="K721" t="str">
        <f>'Igneous input'!Q721</f>
        <v xml:space="preserve"> Harzburgite</v>
      </c>
    </row>
    <row r="722" spans="1:11">
      <c r="A722" s="79" t="str">
        <f>'Igneous input'!D722</f>
        <v>807-C5707A</v>
      </c>
      <c r="B722" s="79">
        <f>'Igneous input'!E722</f>
        <v>166</v>
      </c>
      <c r="C722" s="79">
        <f>'Igneous input'!F722</f>
        <v>4</v>
      </c>
      <c r="D722" s="78" t="str">
        <f>'Igneous input'!G722</f>
        <v>166-4</v>
      </c>
      <c r="E722" s="79">
        <f>'Igneous input'!H722</f>
        <v>62</v>
      </c>
      <c r="F722" s="79">
        <f>'Igneous input'!I722</f>
        <v>66.5</v>
      </c>
      <c r="J722" s="173" t="str">
        <f>'Igneous input'!M722</f>
        <v>64by</v>
      </c>
      <c r="K722" t="str">
        <f>'Igneous input'!Q722</f>
        <v>Orthopyroxene-bearing  Dunite</v>
      </c>
    </row>
    <row r="723" spans="1:11">
      <c r="A723" s="79" t="str">
        <f>'Igneous input'!D723</f>
        <v>807-C5707A</v>
      </c>
      <c r="B723" s="79">
        <f>'Igneous input'!E723</f>
        <v>167</v>
      </c>
      <c r="C723" s="79">
        <f>'Igneous input'!F723</f>
        <v>1</v>
      </c>
      <c r="D723" s="78" t="str">
        <f>'Igneous input'!G723</f>
        <v>167-1</v>
      </c>
      <c r="E723" s="79">
        <f>'Igneous input'!H723</f>
        <v>0</v>
      </c>
      <c r="F723" s="79">
        <f>'Igneous input'!I723</f>
        <v>48.5</v>
      </c>
      <c r="J723" s="173" t="str">
        <f>'Igneous input'!M723</f>
        <v>64by</v>
      </c>
      <c r="K723" t="str">
        <f>'Igneous input'!Q723</f>
        <v>Orthopyroxene-bearing  Dunite</v>
      </c>
    </row>
    <row r="724" spans="1:11">
      <c r="A724" s="79" t="str">
        <f>'Igneous input'!D724</f>
        <v>807-C5707A</v>
      </c>
      <c r="B724" s="79">
        <f>'Igneous input'!E724</f>
        <v>167</v>
      </c>
      <c r="C724" s="79">
        <f>'Igneous input'!F724</f>
        <v>2</v>
      </c>
      <c r="D724" s="78" t="str">
        <f>'Igneous input'!G724</f>
        <v>167-2</v>
      </c>
      <c r="E724" s="79">
        <f>'Igneous input'!H724</f>
        <v>0</v>
      </c>
      <c r="F724" s="79">
        <f>'Igneous input'!I724</f>
        <v>42</v>
      </c>
      <c r="J724" s="173" t="str">
        <f>'Igneous input'!M724</f>
        <v>64by</v>
      </c>
      <c r="K724" t="str">
        <f>'Igneous input'!Q724</f>
        <v>Orthopyroxene-bearing  Dunite</v>
      </c>
    </row>
    <row r="725" spans="1:11">
      <c r="A725" s="79" t="str">
        <f>'Igneous input'!D725</f>
        <v>807-C5707A</v>
      </c>
      <c r="B725" s="79">
        <f>'Igneous input'!E725</f>
        <v>167</v>
      </c>
      <c r="C725" s="79">
        <f>'Igneous input'!F725</f>
        <v>2</v>
      </c>
      <c r="D725" s="78" t="str">
        <f>'Igneous input'!G725</f>
        <v>167-2</v>
      </c>
      <c r="E725" s="79">
        <f>'Igneous input'!H725</f>
        <v>42</v>
      </c>
      <c r="F725" s="79">
        <f>'Igneous input'!I725</f>
        <v>74</v>
      </c>
      <c r="J725" s="173" t="str">
        <f>'Igneous input'!M725</f>
        <v>64bz</v>
      </c>
      <c r="K725" t="str">
        <f>'Igneous input'!Q725</f>
        <v xml:space="preserve"> Harzburgite</v>
      </c>
    </row>
    <row r="726" spans="1:11">
      <c r="A726" s="79" t="str">
        <f>'Igneous input'!D726</f>
        <v>807-C5707A</v>
      </c>
      <c r="B726" s="79">
        <f>'Igneous input'!E726</f>
        <v>167</v>
      </c>
      <c r="C726" s="79">
        <f>'Igneous input'!F726</f>
        <v>3</v>
      </c>
      <c r="D726" s="78" t="str">
        <f>'Igneous input'!G726</f>
        <v>167-3</v>
      </c>
      <c r="E726" s="79">
        <f>'Igneous input'!H726</f>
        <v>0</v>
      </c>
      <c r="F726" s="79">
        <f>'Igneous input'!I726</f>
        <v>7.5</v>
      </c>
      <c r="J726" s="173" t="str">
        <f>'Igneous input'!M726</f>
        <v>64bz</v>
      </c>
      <c r="K726" t="str">
        <f>'Igneous input'!Q726</f>
        <v xml:space="preserve"> Harzburgite</v>
      </c>
    </row>
    <row r="727" spans="1:11">
      <c r="A727" s="79" t="str">
        <f>'Igneous input'!D727</f>
        <v>807-C5707A</v>
      </c>
      <c r="B727" s="79">
        <f>'Igneous input'!E727</f>
        <v>167</v>
      </c>
      <c r="C727" s="79">
        <f>'Igneous input'!F727</f>
        <v>3</v>
      </c>
      <c r="D727" s="78" t="str">
        <f>'Igneous input'!G727</f>
        <v>167-3</v>
      </c>
      <c r="E727" s="79">
        <f>'Igneous input'!H727</f>
        <v>7.5</v>
      </c>
      <c r="F727" s="79">
        <f>'Igneous input'!I727</f>
        <v>97</v>
      </c>
      <c r="J727" s="173" t="str">
        <f>'Igneous input'!M727</f>
        <v>64ca</v>
      </c>
      <c r="K727" t="str">
        <f>'Igneous input'!Q727</f>
        <v>Orthopyroxene-bearing  Dunite</v>
      </c>
    </row>
    <row r="728" spans="1:11">
      <c r="A728" s="79" t="str">
        <f>'Igneous input'!D728</f>
        <v>807-C5707A</v>
      </c>
      <c r="B728" s="79">
        <f>'Igneous input'!E728</f>
        <v>167</v>
      </c>
      <c r="C728" s="79">
        <f>'Igneous input'!F728</f>
        <v>4</v>
      </c>
      <c r="D728" s="78" t="str">
        <f>'Igneous input'!G728</f>
        <v>167-4</v>
      </c>
      <c r="E728" s="79">
        <f>'Igneous input'!H728</f>
        <v>0</v>
      </c>
      <c r="F728" s="79">
        <f>'Igneous input'!I728</f>
        <v>11</v>
      </c>
      <c r="J728" s="173" t="str">
        <f>'Igneous input'!M728</f>
        <v>64ca</v>
      </c>
      <c r="K728" t="str">
        <f>'Igneous input'!Q728</f>
        <v>Orthopyroxene-bearing  Dunite</v>
      </c>
    </row>
    <row r="729" spans="1:11">
      <c r="A729" s="79" t="str">
        <f>'Igneous input'!D729</f>
        <v>807-C5707A</v>
      </c>
      <c r="B729" s="79">
        <f>'Igneous input'!E729</f>
        <v>167</v>
      </c>
      <c r="C729" s="79">
        <f>'Igneous input'!F729</f>
        <v>4</v>
      </c>
      <c r="D729" s="78" t="str">
        <f>'Igneous input'!G729</f>
        <v>167-4</v>
      </c>
      <c r="E729" s="79">
        <f>'Igneous input'!H729</f>
        <v>11</v>
      </c>
      <c r="F729" s="79">
        <f>'Igneous input'!I729</f>
        <v>37</v>
      </c>
      <c r="J729" s="173" t="str">
        <f>'Igneous input'!M729</f>
        <v>64cb</v>
      </c>
      <c r="K729" t="str">
        <f>'Igneous input'!Q729</f>
        <v xml:space="preserve"> Harzburgite</v>
      </c>
    </row>
    <row r="730" spans="1:11">
      <c r="A730" s="79" t="str">
        <f>'Igneous input'!D730</f>
        <v>807-C5707A</v>
      </c>
      <c r="B730" s="79">
        <f>'Igneous input'!E730</f>
        <v>168</v>
      </c>
      <c r="C730" s="79">
        <f>'Igneous input'!F730</f>
        <v>1</v>
      </c>
      <c r="D730" s="78" t="str">
        <f>'Igneous input'!G730</f>
        <v>168-1</v>
      </c>
      <c r="E730" s="79">
        <f>'Igneous input'!H730</f>
        <v>0</v>
      </c>
      <c r="F730" s="79">
        <f>'Igneous input'!I730</f>
        <v>86</v>
      </c>
      <c r="J730" s="173" t="str">
        <f>'Igneous input'!M730</f>
        <v>64cb</v>
      </c>
      <c r="K730" t="str">
        <f>'Igneous input'!Q730</f>
        <v xml:space="preserve"> Harzburgite</v>
      </c>
    </row>
    <row r="731" spans="1:11">
      <c r="A731" s="79" t="str">
        <f>'Igneous input'!D731</f>
        <v>807-C5707A</v>
      </c>
      <c r="B731" s="79">
        <f>'Igneous input'!E731</f>
        <v>168</v>
      </c>
      <c r="C731" s="79">
        <f>'Igneous input'!F731</f>
        <v>2</v>
      </c>
      <c r="D731" s="78" t="str">
        <f>'Igneous input'!G731</f>
        <v>168-2</v>
      </c>
      <c r="E731" s="79">
        <f>'Igneous input'!H731</f>
        <v>0</v>
      </c>
      <c r="F731" s="79">
        <f>'Igneous input'!I731</f>
        <v>25</v>
      </c>
      <c r="J731" s="173" t="str">
        <f>'Igneous input'!M731</f>
        <v>64cb</v>
      </c>
      <c r="K731" t="str">
        <f>'Igneous input'!Q731</f>
        <v xml:space="preserve"> Harzburgite</v>
      </c>
    </row>
    <row r="732" spans="1:11">
      <c r="A732" s="79" t="str">
        <f>'Igneous input'!D732</f>
        <v>807-C5707A</v>
      </c>
      <c r="B732" s="79">
        <f>'Igneous input'!E732</f>
        <v>168</v>
      </c>
      <c r="C732" s="79">
        <f>'Igneous input'!F732</f>
        <v>2</v>
      </c>
      <c r="D732" s="78" t="str">
        <f>'Igneous input'!G732</f>
        <v>168-2</v>
      </c>
      <c r="E732" s="79">
        <f>'Igneous input'!H732</f>
        <v>25</v>
      </c>
      <c r="F732" s="79">
        <f>'Igneous input'!I732</f>
        <v>86</v>
      </c>
      <c r="J732" s="173" t="str">
        <f>'Igneous input'!M732</f>
        <v>64cc</v>
      </c>
      <c r="K732" t="str">
        <f>'Igneous input'!Q732</f>
        <v>Orthopyroxene-bearing  Dunite</v>
      </c>
    </row>
    <row r="733" spans="1:11">
      <c r="A733" s="79" t="str">
        <f>'Igneous input'!D733</f>
        <v>807-C5707A</v>
      </c>
      <c r="B733" s="79">
        <f>'Igneous input'!E733</f>
        <v>168</v>
      </c>
      <c r="C733" s="79">
        <f>'Igneous input'!F733</f>
        <v>3</v>
      </c>
      <c r="D733" s="78" t="str">
        <f>'Igneous input'!G733</f>
        <v>168-3</v>
      </c>
      <c r="E733" s="79">
        <f>'Igneous input'!H733</f>
        <v>0</v>
      </c>
      <c r="F733" s="79">
        <f>'Igneous input'!I733</f>
        <v>84</v>
      </c>
      <c r="J733" s="173" t="str">
        <f>'Igneous input'!M733</f>
        <v>64cc</v>
      </c>
      <c r="K733" t="str">
        <f>'Igneous input'!Q733</f>
        <v>Orthopyroxene-bearing  Dunite</v>
      </c>
    </row>
    <row r="734" spans="1:11">
      <c r="A734" s="79" t="str">
        <f>'Igneous input'!D734</f>
        <v>807-C5707A</v>
      </c>
      <c r="B734" s="79">
        <f>'Igneous input'!E734</f>
        <v>169</v>
      </c>
      <c r="C734" s="79">
        <f>'Igneous input'!F734</f>
        <v>1</v>
      </c>
      <c r="D734" s="78" t="str">
        <f>'Igneous input'!G734</f>
        <v>169-1</v>
      </c>
      <c r="E734" s="79">
        <f>'Igneous input'!H734</f>
        <v>0</v>
      </c>
      <c r="F734" s="79">
        <f>'Igneous input'!I734</f>
        <v>61.5</v>
      </c>
      <c r="J734" s="173" t="str">
        <f>'Igneous input'!M734</f>
        <v>64cc</v>
      </c>
      <c r="K734" t="str">
        <f>'Igneous input'!Q734</f>
        <v>Orthopyroxene-bearing  Dunite</v>
      </c>
    </row>
    <row r="735" spans="1:11">
      <c r="A735" s="79" t="str">
        <f>'Igneous input'!D735</f>
        <v>807-C5707A</v>
      </c>
      <c r="B735" s="79">
        <f>'Igneous input'!E735</f>
        <v>169</v>
      </c>
      <c r="C735" s="79">
        <f>'Igneous input'!F735</f>
        <v>1</v>
      </c>
      <c r="D735" s="78" t="str">
        <f>'Igneous input'!G735</f>
        <v>169-1</v>
      </c>
      <c r="E735" s="79">
        <f>'Igneous input'!H735</f>
        <v>0</v>
      </c>
      <c r="F735" s="79">
        <f>'Igneous input'!I735</f>
        <v>66</v>
      </c>
      <c r="J735" s="173" t="str">
        <f>'Igneous input'!M735</f>
        <v>64cd</v>
      </c>
      <c r="K735" t="str">
        <f>'Igneous input'!Q735</f>
        <v xml:space="preserve"> Harzburgite</v>
      </c>
    </row>
    <row r="736" spans="1:11">
      <c r="A736" s="79" t="str">
        <f>'Igneous input'!D736</f>
        <v>807-C5707A</v>
      </c>
      <c r="B736" s="79">
        <f>'Igneous input'!E736</f>
        <v>169</v>
      </c>
      <c r="C736" s="79">
        <f>'Igneous input'!F736</f>
        <v>1</v>
      </c>
      <c r="D736" s="78" t="str">
        <f>'Igneous input'!G736</f>
        <v>169-1</v>
      </c>
      <c r="E736" s="79">
        <f>'Igneous input'!H736</f>
        <v>66</v>
      </c>
      <c r="F736" s="79">
        <f>'Igneous input'!I736</f>
        <v>82.5</v>
      </c>
      <c r="J736" s="173" t="str">
        <f>'Igneous input'!M736</f>
        <v>64ce</v>
      </c>
      <c r="K736" t="s">
        <v>2237</v>
      </c>
    </row>
    <row r="737" spans="1:11">
      <c r="A737" s="79" t="str">
        <f>'Igneous input'!D737</f>
        <v>807-C5707A</v>
      </c>
      <c r="B737" s="79">
        <f>'Igneous input'!E737</f>
        <v>169</v>
      </c>
      <c r="C737" s="79">
        <f>'Igneous input'!F737</f>
        <v>2</v>
      </c>
      <c r="D737" s="78" t="str">
        <f>'Igneous input'!G737</f>
        <v>169-2</v>
      </c>
      <c r="E737" s="79">
        <f>'Igneous input'!H737</f>
        <v>0</v>
      </c>
      <c r="F737" s="79">
        <f>'Igneous input'!I737</f>
        <v>69</v>
      </c>
      <c r="J737" s="173" t="str">
        <f>'Igneous input'!M737</f>
        <v>64ce</v>
      </c>
      <c r="K737" t="s">
        <v>2237</v>
      </c>
    </row>
    <row r="738" spans="1:11">
      <c r="A738" s="79" t="str">
        <f>'Igneous input'!D738</f>
        <v>807-C5707A</v>
      </c>
      <c r="B738" s="79">
        <f>'Igneous input'!E738</f>
        <v>169</v>
      </c>
      <c r="C738" s="79">
        <f>'Igneous input'!F738</f>
        <v>3</v>
      </c>
      <c r="D738" s="78" t="str">
        <f>'Igneous input'!G738</f>
        <v>169-3</v>
      </c>
      <c r="E738" s="79">
        <f>'Igneous input'!H738</f>
        <v>0</v>
      </c>
      <c r="F738" s="79">
        <f>'Igneous input'!I738</f>
        <v>82.5</v>
      </c>
      <c r="J738" s="173" t="str">
        <f>'Igneous input'!M738</f>
        <v>64ce</v>
      </c>
      <c r="K738" t="s">
        <v>2237</v>
      </c>
    </row>
    <row r="739" spans="1:11">
      <c r="A739" s="79" t="str">
        <f>'Igneous input'!D739</f>
        <v>807-C5707A</v>
      </c>
      <c r="B739" s="79">
        <f>'Igneous input'!E739</f>
        <v>169</v>
      </c>
      <c r="C739" s="79">
        <f>'Igneous input'!F739</f>
        <v>4</v>
      </c>
      <c r="D739" s="78" t="str">
        <f>'Igneous input'!G739</f>
        <v>169-4</v>
      </c>
      <c r="E739" s="79">
        <f>'Igneous input'!H739</f>
        <v>0</v>
      </c>
      <c r="F739" s="79">
        <f>'Igneous input'!I739</f>
        <v>65.5</v>
      </c>
      <c r="J739" s="173" t="str">
        <f>'Igneous input'!M739</f>
        <v>64ce</v>
      </c>
      <c r="K739" t="str">
        <f>'Igneous input'!Q739</f>
        <v xml:space="preserve"> Dunite</v>
      </c>
    </row>
    <row r="740" spans="1:11">
      <c r="A740" s="79" t="str">
        <f>'Igneous input'!D740</f>
        <v>807-C5707A</v>
      </c>
      <c r="B740" s="79">
        <f>'Igneous input'!E740</f>
        <v>170</v>
      </c>
      <c r="C740" s="79">
        <f>'Igneous input'!F740</f>
        <v>1</v>
      </c>
      <c r="D740" s="78" t="str">
        <f>'Igneous input'!G740</f>
        <v>170-1</v>
      </c>
      <c r="E740" s="79">
        <f>'Igneous input'!H740</f>
        <v>0</v>
      </c>
      <c r="F740" s="79">
        <f>'Igneous input'!I740</f>
        <v>55.5</v>
      </c>
      <c r="J740" s="173" t="str">
        <f>'Igneous input'!M740</f>
        <v>64ce</v>
      </c>
      <c r="K740" t="str">
        <f>'Igneous input'!Q740</f>
        <v xml:space="preserve"> Dunite</v>
      </c>
    </row>
    <row r="741" spans="1:11">
      <c r="A741" s="79" t="str">
        <f>'Igneous input'!D741</f>
        <v>807-C5707A</v>
      </c>
      <c r="B741" s="79">
        <f>'Igneous input'!E741</f>
        <v>171</v>
      </c>
      <c r="C741" s="79">
        <f>'Igneous input'!F741</f>
        <v>1</v>
      </c>
      <c r="D741" s="78" t="str">
        <f>'Igneous input'!G741</f>
        <v>171-1</v>
      </c>
      <c r="E741" s="79">
        <f>'Igneous input'!H741</f>
        <v>0</v>
      </c>
      <c r="F741" s="79">
        <f>'Igneous input'!I741</f>
        <v>97.5</v>
      </c>
      <c r="J741" s="173" t="str">
        <f>'Igneous input'!M741</f>
        <v>64ce</v>
      </c>
      <c r="K741" t="str">
        <f>'Igneous input'!Q741</f>
        <v xml:space="preserve"> Dunite</v>
      </c>
    </row>
    <row r="742" spans="1:11">
      <c r="A742" s="79" t="str">
        <f>'Igneous input'!D742</f>
        <v>807-C5707A</v>
      </c>
      <c r="B742" s="79">
        <f>'Igneous input'!E742</f>
        <v>171</v>
      </c>
      <c r="C742" s="79">
        <f>'Igneous input'!F742</f>
        <v>2</v>
      </c>
      <c r="D742" s="78" t="str">
        <f>'Igneous input'!G742</f>
        <v>171-2</v>
      </c>
      <c r="E742" s="79">
        <f>'Igneous input'!H742</f>
        <v>0</v>
      </c>
      <c r="F742" s="79">
        <f>'Igneous input'!I742</f>
        <v>96</v>
      </c>
      <c r="J742" s="173" t="str">
        <f>'Igneous input'!M742</f>
        <v>64ce</v>
      </c>
      <c r="K742" t="str">
        <f>'Igneous input'!Q742</f>
        <v xml:space="preserve"> Dunite</v>
      </c>
    </row>
    <row r="743" spans="1:11">
      <c r="A743" s="79" t="str">
        <f>'Igneous input'!D743</f>
        <v>807-C5707A</v>
      </c>
      <c r="B743" s="79">
        <f>'Igneous input'!E743</f>
        <v>171</v>
      </c>
      <c r="C743" s="79">
        <f>'Igneous input'!F743</f>
        <v>3</v>
      </c>
      <c r="D743" s="78" t="str">
        <f>'Igneous input'!G743</f>
        <v>171-3</v>
      </c>
      <c r="E743" s="79">
        <f>'Igneous input'!H743</f>
        <v>0</v>
      </c>
      <c r="F743" s="79">
        <f>'Igneous input'!I743</f>
        <v>87</v>
      </c>
      <c r="J743" s="173" t="str">
        <f>'Igneous input'!M743</f>
        <v>64ce</v>
      </c>
      <c r="K743" t="str">
        <f>'Igneous input'!Q743</f>
        <v xml:space="preserve"> Dunite</v>
      </c>
    </row>
    <row r="744" spans="1:11">
      <c r="A744" s="79" t="str">
        <f>'Igneous input'!D744</f>
        <v>807-C5707A</v>
      </c>
      <c r="B744" s="79">
        <f>'Igneous input'!E744</f>
        <v>172</v>
      </c>
      <c r="C744" s="79">
        <f>'Igneous input'!F744</f>
        <v>1</v>
      </c>
      <c r="D744" s="78" t="str">
        <f>'Igneous input'!G744</f>
        <v>172-1</v>
      </c>
      <c r="E744" s="79">
        <f>'Igneous input'!H744</f>
        <v>0</v>
      </c>
      <c r="F744" s="79">
        <f>'Igneous input'!I744</f>
        <v>44</v>
      </c>
      <c r="J744" s="173" t="str">
        <f>'Igneous input'!M744</f>
        <v>64cf</v>
      </c>
      <c r="K744" t="str">
        <f>'Igneous input'!Q744</f>
        <v xml:space="preserve"> Harzburgite</v>
      </c>
    </row>
    <row r="745" spans="1:11">
      <c r="A745" s="79" t="str">
        <f>'Igneous input'!D745</f>
        <v>807-C5707A</v>
      </c>
      <c r="B745" s="79">
        <f>'Igneous input'!E745</f>
        <v>173</v>
      </c>
      <c r="C745" s="79">
        <f>'Igneous input'!F745</f>
        <v>1</v>
      </c>
      <c r="D745" s="78" t="str">
        <f>'Igneous input'!G745</f>
        <v>173-1</v>
      </c>
      <c r="E745" s="79">
        <f>'Igneous input'!H745</f>
        <v>0</v>
      </c>
      <c r="F745" s="79">
        <f>'Igneous input'!I745</f>
        <v>30</v>
      </c>
      <c r="J745" s="173" t="str">
        <f>'Igneous input'!M745</f>
        <v>64cf</v>
      </c>
      <c r="K745" t="str">
        <f>'Igneous input'!Q745</f>
        <v xml:space="preserve"> Harzburgite</v>
      </c>
    </row>
    <row r="746" spans="1:11">
      <c r="A746" s="79" t="str">
        <f>'Igneous input'!D746</f>
        <v>807-C5707A</v>
      </c>
      <c r="B746" s="79">
        <f>'Igneous input'!E746</f>
        <v>173</v>
      </c>
      <c r="C746" s="79">
        <f>'Igneous input'!F746</f>
        <v>1</v>
      </c>
      <c r="D746" s="78" t="str">
        <f>'Igneous input'!G746</f>
        <v>173-1</v>
      </c>
      <c r="E746" s="79">
        <f>'Igneous input'!H746</f>
        <v>30</v>
      </c>
      <c r="F746" s="79">
        <f>'Igneous input'!I746</f>
        <v>71</v>
      </c>
      <c r="J746" s="173" t="str">
        <f>'Igneous input'!M746</f>
        <v>64cg</v>
      </c>
      <c r="K746" t="str">
        <f>'Igneous input'!Q746</f>
        <v>Orthopyroxene-bearing  Dunite</v>
      </c>
    </row>
    <row r="747" spans="1:11">
      <c r="A747" s="79" t="str">
        <f>'Igneous input'!D747</f>
        <v>807-C5707A</v>
      </c>
      <c r="B747" s="79">
        <f>'Igneous input'!E747</f>
        <v>173</v>
      </c>
      <c r="C747" s="79">
        <f>'Igneous input'!F747</f>
        <v>2</v>
      </c>
      <c r="D747" s="78" t="str">
        <f>'Igneous input'!G747</f>
        <v>173-2</v>
      </c>
      <c r="E747" s="79">
        <f>'Igneous input'!H747</f>
        <v>0</v>
      </c>
      <c r="F747" s="79">
        <f>'Igneous input'!I747</f>
        <v>86</v>
      </c>
      <c r="J747" s="173" t="str">
        <f>'Igneous input'!M747</f>
        <v>64cg</v>
      </c>
      <c r="K747" t="str">
        <f>'Igneous input'!Q747</f>
        <v>Orthopyroxene-bearing  Dunite</v>
      </c>
    </row>
    <row r="748" spans="1:11">
      <c r="A748" s="79" t="str">
        <f>'Igneous input'!D748</f>
        <v>807-C5707A</v>
      </c>
      <c r="B748" s="79">
        <f>'Igneous input'!E748</f>
        <v>173</v>
      </c>
      <c r="C748" s="79">
        <f>'Igneous input'!F748</f>
        <v>3</v>
      </c>
      <c r="D748" s="78" t="str">
        <f>'Igneous input'!G748</f>
        <v>173-3</v>
      </c>
      <c r="E748" s="79">
        <f>'Igneous input'!H748</f>
        <v>0</v>
      </c>
      <c r="F748" s="79">
        <f>'Igneous input'!I748</f>
        <v>47</v>
      </c>
      <c r="J748" s="173" t="str">
        <f>'Igneous input'!M748</f>
        <v>64cg</v>
      </c>
      <c r="K748" t="str">
        <f>'Igneous input'!Q748</f>
        <v>Orthopyroxene-bearing  Dunite</v>
      </c>
    </row>
    <row r="749" spans="1:11">
      <c r="A749" s="79" t="str">
        <f>'Igneous input'!D749</f>
        <v>807-C5707A</v>
      </c>
      <c r="B749" s="79">
        <f>'Igneous input'!E749</f>
        <v>173</v>
      </c>
      <c r="C749" s="79">
        <f>'Igneous input'!F749</f>
        <v>3</v>
      </c>
      <c r="D749" s="78" t="str">
        <f>'Igneous input'!G749</f>
        <v>173-3</v>
      </c>
      <c r="E749" s="79">
        <f>'Igneous input'!H749</f>
        <v>47</v>
      </c>
      <c r="F749" s="79">
        <f>'Igneous input'!I749</f>
        <v>84</v>
      </c>
      <c r="J749" s="173" t="str">
        <f>'Igneous input'!M749</f>
        <v>64ch</v>
      </c>
      <c r="K749" t="str">
        <f>'Igneous input'!Q749</f>
        <v xml:space="preserve"> Harzburgite</v>
      </c>
    </row>
    <row r="750" spans="1:11">
      <c r="A750" s="79" t="str">
        <f>'Igneous input'!D750</f>
        <v>807-C5707A</v>
      </c>
      <c r="B750" s="79">
        <f>'Igneous input'!E750</f>
        <v>173</v>
      </c>
      <c r="C750" s="79">
        <f>'Igneous input'!F750</f>
        <v>4</v>
      </c>
      <c r="D750" s="78" t="str">
        <f>'Igneous input'!G750</f>
        <v>173-4</v>
      </c>
      <c r="E750" s="79">
        <f>'Igneous input'!H750</f>
        <v>0</v>
      </c>
      <c r="F750" s="79">
        <f>'Igneous input'!I750</f>
        <v>71.5</v>
      </c>
      <c r="J750" s="173" t="str">
        <f>'Igneous input'!M750</f>
        <v>64ch</v>
      </c>
      <c r="K750" t="str">
        <f>'Igneous input'!Q750</f>
        <v xml:space="preserve"> Harzburgite</v>
      </c>
    </row>
    <row r="751" spans="1:11">
      <c r="A751" s="79" t="str">
        <f>'Igneous input'!D751</f>
        <v>807-C5707A</v>
      </c>
      <c r="B751" s="79">
        <f>'Igneous input'!E751</f>
        <v>174</v>
      </c>
      <c r="C751" s="79">
        <f>'Igneous input'!F751</f>
        <v>1</v>
      </c>
      <c r="D751" s="78" t="str">
        <f>'Igneous input'!G751</f>
        <v>174-1</v>
      </c>
      <c r="E751" s="79">
        <f>'Igneous input'!H751</f>
        <v>0</v>
      </c>
      <c r="F751" s="79">
        <f>'Igneous input'!I751</f>
        <v>77</v>
      </c>
      <c r="J751" s="173" t="str">
        <f>'Igneous input'!M751</f>
        <v>64ch</v>
      </c>
      <c r="K751" t="str">
        <f>'Igneous input'!Q751</f>
        <v xml:space="preserve"> Harzburgite</v>
      </c>
    </row>
    <row r="752" spans="1:11">
      <c r="A752" s="79" t="str">
        <f>'Igneous input'!D752</f>
        <v>807-C5707A</v>
      </c>
      <c r="B752" s="79">
        <f>'Igneous input'!E752</f>
        <v>174</v>
      </c>
      <c r="C752" s="79">
        <f>'Igneous input'!F752</f>
        <v>2</v>
      </c>
      <c r="D752" s="78" t="str">
        <f>'Igneous input'!G752</f>
        <v>174-2</v>
      </c>
      <c r="E752" s="79">
        <f>'Igneous input'!H752</f>
        <v>0</v>
      </c>
      <c r="F752" s="79">
        <f>'Igneous input'!I752</f>
        <v>76</v>
      </c>
      <c r="J752" s="173" t="str">
        <f>'Igneous input'!M752</f>
        <v>64ch</v>
      </c>
      <c r="K752" t="str">
        <f>'Igneous input'!Q752</f>
        <v xml:space="preserve"> Harzburgite</v>
      </c>
    </row>
    <row r="753" spans="1:11">
      <c r="A753" s="79" t="str">
        <f>'Igneous input'!D753</f>
        <v>807-C5707A</v>
      </c>
      <c r="B753" s="79">
        <f>'Igneous input'!E753</f>
        <v>174</v>
      </c>
      <c r="C753" s="79">
        <f>'Igneous input'!F753</f>
        <v>3</v>
      </c>
      <c r="D753" s="78" t="str">
        <f>'Igneous input'!G753</f>
        <v>174-3</v>
      </c>
      <c r="E753" s="79">
        <f>'Igneous input'!H753</f>
        <v>0</v>
      </c>
      <c r="F753" s="79">
        <f>'Igneous input'!I753</f>
        <v>72</v>
      </c>
      <c r="J753" s="173" t="str">
        <f>'Igneous input'!M753</f>
        <v>64ch</v>
      </c>
      <c r="K753" t="str">
        <f>'Igneous input'!Q753</f>
        <v xml:space="preserve"> Harzburgite</v>
      </c>
    </row>
    <row r="754" spans="1:11">
      <c r="A754" s="79" t="str">
        <f>'Igneous input'!D754</f>
        <v>807-C5707A</v>
      </c>
      <c r="B754" s="79">
        <f>'Igneous input'!E754</f>
        <v>174</v>
      </c>
      <c r="C754" s="79">
        <f>'Igneous input'!F754</f>
        <v>4</v>
      </c>
      <c r="D754" s="78" t="str">
        <f>'Igneous input'!G754</f>
        <v>174-4</v>
      </c>
      <c r="E754" s="79">
        <f>'Igneous input'!H754</f>
        <v>0</v>
      </c>
      <c r="F754" s="79">
        <f>'Igneous input'!I754</f>
        <v>52</v>
      </c>
      <c r="J754" s="173" t="str">
        <f>'Igneous input'!M754</f>
        <v>64ch</v>
      </c>
      <c r="K754" t="str">
        <f>'Igneous input'!Q754</f>
        <v xml:space="preserve"> Harzburgite</v>
      </c>
    </row>
    <row r="755" spans="1:11">
      <c r="A755" s="79" t="str">
        <f>'Igneous input'!D755</f>
        <v>807-C5707A</v>
      </c>
      <c r="B755" s="79">
        <f>'Igneous input'!E755</f>
        <v>175</v>
      </c>
      <c r="C755" s="79">
        <f>'Igneous input'!F755</f>
        <v>1</v>
      </c>
      <c r="D755" s="78" t="str">
        <f>'Igneous input'!G755</f>
        <v>175-1</v>
      </c>
      <c r="E755" s="79">
        <f>'Igneous input'!H755</f>
        <v>0</v>
      </c>
      <c r="F755" s="79">
        <f>'Igneous input'!I755</f>
        <v>93.5</v>
      </c>
      <c r="J755" s="173" t="str">
        <f>'Igneous input'!M755</f>
        <v>64ch</v>
      </c>
      <c r="K755" t="str">
        <f>'Igneous input'!Q755</f>
        <v xml:space="preserve"> Harzburgite</v>
      </c>
    </row>
    <row r="756" spans="1:11">
      <c r="A756" s="79" t="str">
        <f>'Igneous input'!D756</f>
        <v>807-C5707A</v>
      </c>
      <c r="B756" s="79">
        <f>'Igneous input'!E756</f>
        <v>175</v>
      </c>
      <c r="C756" s="79">
        <f>'Igneous input'!F756</f>
        <v>2</v>
      </c>
      <c r="D756" s="78" t="str">
        <f>'Igneous input'!G756</f>
        <v>175-2</v>
      </c>
      <c r="E756" s="79">
        <f>'Igneous input'!H756</f>
        <v>0</v>
      </c>
      <c r="F756" s="79">
        <f>'Igneous input'!I756</f>
        <v>96.5</v>
      </c>
      <c r="J756" s="173" t="str">
        <f>'Igneous input'!M756</f>
        <v>64ch</v>
      </c>
      <c r="K756" t="str">
        <f>'Igneous input'!Q756</f>
        <v xml:space="preserve"> Harzburgite</v>
      </c>
    </row>
    <row r="757" spans="1:11">
      <c r="A757" s="79" t="str">
        <f>'Igneous input'!D757</f>
        <v>807-C5707A</v>
      </c>
      <c r="B757" s="79">
        <f>'Igneous input'!E757</f>
        <v>175</v>
      </c>
      <c r="C757" s="79">
        <f>'Igneous input'!F757</f>
        <v>3</v>
      </c>
      <c r="D757" s="78" t="str">
        <f>'Igneous input'!G757</f>
        <v>175-3</v>
      </c>
      <c r="E757" s="79">
        <f>'Igneous input'!H757</f>
        <v>0</v>
      </c>
      <c r="F757" s="79">
        <f>'Igneous input'!I757</f>
        <v>66</v>
      </c>
      <c r="J757" s="173" t="str">
        <f>'Igneous input'!M757</f>
        <v>64ch</v>
      </c>
      <c r="K757" t="str">
        <f>'Igneous input'!Q757</f>
        <v xml:space="preserve"> Harzburgite</v>
      </c>
    </row>
    <row r="758" spans="1:11">
      <c r="A758" s="79" t="str">
        <f>'Igneous input'!D758</f>
        <v>807-C5707A</v>
      </c>
      <c r="B758" s="79">
        <f>'Igneous input'!E758</f>
        <v>175</v>
      </c>
      <c r="C758" s="79">
        <f>'Igneous input'!F758</f>
        <v>4</v>
      </c>
      <c r="D758" s="78" t="str">
        <f>'Igneous input'!G758</f>
        <v>175-4</v>
      </c>
      <c r="E758" s="79">
        <f>'Igneous input'!H758</f>
        <v>0</v>
      </c>
      <c r="F758" s="79">
        <f>'Igneous input'!I758</f>
        <v>70.5</v>
      </c>
      <c r="J758" s="173" t="str">
        <f>'Igneous input'!M758</f>
        <v>64ch</v>
      </c>
      <c r="K758" t="str">
        <f>'Igneous input'!Q758</f>
        <v xml:space="preserve"> Harzburgite</v>
      </c>
    </row>
    <row r="759" spans="1:11">
      <c r="A759" s="79" t="str">
        <f>'Igneous input'!D759</f>
        <v>807-C5707A</v>
      </c>
      <c r="B759" s="79">
        <f>'Igneous input'!E759</f>
        <v>176</v>
      </c>
      <c r="C759" s="79">
        <f>'Igneous input'!F759</f>
        <v>1</v>
      </c>
      <c r="D759" s="78" t="str">
        <f>'Igneous input'!G759</f>
        <v>176-1</v>
      </c>
      <c r="E759" s="79">
        <f>'Igneous input'!H759</f>
        <v>0</v>
      </c>
      <c r="F759" s="79">
        <f>'Igneous input'!I759</f>
        <v>26</v>
      </c>
      <c r="J759" s="173" t="str">
        <f>'Igneous input'!M759</f>
        <v>64ch</v>
      </c>
      <c r="K759" t="str">
        <f>'Igneous input'!Q759</f>
        <v xml:space="preserve"> Harzburgite</v>
      </c>
    </row>
    <row r="760" spans="1:11">
      <c r="A760" s="79" t="str">
        <f>'Igneous input'!D760</f>
        <v>807-C5707A</v>
      </c>
      <c r="B760" s="79">
        <f>'Igneous input'!E760</f>
        <v>177</v>
      </c>
      <c r="C760" s="79">
        <f>'Igneous input'!F760</f>
        <v>1</v>
      </c>
      <c r="D760" s="78" t="str">
        <f>'Igneous input'!G760</f>
        <v>177-1</v>
      </c>
      <c r="E760" s="79">
        <f>'Igneous input'!H760</f>
        <v>0</v>
      </c>
      <c r="F760" s="79">
        <f>'Igneous input'!I760</f>
        <v>99</v>
      </c>
      <c r="J760" s="173" t="str">
        <f>'Igneous input'!M760</f>
        <v>64ch</v>
      </c>
      <c r="K760" t="str">
        <f>'Igneous input'!Q760</f>
        <v xml:space="preserve"> Harzburgite</v>
      </c>
    </row>
    <row r="761" spans="1:11">
      <c r="A761" s="79" t="str">
        <f>'Igneous input'!D761</f>
        <v>807-C5707A</v>
      </c>
      <c r="B761" s="79">
        <f>'Igneous input'!E761</f>
        <v>177</v>
      </c>
      <c r="C761" s="79">
        <f>'Igneous input'!F761</f>
        <v>2</v>
      </c>
      <c r="D761" s="78" t="str">
        <f>'Igneous input'!G761</f>
        <v>177-2</v>
      </c>
      <c r="E761" s="79">
        <f>'Igneous input'!H761</f>
        <v>0</v>
      </c>
      <c r="F761" s="79">
        <f>'Igneous input'!I761</f>
        <v>76</v>
      </c>
      <c r="J761" s="173" t="str">
        <f>'Igneous input'!M761</f>
        <v>64ch</v>
      </c>
      <c r="K761" t="str">
        <f>'Igneous input'!Q761</f>
        <v xml:space="preserve"> Harzburgite</v>
      </c>
    </row>
    <row r="762" spans="1:11">
      <c r="A762" s="79" t="str">
        <f>'Igneous input'!D762</f>
        <v>807-C5707A</v>
      </c>
      <c r="B762" s="79">
        <f>'Igneous input'!E762</f>
        <v>177</v>
      </c>
      <c r="C762" s="79">
        <f>'Igneous input'!F762</f>
        <v>3</v>
      </c>
      <c r="D762" s="78" t="str">
        <f>'Igneous input'!G762</f>
        <v>177-3</v>
      </c>
      <c r="E762" s="79">
        <f>'Igneous input'!H762</f>
        <v>0</v>
      </c>
      <c r="F762" s="79">
        <f>'Igneous input'!I762</f>
        <v>77</v>
      </c>
      <c r="J762" s="173" t="str">
        <f>'Igneous input'!M762</f>
        <v>64ch</v>
      </c>
      <c r="K762" t="str">
        <f>'Igneous input'!Q762</f>
        <v xml:space="preserve"> Harzburgite</v>
      </c>
    </row>
    <row r="763" spans="1:11">
      <c r="A763" s="79" t="str">
        <f>'Igneous input'!D763</f>
        <v>807-C5707A</v>
      </c>
      <c r="B763" s="79">
        <f>'Igneous input'!E763</f>
        <v>177</v>
      </c>
      <c r="C763" s="79">
        <f>'Igneous input'!F763</f>
        <v>4</v>
      </c>
      <c r="D763" s="78" t="str">
        <f>'Igneous input'!G763</f>
        <v>177-4</v>
      </c>
      <c r="E763" s="79">
        <f>'Igneous input'!H763</f>
        <v>0</v>
      </c>
      <c r="F763" s="79">
        <f>'Igneous input'!I763</f>
        <v>52.5</v>
      </c>
      <c r="J763" s="173" t="str">
        <f>'Igneous input'!M763</f>
        <v>64ch</v>
      </c>
      <c r="K763" t="str">
        <f>'Igneous input'!Q763</f>
        <v xml:space="preserve"> Harzburgite</v>
      </c>
    </row>
    <row r="764" spans="1:11">
      <c r="A764" s="79" t="str">
        <f>'Igneous input'!D764</f>
        <v>807-C5707A</v>
      </c>
      <c r="B764" s="79">
        <f>'Igneous input'!E764</f>
        <v>178</v>
      </c>
      <c r="C764" s="79">
        <f>'Igneous input'!F764</f>
        <v>1</v>
      </c>
      <c r="D764" s="78" t="str">
        <f>'Igneous input'!G764</f>
        <v>178-1</v>
      </c>
      <c r="E764" s="79">
        <f>'Igneous input'!H764</f>
        <v>0</v>
      </c>
      <c r="F764" s="79">
        <f>'Igneous input'!I764</f>
        <v>90</v>
      </c>
      <c r="J764" s="173" t="str">
        <f>'Igneous input'!M764</f>
        <v>64ch</v>
      </c>
      <c r="K764" t="str">
        <f>'Igneous input'!Q764</f>
        <v xml:space="preserve"> Harzburgite</v>
      </c>
    </row>
    <row r="765" spans="1:11">
      <c r="A765" s="79" t="str">
        <f>'Igneous input'!D765</f>
        <v>807-C5707A</v>
      </c>
      <c r="B765" s="79">
        <f>'Igneous input'!E765</f>
        <v>178</v>
      </c>
      <c r="C765" s="79">
        <f>'Igneous input'!F765</f>
        <v>2</v>
      </c>
      <c r="D765" s="78" t="str">
        <f>'Igneous input'!G765</f>
        <v>178-2</v>
      </c>
      <c r="E765" s="79">
        <f>'Igneous input'!H765</f>
        <v>0</v>
      </c>
      <c r="F765" s="79">
        <f>'Igneous input'!I765</f>
        <v>76</v>
      </c>
      <c r="J765" s="173" t="str">
        <f>'Igneous input'!M765</f>
        <v>64ch</v>
      </c>
      <c r="K765" t="str">
        <f>'Igneous input'!Q765</f>
        <v xml:space="preserve"> Harzburgite</v>
      </c>
    </row>
    <row r="766" spans="1:11">
      <c r="A766" s="79" t="str">
        <f>'Igneous input'!D766</f>
        <v>807-C5707A</v>
      </c>
      <c r="B766" s="79">
        <f>'Igneous input'!E766</f>
        <v>178</v>
      </c>
      <c r="C766" s="79">
        <f>'Igneous input'!F766</f>
        <v>3</v>
      </c>
      <c r="D766" s="78" t="str">
        <f>'Igneous input'!G766</f>
        <v>178-3</v>
      </c>
      <c r="E766" s="79">
        <f>'Igneous input'!H766</f>
        <v>0</v>
      </c>
      <c r="F766" s="79">
        <f>'Igneous input'!I766</f>
        <v>90.5</v>
      </c>
      <c r="J766" s="173" t="str">
        <f>'Igneous input'!M766</f>
        <v>64ch</v>
      </c>
      <c r="K766" t="str">
        <f>'Igneous input'!Q766</f>
        <v xml:space="preserve"> Harzburgite</v>
      </c>
    </row>
    <row r="767" spans="1:11">
      <c r="A767" s="79" t="str">
        <f>'Igneous input'!D767</f>
        <v>807-C5707A</v>
      </c>
      <c r="B767" s="79">
        <f>'Igneous input'!E767</f>
        <v>178</v>
      </c>
      <c r="C767" s="79">
        <f>'Igneous input'!F767</f>
        <v>4</v>
      </c>
      <c r="D767" s="78" t="str">
        <f>'Igneous input'!G767</f>
        <v>178-4</v>
      </c>
      <c r="E767" s="79">
        <f>'Igneous input'!H767</f>
        <v>0</v>
      </c>
      <c r="F767" s="79">
        <f>'Igneous input'!I767</f>
        <v>57</v>
      </c>
      <c r="J767" s="173" t="str">
        <f>'Igneous input'!M767</f>
        <v>64ch</v>
      </c>
      <c r="K767" t="str">
        <f>'Igneous input'!Q767</f>
        <v xml:space="preserve"> Harzburgite</v>
      </c>
    </row>
    <row r="768" spans="1:11">
      <c r="A768" s="79" t="str">
        <f>'Igneous input'!D768</f>
        <v>807-C5707A</v>
      </c>
      <c r="B768" s="79">
        <f>'Igneous input'!E768</f>
        <v>179</v>
      </c>
      <c r="C768" s="79">
        <f>'Igneous input'!F768</f>
        <v>1</v>
      </c>
      <c r="D768" s="78" t="str">
        <f>'Igneous input'!G768</f>
        <v>179-1</v>
      </c>
      <c r="E768" s="79">
        <f>'Igneous input'!H768</f>
        <v>0</v>
      </c>
      <c r="F768" s="79">
        <f>'Igneous input'!I768</f>
        <v>88.5</v>
      </c>
      <c r="J768" s="173" t="str">
        <f>'Igneous input'!M768</f>
        <v>64ch</v>
      </c>
      <c r="K768" t="str">
        <f>'Igneous input'!Q768</f>
        <v xml:space="preserve"> Harzburgite</v>
      </c>
    </row>
    <row r="769" spans="1:11">
      <c r="A769" s="79" t="str">
        <f>'Igneous input'!D769</f>
        <v>807-C5707A</v>
      </c>
      <c r="B769" s="79">
        <f>'Igneous input'!E769</f>
        <v>179</v>
      </c>
      <c r="C769" s="79">
        <f>'Igneous input'!F769</f>
        <v>2</v>
      </c>
      <c r="D769" s="78" t="str">
        <f>'Igneous input'!G769</f>
        <v>179-2</v>
      </c>
      <c r="E769" s="79">
        <f>'Igneous input'!H769</f>
        <v>0</v>
      </c>
      <c r="F769" s="79">
        <f>'Igneous input'!I769</f>
        <v>90</v>
      </c>
      <c r="J769" s="173" t="str">
        <f>'Igneous input'!M769</f>
        <v>64ch</v>
      </c>
      <c r="K769" t="str">
        <f>'Igneous input'!Q769</f>
        <v xml:space="preserve"> Harzburgite</v>
      </c>
    </row>
    <row r="770" spans="1:11">
      <c r="A770" s="79" t="str">
        <f>'Igneous input'!D770</f>
        <v>807-C5707A</v>
      </c>
      <c r="B770" s="79">
        <f>'Igneous input'!E770</f>
        <v>179</v>
      </c>
      <c r="C770" s="79">
        <f>'Igneous input'!F770</f>
        <v>3</v>
      </c>
      <c r="D770" s="78" t="str">
        <f>'Igneous input'!G770</f>
        <v>179-3</v>
      </c>
      <c r="E770" s="79">
        <f>'Igneous input'!H770</f>
        <v>0</v>
      </c>
      <c r="F770" s="79">
        <f>'Igneous input'!I770</f>
        <v>90</v>
      </c>
      <c r="J770" s="173" t="str">
        <f>'Igneous input'!M770</f>
        <v>64ch</v>
      </c>
      <c r="K770" t="str">
        <f>'Igneous input'!Q770</f>
        <v xml:space="preserve"> Harzburgite</v>
      </c>
    </row>
    <row r="771" spans="1:11">
      <c r="A771" s="79" t="str">
        <f>'Igneous input'!D771</f>
        <v>807-C5707A</v>
      </c>
      <c r="B771" s="79">
        <f>'Igneous input'!E771</f>
        <v>179</v>
      </c>
      <c r="C771" s="79">
        <f>'Igneous input'!F771</f>
        <v>4</v>
      </c>
      <c r="D771" s="78" t="str">
        <f>'Igneous input'!G771</f>
        <v>179-4</v>
      </c>
      <c r="E771" s="79">
        <f>'Igneous input'!H771</f>
        <v>0</v>
      </c>
      <c r="F771" s="79">
        <f>'Igneous input'!I771</f>
        <v>37.5</v>
      </c>
      <c r="J771" s="173" t="str">
        <f>'Igneous input'!M771</f>
        <v>64ch</v>
      </c>
      <c r="K771" t="str">
        <f>'Igneous input'!Q771</f>
        <v xml:space="preserve"> Harzburgite</v>
      </c>
    </row>
    <row r="772" spans="1:11">
      <c r="A772" s="79">
        <f>'Igneous input'!D772</f>
        <v>0</v>
      </c>
      <c r="B772" s="79">
        <f>'Igneous input'!E772</f>
        <v>0</v>
      </c>
      <c r="C772" s="79">
        <f>'Igneous input'!F772</f>
        <v>0</v>
      </c>
      <c r="D772" s="78">
        <f>'Igneous input'!G772</f>
        <v>0</v>
      </c>
      <c r="E772" s="79">
        <f>'Igneous input'!H772</f>
        <v>0</v>
      </c>
      <c r="F772" s="79">
        <f>'Igneous input'!I772</f>
        <v>0</v>
      </c>
      <c r="J772" s="173">
        <f>'Igneous input'!M772</f>
        <v>0</v>
      </c>
      <c r="K772">
        <f>'Igneous input'!Q772</f>
        <v>0</v>
      </c>
    </row>
    <row r="773" spans="1:11">
      <c r="A773" s="79">
        <f>'Igneous input'!D773</f>
        <v>0</v>
      </c>
      <c r="B773" s="79">
        <f>'Igneous input'!E773</f>
        <v>0</v>
      </c>
      <c r="C773" s="79">
        <f>'Igneous input'!F773</f>
        <v>0</v>
      </c>
      <c r="D773" s="78">
        <f>'Igneous input'!G773</f>
        <v>0</v>
      </c>
      <c r="E773" s="79">
        <f>'Igneous input'!H773</f>
        <v>0</v>
      </c>
      <c r="F773" s="79">
        <f>'Igneous input'!I773</f>
        <v>0</v>
      </c>
      <c r="J773" s="173">
        <f>'Igneous input'!M773</f>
        <v>0</v>
      </c>
      <c r="K773" t="str">
        <f>'Igneous input'!Q773</f>
        <v xml:space="preserve"> </v>
      </c>
    </row>
    <row r="774" spans="1:11">
      <c r="A774" s="79">
        <f>'Igneous input'!D774</f>
        <v>0</v>
      </c>
      <c r="B774" s="79">
        <f>'Igneous input'!E774</f>
        <v>0</v>
      </c>
      <c r="C774" s="79">
        <f>'Igneous input'!F774</f>
        <v>0</v>
      </c>
      <c r="D774" s="78">
        <f>'Igneous input'!G774</f>
        <v>0</v>
      </c>
      <c r="E774" s="79">
        <f>'Igneous input'!H774</f>
        <v>0</v>
      </c>
      <c r="F774" s="79">
        <f>'Igneous input'!I774</f>
        <v>0</v>
      </c>
      <c r="J774" s="173">
        <f>'Igneous input'!M774</f>
        <v>0</v>
      </c>
      <c r="K774" t="str">
        <f>'Igneous input'!Q774</f>
        <v xml:space="preserve"> </v>
      </c>
    </row>
    <row r="775" spans="1:11">
      <c r="A775" s="79">
        <f>'Igneous input'!D775</f>
        <v>0</v>
      </c>
      <c r="B775" s="79">
        <f>'Igneous input'!E775</f>
        <v>0</v>
      </c>
      <c r="C775" s="79">
        <f>'Igneous input'!F775</f>
        <v>0</v>
      </c>
      <c r="D775" s="78">
        <f>'Igneous input'!G775</f>
        <v>0</v>
      </c>
      <c r="E775" s="79">
        <f>'Igneous input'!H775</f>
        <v>0</v>
      </c>
      <c r="F775" s="79">
        <f>'Igneous input'!I775</f>
        <v>0</v>
      </c>
      <c r="J775" s="173">
        <f>'Igneous input'!M775</f>
        <v>0</v>
      </c>
      <c r="K775" t="str">
        <f>'Igneous input'!Q775</f>
        <v xml:space="preserve"> </v>
      </c>
    </row>
    <row r="776" spans="1:11">
      <c r="A776" s="79">
        <f>'Igneous input'!D776</f>
        <v>0</v>
      </c>
      <c r="B776" s="79">
        <f>'Igneous input'!E776</f>
        <v>0</v>
      </c>
      <c r="C776" s="79">
        <f>'Igneous input'!F776</f>
        <v>0</v>
      </c>
      <c r="D776" s="78">
        <f>'Igneous input'!G776</f>
        <v>0</v>
      </c>
      <c r="E776" s="79">
        <f>'Igneous input'!H776</f>
        <v>0</v>
      </c>
      <c r="F776" s="79">
        <f>'Igneous input'!I776</f>
        <v>0</v>
      </c>
      <c r="J776" s="173">
        <f>'Igneous input'!M776</f>
        <v>0</v>
      </c>
      <c r="K776" t="str">
        <f>'Igneous input'!Q776</f>
        <v xml:space="preserve"> </v>
      </c>
    </row>
    <row r="777" spans="1:11">
      <c r="A777" s="79">
        <f>'Igneous input'!D777</f>
        <v>0</v>
      </c>
      <c r="B777" s="79">
        <f>'Igneous input'!E777</f>
        <v>0</v>
      </c>
      <c r="C777" s="79">
        <f>'Igneous input'!F777</f>
        <v>0</v>
      </c>
      <c r="D777" s="78">
        <f>'Igneous input'!G777</f>
        <v>0</v>
      </c>
      <c r="E777" s="79">
        <f>'Igneous input'!H777</f>
        <v>0</v>
      </c>
      <c r="F777" s="79">
        <f>'Igneous input'!I777</f>
        <v>0</v>
      </c>
      <c r="J777" s="173">
        <f>'Igneous input'!M777</f>
        <v>0</v>
      </c>
      <c r="K777">
        <f>'Igneous input'!Q777</f>
        <v>0</v>
      </c>
    </row>
    <row r="778" spans="1:11">
      <c r="B778" s="79">
        <f>'Igneous input'!E778</f>
        <v>0</v>
      </c>
      <c r="C778" s="79">
        <f>'Igneous input'!F778</f>
        <v>0</v>
      </c>
      <c r="D778" s="78">
        <f>'Igneous input'!G778</f>
        <v>0</v>
      </c>
      <c r="E778" s="79">
        <f>'Igneous input'!H778</f>
        <v>0</v>
      </c>
      <c r="F778" s="79">
        <f>'Igneous input'!I778</f>
        <v>0</v>
      </c>
      <c r="J778" s="173">
        <f>'Igneous input'!M778</f>
        <v>0</v>
      </c>
      <c r="K778">
        <f>'Igneous input'!Q778</f>
        <v>0</v>
      </c>
    </row>
    <row r="779" spans="1:11">
      <c r="B779" s="79">
        <f>'Igneous input'!E779</f>
        <v>0</v>
      </c>
      <c r="C779" s="79">
        <f>'Igneous input'!F779</f>
        <v>0</v>
      </c>
      <c r="D779" s="78">
        <f>'Igneous input'!G779</f>
        <v>0</v>
      </c>
      <c r="E779" s="79">
        <f>'Igneous input'!H779</f>
        <v>0</v>
      </c>
      <c r="F779" s="79">
        <f>'Igneous input'!I779</f>
        <v>0</v>
      </c>
      <c r="J779" s="173">
        <f>'Igneous input'!M779</f>
        <v>0</v>
      </c>
      <c r="K779">
        <f>'Igneous input'!Q779</f>
        <v>0</v>
      </c>
    </row>
    <row r="780" spans="1:11">
      <c r="B780" s="79">
        <f>'Igneous input'!E780</f>
        <v>0</v>
      </c>
      <c r="C780" s="79">
        <f>'Igneous input'!F780</f>
        <v>0</v>
      </c>
      <c r="D780" s="78">
        <f>'Igneous input'!G780</f>
        <v>0</v>
      </c>
      <c r="E780" s="79">
        <f>'Igneous input'!H780</f>
        <v>0</v>
      </c>
      <c r="F780" s="79">
        <f>'Igneous input'!I780</f>
        <v>0</v>
      </c>
      <c r="J780" s="173">
        <f>'Igneous input'!M780</f>
        <v>0</v>
      </c>
      <c r="K780">
        <f>'Igneous input'!Q780</f>
        <v>0</v>
      </c>
    </row>
    <row r="781" spans="1:11">
      <c r="B781" s="79">
        <f>'Igneous input'!E781</f>
        <v>0</v>
      </c>
      <c r="C781" s="79">
        <f>'Igneous input'!F781</f>
        <v>0</v>
      </c>
      <c r="D781" s="78">
        <f>'Igneous input'!G781</f>
        <v>0</v>
      </c>
      <c r="E781" s="79">
        <f>'Igneous input'!H781</f>
        <v>0</v>
      </c>
      <c r="F781" s="79">
        <f>'Igneous input'!I781</f>
        <v>0</v>
      </c>
      <c r="J781" s="173">
        <f>'Igneous input'!M781</f>
        <v>0</v>
      </c>
      <c r="K781">
        <f>'Igneous input'!Q781</f>
        <v>0</v>
      </c>
    </row>
    <row r="782" spans="1:11">
      <c r="B782" s="79">
        <f>'Igneous input'!E782</f>
        <v>0</v>
      </c>
      <c r="C782" s="79">
        <f>'Igneous input'!F782</f>
        <v>0</v>
      </c>
      <c r="D782" s="78">
        <f>'Igneous input'!G782</f>
        <v>0</v>
      </c>
      <c r="E782" s="79">
        <f>'Igneous input'!H782</f>
        <v>0</v>
      </c>
      <c r="F782" s="79">
        <f>'Igneous input'!I782</f>
        <v>0</v>
      </c>
      <c r="J782" s="173">
        <f>'Igneous input'!M782</f>
        <v>0</v>
      </c>
      <c r="K782">
        <f>'Igneous input'!Q782</f>
        <v>0</v>
      </c>
    </row>
    <row r="783" spans="1:11">
      <c r="B783" s="79">
        <f>'Igneous input'!E783</f>
        <v>0</v>
      </c>
      <c r="C783" s="79">
        <f>'Igneous input'!F783</f>
        <v>0</v>
      </c>
      <c r="D783" s="78">
        <f>'Igneous input'!G783</f>
        <v>0</v>
      </c>
      <c r="E783" s="79">
        <f>'Igneous input'!H783</f>
        <v>0</v>
      </c>
      <c r="F783" s="79">
        <f>'Igneous input'!I783</f>
        <v>0</v>
      </c>
      <c r="J783" s="173">
        <f>'Igneous input'!M783</f>
        <v>0</v>
      </c>
      <c r="K783">
        <f>'Igneous input'!Q783</f>
        <v>0</v>
      </c>
    </row>
    <row r="784" spans="1:11">
      <c r="B784" s="79">
        <f>'Igneous input'!E784</f>
        <v>0</v>
      </c>
      <c r="C784" s="79">
        <f>'Igneous input'!F784</f>
        <v>0</v>
      </c>
      <c r="D784" s="78">
        <f>'Igneous input'!G784</f>
        <v>0</v>
      </c>
      <c r="E784" s="79">
        <f>'Igneous input'!H784</f>
        <v>0</v>
      </c>
      <c r="F784" s="79">
        <f>'Igneous input'!I784</f>
        <v>0</v>
      </c>
      <c r="J784" s="173">
        <f>'Igneous input'!M784</f>
        <v>0</v>
      </c>
      <c r="K784">
        <f>'Igneous input'!Q784</f>
        <v>0</v>
      </c>
    </row>
    <row r="785" spans="2:11">
      <c r="B785" s="79">
        <f>'Igneous input'!E785</f>
        <v>0</v>
      </c>
      <c r="C785" s="79">
        <f>'Igneous input'!F785</f>
        <v>0</v>
      </c>
      <c r="D785" s="78">
        <f>'Igneous input'!G785</f>
        <v>0</v>
      </c>
      <c r="E785" s="79">
        <f>'Igneous input'!H785</f>
        <v>0</v>
      </c>
      <c r="F785" s="79">
        <f>'Igneous input'!I785</f>
        <v>0</v>
      </c>
      <c r="J785" s="173">
        <f>'Igneous input'!M785</f>
        <v>0</v>
      </c>
      <c r="K785">
        <f>'Igneous input'!Q785</f>
        <v>0</v>
      </c>
    </row>
    <row r="786" spans="2:11">
      <c r="B786" s="79">
        <f>'Igneous input'!E786</f>
        <v>0</v>
      </c>
      <c r="C786" s="79">
        <f>'Igneous input'!F786</f>
        <v>0</v>
      </c>
      <c r="D786" s="78">
        <f>'Igneous input'!G786</f>
        <v>0</v>
      </c>
      <c r="E786" s="79">
        <f>'Igneous input'!H786</f>
        <v>0</v>
      </c>
      <c r="F786" s="79">
        <f>'Igneous input'!I786</f>
        <v>0</v>
      </c>
      <c r="J786" s="173">
        <f>'Igneous input'!M786</f>
        <v>0</v>
      </c>
      <c r="K786">
        <f>'Igneous input'!Q786</f>
        <v>0</v>
      </c>
    </row>
    <row r="787" spans="2:11">
      <c r="B787" s="79">
        <f>'Igneous input'!E787</f>
        <v>0</v>
      </c>
      <c r="C787" s="79">
        <f>'Igneous input'!F787</f>
        <v>0</v>
      </c>
      <c r="D787" s="78">
        <f>'Igneous input'!G787</f>
        <v>0</v>
      </c>
      <c r="E787" s="79">
        <f>'Igneous input'!H787</f>
        <v>0</v>
      </c>
      <c r="F787" s="79">
        <f>'Igneous input'!I787</f>
        <v>0</v>
      </c>
      <c r="J787" s="173">
        <f>'Igneous input'!M787</f>
        <v>0</v>
      </c>
      <c r="K787">
        <f>'Igneous input'!Q787</f>
        <v>0</v>
      </c>
    </row>
    <row r="788" spans="2:11">
      <c r="B788" s="79">
        <f>'Igneous input'!E788</f>
        <v>0</v>
      </c>
      <c r="C788" s="79">
        <f>'Igneous input'!F788</f>
        <v>0</v>
      </c>
      <c r="D788" s="78">
        <f>'Igneous input'!G788</f>
        <v>0</v>
      </c>
      <c r="E788" s="79">
        <f>'Igneous input'!H788</f>
        <v>0</v>
      </c>
      <c r="F788" s="79">
        <f>'Igneous input'!I788</f>
        <v>0</v>
      </c>
      <c r="J788" s="173">
        <f>'Igneous input'!M788</f>
        <v>0</v>
      </c>
      <c r="K788">
        <f>'Igneous input'!Q788</f>
        <v>0</v>
      </c>
    </row>
    <row r="789" spans="2:11">
      <c r="B789" s="79">
        <f>'Igneous input'!E789</f>
        <v>0</v>
      </c>
      <c r="C789" s="79">
        <f>'Igneous input'!F789</f>
        <v>0</v>
      </c>
      <c r="D789" s="78">
        <f>'Igneous input'!G789</f>
        <v>0</v>
      </c>
      <c r="E789" s="79">
        <f>'Igneous input'!H789</f>
        <v>0</v>
      </c>
      <c r="F789" s="79">
        <f>'Igneous input'!I789</f>
        <v>0</v>
      </c>
      <c r="J789" s="173">
        <f>'Igneous input'!M789</f>
        <v>0</v>
      </c>
      <c r="K789">
        <f>'Igneous input'!Q789</f>
        <v>0</v>
      </c>
    </row>
    <row r="790" spans="2:11">
      <c r="B790" s="79">
        <f>'Igneous input'!E790</f>
        <v>0</v>
      </c>
      <c r="C790" s="79">
        <f>'Igneous input'!F790</f>
        <v>0</v>
      </c>
      <c r="D790" s="78">
        <f>'Igneous input'!G790</f>
        <v>0</v>
      </c>
      <c r="E790" s="79">
        <f>'Igneous input'!H790</f>
        <v>0</v>
      </c>
      <c r="F790" s="79">
        <f>'Igneous input'!I790</f>
        <v>0</v>
      </c>
      <c r="J790" s="173">
        <f>'Igneous input'!M790</f>
        <v>0</v>
      </c>
      <c r="K790">
        <f>'Igneous input'!Q790</f>
        <v>0</v>
      </c>
    </row>
    <row r="791" spans="2:11">
      <c r="B791" s="79">
        <f>'Igneous input'!E791</f>
        <v>0</v>
      </c>
      <c r="C791" s="79">
        <f>'Igneous input'!F791</f>
        <v>0</v>
      </c>
      <c r="D791" s="78">
        <f>'Igneous input'!G791</f>
        <v>0</v>
      </c>
      <c r="E791" s="79">
        <f>'Igneous input'!H791</f>
        <v>0</v>
      </c>
      <c r="F791" s="79">
        <f>'Igneous input'!I791</f>
        <v>0</v>
      </c>
      <c r="J791" s="173">
        <f>'Igneous input'!M791</f>
        <v>0</v>
      </c>
      <c r="K791">
        <f>'Igneous input'!Q791</f>
        <v>0</v>
      </c>
    </row>
    <row r="792" spans="2:11">
      <c r="B792" s="79">
        <f>'Igneous input'!E792</f>
        <v>0</v>
      </c>
    </row>
    <row r="793" spans="2:11">
      <c r="B793" s="79">
        <f>'Igneous input'!E793</f>
        <v>0</v>
      </c>
    </row>
    <row r="794" spans="2:11">
      <c r="B794" s="79">
        <f>'Igneous input'!E794</f>
        <v>0</v>
      </c>
    </row>
    <row r="795" spans="2:11">
      <c r="B795" s="79">
        <f>'Igneous input'!E795</f>
        <v>0</v>
      </c>
    </row>
    <row r="796" spans="2:11">
      <c r="B796" s="79">
        <f>'Igneous input'!E796</f>
        <v>0</v>
      </c>
    </row>
    <row r="797" spans="2:11">
      <c r="B797" s="79">
        <f>'Igneous input'!E797</f>
        <v>0</v>
      </c>
    </row>
    <row r="798" spans="2:11">
      <c r="B798" s="79">
        <f>'Igneous input'!E798</f>
        <v>0</v>
      </c>
    </row>
    <row r="799" spans="2:11">
      <c r="B799" s="79">
        <f>'Igneous input'!E799</f>
        <v>0</v>
      </c>
    </row>
    <row r="800" spans="2:11">
      <c r="B800" s="79">
        <f>'Igneous input'!E800</f>
        <v>0</v>
      </c>
    </row>
    <row r="801" spans="2:2">
      <c r="B801" s="79">
        <f>'Igneous input'!E801</f>
        <v>0</v>
      </c>
    </row>
    <row r="802" spans="2:2">
      <c r="B802" s="79">
        <f>'Igneous input'!E802</f>
        <v>0</v>
      </c>
    </row>
    <row r="803" spans="2:2">
      <c r="B803" s="79">
        <f>'Igneous input'!E803</f>
        <v>0</v>
      </c>
    </row>
    <row r="804" spans="2:2">
      <c r="B804" s="79">
        <f>'Igneous input'!E804</f>
        <v>0</v>
      </c>
    </row>
    <row r="805" spans="2:2">
      <c r="B805" s="79">
        <f>'Igneous input'!E805</f>
        <v>0</v>
      </c>
    </row>
    <row r="806" spans="2:2">
      <c r="B806" s="79">
        <f>'Igneous input'!E806</f>
        <v>0</v>
      </c>
    </row>
    <row r="807" spans="2:2">
      <c r="B807" s="79">
        <f>'Igneous input'!E807</f>
        <v>0</v>
      </c>
    </row>
    <row r="808" spans="2:2">
      <c r="B808" s="79">
        <f>'Igneous input'!E808</f>
        <v>0</v>
      </c>
    </row>
    <row r="809" spans="2:2">
      <c r="B809" s="79">
        <f>'Igneous input'!E809</f>
        <v>0</v>
      </c>
    </row>
    <row r="810" spans="2:2">
      <c r="B810" s="79">
        <f>'Igneous input'!E810</f>
        <v>0</v>
      </c>
    </row>
    <row r="811" spans="2:2">
      <c r="B811" s="79">
        <f>'Igneous input'!E811</f>
        <v>0</v>
      </c>
    </row>
    <row r="812" spans="2:2">
      <c r="B812" s="79">
        <f>'Igneous input'!E812</f>
        <v>0</v>
      </c>
    </row>
    <row r="813" spans="2:2">
      <c r="B813" s="79">
        <f>'Igneous input'!E813</f>
        <v>0</v>
      </c>
    </row>
    <row r="814" spans="2:2">
      <c r="B814" s="79">
        <f>'Igneous input'!E814</f>
        <v>0</v>
      </c>
    </row>
    <row r="815" spans="2:2">
      <c r="B815" s="79">
        <f>'Igneous input'!E815</f>
        <v>0</v>
      </c>
    </row>
    <row r="816" spans="2:2">
      <c r="B816" s="79">
        <f>'Igneous input'!E816</f>
        <v>0</v>
      </c>
    </row>
    <row r="817" spans="2:2">
      <c r="B817" s="79">
        <f>'Igneous input'!E817</f>
        <v>0</v>
      </c>
    </row>
    <row r="818" spans="2:2">
      <c r="B818" s="79">
        <f>'Igneous input'!E818</f>
        <v>0</v>
      </c>
    </row>
  </sheetData>
  <phoneticPr fontId="17"/>
  <conditionalFormatting sqref="G1 G587:G1048576 G3:G171">
    <cfRule type="cellIs" dxfId="20" priority="9" operator="equal">
      <formula>"Too Long"</formula>
    </cfRule>
  </conditionalFormatting>
  <conditionalFormatting sqref="G3:G171">
    <cfRule type="cellIs" dxfId="19" priority="8" operator="equal">
      <formula>"Good"</formula>
    </cfRule>
  </conditionalFormatting>
  <conditionalFormatting sqref="G2">
    <cfRule type="cellIs" dxfId="18" priority="7" operator="equal">
      <formula>"Too Long"</formula>
    </cfRule>
  </conditionalFormatting>
  <conditionalFormatting sqref="G172:G325">
    <cfRule type="cellIs" dxfId="17" priority="4" operator="equal">
      <formula>"Too Long"</formula>
    </cfRule>
  </conditionalFormatting>
  <conditionalFormatting sqref="G172:G325">
    <cfRule type="cellIs" dxfId="16" priority="3" operator="equal">
      <formula>"Good"</formula>
    </cfRule>
  </conditionalFormatting>
  <conditionalFormatting sqref="G326:G586">
    <cfRule type="cellIs" dxfId="15" priority="2" operator="equal">
      <formula>"Too Long"</formula>
    </cfRule>
  </conditionalFormatting>
  <conditionalFormatting sqref="G326:G586">
    <cfRule type="cellIs" dxfId="14" priority="1" operator="equal">
      <formula>"Good"</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J746"/>
  <sheetViews>
    <sheetView zoomScale="75" zoomScaleNormal="75" zoomScalePageLayoutView="75" workbookViewId="0">
      <selection activeCell="R6" sqref="R6"/>
    </sheetView>
  </sheetViews>
  <sheetFormatPr baseColWidth="10" defaultColWidth="10.83203125" defaultRowHeight="15" x14ac:dyDescent="0"/>
  <cols>
    <col min="1" max="1" width="10.83203125" style="60"/>
    <col min="2" max="2" width="10.83203125" style="36" hidden="1" customWidth="1"/>
    <col min="3" max="7" width="0" style="61" hidden="1" customWidth="1"/>
    <col min="8" max="8" width="23.1640625" style="62" hidden="1" customWidth="1"/>
    <col min="9" max="9" width="9.5" style="76" bestFit="1" customWidth="1"/>
    <col min="10" max="10" width="9.5" style="77" bestFit="1" customWidth="1"/>
    <col min="11" max="11" width="10.83203125" style="36" customWidth="1"/>
    <col min="12" max="16384" width="10.83203125" style="36"/>
  </cols>
  <sheetData>
    <row r="1" spans="1:10">
      <c r="A1" s="60">
        <v>1</v>
      </c>
      <c r="B1" s="36">
        <f>COLUMN()</f>
        <v>2</v>
      </c>
      <c r="C1" s="61">
        <v>3</v>
      </c>
      <c r="D1" s="61">
        <v>4</v>
      </c>
      <c r="E1" s="61">
        <v>5</v>
      </c>
      <c r="F1" s="61">
        <v>6</v>
      </c>
      <c r="G1" s="61">
        <v>7</v>
      </c>
      <c r="H1" s="62">
        <v>8</v>
      </c>
      <c r="I1" s="63">
        <v>9</v>
      </c>
      <c r="J1" s="64">
        <v>10</v>
      </c>
    </row>
    <row r="2" spans="1:10" ht="61" thickBot="1">
      <c r="B2" s="36" t="s">
        <v>57</v>
      </c>
      <c r="C2" s="61" t="s">
        <v>58</v>
      </c>
      <c r="D2" s="61" t="s">
        <v>59</v>
      </c>
      <c r="E2" s="61" t="s">
        <v>60</v>
      </c>
      <c r="F2" s="61" t="s">
        <v>130</v>
      </c>
      <c r="G2" s="61" t="s">
        <v>61</v>
      </c>
      <c r="H2" s="65" t="s">
        <v>36</v>
      </c>
      <c r="I2" s="66" t="s">
        <v>301</v>
      </c>
      <c r="J2" s="67" t="s">
        <v>302</v>
      </c>
    </row>
    <row r="3" spans="1:10" ht="16" thickTop="1">
      <c r="A3" s="60" t="s">
        <v>303</v>
      </c>
      <c r="B3" s="36">
        <v>5057</v>
      </c>
      <c r="C3" s="61">
        <v>7</v>
      </c>
      <c r="D3" s="61" t="s">
        <v>62</v>
      </c>
      <c r="E3" s="61">
        <v>1</v>
      </c>
      <c r="F3" s="61" t="s">
        <v>131</v>
      </c>
      <c r="G3" s="61">
        <v>1</v>
      </c>
      <c r="H3" s="68" t="s">
        <v>304</v>
      </c>
      <c r="I3" s="69">
        <v>0.68</v>
      </c>
      <c r="J3" s="70">
        <v>0</v>
      </c>
    </row>
    <row r="4" spans="1:10">
      <c r="A4" s="60" t="s">
        <v>305</v>
      </c>
      <c r="B4" s="36">
        <v>5057</v>
      </c>
      <c r="C4" s="61">
        <v>7</v>
      </c>
      <c r="D4" s="61" t="s">
        <v>62</v>
      </c>
      <c r="E4" s="61">
        <v>2</v>
      </c>
      <c r="F4" s="61" t="s">
        <v>131</v>
      </c>
      <c r="G4" s="61">
        <v>1</v>
      </c>
      <c r="H4" s="68" t="s">
        <v>306</v>
      </c>
      <c r="I4" s="69">
        <v>0.63500000000000001</v>
      </c>
      <c r="J4" s="70">
        <v>1.25</v>
      </c>
    </row>
    <row r="5" spans="1:10">
      <c r="A5" s="60" t="s">
        <v>307</v>
      </c>
      <c r="B5" s="36">
        <v>5057</v>
      </c>
      <c r="C5" s="61">
        <v>7</v>
      </c>
      <c r="D5" s="61" t="s">
        <v>62</v>
      </c>
      <c r="E5" s="61">
        <v>2</v>
      </c>
      <c r="F5" s="61" t="s">
        <v>131</v>
      </c>
      <c r="G5" s="61">
        <v>2</v>
      </c>
      <c r="H5" s="68" t="s">
        <v>308</v>
      </c>
      <c r="I5" s="69">
        <v>0.6</v>
      </c>
      <c r="J5" s="70">
        <v>1.885</v>
      </c>
    </row>
    <row r="6" spans="1:10">
      <c r="A6" s="60" t="s">
        <v>309</v>
      </c>
      <c r="B6" s="36">
        <v>5057</v>
      </c>
      <c r="C6" s="61">
        <v>7</v>
      </c>
      <c r="D6" s="61" t="s">
        <v>62</v>
      </c>
      <c r="E6" s="61">
        <v>3</v>
      </c>
      <c r="F6" s="61" t="s">
        <v>132</v>
      </c>
      <c r="G6" s="61">
        <v>1</v>
      </c>
      <c r="H6" s="68" t="s">
        <v>310</v>
      </c>
      <c r="I6" s="69">
        <v>0.29499999999999998</v>
      </c>
      <c r="J6" s="70">
        <v>2.25</v>
      </c>
    </row>
    <row r="7" spans="1:10">
      <c r="A7" s="60" t="s">
        <v>311</v>
      </c>
      <c r="B7" s="39">
        <v>5057</v>
      </c>
      <c r="C7" s="61">
        <v>7</v>
      </c>
      <c r="D7" s="61" t="s">
        <v>62</v>
      </c>
      <c r="E7" s="61">
        <v>3</v>
      </c>
      <c r="F7" s="61" t="s">
        <v>132</v>
      </c>
      <c r="G7" s="61">
        <v>2</v>
      </c>
      <c r="H7" s="68" t="s">
        <v>312</v>
      </c>
      <c r="I7" s="69">
        <v>0.3</v>
      </c>
      <c r="J7" s="70">
        <v>2.5449999999999999</v>
      </c>
    </row>
    <row r="8" spans="1:10">
      <c r="A8" s="60" t="s">
        <v>313</v>
      </c>
      <c r="B8" s="36">
        <v>5057</v>
      </c>
      <c r="C8" s="61">
        <v>7</v>
      </c>
      <c r="D8" s="61" t="s">
        <v>62</v>
      </c>
      <c r="E8" s="61">
        <v>4</v>
      </c>
      <c r="F8" s="61" t="s">
        <v>131</v>
      </c>
      <c r="G8" s="61">
        <v>1</v>
      </c>
      <c r="H8" s="68" t="s">
        <v>314</v>
      </c>
      <c r="I8" s="69">
        <v>0.93</v>
      </c>
      <c r="J8" s="70">
        <v>2.5499999999999998</v>
      </c>
    </row>
    <row r="9" spans="1:10">
      <c r="A9" s="60" t="s">
        <v>315</v>
      </c>
      <c r="B9" s="36">
        <v>5057</v>
      </c>
      <c r="C9" s="61">
        <v>7</v>
      </c>
      <c r="D9" s="61" t="s">
        <v>62</v>
      </c>
      <c r="E9" s="61">
        <v>4</v>
      </c>
      <c r="F9" s="61" t="s">
        <v>131</v>
      </c>
      <c r="G9" s="61">
        <v>2</v>
      </c>
      <c r="H9" s="68" t="s">
        <v>316</v>
      </c>
      <c r="I9" s="69">
        <v>0.625</v>
      </c>
      <c r="J9" s="70">
        <v>3.48</v>
      </c>
    </row>
    <row r="10" spans="1:10">
      <c r="A10" s="60" t="s">
        <v>317</v>
      </c>
      <c r="B10" s="36">
        <v>5057</v>
      </c>
      <c r="C10" s="61">
        <v>7</v>
      </c>
      <c r="D10" s="61" t="s">
        <v>62</v>
      </c>
      <c r="E10" s="61">
        <v>4</v>
      </c>
      <c r="F10" s="61" t="s">
        <v>131</v>
      </c>
      <c r="G10" s="61">
        <v>3</v>
      </c>
      <c r="H10" s="68" t="s">
        <v>318</v>
      </c>
      <c r="I10" s="69">
        <v>0.78500000000000003</v>
      </c>
      <c r="J10" s="70">
        <v>4.1050000000000004</v>
      </c>
    </row>
    <row r="11" spans="1:10">
      <c r="A11" s="60" t="s">
        <v>319</v>
      </c>
      <c r="B11" s="36">
        <v>5057</v>
      </c>
      <c r="C11" s="61">
        <v>7</v>
      </c>
      <c r="D11" s="61" t="s">
        <v>62</v>
      </c>
      <c r="E11" s="61">
        <v>5</v>
      </c>
      <c r="F11" s="61" t="s">
        <v>131</v>
      </c>
      <c r="G11" s="61">
        <v>1</v>
      </c>
      <c r="H11" s="68" t="s">
        <v>320</v>
      </c>
      <c r="I11" s="69">
        <v>0.52500000000000002</v>
      </c>
      <c r="J11" s="70">
        <v>4.05</v>
      </c>
    </row>
    <row r="12" spans="1:10">
      <c r="A12" s="60" t="s">
        <v>321</v>
      </c>
      <c r="B12" s="36">
        <v>5057</v>
      </c>
      <c r="C12" s="61">
        <v>7</v>
      </c>
      <c r="D12" s="61" t="s">
        <v>62</v>
      </c>
      <c r="E12" s="61">
        <v>5</v>
      </c>
      <c r="F12" s="61" t="s">
        <v>131</v>
      </c>
      <c r="G12" s="61">
        <v>2</v>
      </c>
      <c r="H12" s="68" t="s">
        <v>322</v>
      </c>
      <c r="I12" s="69">
        <v>0.81</v>
      </c>
      <c r="J12" s="70">
        <v>4.5750000000000002</v>
      </c>
    </row>
    <row r="13" spans="1:10">
      <c r="A13" s="60" t="s">
        <v>323</v>
      </c>
      <c r="B13" s="36">
        <v>5057</v>
      </c>
      <c r="C13" s="61">
        <v>7</v>
      </c>
      <c r="D13" s="61" t="s">
        <v>62</v>
      </c>
      <c r="E13" s="61">
        <v>6</v>
      </c>
      <c r="F13" s="61" t="s">
        <v>131</v>
      </c>
      <c r="G13" s="61">
        <v>1</v>
      </c>
      <c r="H13" s="68" t="s">
        <v>324</v>
      </c>
      <c r="I13" s="69">
        <v>0.79</v>
      </c>
      <c r="J13" s="70">
        <v>5.25</v>
      </c>
    </row>
    <row r="14" spans="1:10">
      <c r="A14" s="60" t="s">
        <v>325</v>
      </c>
      <c r="B14" s="36">
        <v>5057</v>
      </c>
      <c r="C14" s="61">
        <v>7</v>
      </c>
      <c r="D14" s="61" t="s">
        <v>62</v>
      </c>
      <c r="E14" s="61">
        <v>6</v>
      </c>
      <c r="F14" s="61" t="s">
        <v>131</v>
      </c>
      <c r="G14" s="61">
        <v>2</v>
      </c>
      <c r="H14" s="68" t="s">
        <v>326</v>
      </c>
      <c r="I14" s="69">
        <v>0.86499999999999999</v>
      </c>
      <c r="J14" s="70">
        <v>6.04</v>
      </c>
    </row>
    <row r="15" spans="1:10">
      <c r="A15" s="60" t="s">
        <v>327</v>
      </c>
      <c r="B15" s="36">
        <v>5057</v>
      </c>
      <c r="C15" s="61">
        <v>7</v>
      </c>
      <c r="D15" s="61" t="s">
        <v>62</v>
      </c>
      <c r="E15" s="61">
        <v>6</v>
      </c>
      <c r="F15" s="61" t="s">
        <v>131</v>
      </c>
      <c r="G15" s="61">
        <v>3</v>
      </c>
      <c r="H15" s="68" t="s">
        <v>328</v>
      </c>
      <c r="I15" s="69">
        <v>0.52500000000000002</v>
      </c>
      <c r="J15" s="70">
        <v>6.9050000000000002</v>
      </c>
    </row>
    <row r="16" spans="1:10">
      <c r="A16" s="60" t="s">
        <v>329</v>
      </c>
      <c r="B16" s="36">
        <v>5057</v>
      </c>
      <c r="C16" s="61">
        <v>7</v>
      </c>
      <c r="D16" s="61" t="s">
        <v>62</v>
      </c>
      <c r="E16" s="61">
        <v>6</v>
      </c>
      <c r="F16" s="61" t="s">
        <v>131</v>
      </c>
      <c r="G16" s="61">
        <v>4</v>
      </c>
      <c r="H16" s="68" t="s">
        <v>330</v>
      </c>
      <c r="I16" s="69">
        <v>0.97</v>
      </c>
      <c r="J16" s="70">
        <v>7.43</v>
      </c>
    </row>
    <row r="17" spans="1:10">
      <c r="A17" s="60" t="s">
        <v>331</v>
      </c>
      <c r="B17" s="36">
        <v>5057</v>
      </c>
      <c r="C17" s="61">
        <v>7</v>
      </c>
      <c r="D17" s="61" t="s">
        <v>62</v>
      </c>
      <c r="E17" s="61">
        <v>7</v>
      </c>
      <c r="F17" s="61" t="s">
        <v>131</v>
      </c>
      <c r="G17" s="61">
        <v>1</v>
      </c>
      <c r="H17" s="68" t="s">
        <v>332</v>
      </c>
      <c r="I17" s="69">
        <v>0.91500000000000004</v>
      </c>
      <c r="J17" s="70">
        <v>8.25</v>
      </c>
    </row>
    <row r="18" spans="1:10">
      <c r="A18" s="60" t="s">
        <v>333</v>
      </c>
      <c r="B18" s="39">
        <v>5057</v>
      </c>
      <c r="C18" s="61">
        <v>7</v>
      </c>
      <c r="D18" s="61" t="s">
        <v>62</v>
      </c>
      <c r="E18" s="61">
        <v>7</v>
      </c>
      <c r="F18" s="61" t="s">
        <v>131</v>
      </c>
      <c r="G18" s="61">
        <v>2</v>
      </c>
      <c r="H18" s="68" t="s">
        <v>334</v>
      </c>
      <c r="I18" s="69">
        <v>0.85499999999999998</v>
      </c>
      <c r="J18" s="70">
        <v>9.1649999999999991</v>
      </c>
    </row>
    <row r="19" spans="1:10">
      <c r="A19" s="60" t="s">
        <v>335</v>
      </c>
      <c r="B19" s="36">
        <v>5057</v>
      </c>
      <c r="C19" s="61">
        <v>7</v>
      </c>
      <c r="D19" s="61" t="s">
        <v>62</v>
      </c>
      <c r="E19" s="61">
        <v>7</v>
      </c>
      <c r="F19" s="61" t="s">
        <v>131</v>
      </c>
      <c r="G19" s="61">
        <v>3</v>
      </c>
      <c r="H19" s="68" t="s">
        <v>336</v>
      </c>
      <c r="I19" s="69">
        <v>0.79500000000000004</v>
      </c>
      <c r="J19" s="70">
        <v>10.02</v>
      </c>
    </row>
    <row r="20" spans="1:10">
      <c r="A20" s="60" t="s">
        <v>337</v>
      </c>
      <c r="B20" s="36">
        <v>5057</v>
      </c>
      <c r="C20" s="61">
        <v>7</v>
      </c>
      <c r="D20" s="61" t="s">
        <v>62</v>
      </c>
      <c r="E20" s="61">
        <v>7</v>
      </c>
      <c r="F20" s="61" t="s">
        <v>131</v>
      </c>
      <c r="G20" s="61">
        <v>4</v>
      </c>
      <c r="H20" s="68" t="s">
        <v>338</v>
      </c>
      <c r="I20" s="69">
        <v>0.53</v>
      </c>
      <c r="J20" s="70">
        <v>10.815</v>
      </c>
    </row>
    <row r="21" spans="1:10">
      <c r="A21" s="60" t="s">
        <v>339</v>
      </c>
      <c r="B21" s="36">
        <v>5057</v>
      </c>
      <c r="C21" s="61">
        <v>7</v>
      </c>
      <c r="D21" s="61" t="s">
        <v>62</v>
      </c>
      <c r="E21" s="61">
        <v>8</v>
      </c>
      <c r="F21" s="61" t="s">
        <v>131</v>
      </c>
      <c r="G21" s="61">
        <v>1</v>
      </c>
      <c r="H21" s="68" t="s">
        <v>340</v>
      </c>
      <c r="I21" s="69">
        <v>0.59499999999999997</v>
      </c>
      <c r="J21" s="70">
        <v>11.25</v>
      </c>
    </row>
    <row r="22" spans="1:10">
      <c r="A22" s="60" t="s">
        <v>341</v>
      </c>
      <c r="B22" s="39">
        <v>5057</v>
      </c>
      <c r="C22" s="61">
        <v>7</v>
      </c>
      <c r="D22" s="61" t="s">
        <v>62</v>
      </c>
      <c r="E22" s="61">
        <v>8</v>
      </c>
      <c r="F22" s="61" t="s">
        <v>131</v>
      </c>
      <c r="G22" s="61">
        <v>2</v>
      </c>
      <c r="H22" s="68" t="s">
        <v>342</v>
      </c>
      <c r="I22" s="69">
        <v>0.63500000000000001</v>
      </c>
      <c r="J22" s="70">
        <v>11.845000000000001</v>
      </c>
    </row>
    <row r="23" spans="1:10">
      <c r="A23" s="60" t="s">
        <v>343</v>
      </c>
      <c r="B23" s="36">
        <v>5057</v>
      </c>
      <c r="C23" s="61">
        <v>7</v>
      </c>
      <c r="D23" s="61" t="s">
        <v>62</v>
      </c>
      <c r="E23" s="61">
        <v>8</v>
      </c>
      <c r="F23" s="61" t="s">
        <v>131</v>
      </c>
      <c r="G23" s="61">
        <v>3</v>
      </c>
      <c r="H23" s="68" t="s">
        <v>344</v>
      </c>
      <c r="I23" s="69">
        <v>0.51</v>
      </c>
      <c r="J23" s="70">
        <v>12.48</v>
      </c>
    </row>
    <row r="24" spans="1:10">
      <c r="A24" s="60" t="s">
        <v>345</v>
      </c>
      <c r="B24" s="36">
        <v>5057</v>
      </c>
      <c r="C24" s="61">
        <v>7</v>
      </c>
      <c r="D24" s="61" t="s">
        <v>62</v>
      </c>
      <c r="E24" s="61">
        <v>8</v>
      </c>
      <c r="F24" s="61" t="s">
        <v>131</v>
      </c>
      <c r="G24" s="61">
        <v>4</v>
      </c>
      <c r="H24" s="68" t="s">
        <v>346</v>
      </c>
      <c r="I24" s="69">
        <v>0.67500000000000004</v>
      </c>
      <c r="J24" s="70">
        <v>12.99</v>
      </c>
    </row>
    <row r="25" spans="1:10">
      <c r="A25" s="60" t="s">
        <v>347</v>
      </c>
      <c r="B25" s="36">
        <v>5057</v>
      </c>
      <c r="C25" s="61">
        <v>7</v>
      </c>
      <c r="D25" s="61" t="s">
        <v>62</v>
      </c>
      <c r="E25" s="61">
        <v>8</v>
      </c>
      <c r="F25" s="61" t="s">
        <v>131</v>
      </c>
      <c r="G25" s="61">
        <v>5</v>
      </c>
      <c r="H25" s="68" t="s">
        <v>348</v>
      </c>
      <c r="I25" s="69">
        <v>0.71</v>
      </c>
      <c r="J25" s="70">
        <v>13.664999999999999</v>
      </c>
    </row>
    <row r="26" spans="1:10">
      <c r="A26" s="60" t="s">
        <v>349</v>
      </c>
      <c r="B26" s="39">
        <v>5057</v>
      </c>
      <c r="C26" s="61">
        <v>7</v>
      </c>
      <c r="D26" s="61" t="s">
        <v>62</v>
      </c>
      <c r="E26" s="61">
        <v>9</v>
      </c>
      <c r="F26" s="61" t="s">
        <v>131</v>
      </c>
      <c r="G26" s="61">
        <v>1</v>
      </c>
      <c r="H26" s="68" t="s">
        <v>350</v>
      </c>
      <c r="I26" s="69">
        <v>0.70499999999999996</v>
      </c>
      <c r="J26" s="70">
        <v>14.25</v>
      </c>
    </row>
    <row r="27" spans="1:10">
      <c r="A27" s="60" t="s">
        <v>351</v>
      </c>
      <c r="B27" s="36">
        <v>5057</v>
      </c>
      <c r="C27" s="61">
        <v>7</v>
      </c>
      <c r="D27" s="61" t="s">
        <v>62</v>
      </c>
      <c r="E27" s="61">
        <v>9</v>
      </c>
      <c r="F27" s="61" t="s">
        <v>131</v>
      </c>
      <c r="G27" s="61">
        <v>2</v>
      </c>
      <c r="H27" s="68" t="s">
        <v>352</v>
      </c>
      <c r="I27" s="69">
        <v>0.67</v>
      </c>
      <c r="J27" s="70">
        <v>14.955</v>
      </c>
    </row>
    <row r="28" spans="1:10">
      <c r="A28" s="60" t="s">
        <v>353</v>
      </c>
      <c r="B28" s="36">
        <v>5057</v>
      </c>
      <c r="C28" s="61">
        <v>7</v>
      </c>
      <c r="D28" s="61" t="s">
        <v>62</v>
      </c>
      <c r="E28" s="61">
        <v>9</v>
      </c>
      <c r="F28" s="61" t="s">
        <v>131</v>
      </c>
      <c r="G28" s="61">
        <v>3</v>
      </c>
      <c r="H28" s="68" t="s">
        <v>354</v>
      </c>
      <c r="I28" s="69">
        <v>0.79</v>
      </c>
      <c r="J28" s="70">
        <v>15.625</v>
      </c>
    </row>
    <row r="29" spans="1:10">
      <c r="A29" s="60" t="s">
        <v>355</v>
      </c>
      <c r="B29" s="36">
        <v>5057</v>
      </c>
      <c r="C29" s="61">
        <v>7</v>
      </c>
      <c r="D29" s="61" t="s">
        <v>62</v>
      </c>
      <c r="E29" s="61">
        <v>9</v>
      </c>
      <c r="F29" s="61" t="s">
        <v>131</v>
      </c>
      <c r="G29" s="61">
        <v>4</v>
      </c>
      <c r="H29" s="68" t="s">
        <v>356</v>
      </c>
      <c r="I29" s="69">
        <v>0.98499999999999999</v>
      </c>
      <c r="J29" s="70">
        <v>16.414999999999999</v>
      </c>
    </row>
    <row r="30" spans="1:10">
      <c r="A30" s="60" t="s">
        <v>357</v>
      </c>
      <c r="B30" s="36">
        <v>5057</v>
      </c>
      <c r="C30" s="61">
        <v>7</v>
      </c>
      <c r="D30" s="61" t="s">
        <v>62</v>
      </c>
      <c r="E30" s="61">
        <v>10</v>
      </c>
      <c r="F30" s="61" t="s">
        <v>131</v>
      </c>
      <c r="G30" s="61">
        <v>1</v>
      </c>
      <c r="H30" s="68" t="s">
        <v>358</v>
      </c>
      <c r="I30" s="69">
        <v>0.94</v>
      </c>
      <c r="J30" s="70">
        <v>17.25</v>
      </c>
    </row>
    <row r="31" spans="1:10">
      <c r="A31" s="60" t="s">
        <v>359</v>
      </c>
      <c r="B31" s="36">
        <v>5057</v>
      </c>
      <c r="C31" s="61">
        <v>7</v>
      </c>
      <c r="D31" s="61" t="s">
        <v>62</v>
      </c>
      <c r="E31" s="61">
        <v>10</v>
      </c>
      <c r="F31" s="61" t="s">
        <v>131</v>
      </c>
      <c r="G31" s="61">
        <v>2</v>
      </c>
      <c r="H31" s="68" t="s">
        <v>360</v>
      </c>
      <c r="I31" s="69">
        <v>0.745</v>
      </c>
      <c r="J31" s="70">
        <v>18.190000000000001</v>
      </c>
    </row>
    <row r="32" spans="1:10">
      <c r="A32" s="60" t="s">
        <v>361</v>
      </c>
      <c r="B32" s="36">
        <v>5057</v>
      </c>
      <c r="C32" s="61">
        <v>7</v>
      </c>
      <c r="D32" s="61" t="s">
        <v>62</v>
      </c>
      <c r="E32" s="61">
        <v>10</v>
      </c>
      <c r="F32" s="61" t="s">
        <v>131</v>
      </c>
      <c r="G32" s="61">
        <v>3</v>
      </c>
      <c r="H32" s="68" t="s">
        <v>362</v>
      </c>
      <c r="I32" s="69">
        <v>0.69499999999999995</v>
      </c>
      <c r="J32" s="70">
        <v>18.934999999999999</v>
      </c>
    </row>
    <row r="33" spans="1:10">
      <c r="A33" s="60" t="s">
        <v>363</v>
      </c>
      <c r="B33" s="36">
        <v>5057</v>
      </c>
      <c r="C33" s="61">
        <v>7</v>
      </c>
      <c r="D33" s="61" t="s">
        <v>62</v>
      </c>
      <c r="E33" s="61">
        <v>10</v>
      </c>
      <c r="F33" s="61" t="s">
        <v>131</v>
      </c>
      <c r="G33" s="61">
        <v>4</v>
      </c>
      <c r="H33" s="68" t="s">
        <v>364</v>
      </c>
      <c r="I33" s="69">
        <v>0.61499999999999999</v>
      </c>
      <c r="J33" s="70">
        <v>19.63</v>
      </c>
    </row>
    <row r="34" spans="1:10">
      <c r="A34" s="60" t="s">
        <v>365</v>
      </c>
      <c r="B34" s="36">
        <v>5057</v>
      </c>
      <c r="C34" s="61">
        <v>7</v>
      </c>
      <c r="D34" s="61" t="s">
        <v>62</v>
      </c>
      <c r="E34" s="61">
        <v>11</v>
      </c>
      <c r="F34" s="61" t="s">
        <v>131</v>
      </c>
      <c r="G34" s="61">
        <v>1</v>
      </c>
      <c r="H34" s="68" t="s">
        <v>366</v>
      </c>
      <c r="I34" s="69">
        <v>0.9</v>
      </c>
      <c r="J34" s="70">
        <v>20.25</v>
      </c>
    </row>
    <row r="35" spans="1:10">
      <c r="A35" s="60" t="s">
        <v>367</v>
      </c>
      <c r="B35" s="36">
        <v>5057</v>
      </c>
      <c r="C35" s="61">
        <v>7</v>
      </c>
      <c r="D35" s="61" t="s">
        <v>62</v>
      </c>
      <c r="E35" s="61">
        <v>11</v>
      </c>
      <c r="F35" s="61" t="s">
        <v>131</v>
      </c>
      <c r="G35" s="61">
        <v>2</v>
      </c>
      <c r="H35" s="68" t="s">
        <v>368</v>
      </c>
      <c r="I35" s="69">
        <v>0.80500000000000005</v>
      </c>
      <c r="J35" s="70">
        <v>21.15</v>
      </c>
    </row>
    <row r="36" spans="1:10">
      <c r="A36" s="60" t="s">
        <v>369</v>
      </c>
      <c r="B36" s="36">
        <v>5057</v>
      </c>
      <c r="C36" s="61">
        <v>7</v>
      </c>
      <c r="D36" s="61" t="s">
        <v>62</v>
      </c>
      <c r="E36" s="61">
        <v>11</v>
      </c>
      <c r="F36" s="61" t="s">
        <v>131</v>
      </c>
      <c r="G36" s="61">
        <v>3</v>
      </c>
      <c r="H36" s="68" t="s">
        <v>370</v>
      </c>
      <c r="I36" s="69">
        <v>0.54</v>
      </c>
      <c r="J36" s="70">
        <v>21.954999999999998</v>
      </c>
    </row>
    <row r="37" spans="1:10">
      <c r="A37" s="60" t="s">
        <v>371</v>
      </c>
      <c r="B37" s="36">
        <v>5057</v>
      </c>
      <c r="C37" s="61">
        <v>7</v>
      </c>
      <c r="D37" s="61" t="s">
        <v>62</v>
      </c>
      <c r="E37" s="61">
        <v>11</v>
      </c>
      <c r="F37" s="61" t="s">
        <v>131</v>
      </c>
      <c r="G37" s="61">
        <v>4</v>
      </c>
      <c r="H37" s="68" t="s">
        <v>372</v>
      </c>
      <c r="I37" s="69">
        <v>0.86499999999999999</v>
      </c>
      <c r="J37" s="70">
        <v>22.495000000000001</v>
      </c>
    </row>
    <row r="38" spans="1:10">
      <c r="A38" s="60" t="s">
        <v>373</v>
      </c>
      <c r="B38" s="36">
        <v>5057</v>
      </c>
      <c r="C38" s="61">
        <v>7</v>
      </c>
      <c r="D38" s="61" t="s">
        <v>62</v>
      </c>
      <c r="E38" s="61">
        <v>12</v>
      </c>
      <c r="F38" s="61" t="s">
        <v>131</v>
      </c>
      <c r="G38" s="61">
        <v>1</v>
      </c>
      <c r="H38" s="68" t="s">
        <v>374</v>
      </c>
      <c r="I38" s="69">
        <v>0.94</v>
      </c>
      <c r="J38" s="70">
        <v>23.25</v>
      </c>
    </row>
    <row r="39" spans="1:10">
      <c r="A39" s="60" t="s">
        <v>375</v>
      </c>
      <c r="B39" s="36">
        <v>5057</v>
      </c>
      <c r="C39" s="61">
        <v>7</v>
      </c>
      <c r="D39" s="61" t="s">
        <v>62</v>
      </c>
      <c r="E39" s="61">
        <v>12</v>
      </c>
      <c r="F39" s="61" t="s">
        <v>131</v>
      </c>
      <c r="G39" s="61">
        <v>2</v>
      </c>
      <c r="H39" s="68" t="s">
        <v>376</v>
      </c>
      <c r="I39" s="69">
        <v>0.66</v>
      </c>
      <c r="J39" s="70">
        <v>24.19</v>
      </c>
    </row>
    <row r="40" spans="1:10">
      <c r="A40" s="60" t="s">
        <v>377</v>
      </c>
      <c r="B40" s="36">
        <v>5057</v>
      </c>
      <c r="C40" s="61">
        <v>7</v>
      </c>
      <c r="D40" s="61" t="s">
        <v>62</v>
      </c>
      <c r="E40" s="61">
        <v>12</v>
      </c>
      <c r="F40" s="61" t="s">
        <v>131</v>
      </c>
      <c r="G40" s="61">
        <v>3</v>
      </c>
      <c r="H40" s="68" t="s">
        <v>378</v>
      </c>
      <c r="I40" s="69">
        <v>0.76</v>
      </c>
      <c r="J40" s="70">
        <v>24.85</v>
      </c>
    </row>
    <row r="41" spans="1:10">
      <c r="A41" s="60" t="s">
        <v>379</v>
      </c>
      <c r="B41" s="36">
        <v>5057</v>
      </c>
      <c r="C41" s="61">
        <v>7</v>
      </c>
      <c r="D41" s="61" t="s">
        <v>62</v>
      </c>
      <c r="E41" s="61">
        <v>12</v>
      </c>
      <c r="F41" s="61" t="s">
        <v>131</v>
      </c>
      <c r="G41" s="61">
        <v>4</v>
      </c>
      <c r="H41" s="68" t="s">
        <v>380</v>
      </c>
      <c r="I41" s="69">
        <v>0.71</v>
      </c>
      <c r="J41" s="70">
        <v>25.61</v>
      </c>
    </row>
    <row r="42" spans="1:10">
      <c r="A42" s="60" t="s">
        <v>381</v>
      </c>
      <c r="B42" s="36">
        <v>5057</v>
      </c>
      <c r="C42" s="61">
        <v>7</v>
      </c>
      <c r="D42" s="61" t="s">
        <v>62</v>
      </c>
      <c r="E42" s="61">
        <v>13</v>
      </c>
      <c r="F42" s="61" t="s">
        <v>131</v>
      </c>
      <c r="G42" s="61">
        <v>1</v>
      </c>
      <c r="H42" s="68" t="s">
        <v>382</v>
      </c>
      <c r="I42" s="69">
        <v>0.62</v>
      </c>
      <c r="J42" s="70">
        <v>26.25</v>
      </c>
    </row>
    <row r="43" spans="1:10">
      <c r="A43" s="60" t="s">
        <v>383</v>
      </c>
      <c r="B43" s="39">
        <v>5057</v>
      </c>
      <c r="C43" s="61">
        <v>7</v>
      </c>
      <c r="D43" s="61" t="s">
        <v>62</v>
      </c>
      <c r="E43" s="61">
        <v>13</v>
      </c>
      <c r="F43" s="61" t="s">
        <v>131</v>
      </c>
      <c r="G43" s="61">
        <v>2</v>
      </c>
      <c r="H43" s="68" t="s">
        <v>384</v>
      </c>
      <c r="I43" s="69">
        <v>0.77</v>
      </c>
      <c r="J43" s="70">
        <v>26.87</v>
      </c>
    </row>
    <row r="44" spans="1:10">
      <c r="A44" s="60" t="s">
        <v>385</v>
      </c>
      <c r="B44" s="36">
        <v>5057</v>
      </c>
      <c r="C44" s="61">
        <v>7</v>
      </c>
      <c r="D44" s="61" t="s">
        <v>62</v>
      </c>
      <c r="E44" s="61">
        <v>13</v>
      </c>
      <c r="F44" s="61" t="s">
        <v>131</v>
      </c>
      <c r="G44" s="61">
        <v>3</v>
      </c>
      <c r="H44" s="68" t="s">
        <v>386</v>
      </c>
      <c r="I44" s="69">
        <v>0.96499999999999997</v>
      </c>
      <c r="J44" s="70">
        <v>27.64</v>
      </c>
    </row>
    <row r="45" spans="1:10">
      <c r="A45" s="60" t="s">
        <v>387</v>
      </c>
      <c r="B45" s="36">
        <v>5057</v>
      </c>
      <c r="C45" s="61">
        <v>7</v>
      </c>
      <c r="D45" s="61" t="s">
        <v>62</v>
      </c>
      <c r="E45" s="61">
        <v>13</v>
      </c>
      <c r="F45" s="61" t="s">
        <v>131</v>
      </c>
      <c r="G45" s="61">
        <v>4</v>
      </c>
      <c r="H45" s="68" t="s">
        <v>388</v>
      </c>
      <c r="I45" s="69">
        <v>0.78500000000000003</v>
      </c>
      <c r="J45" s="70">
        <v>28.605</v>
      </c>
    </row>
    <row r="46" spans="1:10">
      <c r="A46" s="60" t="s">
        <v>389</v>
      </c>
      <c r="B46" s="36">
        <v>5057</v>
      </c>
      <c r="C46" s="61">
        <v>7</v>
      </c>
      <c r="D46" s="61" t="s">
        <v>62</v>
      </c>
      <c r="E46" s="61">
        <v>14</v>
      </c>
      <c r="F46" s="61" t="s">
        <v>131</v>
      </c>
      <c r="G46" s="61">
        <v>1</v>
      </c>
      <c r="H46" s="68" t="s">
        <v>390</v>
      </c>
      <c r="I46" s="69">
        <v>0.63</v>
      </c>
      <c r="J46" s="70">
        <v>29.25</v>
      </c>
    </row>
    <row r="47" spans="1:10">
      <c r="A47" s="60" t="s">
        <v>391</v>
      </c>
      <c r="B47" s="39">
        <v>5057</v>
      </c>
      <c r="C47" s="61">
        <v>7</v>
      </c>
      <c r="D47" s="61" t="s">
        <v>62</v>
      </c>
      <c r="E47" s="61">
        <v>14</v>
      </c>
      <c r="F47" s="61" t="s">
        <v>131</v>
      </c>
      <c r="G47" s="61">
        <v>2</v>
      </c>
      <c r="H47" s="68" t="s">
        <v>392</v>
      </c>
      <c r="I47" s="69">
        <v>0.74</v>
      </c>
      <c r="J47" s="70">
        <v>29.88</v>
      </c>
    </row>
    <row r="48" spans="1:10">
      <c r="A48" s="60" t="s">
        <v>393</v>
      </c>
      <c r="B48" s="36">
        <v>5057</v>
      </c>
      <c r="C48" s="61">
        <v>7</v>
      </c>
      <c r="D48" s="61" t="s">
        <v>62</v>
      </c>
      <c r="E48" s="61">
        <v>14</v>
      </c>
      <c r="F48" s="61" t="s">
        <v>131</v>
      </c>
      <c r="G48" s="61">
        <v>3</v>
      </c>
      <c r="H48" s="68" t="s">
        <v>394</v>
      </c>
      <c r="I48" s="69">
        <v>0.97499999999999998</v>
      </c>
      <c r="J48" s="70">
        <v>30.62</v>
      </c>
    </row>
    <row r="49" spans="1:10">
      <c r="A49" s="60" t="s">
        <v>395</v>
      </c>
      <c r="B49" s="36">
        <v>5057</v>
      </c>
      <c r="C49" s="61">
        <v>7</v>
      </c>
      <c r="D49" s="61" t="s">
        <v>62</v>
      </c>
      <c r="E49" s="61">
        <v>14</v>
      </c>
      <c r="F49" s="61" t="s">
        <v>131</v>
      </c>
      <c r="G49" s="61">
        <v>4</v>
      </c>
      <c r="H49" s="68" t="s">
        <v>396</v>
      </c>
      <c r="I49" s="69">
        <v>0.9</v>
      </c>
      <c r="J49" s="70">
        <v>31.594999999999999</v>
      </c>
    </row>
    <row r="50" spans="1:10">
      <c r="A50" s="60" t="s">
        <v>397</v>
      </c>
      <c r="B50" s="36">
        <v>5057</v>
      </c>
      <c r="C50" s="61">
        <v>7</v>
      </c>
      <c r="D50" s="61" t="s">
        <v>62</v>
      </c>
      <c r="E50" s="61">
        <v>15</v>
      </c>
      <c r="F50" s="61" t="s">
        <v>131</v>
      </c>
      <c r="G50" s="61">
        <v>1</v>
      </c>
      <c r="H50" s="68" t="s">
        <v>398</v>
      </c>
      <c r="I50" s="69">
        <v>0.86</v>
      </c>
      <c r="J50" s="70">
        <v>32.25</v>
      </c>
    </row>
    <row r="51" spans="1:10">
      <c r="A51" s="60" t="s">
        <v>399</v>
      </c>
      <c r="B51" s="36">
        <v>5057</v>
      </c>
      <c r="C51" s="61">
        <v>7</v>
      </c>
      <c r="D51" s="61" t="s">
        <v>62</v>
      </c>
      <c r="E51" s="61">
        <v>15</v>
      </c>
      <c r="F51" s="61" t="s">
        <v>131</v>
      </c>
      <c r="G51" s="61">
        <v>2</v>
      </c>
      <c r="H51" s="68" t="s">
        <v>400</v>
      </c>
      <c r="I51" s="69">
        <v>0.57499999999999996</v>
      </c>
      <c r="J51" s="70">
        <v>33.11</v>
      </c>
    </row>
    <row r="52" spans="1:10">
      <c r="A52" s="60" t="s">
        <v>401</v>
      </c>
      <c r="B52" s="36">
        <v>5057</v>
      </c>
      <c r="C52" s="61">
        <v>7</v>
      </c>
      <c r="D52" s="61" t="s">
        <v>62</v>
      </c>
      <c r="E52" s="61">
        <v>15</v>
      </c>
      <c r="F52" s="61" t="s">
        <v>131</v>
      </c>
      <c r="G52" s="61">
        <v>3</v>
      </c>
      <c r="H52" s="68" t="s">
        <v>402</v>
      </c>
      <c r="I52" s="69">
        <v>0.90500000000000003</v>
      </c>
      <c r="J52" s="70">
        <v>33.685000000000002</v>
      </c>
    </row>
    <row r="53" spans="1:10">
      <c r="A53" s="60" t="s">
        <v>403</v>
      </c>
      <c r="B53" s="36">
        <v>5057</v>
      </c>
      <c r="C53" s="61">
        <v>7</v>
      </c>
      <c r="D53" s="61" t="s">
        <v>62</v>
      </c>
      <c r="E53" s="61">
        <v>15</v>
      </c>
      <c r="F53" s="61" t="s">
        <v>131</v>
      </c>
      <c r="G53" s="61">
        <v>4</v>
      </c>
      <c r="H53" s="68" t="s">
        <v>404</v>
      </c>
      <c r="I53" s="69">
        <v>0.81</v>
      </c>
      <c r="J53" s="70">
        <v>34.590000000000003</v>
      </c>
    </row>
    <row r="54" spans="1:10">
      <c r="A54" s="60" t="s">
        <v>405</v>
      </c>
      <c r="B54" s="36">
        <v>5057</v>
      </c>
      <c r="C54" s="61">
        <v>7</v>
      </c>
      <c r="D54" s="61" t="s">
        <v>62</v>
      </c>
      <c r="E54" s="61">
        <v>16</v>
      </c>
      <c r="F54" s="61" t="s">
        <v>131</v>
      </c>
      <c r="G54" s="61">
        <v>1</v>
      </c>
      <c r="H54" s="68" t="s">
        <v>406</v>
      </c>
      <c r="I54" s="69">
        <v>0.73</v>
      </c>
      <c r="J54" s="70">
        <v>35.25</v>
      </c>
    </row>
    <row r="55" spans="1:10">
      <c r="A55" s="60" t="s">
        <v>407</v>
      </c>
      <c r="B55" s="36">
        <v>5057</v>
      </c>
      <c r="C55" s="61">
        <v>7</v>
      </c>
      <c r="D55" s="61" t="s">
        <v>62</v>
      </c>
      <c r="E55" s="61">
        <v>16</v>
      </c>
      <c r="F55" s="61" t="s">
        <v>131</v>
      </c>
      <c r="G55" s="61">
        <v>2</v>
      </c>
      <c r="H55" s="68" t="s">
        <v>408</v>
      </c>
      <c r="I55" s="69">
        <v>0.60499999999999998</v>
      </c>
      <c r="J55" s="70">
        <v>35.979999999999997</v>
      </c>
    </row>
    <row r="56" spans="1:10">
      <c r="A56" s="60" t="s">
        <v>409</v>
      </c>
      <c r="B56" s="36">
        <v>5057</v>
      </c>
      <c r="C56" s="61">
        <v>7</v>
      </c>
      <c r="D56" s="61" t="s">
        <v>62</v>
      </c>
      <c r="E56" s="61">
        <v>16</v>
      </c>
      <c r="F56" s="61" t="s">
        <v>131</v>
      </c>
      <c r="G56" s="61">
        <v>3</v>
      </c>
      <c r="H56" s="68" t="s">
        <v>410</v>
      </c>
      <c r="I56" s="69">
        <v>0.98499999999999999</v>
      </c>
      <c r="J56" s="70">
        <v>36.585000000000001</v>
      </c>
    </row>
    <row r="57" spans="1:10">
      <c r="A57" s="60" t="s">
        <v>411</v>
      </c>
      <c r="B57" s="36">
        <v>5057</v>
      </c>
      <c r="C57" s="61">
        <v>7</v>
      </c>
      <c r="D57" s="61" t="s">
        <v>62</v>
      </c>
      <c r="E57" s="61">
        <v>17</v>
      </c>
      <c r="F57" s="61" t="s">
        <v>131</v>
      </c>
      <c r="G57" s="61">
        <v>1</v>
      </c>
      <c r="H57" s="68" t="s">
        <v>412</v>
      </c>
      <c r="I57" s="69">
        <v>0.96</v>
      </c>
      <c r="J57" s="70">
        <v>37.25</v>
      </c>
    </row>
    <row r="58" spans="1:10">
      <c r="A58" s="60" t="s">
        <v>413</v>
      </c>
      <c r="B58" s="36">
        <v>5057</v>
      </c>
      <c r="C58" s="61">
        <v>7</v>
      </c>
      <c r="D58" s="61" t="s">
        <v>62</v>
      </c>
      <c r="E58" s="61">
        <v>18</v>
      </c>
      <c r="F58" s="61" t="s">
        <v>131</v>
      </c>
      <c r="G58" s="61">
        <v>1</v>
      </c>
      <c r="H58" s="68" t="s">
        <v>414</v>
      </c>
      <c r="I58" s="69">
        <v>0.63500000000000001</v>
      </c>
      <c r="J58" s="70">
        <v>38.25</v>
      </c>
    </row>
    <row r="59" spans="1:10">
      <c r="A59" s="60" t="s">
        <v>415</v>
      </c>
      <c r="B59" s="36">
        <v>5057</v>
      </c>
      <c r="C59" s="61">
        <v>7</v>
      </c>
      <c r="D59" s="61" t="s">
        <v>62</v>
      </c>
      <c r="E59" s="61">
        <v>18</v>
      </c>
      <c r="F59" s="61" t="s">
        <v>131</v>
      </c>
      <c r="G59" s="61">
        <v>2</v>
      </c>
      <c r="H59" s="68" t="s">
        <v>416</v>
      </c>
      <c r="I59" s="69">
        <v>0.93</v>
      </c>
      <c r="J59" s="70">
        <v>38.884999999999998</v>
      </c>
    </row>
    <row r="60" spans="1:10">
      <c r="A60" s="60" t="s">
        <v>417</v>
      </c>
      <c r="B60" s="36">
        <v>5057</v>
      </c>
      <c r="C60" s="61">
        <v>7</v>
      </c>
      <c r="D60" s="61" t="s">
        <v>62</v>
      </c>
      <c r="E60" s="61">
        <v>18</v>
      </c>
      <c r="F60" s="61" t="s">
        <v>131</v>
      </c>
      <c r="G60" s="61">
        <v>3</v>
      </c>
      <c r="H60" s="68" t="s">
        <v>418</v>
      </c>
      <c r="I60" s="69">
        <v>0.9</v>
      </c>
      <c r="J60" s="70">
        <v>39.814999999999998</v>
      </c>
    </row>
    <row r="61" spans="1:10">
      <c r="A61" s="60" t="s">
        <v>419</v>
      </c>
      <c r="B61" s="36">
        <v>5057</v>
      </c>
      <c r="C61" s="61">
        <v>7</v>
      </c>
      <c r="D61" s="61" t="s">
        <v>62</v>
      </c>
      <c r="E61" s="61">
        <v>18</v>
      </c>
      <c r="F61" s="61" t="s">
        <v>131</v>
      </c>
      <c r="G61" s="61">
        <v>4</v>
      </c>
      <c r="H61" s="68" t="s">
        <v>420</v>
      </c>
      <c r="I61" s="69">
        <v>0.64500000000000002</v>
      </c>
      <c r="J61" s="70">
        <v>40.715000000000003</v>
      </c>
    </row>
    <row r="62" spans="1:10">
      <c r="A62" s="60" t="s">
        <v>421</v>
      </c>
      <c r="B62" s="36">
        <v>5057</v>
      </c>
      <c r="C62" s="61">
        <v>7</v>
      </c>
      <c r="D62" s="61" t="s">
        <v>62</v>
      </c>
      <c r="E62" s="61">
        <v>19</v>
      </c>
      <c r="F62" s="61" t="s">
        <v>131</v>
      </c>
      <c r="G62" s="61">
        <v>1</v>
      </c>
      <c r="H62" s="68" t="s">
        <v>422</v>
      </c>
      <c r="I62" s="69">
        <v>0.78</v>
      </c>
      <c r="J62" s="70">
        <v>41.25</v>
      </c>
    </row>
    <row r="63" spans="1:10">
      <c r="A63" s="60" t="s">
        <v>423</v>
      </c>
      <c r="B63" s="39">
        <v>5057</v>
      </c>
      <c r="C63" s="61">
        <v>7</v>
      </c>
      <c r="D63" s="61" t="s">
        <v>62</v>
      </c>
      <c r="E63" s="61">
        <v>19</v>
      </c>
      <c r="F63" s="61" t="s">
        <v>131</v>
      </c>
      <c r="G63" s="61">
        <v>2</v>
      </c>
      <c r="H63" s="68" t="s">
        <v>424</v>
      </c>
      <c r="I63" s="69">
        <v>0.67500000000000004</v>
      </c>
      <c r="J63" s="70">
        <v>42.03</v>
      </c>
    </row>
    <row r="64" spans="1:10">
      <c r="A64" s="60" t="s">
        <v>425</v>
      </c>
      <c r="B64" s="36">
        <v>5057</v>
      </c>
      <c r="C64" s="61">
        <v>7</v>
      </c>
      <c r="D64" s="61" t="s">
        <v>62</v>
      </c>
      <c r="E64" s="61">
        <v>19</v>
      </c>
      <c r="F64" s="61" t="s">
        <v>131</v>
      </c>
      <c r="G64" s="61">
        <v>3</v>
      </c>
      <c r="H64" s="68" t="s">
        <v>426</v>
      </c>
      <c r="I64" s="69">
        <v>0.97</v>
      </c>
      <c r="J64" s="70">
        <v>42.704999999999998</v>
      </c>
    </row>
    <row r="65" spans="1:10">
      <c r="A65" s="60" t="s">
        <v>427</v>
      </c>
      <c r="B65" s="36">
        <v>5057</v>
      </c>
      <c r="C65" s="61">
        <v>7</v>
      </c>
      <c r="D65" s="61" t="s">
        <v>62</v>
      </c>
      <c r="E65" s="61">
        <v>19</v>
      </c>
      <c r="F65" s="61" t="s">
        <v>131</v>
      </c>
      <c r="G65" s="61">
        <v>4</v>
      </c>
      <c r="H65" s="68" t="s">
        <v>428</v>
      </c>
      <c r="I65" s="69">
        <v>0.64</v>
      </c>
      <c r="J65" s="70">
        <v>43.674999999999997</v>
      </c>
    </row>
    <row r="66" spans="1:10">
      <c r="A66" s="60" t="s">
        <v>429</v>
      </c>
      <c r="B66" s="36">
        <v>5057</v>
      </c>
      <c r="C66" s="61">
        <v>7</v>
      </c>
      <c r="D66" s="61" t="s">
        <v>62</v>
      </c>
      <c r="E66" s="61">
        <v>20</v>
      </c>
      <c r="F66" s="61" t="s">
        <v>131</v>
      </c>
      <c r="G66" s="61">
        <v>1</v>
      </c>
      <c r="H66" s="68" t="s">
        <v>430</v>
      </c>
      <c r="I66" s="69">
        <v>0.84</v>
      </c>
      <c r="J66" s="70">
        <v>44.25</v>
      </c>
    </row>
    <row r="67" spans="1:10">
      <c r="A67" s="60" t="s">
        <v>431</v>
      </c>
      <c r="B67" s="36">
        <v>5057</v>
      </c>
      <c r="C67" s="61">
        <v>7</v>
      </c>
      <c r="D67" s="61" t="s">
        <v>62</v>
      </c>
      <c r="E67" s="61">
        <v>20</v>
      </c>
      <c r="F67" s="61" t="s">
        <v>131</v>
      </c>
      <c r="G67" s="61">
        <v>2</v>
      </c>
      <c r="H67" s="68" t="s">
        <v>432</v>
      </c>
      <c r="I67" s="69">
        <v>0.58499999999999996</v>
      </c>
      <c r="J67" s="70">
        <v>45.09</v>
      </c>
    </row>
    <row r="68" spans="1:10">
      <c r="A68" s="60" t="s">
        <v>433</v>
      </c>
      <c r="B68" s="36">
        <v>5057</v>
      </c>
      <c r="C68" s="61">
        <v>7</v>
      </c>
      <c r="D68" s="61" t="s">
        <v>62</v>
      </c>
      <c r="E68" s="61">
        <v>20</v>
      </c>
      <c r="F68" s="61" t="s">
        <v>131</v>
      </c>
      <c r="G68" s="61">
        <v>3</v>
      </c>
      <c r="H68" s="68" t="s">
        <v>434</v>
      </c>
      <c r="I68" s="69">
        <v>0.86</v>
      </c>
      <c r="J68" s="70">
        <v>45.674999999999997</v>
      </c>
    </row>
    <row r="69" spans="1:10">
      <c r="A69" s="60" t="s">
        <v>435</v>
      </c>
      <c r="B69" s="36">
        <v>5057</v>
      </c>
      <c r="C69" s="61">
        <v>7</v>
      </c>
      <c r="D69" s="61" t="s">
        <v>62</v>
      </c>
      <c r="E69" s="61">
        <v>20</v>
      </c>
      <c r="F69" s="61" t="s">
        <v>131</v>
      </c>
      <c r="G69" s="61">
        <v>4</v>
      </c>
      <c r="H69" s="68" t="s">
        <v>436</v>
      </c>
      <c r="I69" s="69">
        <v>0.94</v>
      </c>
      <c r="J69" s="70">
        <v>46.534999999999997</v>
      </c>
    </row>
    <row r="70" spans="1:10">
      <c r="A70" s="60" t="s">
        <v>437</v>
      </c>
      <c r="B70" s="36">
        <v>5057</v>
      </c>
      <c r="C70" s="61">
        <v>7</v>
      </c>
      <c r="D70" s="61" t="s">
        <v>62</v>
      </c>
      <c r="E70" s="61">
        <v>21</v>
      </c>
      <c r="F70" s="61" t="s">
        <v>131</v>
      </c>
      <c r="G70" s="61">
        <v>1</v>
      </c>
      <c r="H70" s="68" t="s">
        <v>438</v>
      </c>
      <c r="I70" s="69">
        <v>0.96499999999999997</v>
      </c>
      <c r="J70" s="70">
        <v>47.25</v>
      </c>
    </row>
    <row r="71" spans="1:10">
      <c r="A71" s="60" t="s">
        <v>439</v>
      </c>
      <c r="B71" s="36">
        <v>5057</v>
      </c>
      <c r="C71" s="61">
        <v>7</v>
      </c>
      <c r="D71" s="61" t="s">
        <v>62</v>
      </c>
      <c r="E71" s="61">
        <v>21</v>
      </c>
      <c r="F71" s="61" t="s">
        <v>131</v>
      </c>
      <c r="G71" s="61">
        <v>2</v>
      </c>
      <c r="H71" s="68" t="s">
        <v>440</v>
      </c>
      <c r="I71" s="69">
        <v>0.9</v>
      </c>
      <c r="J71" s="70">
        <v>48.215000000000003</v>
      </c>
    </row>
    <row r="72" spans="1:10">
      <c r="A72" s="60" t="s">
        <v>441</v>
      </c>
      <c r="B72" s="36">
        <v>5057</v>
      </c>
      <c r="C72" s="61">
        <v>7</v>
      </c>
      <c r="D72" s="61" t="s">
        <v>62</v>
      </c>
      <c r="E72" s="61">
        <v>21</v>
      </c>
      <c r="F72" s="61" t="s">
        <v>131</v>
      </c>
      <c r="G72" s="61">
        <v>3</v>
      </c>
      <c r="H72" s="68" t="s">
        <v>442</v>
      </c>
      <c r="I72" s="69">
        <v>0.92</v>
      </c>
      <c r="J72" s="70">
        <v>49.115000000000002</v>
      </c>
    </row>
    <row r="73" spans="1:10">
      <c r="A73" s="60" t="s">
        <v>443</v>
      </c>
      <c r="B73" s="36">
        <v>5057</v>
      </c>
      <c r="C73" s="61">
        <v>7</v>
      </c>
      <c r="D73" s="61" t="s">
        <v>62</v>
      </c>
      <c r="E73" s="61">
        <v>22</v>
      </c>
      <c r="F73" s="61" t="s">
        <v>131</v>
      </c>
      <c r="G73" s="61">
        <v>1</v>
      </c>
      <c r="H73" s="68" t="s">
        <v>444</v>
      </c>
      <c r="I73" s="69">
        <v>0.21</v>
      </c>
      <c r="J73" s="70">
        <v>50</v>
      </c>
    </row>
    <row r="74" spans="1:10">
      <c r="A74" s="60" t="s">
        <v>445</v>
      </c>
      <c r="B74" s="36">
        <v>5057</v>
      </c>
      <c r="C74" s="61">
        <v>7</v>
      </c>
      <c r="D74" s="61" t="s">
        <v>62</v>
      </c>
      <c r="E74" s="61">
        <v>23</v>
      </c>
      <c r="F74" s="61" t="s">
        <v>131</v>
      </c>
      <c r="G74" s="61">
        <v>1</v>
      </c>
      <c r="H74" s="68" t="s">
        <v>446</v>
      </c>
      <c r="I74" s="69">
        <v>0.77500000000000002</v>
      </c>
      <c r="J74" s="70">
        <v>50.25</v>
      </c>
    </row>
    <row r="75" spans="1:10">
      <c r="A75" s="60" t="s">
        <v>447</v>
      </c>
      <c r="B75" s="36">
        <v>5057</v>
      </c>
      <c r="C75" s="61">
        <v>7</v>
      </c>
      <c r="D75" s="61" t="s">
        <v>62</v>
      </c>
      <c r="E75" s="61">
        <v>23</v>
      </c>
      <c r="F75" s="61" t="s">
        <v>131</v>
      </c>
      <c r="G75" s="61">
        <v>2</v>
      </c>
      <c r="H75" s="68" t="s">
        <v>448</v>
      </c>
      <c r="I75" s="69">
        <v>0.64500000000000002</v>
      </c>
      <c r="J75" s="70">
        <v>51.024999999999999</v>
      </c>
    </row>
    <row r="76" spans="1:10">
      <c r="A76" s="60" t="s">
        <v>449</v>
      </c>
      <c r="B76" s="36">
        <v>5057</v>
      </c>
      <c r="C76" s="61">
        <v>7</v>
      </c>
      <c r="D76" s="61" t="s">
        <v>62</v>
      </c>
      <c r="E76" s="61">
        <v>23</v>
      </c>
      <c r="F76" s="61" t="s">
        <v>131</v>
      </c>
      <c r="G76" s="61">
        <v>3</v>
      </c>
      <c r="H76" s="68" t="s">
        <v>450</v>
      </c>
      <c r="I76" s="69">
        <v>0.86</v>
      </c>
      <c r="J76" s="70">
        <v>51.67</v>
      </c>
    </row>
    <row r="77" spans="1:10">
      <c r="A77" s="60" t="s">
        <v>451</v>
      </c>
      <c r="B77" s="36">
        <v>5057</v>
      </c>
      <c r="C77" s="61">
        <v>7</v>
      </c>
      <c r="D77" s="61" t="s">
        <v>62</v>
      </c>
      <c r="E77" s="61">
        <v>23</v>
      </c>
      <c r="F77" s="61" t="s">
        <v>131</v>
      </c>
      <c r="G77" s="61">
        <v>4</v>
      </c>
      <c r="H77" s="68" t="s">
        <v>452</v>
      </c>
      <c r="I77" s="69">
        <v>0.88500000000000001</v>
      </c>
      <c r="J77" s="70">
        <v>52.53</v>
      </c>
    </row>
    <row r="78" spans="1:10">
      <c r="A78" s="60" t="s">
        <v>453</v>
      </c>
      <c r="B78" s="36">
        <v>5057</v>
      </c>
      <c r="C78" s="61">
        <v>7</v>
      </c>
      <c r="D78" s="61" t="s">
        <v>62</v>
      </c>
      <c r="E78" s="61">
        <v>24</v>
      </c>
      <c r="F78" s="61" t="s">
        <v>131</v>
      </c>
      <c r="G78" s="61">
        <v>1</v>
      </c>
      <c r="H78" s="68" t="s">
        <v>454</v>
      </c>
      <c r="I78" s="69">
        <v>0.97</v>
      </c>
      <c r="J78" s="70">
        <v>53.25</v>
      </c>
    </row>
    <row r="79" spans="1:10">
      <c r="A79" s="60" t="s">
        <v>455</v>
      </c>
      <c r="B79" s="36">
        <v>5057</v>
      </c>
      <c r="C79" s="61">
        <v>7</v>
      </c>
      <c r="D79" s="61" t="s">
        <v>62</v>
      </c>
      <c r="E79" s="61">
        <v>24</v>
      </c>
      <c r="F79" s="61" t="s">
        <v>131</v>
      </c>
      <c r="G79" s="61">
        <v>2</v>
      </c>
      <c r="H79" s="68" t="s">
        <v>456</v>
      </c>
      <c r="I79" s="69">
        <v>0.48</v>
      </c>
      <c r="J79" s="70">
        <v>54.22</v>
      </c>
    </row>
    <row r="80" spans="1:10">
      <c r="A80" s="60" t="s">
        <v>457</v>
      </c>
      <c r="B80" s="36">
        <v>5057</v>
      </c>
      <c r="C80" s="61">
        <v>7</v>
      </c>
      <c r="D80" s="61" t="s">
        <v>62</v>
      </c>
      <c r="E80" s="61">
        <v>24</v>
      </c>
      <c r="F80" s="61" t="s">
        <v>131</v>
      </c>
      <c r="G80" s="61">
        <v>3</v>
      </c>
      <c r="H80" s="68" t="s">
        <v>458</v>
      </c>
      <c r="I80" s="69">
        <v>0.91</v>
      </c>
      <c r="J80" s="70">
        <v>54.7</v>
      </c>
    </row>
    <row r="81" spans="1:10">
      <c r="A81" s="60" t="s">
        <v>459</v>
      </c>
      <c r="B81" s="36">
        <v>5057</v>
      </c>
      <c r="C81" s="61">
        <v>7</v>
      </c>
      <c r="D81" s="61" t="s">
        <v>62</v>
      </c>
      <c r="E81" s="61">
        <v>24</v>
      </c>
      <c r="F81" s="61" t="s">
        <v>131</v>
      </c>
      <c r="G81" s="61">
        <v>4</v>
      </c>
      <c r="H81" s="68" t="s">
        <v>460</v>
      </c>
      <c r="I81" s="69">
        <v>0.78</v>
      </c>
      <c r="J81" s="70">
        <v>55.61</v>
      </c>
    </row>
    <row r="82" spans="1:10">
      <c r="A82" s="60" t="s">
        <v>461</v>
      </c>
      <c r="B82" s="36">
        <v>5057</v>
      </c>
      <c r="C82" s="61">
        <v>7</v>
      </c>
      <c r="D82" s="61" t="s">
        <v>62</v>
      </c>
      <c r="E82" s="61">
        <v>25</v>
      </c>
      <c r="F82" s="61" t="s">
        <v>131</v>
      </c>
      <c r="G82" s="61">
        <v>1</v>
      </c>
      <c r="H82" s="68" t="s">
        <v>462</v>
      </c>
      <c r="I82" s="69">
        <v>0.91500000000000004</v>
      </c>
      <c r="J82" s="70">
        <v>56.25</v>
      </c>
    </row>
    <row r="83" spans="1:10">
      <c r="A83" s="60" t="s">
        <v>463</v>
      </c>
      <c r="B83" s="36">
        <v>5057</v>
      </c>
      <c r="C83" s="61">
        <v>7</v>
      </c>
      <c r="D83" s="61" t="s">
        <v>62</v>
      </c>
      <c r="E83" s="61">
        <v>25</v>
      </c>
      <c r="F83" s="61" t="s">
        <v>131</v>
      </c>
      <c r="G83" s="61">
        <v>2</v>
      </c>
      <c r="H83" s="68" t="s">
        <v>464</v>
      </c>
      <c r="I83" s="69">
        <v>0.74</v>
      </c>
      <c r="J83" s="70">
        <v>57.164999999999999</v>
      </c>
    </row>
    <row r="84" spans="1:10">
      <c r="A84" s="60" t="s">
        <v>465</v>
      </c>
      <c r="B84" s="36">
        <v>5057</v>
      </c>
      <c r="C84" s="61">
        <v>7</v>
      </c>
      <c r="D84" s="61" t="s">
        <v>62</v>
      </c>
      <c r="E84" s="61">
        <v>25</v>
      </c>
      <c r="F84" s="61" t="s">
        <v>131</v>
      </c>
      <c r="G84" s="61">
        <v>3</v>
      </c>
      <c r="H84" s="68" t="s">
        <v>466</v>
      </c>
      <c r="I84" s="69">
        <v>0.72</v>
      </c>
      <c r="J84" s="70">
        <v>57.905000000000001</v>
      </c>
    </row>
    <row r="85" spans="1:10">
      <c r="A85" s="60" t="s">
        <v>467</v>
      </c>
      <c r="B85" s="36">
        <v>5057</v>
      </c>
      <c r="C85" s="61">
        <v>7</v>
      </c>
      <c r="D85" s="61" t="s">
        <v>62</v>
      </c>
      <c r="E85" s="61">
        <v>25</v>
      </c>
      <c r="F85" s="61" t="s">
        <v>131</v>
      </c>
      <c r="G85" s="61">
        <v>4</v>
      </c>
      <c r="H85" s="68" t="s">
        <v>468</v>
      </c>
      <c r="I85" s="69">
        <v>0.76</v>
      </c>
      <c r="J85" s="70">
        <v>58.625</v>
      </c>
    </row>
    <row r="86" spans="1:10">
      <c r="A86" s="60" t="s">
        <v>469</v>
      </c>
      <c r="B86" s="36">
        <v>5057</v>
      </c>
      <c r="C86" s="61">
        <v>7</v>
      </c>
      <c r="D86" s="61" t="s">
        <v>62</v>
      </c>
      <c r="E86" s="61">
        <v>26</v>
      </c>
      <c r="F86" s="61" t="s">
        <v>131</v>
      </c>
      <c r="G86" s="61">
        <v>1</v>
      </c>
      <c r="H86" s="68" t="s">
        <v>470</v>
      </c>
      <c r="I86" s="69">
        <v>0.96</v>
      </c>
      <c r="J86" s="70">
        <v>59.25</v>
      </c>
    </row>
    <row r="87" spans="1:10">
      <c r="A87" s="60" t="s">
        <v>471</v>
      </c>
      <c r="B87" s="36">
        <v>5057</v>
      </c>
      <c r="C87" s="61">
        <v>7</v>
      </c>
      <c r="D87" s="61" t="s">
        <v>62</v>
      </c>
      <c r="E87" s="61">
        <v>26</v>
      </c>
      <c r="F87" s="61" t="s">
        <v>131</v>
      </c>
      <c r="G87" s="61">
        <v>2</v>
      </c>
      <c r="H87" s="68" t="s">
        <v>472</v>
      </c>
      <c r="I87" s="69">
        <v>0.87</v>
      </c>
      <c r="J87" s="70">
        <v>60.21</v>
      </c>
    </row>
    <row r="88" spans="1:10">
      <c r="A88" s="60" t="s">
        <v>473</v>
      </c>
      <c r="B88" s="36">
        <v>5057</v>
      </c>
      <c r="C88" s="61">
        <v>7</v>
      </c>
      <c r="D88" s="61" t="s">
        <v>62</v>
      </c>
      <c r="E88" s="61">
        <v>26</v>
      </c>
      <c r="F88" s="61" t="s">
        <v>131</v>
      </c>
      <c r="G88" s="61">
        <v>3</v>
      </c>
      <c r="H88" s="68" t="s">
        <v>474</v>
      </c>
      <c r="I88" s="69">
        <v>0.95</v>
      </c>
      <c r="J88" s="70">
        <v>61.08</v>
      </c>
    </row>
    <row r="89" spans="1:10">
      <c r="A89" s="60" t="s">
        <v>475</v>
      </c>
      <c r="B89" s="36">
        <v>5057</v>
      </c>
      <c r="C89" s="61">
        <v>7</v>
      </c>
      <c r="D89" s="61" t="s">
        <v>62</v>
      </c>
      <c r="E89" s="61">
        <v>26</v>
      </c>
      <c r="F89" s="61" t="s">
        <v>131</v>
      </c>
      <c r="G89" s="61">
        <v>4</v>
      </c>
      <c r="H89" s="68" t="s">
        <v>476</v>
      </c>
      <c r="I89" s="69">
        <v>0.32500000000000001</v>
      </c>
      <c r="J89" s="70">
        <v>62.03</v>
      </c>
    </row>
    <row r="90" spans="1:10">
      <c r="A90" s="60" t="s">
        <v>477</v>
      </c>
      <c r="B90" s="36">
        <v>5057</v>
      </c>
      <c r="C90" s="61">
        <v>7</v>
      </c>
      <c r="D90" s="61" t="s">
        <v>62</v>
      </c>
      <c r="E90" s="61">
        <v>27</v>
      </c>
      <c r="F90" s="61" t="s">
        <v>131</v>
      </c>
      <c r="G90" s="61">
        <v>1</v>
      </c>
      <c r="H90" s="68" t="s">
        <v>478</v>
      </c>
      <c r="I90" s="69">
        <v>0.9</v>
      </c>
      <c r="J90" s="70">
        <v>62.25</v>
      </c>
    </row>
    <row r="91" spans="1:10">
      <c r="A91" s="60" t="s">
        <v>479</v>
      </c>
      <c r="B91" s="36">
        <v>5057</v>
      </c>
      <c r="C91" s="61">
        <v>7</v>
      </c>
      <c r="D91" s="61" t="s">
        <v>62</v>
      </c>
      <c r="E91" s="61">
        <v>27</v>
      </c>
      <c r="F91" s="61" t="s">
        <v>131</v>
      </c>
      <c r="G91" s="61">
        <v>2</v>
      </c>
      <c r="H91" s="68" t="s">
        <v>480</v>
      </c>
      <c r="I91" s="69">
        <v>0.79</v>
      </c>
      <c r="J91" s="70">
        <v>63.15</v>
      </c>
    </row>
    <row r="92" spans="1:10">
      <c r="A92" s="60" t="s">
        <v>481</v>
      </c>
      <c r="B92" s="36">
        <v>5057</v>
      </c>
      <c r="C92" s="61">
        <v>7</v>
      </c>
      <c r="D92" s="61" t="s">
        <v>62</v>
      </c>
      <c r="E92" s="61">
        <v>27</v>
      </c>
      <c r="F92" s="61" t="s">
        <v>131</v>
      </c>
      <c r="G92" s="61">
        <v>3</v>
      </c>
      <c r="H92" s="68" t="s">
        <v>482</v>
      </c>
      <c r="I92" s="69">
        <v>0.80500000000000005</v>
      </c>
      <c r="J92" s="70">
        <v>63.94</v>
      </c>
    </row>
    <row r="93" spans="1:10">
      <c r="A93" s="60" t="s">
        <v>483</v>
      </c>
      <c r="B93" s="36">
        <v>5057</v>
      </c>
      <c r="C93" s="61">
        <v>7</v>
      </c>
      <c r="D93" s="61" t="s">
        <v>62</v>
      </c>
      <c r="E93" s="61">
        <v>27</v>
      </c>
      <c r="F93" s="61" t="s">
        <v>131</v>
      </c>
      <c r="G93" s="61">
        <v>4</v>
      </c>
      <c r="H93" s="68" t="s">
        <v>484</v>
      </c>
      <c r="I93" s="69">
        <v>0.55000000000000004</v>
      </c>
      <c r="J93" s="70">
        <v>64.745000000000005</v>
      </c>
    </row>
    <row r="94" spans="1:10">
      <c r="A94" s="60" t="s">
        <v>485</v>
      </c>
      <c r="B94" s="36">
        <v>5057</v>
      </c>
      <c r="C94" s="61">
        <v>7</v>
      </c>
      <c r="D94" s="61" t="s">
        <v>62</v>
      </c>
      <c r="E94" s="61">
        <v>28</v>
      </c>
      <c r="F94" s="61" t="s">
        <v>131</v>
      </c>
      <c r="G94" s="61">
        <v>1</v>
      </c>
      <c r="H94" s="68" t="s">
        <v>486</v>
      </c>
      <c r="I94" s="69">
        <v>0.89</v>
      </c>
      <c r="J94" s="70">
        <v>65.25</v>
      </c>
    </row>
    <row r="95" spans="1:10">
      <c r="A95" s="60" t="s">
        <v>487</v>
      </c>
      <c r="B95" s="36">
        <v>5057</v>
      </c>
      <c r="C95" s="61">
        <v>7</v>
      </c>
      <c r="D95" s="61" t="s">
        <v>62</v>
      </c>
      <c r="E95" s="61">
        <v>28</v>
      </c>
      <c r="F95" s="61" t="s">
        <v>131</v>
      </c>
      <c r="G95" s="61">
        <v>2</v>
      </c>
      <c r="H95" s="68" t="s">
        <v>488</v>
      </c>
      <c r="I95" s="69">
        <v>0.78</v>
      </c>
      <c r="J95" s="70">
        <v>66.14</v>
      </c>
    </row>
    <row r="96" spans="1:10">
      <c r="A96" s="60" t="s">
        <v>489</v>
      </c>
      <c r="B96" s="36">
        <v>5057</v>
      </c>
      <c r="C96" s="61">
        <v>7</v>
      </c>
      <c r="D96" s="61" t="s">
        <v>62</v>
      </c>
      <c r="E96" s="61">
        <v>28</v>
      </c>
      <c r="F96" s="61" t="s">
        <v>131</v>
      </c>
      <c r="G96" s="61">
        <v>3</v>
      </c>
      <c r="H96" s="68" t="s">
        <v>490</v>
      </c>
      <c r="I96" s="69">
        <v>0.99</v>
      </c>
      <c r="J96" s="70">
        <v>66.92</v>
      </c>
    </row>
    <row r="97" spans="1:10">
      <c r="A97" s="60" t="s">
        <v>491</v>
      </c>
      <c r="B97" s="36">
        <v>5057</v>
      </c>
      <c r="C97" s="61">
        <v>7</v>
      </c>
      <c r="D97" s="61" t="s">
        <v>62</v>
      </c>
      <c r="E97" s="61">
        <v>28</v>
      </c>
      <c r="F97" s="61" t="s">
        <v>131</v>
      </c>
      <c r="G97" s="61">
        <v>4</v>
      </c>
      <c r="H97" s="68" t="s">
        <v>492</v>
      </c>
      <c r="I97" s="69">
        <v>0.43</v>
      </c>
      <c r="J97" s="70">
        <v>67.91</v>
      </c>
    </row>
    <row r="98" spans="1:10">
      <c r="A98" s="60" t="s">
        <v>493</v>
      </c>
      <c r="B98" s="36">
        <v>5057</v>
      </c>
      <c r="C98" s="61">
        <v>7</v>
      </c>
      <c r="D98" s="61" t="s">
        <v>62</v>
      </c>
      <c r="E98" s="61">
        <v>29</v>
      </c>
      <c r="F98" s="61" t="s">
        <v>131</v>
      </c>
      <c r="G98" s="61">
        <v>1</v>
      </c>
      <c r="H98" s="68" t="s">
        <v>494</v>
      </c>
      <c r="I98" s="69">
        <v>0.89</v>
      </c>
      <c r="J98" s="70">
        <v>68.25</v>
      </c>
    </row>
    <row r="99" spans="1:10">
      <c r="A99" s="60" t="s">
        <v>495</v>
      </c>
      <c r="B99" s="36">
        <v>5057</v>
      </c>
      <c r="C99" s="61">
        <v>7</v>
      </c>
      <c r="D99" s="61" t="s">
        <v>62</v>
      </c>
      <c r="E99" s="61">
        <v>29</v>
      </c>
      <c r="F99" s="61" t="s">
        <v>131</v>
      </c>
      <c r="G99" s="61">
        <v>2</v>
      </c>
      <c r="H99" s="68" t="s">
        <v>496</v>
      </c>
      <c r="I99" s="69">
        <v>0.76</v>
      </c>
      <c r="J99" s="70">
        <v>69.14</v>
      </c>
    </row>
    <row r="100" spans="1:10">
      <c r="A100" s="60" t="s">
        <v>497</v>
      </c>
      <c r="B100" s="36">
        <v>5057</v>
      </c>
      <c r="C100" s="61">
        <v>7</v>
      </c>
      <c r="D100" s="61" t="s">
        <v>62</v>
      </c>
      <c r="E100" s="61">
        <v>29</v>
      </c>
      <c r="F100" s="61" t="s">
        <v>131</v>
      </c>
      <c r="G100" s="61">
        <v>3</v>
      </c>
      <c r="H100" s="68" t="s">
        <v>498</v>
      </c>
      <c r="I100" s="69">
        <v>0.93500000000000005</v>
      </c>
      <c r="J100" s="70">
        <v>69.900000000000006</v>
      </c>
    </row>
    <row r="101" spans="1:10">
      <c r="A101" s="60" t="s">
        <v>499</v>
      </c>
      <c r="B101" s="36">
        <v>5057</v>
      </c>
      <c r="C101" s="61">
        <v>7</v>
      </c>
      <c r="D101" s="61" t="s">
        <v>62</v>
      </c>
      <c r="E101" s="61">
        <v>29</v>
      </c>
      <c r="F101" s="61" t="s">
        <v>131</v>
      </c>
      <c r="G101" s="61">
        <v>4</v>
      </c>
      <c r="H101" s="68" t="s">
        <v>500</v>
      </c>
      <c r="I101" s="69">
        <v>0.47499999999999998</v>
      </c>
      <c r="J101" s="70">
        <v>70.834999999999994</v>
      </c>
    </row>
    <row r="102" spans="1:10">
      <c r="A102" s="60" t="s">
        <v>501</v>
      </c>
      <c r="B102" s="36">
        <v>5057</v>
      </c>
      <c r="C102" s="61">
        <v>7</v>
      </c>
      <c r="D102" s="61" t="s">
        <v>62</v>
      </c>
      <c r="E102" s="61">
        <v>30</v>
      </c>
      <c r="F102" s="61" t="s">
        <v>131</v>
      </c>
      <c r="G102" s="61">
        <v>1</v>
      </c>
      <c r="H102" s="68" t="s">
        <v>502</v>
      </c>
      <c r="I102" s="69">
        <v>0.52</v>
      </c>
      <c r="J102" s="70">
        <v>71.25</v>
      </c>
    </row>
    <row r="103" spans="1:10">
      <c r="A103" s="60" t="s">
        <v>503</v>
      </c>
      <c r="B103" s="36">
        <v>5057</v>
      </c>
      <c r="C103" s="61">
        <v>7</v>
      </c>
      <c r="D103" s="61" t="s">
        <v>62</v>
      </c>
      <c r="E103" s="61">
        <v>30</v>
      </c>
      <c r="F103" s="61" t="s">
        <v>131</v>
      </c>
      <c r="G103" s="61">
        <v>2</v>
      </c>
      <c r="H103" s="68" t="s">
        <v>504</v>
      </c>
      <c r="I103" s="69">
        <v>0.6</v>
      </c>
      <c r="J103" s="70">
        <v>71.77</v>
      </c>
    </row>
    <row r="104" spans="1:10">
      <c r="A104" s="60" t="s">
        <v>505</v>
      </c>
      <c r="B104" s="36">
        <v>5057</v>
      </c>
      <c r="C104" s="61">
        <v>7</v>
      </c>
      <c r="D104" s="61" t="s">
        <v>62</v>
      </c>
      <c r="E104" s="61">
        <v>30</v>
      </c>
      <c r="F104" s="61" t="s">
        <v>131</v>
      </c>
      <c r="G104" s="61">
        <v>3</v>
      </c>
      <c r="H104" s="68" t="s">
        <v>506</v>
      </c>
      <c r="I104" s="69">
        <v>0.67</v>
      </c>
      <c r="J104" s="70">
        <v>72.37</v>
      </c>
    </row>
    <row r="105" spans="1:10">
      <c r="A105" s="60" t="s">
        <v>507</v>
      </c>
      <c r="B105" s="36">
        <v>5057</v>
      </c>
      <c r="C105" s="61">
        <v>7</v>
      </c>
      <c r="D105" s="61" t="s">
        <v>62</v>
      </c>
      <c r="E105" s="61">
        <v>31</v>
      </c>
      <c r="F105" s="61" t="s">
        <v>131</v>
      </c>
      <c r="G105" s="61">
        <v>1</v>
      </c>
      <c r="H105" s="68" t="s">
        <v>508</v>
      </c>
      <c r="I105" s="69">
        <v>0.77</v>
      </c>
      <c r="J105" s="70">
        <v>72.75</v>
      </c>
    </row>
    <row r="106" spans="1:10">
      <c r="A106" s="60" t="s">
        <v>509</v>
      </c>
      <c r="B106" s="36">
        <v>5057</v>
      </c>
      <c r="C106" s="61">
        <v>7</v>
      </c>
      <c r="D106" s="61" t="s">
        <v>62</v>
      </c>
      <c r="E106" s="61">
        <v>31</v>
      </c>
      <c r="F106" s="61" t="s">
        <v>131</v>
      </c>
      <c r="G106" s="61">
        <v>2</v>
      </c>
      <c r="H106" s="68" t="s">
        <v>510</v>
      </c>
      <c r="I106" s="69">
        <v>0.86499999999999999</v>
      </c>
      <c r="J106" s="70">
        <v>73.52</v>
      </c>
    </row>
    <row r="107" spans="1:10">
      <c r="A107" s="60" t="s">
        <v>511</v>
      </c>
      <c r="B107" s="36">
        <v>5057</v>
      </c>
      <c r="C107" s="61">
        <v>7</v>
      </c>
      <c r="D107" s="61" t="s">
        <v>62</v>
      </c>
      <c r="E107" s="61">
        <v>32</v>
      </c>
      <c r="F107" s="61" t="s">
        <v>131</v>
      </c>
      <c r="G107" s="61">
        <v>1</v>
      </c>
      <c r="H107" s="68" t="s">
        <v>512</v>
      </c>
      <c r="I107" s="69">
        <v>0.96499999999999997</v>
      </c>
      <c r="J107" s="70">
        <v>74.25</v>
      </c>
    </row>
    <row r="108" spans="1:10">
      <c r="A108" s="60" t="s">
        <v>513</v>
      </c>
      <c r="B108" s="36">
        <v>5057</v>
      </c>
      <c r="C108" s="61">
        <v>7</v>
      </c>
      <c r="D108" s="61" t="s">
        <v>62</v>
      </c>
      <c r="E108" s="61">
        <v>32</v>
      </c>
      <c r="F108" s="61" t="s">
        <v>131</v>
      </c>
      <c r="G108" s="61">
        <v>2</v>
      </c>
      <c r="H108" s="68" t="s">
        <v>514</v>
      </c>
      <c r="I108" s="69">
        <v>0.72</v>
      </c>
      <c r="J108" s="70">
        <v>75.215000000000003</v>
      </c>
    </row>
    <row r="109" spans="1:10">
      <c r="A109" s="60" t="s">
        <v>515</v>
      </c>
      <c r="B109" s="36">
        <v>5057</v>
      </c>
      <c r="C109" s="61">
        <v>7</v>
      </c>
      <c r="D109" s="61" t="s">
        <v>62</v>
      </c>
      <c r="E109" s="61">
        <v>32</v>
      </c>
      <c r="F109" s="61" t="s">
        <v>131</v>
      </c>
      <c r="G109" s="61">
        <v>3</v>
      </c>
      <c r="H109" s="68" t="s">
        <v>516</v>
      </c>
      <c r="I109" s="69">
        <v>0.55000000000000004</v>
      </c>
      <c r="J109" s="70">
        <v>75.935000000000002</v>
      </c>
    </row>
    <row r="110" spans="1:10">
      <c r="A110" s="60" t="s">
        <v>517</v>
      </c>
      <c r="B110" s="36">
        <v>5057</v>
      </c>
      <c r="C110" s="61">
        <v>7</v>
      </c>
      <c r="D110" s="61" t="s">
        <v>62</v>
      </c>
      <c r="E110" s="61">
        <v>32</v>
      </c>
      <c r="F110" s="61" t="s">
        <v>131</v>
      </c>
      <c r="G110" s="61">
        <v>4</v>
      </c>
      <c r="H110" s="68" t="s">
        <v>518</v>
      </c>
      <c r="I110" s="69">
        <v>0.84499999999999997</v>
      </c>
      <c r="J110" s="70">
        <v>76.484999999999999</v>
      </c>
    </row>
    <row r="111" spans="1:10">
      <c r="A111" s="60" t="s">
        <v>519</v>
      </c>
      <c r="B111" s="36">
        <v>5057</v>
      </c>
      <c r="C111" s="61">
        <v>7</v>
      </c>
      <c r="D111" s="61" t="s">
        <v>62</v>
      </c>
      <c r="E111" s="61">
        <v>33</v>
      </c>
      <c r="F111" s="61" t="s">
        <v>131</v>
      </c>
      <c r="G111" s="61">
        <v>1</v>
      </c>
      <c r="H111" s="68" t="s">
        <v>520</v>
      </c>
      <c r="I111" s="69">
        <v>0.79500000000000004</v>
      </c>
      <c r="J111" s="70">
        <v>77.25</v>
      </c>
    </row>
    <row r="112" spans="1:10">
      <c r="A112" s="60" t="s">
        <v>521</v>
      </c>
      <c r="B112" s="36">
        <v>5057</v>
      </c>
      <c r="C112" s="61">
        <v>7</v>
      </c>
      <c r="D112" s="61" t="s">
        <v>62</v>
      </c>
      <c r="E112" s="61">
        <v>33</v>
      </c>
      <c r="F112" s="61" t="s">
        <v>131</v>
      </c>
      <c r="G112" s="61">
        <v>2</v>
      </c>
      <c r="H112" s="68" t="s">
        <v>522</v>
      </c>
      <c r="I112" s="69">
        <v>0.75</v>
      </c>
      <c r="J112" s="70">
        <v>78.045000000000002</v>
      </c>
    </row>
    <row r="113" spans="1:10">
      <c r="A113" s="60" t="s">
        <v>523</v>
      </c>
      <c r="B113" s="36">
        <v>5057</v>
      </c>
      <c r="C113" s="61">
        <v>7</v>
      </c>
      <c r="D113" s="61" t="s">
        <v>62</v>
      </c>
      <c r="E113" s="61">
        <v>33</v>
      </c>
      <c r="F113" s="61" t="s">
        <v>131</v>
      </c>
      <c r="G113" s="61">
        <v>3</v>
      </c>
      <c r="H113" s="68" t="s">
        <v>524</v>
      </c>
      <c r="I113" s="69">
        <v>0.89500000000000002</v>
      </c>
      <c r="J113" s="70">
        <v>78.795000000000002</v>
      </c>
    </row>
    <row r="114" spans="1:10">
      <c r="A114" s="60" t="s">
        <v>525</v>
      </c>
      <c r="B114" s="36">
        <v>5057</v>
      </c>
      <c r="C114" s="61">
        <v>7</v>
      </c>
      <c r="D114" s="61" t="s">
        <v>62</v>
      </c>
      <c r="E114" s="61">
        <v>33</v>
      </c>
      <c r="F114" s="61" t="s">
        <v>131</v>
      </c>
      <c r="G114" s="61">
        <v>4</v>
      </c>
      <c r="H114" s="68" t="s">
        <v>526</v>
      </c>
      <c r="I114" s="69">
        <v>0.64</v>
      </c>
      <c r="J114" s="70">
        <v>79.69</v>
      </c>
    </row>
    <row r="115" spans="1:10">
      <c r="A115" s="60" t="s">
        <v>527</v>
      </c>
      <c r="B115" s="36">
        <v>5057</v>
      </c>
      <c r="C115" s="61">
        <v>7</v>
      </c>
      <c r="D115" s="61" t="s">
        <v>62</v>
      </c>
      <c r="E115" s="61">
        <v>34</v>
      </c>
      <c r="F115" s="61" t="s">
        <v>131</v>
      </c>
      <c r="G115" s="61">
        <v>1</v>
      </c>
      <c r="H115" s="68" t="s">
        <v>528</v>
      </c>
      <c r="I115" s="69">
        <v>0.89500000000000002</v>
      </c>
      <c r="J115" s="70">
        <v>80.25</v>
      </c>
    </row>
    <row r="116" spans="1:10">
      <c r="A116" s="60" t="s">
        <v>529</v>
      </c>
      <c r="B116" s="36">
        <v>5057</v>
      </c>
      <c r="C116" s="61">
        <v>7</v>
      </c>
      <c r="D116" s="61" t="s">
        <v>62</v>
      </c>
      <c r="E116" s="61">
        <v>34</v>
      </c>
      <c r="F116" s="61" t="s">
        <v>131</v>
      </c>
      <c r="G116" s="61">
        <v>2</v>
      </c>
      <c r="H116" s="68" t="s">
        <v>530</v>
      </c>
      <c r="I116" s="69">
        <v>0.84499999999999997</v>
      </c>
      <c r="J116" s="70">
        <v>81.144999999999996</v>
      </c>
    </row>
    <row r="117" spans="1:10">
      <c r="A117" s="60" t="s">
        <v>531</v>
      </c>
      <c r="B117" s="36">
        <v>5057</v>
      </c>
      <c r="C117" s="61">
        <v>7</v>
      </c>
      <c r="D117" s="61" t="s">
        <v>62</v>
      </c>
      <c r="E117" s="61">
        <v>34</v>
      </c>
      <c r="F117" s="61" t="s">
        <v>131</v>
      </c>
      <c r="G117" s="61">
        <v>3</v>
      </c>
      <c r="H117" s="68" t="s">
        <v>532</v>
      </c>
      <c r="I117" s="69">
        <v>0.755</v>
      </c>
      <c r="J117" s="70">
        <v>81.99</v>
      </c>
    </row>
    <row r="118" spans="1:10">
      <c r="A118" s="60" t="s">
        <v>533</v>
      </c>
      <c r="B118" s="36">
        <v>5057</v>
      </c>
      <c r="C118" s="61">
        <v>7</v>
      </c>
      <c r="D118" s="61" t="s">
        <v>62</v>
      </c>
      <c r="E118" s="61">
        <v>34</v>
      </c>
      <c r="F118" s="61" t="s">
        <v>131</v>
      </c>
      <c r="G118" s="61">
        <v>4</v>
      </c>
      <c r="H118" s="68" t="s">
        <v>534</v>
      </c>
      <c r="I118" s="69">
        <v>0.51</v>
      </c>
      <c r="J118" s="70">
        <v>82.745000000000005</v>
      </c>
    </row>
    <row r="119" spans="1:10">
      <c r="A119" s="60" t="s">
        <v>535</v>
      </c>
      <c r="B119" s="36">
        <v>5057</v>
      </c>
      <c r="C119" s="61">
        <v>7</v>
      </c>
      <c r="D119" s="61" t="s">
        <v>62</v>
      </c>
      <c r="E119" s="61">
        <v>35</v>
      </c>
      <c r="F119" s="61" t="s">
        <v>131</v>
      </c>
      <c r="G119" s="61">
        <v>1</v>
      </c>
      <c r="H119" s="68" t="s">
        <v>536</v>
      </c>
      <c r="I119" s="69">
        <v>0.77500000000000002</v>
      </c>
      <c r="J119" s="70">
        <v>83.25</v>
      </c>
    </row>
    <row r="120" spans="1:10">
      <c r="A120" s="60" t="s">
        <v>537</v>
      </c>
      <c r="B120" s="36">
        <v>5057</v>
      </c>
      <c r="C120" s="61">
        <v>7</v>
      </c>
      <c r="D120" s="61" t="s">
        <v>62</v>
      </c>
      <c r="E120" s="61">
        <v>35</v>
      </c>
      <c r="F120" s="61" t="s">
        <v>131</v>
      </c>
      <c r="G120" s="61">
        <v>2</v>
      </c>
      <c r="H120" s="68" t="s">
        <v>538</v>
      </c>
      <c r="I120" s="69">
        <v>0.93500000000000005</v>
      </c>
      <c r="J120" s="70">
        <v>84.025000000000006</v>
      </c>
    </row>
    <row r="121" spans="1:10">
      <c r="A121" s="60" t="s">
        <v>539</v>
      </c>
      <c r="B121" s="36">
        <v>5057</v>
      </c>
      <c r="C121" s="61">
        <v>7</v>
      </c>
      <c r="D121" s="61" t="s">
        <v>62</v>
      </c>
      <c r="E121" s="61">
        <v>35</v>
      </c>
      <c r="F121" s="61" t="s">
        <v>131</v>
      </c>
      <c r="G121" s="61">
        <v>3</v>
      </c>
      <c r="H121" s="68" t="s">
        <v>540</v>
      </c>
      <c r="I121" s="69">
        <v>0.89</v>
      </c>
      <c r="J121" s="70">
        <v>84.96</v>
      </c>
    </row>
    <row r="122" spans="1:10">
      <c r="A122" s="60" t="s">
        <v>541</v>
      </c>
      <c r="B122" s="36">
        <v>5057</v>
      </c>
      <c r="C122" s="61">
        <v>7</v>
      </c>
      <c r="D122" s="61" t="s">
        <v>62</v>
      </c>
      <c r="E122" s="61">
        <v>35</v>
      </c>
      <c r="F122" s="61" t="s">
        <v>131</v>
      </c>
      <c r="G122" s="61">
        <v>4</v>
      </c>
      <c r="H122" s="68" t="s">
        <v>542</v>
      </c>
      <c r="I122" s="69">
        <v>0.45</v>
      </c>
      <c r="J122" s="70">
        <v>85.85</v>
      </c>
    </row>
    <row r="123" spans="1:10">
      <c r="A123" s="60" t="s">
        <v>543</v>
      </c>
      <c r="B123" s="36">
        <v>5057</v>
      </c>
      <c r="C123" s="61">
        <v>7</v>
      </c>
      <c r="D123" s="61" t="s">
        <v>62</v>
      </c>
      <c r="E123" s="61">
        <v>36</v>
      </c>
      <c r="F123" s="61" t="s">
        <v>131</v>
      </c>
      <c r="G123" s="61">
        <v>1</v>
      </c>
      <c r="H123" s="68" t="s">
        <v>544</v>
      </c>
      <c r="I123" s="69">
        <v>0.94499999999999995</v>
      </c>
      <c r="J123" s="70">
        <v>86.25</v>
      </c>
    </row>
    <row r="124" spans="1:10">
      <c r="A124" s="60" t="s">
        <v>545</v>
      </c>
      <c r="B124" s="36">
        <v>5057</v>
      </c>
      <c r="C124" s="61">
        <v>7</v>
      </c>
      <c r="D124" s="61" t="s">
        <v>62</v>
      </c>
      <c r="E124" s="61">
        <v>36</v>
      </c>
      <c r="F124" s="61" t="s">
        <v>131</v>
      </c>
      <c r="G124" s="61">
        <v>2</v>
      </c>
      <c r="H124" s="68" t="s">
        <v>546</v>
      </c>
      <c r="I124" s="69">
        <v>0.6</v>
      </c>
      <c r="J124" s="70">
        <v>87.194999999999993</v>
      </c>
    </row>
    <row r="125" spans="1:10">
      <c r="A125" s="60" t="s">
        <v>547</v>
      </c>
      <c r="B125" s="36">
        <v>5057</v>
      </c>
      <c r="C125" s="61">
        <v>7</v>
      </c>
      <c r="D125" s="61" t="s">
        <v>62</v>
      </c>
      <c r="E125" s="61">
        <v>36</v>
      </c>
      <c r="F125" s="61" t="s">
        <v>131</v>
      </c>
      <c r="G125" s="61">
        <v>3</v>
      </c>
      <c r="H125" s="68" t="s">
        <v>548</v>
      </c>
      <c r="I125" s="69">
        <v>0.57499999999999996</v>
      </c>
      <c r="J125" s="70">
        <v>87.795000000000002</v>
      </c>
    </row>
    <row r="126" spans="1:10">
      <c r="A126" s="60" t="s">
        <v>549</v>
      </c>
      <c r="B126" s="39">
        <v>5057</v>
      </c>
      <c r="C126" s="61">
        <v>7</v>
      </c>
      <c r="D126" s="61" t="s">
        <v>62</v>
      </c>
      <c r="E126" s="61">
        <v>36</v>
      </c>
      <c r="F126" s="61" t="s">
        <v>131</v>
      </c>
      <c r="G126" s="61">
        <v>4</v>
      </c>
      <c r="H126" s="68" t="s">
        <v>550</v>
      </c>
      <c r="I126" s="69">
        <v>0.97</v>
      </c>
      <c r="J126" s="70">
        <v>88.37</v>
      </c>
    </row>
    <row r="127" spans="1:10">
      <c r="A127" s="60" t="s">
        <v>551</v>
      </c>
      <c r="B127" s="36">
        <v>5057</v>
      </c>
      <c r="C127" s="61">
        <v>7</v>
      </c>
      <c r="D127" s="61" t="s">
        <v>62</v>
      </c>
      <c r="E127" s="61">
        <v>37</v>
      </c>
      <c r="F127" s="61" t="s">
        <v>131</v>
      </c>
      <c r="G127" s="61">
        <v>1</v>
      </c>
      <c r="H127" s="68" t="s">
        <v>552</v>
      </c>
      <c r="I127" s="69">
        <v>0.7</v>
      </c>
      <c r="J127" s="70">
        <v>89.25</v>
      </c>
    </row>
    <row r="128" spans="1:10">
      <c r="A128" s="60" t="s">
        <v>553</v>
      </c>
      <c r="B128" s="36">
        <v>5057</v>
      </c>
      <c r="C128" s="61">
        <v>7</v>
      </c>
      <c r="D128" s="61" t="s">
        <v>62</v>
      </c>
      <c r="E128" s="61">
        <v>37</v>
      </c>
      <c r="F128" s="61" t="s">
        <v>131</v>
      </c>
      <c r="G128" s="61">
        <v>2</v>
      </c>
      <c r="H128" s="68" t="s">
        <v>554</v>
      </c>
      <c r="I128" s="69">
        <v>0.86499999999999999</v>
      </c>
      <c r="J128" s="70">
        <v>89.95</v>
      </c>
    </row>
    <row r="129" spans="1:10">
      <c r="A129" s="60" t="s">
        <v>555</v>
      </c>
      <c r="B129" s="36">
        <v>5057</v>
      </c>
      <c r="C129" s="61">
        <v>7</v>
      </c>
      <c r="D129" s="61" t="s">
        <v>62</v>
      </c>
      <c r="E129" s="61">
        <v>37</v>
      </c>
      <c r="F129" s="61" t="s">
        <v>131</v>
      </c>
      <c r="G129" s="61">
        <v>3</v>
      </c>
      <c r="H129" s="68" t="s">
        <v>556</v>
      </c>
      <c r="I129" s="69">
        <v>0.98499999999999999</v>
      </c>
      <c r="J129" s="70">
        <v>90.814999999999998</v>
      </c>
    </row>
    <row r="130" spans="1:10">
      <c r="A130" s="60" t="s">
        <v>557</v>
      </c>
      <c r="B130" s="36">
        <v>5057</v>
      </c>
      <c r="C130" s="61">
        <v>7</v>
      </c>
      <c r="D130" s="61" t="s">
        <v>62</v>
      </c>
      <c r="E130" s="61">
        <v>37</v>
      </c>
      <c r="F130" s="61" t="s">
        <v>131</v>
      </c>
      <c r="G130" s="61">
        <v>4</v>
      </c>
      <c r="H130" s="68" t="s">
        <v>558</v>
      </c>
      <c r="I130" s="69">
        <v>0.48</v>
      </c>
      <c r="J130" s="70">
        <v>91.8</v>
      </c>
    </row>
    <row r="131" spans="1:10">
      <c r="A131" s="60" t="s">
        <v>559</v>
      </c>
      <c r="B131" s="36">
        <v>5057</v>
      </c>
      <c r="C131" s="61">
        <v>7</v>
      </c>
      <c r="D131" s="61" t="s">
        <v>62</v>
      </c>
      <c r="E131" s="61">
        <v>38</v>
      </c>
      <c r="F131" s="61" t="s">
        <v>131</v>
      </c>
      <c r="G131" s="61">
        <v>1</v>
      </c>
      <c r="H131" s="68" t="s">
        <v>560</v>
      </c>
      <c r="I131" s="69">
        <v>0.95</v>
      </c>
      <c r="J131" s="70">
        <v>92.25</v>
      </c>
    </row>
    <row r="132" spans="1:10">
      <c r="A132" s="60" t="s">
        <v>561</v>
      </c>
      <c r="B132" s="36">
        <v>5057</v>
      </c>
      <c r="C132" s="61">
        <v>7</v>
      </c>
      <c r="D132" s="61" t="s">
        <v>62</v>
      </c>
      <c r="E132" s="61">
        <v>38</v>
      </c>
      <c r="F132" s="61" t="s">
        <v>131</v>
      </c>
      <c r="G132" s="61">
        <v>2</v>
      </c>
      <c r="H132" s="68" t="s">
        <v>562</v>
      </c>
      <c r="I132" s="69">
        <v>0.83</v>
      </c>
      <c r="J132" s="70">
        <v>93.2</v>
      </c>
    </row>
    <row r="133" spans="1:10">
      <c r="A133" s="60" t="s">
        <v>563</v>
      </c>
      <c r="B133" s="36">
        <v>5057</v>
      </c>
      <c r="C133" s="61">
        <v>7</v>
      </c>
      <c r="D133" s="61" t="s">
        <v>62</v>
      </c>
      <c r="E133" s="61">
        <v>38</v>
      </c>
      <c r="F133" s="61" t="s">
        <v>131</v>
      </c>
      <c r="G133" s="61">
        <v>3</v>
      </c>
      <c r="H133" s="68" t="s">
        <v>564</v>
      </c>
      <c r="I133" s="69">
        <v>0.39</v>
      </c>
      <c r="J133" s="70">
        <v>94.03</v>
      </c>
    </row>
    <row r="134" spans="1:10">
      <c r="A134" s="60" t="s">
        <v>565</v>
      </c>
      <c r="B134" s="36">
        <v>5057</v>
      </c>
      <c r="C134" s="61">
        <v>7</v>
      </c>
      <c r="D134" s="61" t="s">
        <v>62</v>
      </c>
      <c r="E134" s="61">
        <v>38</v>
      </c>
      <c r="F134" s="61" t="s">
        <v>131</v>
      </c>
      <c r="G134" s="61">
        <v>4</v>
      </c>
      <c r="H134" s="68" t="s">
        <v>566</v>
      </c>
      <c r="I134" s="69">
        <v>0.90500000000000003</v>
      </c>
      <c r="J134" s="70">
        <v>94.42</v>
      </c>
    </row>
    <row r="135" spans="1:10">
      <c r="A135" s="60" t="s">
        <v>567</v>
      </c>
      <c r="B135" s="39">
        <v>5057</v>
      </c>
      <c r="C135" s="61">
        <v>7</v>
      </c>
      <c r="D135" s="61" t="s">
        <v>62</v>
      </c>
      <c r="E135" s="61">
        <v>39</v>
      </c>
      <c r="F135" s="61" t="s">
        <v>131</v>
      </c>
      <c r="G135" s="61">
        <v>1</v>
      </c>
      <c r="H135" s="68" t="s">
        <v>568</v>
      </c>
      <c r="I135" s="69">
        <v>0.9</v>
      </c>
      <c r="J135" s="70">
        <v>95.25</v>
      </c>
    </row>
    <row r="136" spans="1:10">
      <c r="A136" s="60" t="s">
        <v>569</v>
      </c>
      <c r="B136" s="36">
        <v>5057</v>
      </c>
      <c r="C136" s="61">
        <v>7</v>
      </c>
      <c r="D136" s="61" t="s">
        <v>62</v>
      </c>
      <c r="E136" s="61">
        <v>39</v>
      </c>
      <c r="F136" s="61" t="s">
        <v>131</v>
      </c>
      <c r="G136" s="61">
        <v>2</v>
      </c>
      <c r="H136" s="68" t="s">
        <v>570</v>
      </c>
      <c r="I136" s="69">
        <v>0.92</v>
      </c>
      <c r="J136" s="70">
        <v>96.15</v>
      </c>
    </row>
    <row r="137" spans="1:10">
      <c r="A137" s="60" t="s">
        <v>571</v>
      </c>
      <c r="B137" s="36">
        <v>5057</v>
      </c>
      <c r="C137" s="61">
        <v>7</v>
      </c>
      <c r="D137" s="61" t="s">
        <v>62</v>
      </c>
      <c r="E137" s="61">
        <v>39</v>
      </c>
      <c r="F137" s="61" t="s">
        <v>131</v>
      </c>
      <c r="G137" s="61">
        <v>3</v>
      </c>
      <c r="H137" s="68" t="s">
        <v>572</v>
      </c>
      <c r="I137" s="69">
        <v>0.8</v>
      </c>
      <c r="J137" s="70">
        <v>97.07</v>
      </c>
    </row>
    <row r="138" spans="1:10">
      <c r="A138" s="60" t="s">
        <v>573</v>
      </c>
      <c r="B138" s="36">
        <v>5057</v>
      </c>
      <c r="C138" s="61">
        <v>7</v>
      </c>
      <c r="D138" s="61" t="s">
        <v>62</v>
      </c>
      <c r="E138" s="61">
        <v>39</v>
      </c>
      <c r="F138" s="61" t="s">
        <v>131</v>
      </c>
      <c r="G138" s="61">
        <v>4</v>
      </c>
      <c r="H138" s="68" t="s">
        <v>574</v>
      </c>
      <c r="I138" s="69">
        <v>0.52</v>
      </c>
      <c r="J138" s="70">
        <v>97.87</v>
      </c>
    </row>
    <row r="139" spans="1:10">
      <c r="A139" s="60" t="s">
        <v>575</v>
      </c>
      <c r="B139" s="36">
        <v>5057</v>
      </c>
      <c r="C139" s="61">
        <v>7</v>
      </c>
      <c r="D139" s="61" t="s">
        <v>62</v>
      </c>
      <c r="E139" s="61">
        <v>40</v>
      </c>
      <c r="F139" s="61" t="s">
        <v>131</v>
      </c>
      <c r="G139" s="61">
        <v>1</v>
      </c>
      <c r="H139" s="68" t="s">
        <v>576</v>
      </c>
      <c r="I139" s="69">
        <v>0.9</v>
      </c>
      <c r="J139" s="70">
        <v>98.25</v>
      </c>
    </row>
    <row r="140" spans="1:10">
      <c r="A140" s="60" t="s">
        <v>577</v>
      </c>
      <c r="B140" s="36">
        <v>5057</v>
      </c>
      <c r="C140" s="61">
        <v>7</v>
      </c>
      <c r="D140" s="61" t="s">
        <v>62</v>
      </c>
      <c r="E140" s="61">
        <v>40</v>
      </c>
      <c r="F140" s="61" t="s">
        <v>131</v>
      </c>
      <c r="G140" s="61">
        <v>2</v>
      </c>
      <c r="H140" s="68" t="s">
        <v>578</v>
      </c>
      <c r="I140" s="69">
        <v>0.75</v>
      </c>
      <c r="J140" s="70">
        <v>99.15</v>
      </c>
    </row>
    <row r="141" spans="1:10">
      <c r="A141" s="60" t="s">
        <v>579</v>
      </c>
      <c r="B141" s="36">
        <v>5057</v>
      </c>
      <c r="C141" s="61">
        <v>7</v>
      </c>
      <c r="D141" s="61" t="s">
        <v>62</v>
      </c>
      <c r="E141" s="61">
        <v>40</v>
      </c>
      <c r="F141" s="61" t="s">
        <v>131</v>
      </c>
      <c r="G141" s="61">
        <v>3</v>
      </c>
      <c r="H141" s="68" t="s">
        <v>580</v>
      </c>
      <c r="I141" s="69">
        <v>0.79</v>
      </c>
      <c r="J141" s="70">
        <v>99.9</v>
      </c>
    </row>
    <row r="142" spans="1:10">
      <c r="A142" s="60" t="s">
        <v>581</v>
      </c>
      <c r="B142" s="36">
        <v>5057</v>
      </c>
      <c r="C142" s="61">
        <v>7</v>
      </c>
      <c r="D142" s="61" t="s">
        <v>62</v>
      </c>
      <c r="E142" s="61">
        <v>40</v>
      </c>
      <c r="F142" s="61" t="s">
        <v>131</v>
      </c>
      <c r="G142" s="61">
        <v>4</v>
      </c>
      <c r="H142" s="68" t="s">
        <v>582</v>
      </c>
      <c r="I142" s="69">
        <v>0.69499999999999995</v>
      </c>
      <c r="J142" s="70">
        <v>100.69</v>
      </c>
    </row>
    <row r="143" spans="1:10">
      <c r="A143" s="60" t="s">
        <v>583</v>
      </c>
      <c r="B143" s="36">
        <v>5057</v>
      </c>
      <c r="C143" s="61">
        <v>7</v>
      </c>
      <c r="D143" s="61" t="s">
        <v>62</v>
      </c>
      <c r="E143" s="61">
        <v>41</v>
      </c>
      <c r="F143" s="61" t="s">
        <v>131</v>
      </c>
      <c r="G143" s="61">
        <v>1</v>
      </c>
      <c r="H143" s="68" t="s">
        <v>584</v>
      </c>
      <c r="I143" s="69">
        <v>0.90500000000000003</v>
      </c>
      <c r="J143" s="70">
        <v>101.25</v>
      </c>
    </row>
    <row r="144" spans="1:10">
      <c r="A144" s="60" t="s">
        <v>585</v>
      </c>
      <c r="B144" s="36">
        <v>5057</v>
      </c>
      <c r="C144" s="61">
        <v>7</v>
      </c>
      <c r="D144" s="61" t="s">
        <v>62</v>
      </c>
      <c r="E144" s="61">
        <v>41</v>
      </c>
      <c r="F144" s="61" t="s">
        <v>131</v>
      </c>
      <c r="G144" s="61">
        <v>2</v>
      </c>
      <c r="H144" s="68" t="s">
        <v>586</v>
      </c>
      <c r="I144" s="69">
        <v>0.81</v>
      </c>
      <c r="J144" s="70">
        <v>102.155</v>
      </c>
    </row>
    <row r="145" spans="1:10">
      <c r="A145" s="60" t="s">
        <v>587</v>
      </c>
      <c r="B145" s="36">
        <v>5057</v>
      </c>
      <c r="C145" s="61">
        <v>7</v>
      </c>
      <c r="D145" s="61" t="s">
        <v>62</v>
      </c>
      <c r="E145" s="61">
        <v>41</v>
      </c>
      <c r="F145" s="61" t="s">
        <v>131</v>
      </c>
      <c r="G145" s="61">
        <v>3</v>
      </c>
      <c r="H145" s="68" t="s">
        <v>588</v>
      </c>
      <c r="I145" s="69">
        <v>0.66</v>
      </c>
      <c r="J145" s="70">
        <v>102.965</v>
      </c>
    </row>
    <row r="146" spans="1:10">
      <c r="A146" s="60" t="s">
        <v>589</v>
      </c>
      <c r="B146" s="36">
        <v>5057</v>
      </c>
      <c r="C146" s="61">
        <v>7</v>
      </c>
      <c r="D146" s="61" t="s">
        <v>62</v>
      </c>
      <c r="E146" s="61">
        <v>41</v>
      </c>
      <c r="F146" s="61" t="s">
        <v>131</v>
      </c>
      <c r="G146" s="61">
        <v>4</v>
      </c>
      <c r="H146" s="68" t="s">
        <v>590</v>
      </c>
      <c r="I146" s="69">
        <v>0.70499999999999996</v>
      </c>
      <c r="J146" s="70">
        <v>103.625</v>
      </c>
    </row>
    <row r="147" spans="1:10">
      <c r="A147" s="60" t="s">
        <v>591</v>
      </c>
      <c r="B147" s="36">
        <v>5057</v>
      </c>
      <c r="C147" s="61">
        <v>7</v>
      </c>
      <c r="D147" s="61" t="s">
        <v>62</v>
      </c>
      <c r="E147" s="61">
        <v>42</v>
      </c>
      <c r="F147" s="61" t="s">
        <v>131</v>
      </c>
      <c r="G147" s="61">
        <v>1</v>
      </c>
      <c r="H147" s="68" t="s">
        <v>592</v>
      </c>
      <c r="I147" s="69">
        <v>0.89</v>
      </c>
      <c r="J147" s="70">
        <v>104.25</v>
      </c>
    </row>
    <row r="148" spans="1:10">
      <c r="A148" s="60" t="s">
        <v>593</v>
      </c>
      <c r="B148" s="36">
        <v>5057</v>
      </c>
      <c r="C148" s="61">
        <v>7</v>
      </c>
      <c r="D148" s="61" t="s">
        <v>62</v>
      </c>
      <c r="E148" s="61">
        <v>42</v>
      </c>
      <c r="F148" s="61" t="s">
        <v>131</v>
      </c>
      <c r="G148" s="61">
        <v>2</v>
      </c>
      <c r="H148" s="68" t="s">
        <v>594</v>
      </c>
      <c r="I148" s="69">
        <v>0.84</v>
      </c>
      <c r="J148" s="70">
        <v>105.14</v>
      </c>
    </row>
    <row r="149" spans="1:10">
      <c r="A149" s="60" t="s">
        <v>595</v>
      </c>
      <c r="B149" s="36">
        <v>5057</v>
      </c>
      <c r="C149" s="61">
        <v>7</v>
      </c>
      <c r="D149" s="61" t="s">
        <v>62</v>
      </c>
      <c r="E149" s="61">
        <v>42</v>
      </c>
      <c r="F149" s="61" t="s">
        <v>131</v>
      </c>
      <c r="G149" s="61">
        <v>3</v>
      </c>
      <c r="H149" s="68" t="s">
        <v>596</v>
      </c>
      <c r="I149" s="69">
        <v>0.72</v>
      </c>
      <c r="J149" s="70">
        <v>105.98</v>
      </c>
    </row>
    <row r="150" spans="1:10">
      <c r="A150" s="60" t="s">
        <v>597</v>
      </c>
      <c r="B150" s="36">
        <v>5057</v>
      </c>
      <c r="C150" s="61">
        <v>7</v>
      </c>
      <c r="D150" s="61" t="s">
        <v>62</v>
      </c>
      <c r="E150" s="61">
        <v>42</v>
      </c>
      <c r="F150" s="61" t="s">
        <v>131</v>
      </c>
      <c r="G150" s="61">
        <v>4</v>
      </c>
      <c r="H150" s="68" t="s">
        <v>598</v>
      </c>
      <c r="I150" s="69">
        <v>0.8</v>
      </c>
      <c r="J150" s="70">
        <v>106.7</v>
      </c>
    </row>
    <row r="151" spans="1:10">
      <c r="A151" s="60" t="s">
        <v>599</v>
      </c>
      <c r="B151" s="39">
        <v>5057</v>
      </c>
      <c r="C151" s="61">
        <v>7</v>
      </c>
      <c r="D151" s="61" t="s">
        <v>62</v>
      </c>
      <c r="E151" s="61">
        <v>43</v>
      </c>
      <c r="F151" s="61" t="s">
        <v>131</v>
      </c>
      <c r="G151" s="61">
        <v>1</v>
      </c>
      <c r="H151" s="68" t="s">
        <v>600</v>
      </c>
      <c r="I151" s="69">
        <v>0.80500000000000005</v>
      </c>
      <c r="J151" s="70">
        <v>107.25</v>
      </c>
    </row>
    <row r="152" spans="1:10">
      <c r="A152" s="60" t="s">
        <v>601</v>
      </c>
      <c r="B152" s="36">
        <v>5057</v>
      </c>
      <c r="C152" s="61">
        <v>7</v>
      </c>
      <c r="D152" s="61" t="s">
        <v>62</v>
      </c>
      <c r="E152" s="61">
        <v>43</v>
      </c>
      <c r="F152" s="61" t="s">
        <v>131</v>
      </c>
      <c r="G152" s="61">
        <v>2</v>
      </c>
      <c r="H152" s="68" t="s">
        <v>602</v>
      </c>
      <c r="I152" s="69">
        <v>0.875</v>
      </c>
      <c r="J152" s="70">
        <v>108.05500000000001</v>
      </c>
    </row>
    <row r="153" spans="1:10">
      <c r="A153" s="60" t="s">
        <v>603</v>
      </c>
      <c r="B153" s="36">
        <v>5057</v>
      </c>
      <c r="C153" s="61">
        <v>7</v>
      </c>
      <c r="D153" s="61" t="s">
        <v>62</v>
      </c>
      <c r="E153" s="61">
        <v>43</v>
      </c>
      <c r="F153" s="61" t="s">
        <v>131</v>
      </c>
      <c r="G153" s="61">
        <v>3</v>
      </c>
      <c r="H153" s="68" t="s">
        <v>604</v>
      </c>
      <c r="I153" s="69">
        <v>0.8</v>
      </c>
      <c r="J153" s="70">
        <v>108.93</v>
      </c>
    </row>
    <row r="154" spans="1:10">
      <c r="A154" s="60" t="s">
        <v>605</v>
      </c>
      <c r="B154" s="36">
        <v>5057</v>
      </c>
      <c r="C154" s="61">
        <v>7</v>
      </c>
      <c r="D154" s="61" t="s">
        <v>62</v>
      </c>
      <c r="E154" s="61">
        <v>43</v>
      </c>
      <c r="F154" s="61" t="s">
        <v>131</v>
      </c>
      <c r="G154" s="61">
        <v>4</v>
      </c>
      <c r="H154" s="68" t="s">
        <v>606</v>
      </c>
      <c r="I154" s="69">
        <v>0.45</v>
      </c>
      <c r="J154" s="70">
        <v>109.73</v>
      </c>
    </row>
    <row r="155" spans="1:10">
      <c r="A155" s="60" t="s">
        <v>607</v>
      </c>
      <c r="B155" s="36">
        <v>5057</v>
      </c>
      <c r="C155" s="61">
        <v>7</v>
      </c>
      <c r="D155" s="61" t="s">
        <v>62</v>
      </c>
      <c r="E155" s="61">
        <v>44</v>
      </c>
      <c r="F155" s="61" t="s">
        <v>131</v>
      </c>
      <c r="G155" s="61">
        <v>1</v>
      </c>
      <c r="H155" s="68" t="s">
        <v>608</v>
      </c>
      <c r="I155" s="69">
        <v>0.44500000000000001</v>
      </c>
      <c r="J155" s="70">
        <v>109.75</v>
      </c>
    </row>
    <row r="156" spans="1:10">
      <c r="A156" s="60" t="s">
        <v>609</v>
      </c>
      <c r="B156" s="36">
        <v>5057</v>
      </c>
      <c r="C156" s="61">
        <v>7</v>
      </c>
      <c r="D156" s="61" t="s">
        <v>62</v>
      </c>
      <c r="E156" s="61">
        <v>45</v>
      </c>
      <c r="F156" s="61" t="s">
        <v>131</v>
      </c>
      <c r="G156" s="61">
        <v>1</v>
      </c>
      <c r="H156" s="68" t="s">
        <v>610</v>
      </c>
      <c r="I156" s="69">
        <v>0.95</v>
      </c>
      <c r="J156" s="70">
        <v>110.25</v>
      </c>
    </row>
    <row r="157" spans="1:10">
      <c r="A157" s="60" t="s">
        <v>611</v>
      </c>
      <c r="B157" s="36">
        <v>5057</v>
      </c>
      <c r="C157" s="61">
        <v>7</v>
      </c>
      <c r="D157" s="61" t="s">
        <v>62</v>
      </c>
      <c r="E157" s="61">
        <v>45</v>
      </c>
      <c r="F157" s="61" t="s">
        <v>131</v>
      </c>
      <c r="G157" s="61">
        <v>2</v>
      </c>
      <c r="H157" s="68" t="s">
        <v>612</v>
      </c>
      <c r="I157" s="69">
        <v>0.74</v>
      </c>
      <c r="J157" s="70">
        <v>111.2</v>
      </c>
    </row>
    <row r="158" spans="1:10">
      <c r="A158" s="60" t="s">
        <v>613</v>
      </c>
      <c r="B158" s="36">
        <v>5057</v>
      </c>
      <c r="C158" s="61">
        <v>7</v>
      </c>
      <c r="D158" s="61" t="s">
        <v>62</v>
      </c>
      <c r="E158" s="61">
        <v>45</v>
      </c>
      <c r="F158" s="61" t="s">
        <v>131</v>
      </c>
      <c r="G158" s="61">
        <v>3</v>
      </c>
      <c r="H158" s="68" t="s">
        <v>614</v>
      </c>
      <c r="I158" s="69">
        <v>0.64</v>
      </c>
      <c r="J158" s="70">
        <v>111.94</v>
      </c>
    </row>
    <row r="159" spans="1:10">
      <c r="A159" s="60" t="s">
        <v>615</v>
      </c>
      <c r="B159" s="39">
        <v>5057</v>
      </c>
      <c r="C159" s="61">
        <v>7</v>
      </c>
      <c r="D159" s="61" t="s">
        <v>62</v>
      </c>
      <c r="E159" s="61">
        <v>45</v>
      </c>
      <c r="F159" s="61" t="s">
        <v>131</v>
      </c>
      <c r="G159" s="61">
        <v>4</v>
      </c>
      <c r="H159" s="68" t="s">
        <v>616</v>
      </c>
      <c r="I159" s="69">
        <v>0.71499999999999997</v>
      </c>
      <c r="J159" s="70">
        <v>112.58</v>
      </c>
    </row>
    <row r="160" spans="1:10">
      <c r="A160" s="60" t="s">
        <v>617</v>
      </c>
      <c r="B160" s="36">
        <v>5057</v>
      </c>
      <c r="C160" s="61">
        <v>7</v>
      </c>
      <c r="D160" s="61" t="s">
        <v>62</v>
      </c>
      <c r="E160" s="61">
        <v>46</v>
      </c>
      <c r="F160" s="61" t="s">
        <v>131</v>
      </c>
      <c r="G160" s="61">
        <v>1</v>
      </c>
      <c r="H160" s="68" t="s">
        <v>618</v>
      </c>
      <c r="I160" s="69">
        <v>0.68</v>
      </c>
      <c r="J160" s="70">
        <v>113.25</v>
      </c>
    </row>
    <row r="161" spans="1:10">
      <c r="A161" s="60" t="s">
        <v>619</v>
      </c>
      <c r="B161" s="36">
        <v>5057</v>
      </c>
      <c r="C161" s="61">
        <v>7</v>
      </c>
      <c r="D161" s="61" t="s">
        <v>62</v>
      </c>
      <c r="E161" s="61">
        <v>46</v>
      </c>
      <c r="F161" s="61" t="s">
        <v>131</v>
      </c>
      <c r="G161" s="61">
        <v>2</v>
      </c>
      <c r="H161" s="68" t="s">
        <v>620</v>
      </c>
      <c r="I161" s="69">
        <v>0.76</v>
      </c>
      <c r="J161" s="70">
        <v>113.93</v>
      </c>
    </row>
    <row r="162" spans="1:10">
      <c r="A162" s="60" t="s">
        <v>621</v>
      </c>
      <c r="B162" s="36">
        <v>5057</v>
      </c>
      <c r="C162" s="61">
        <v>7</v>
      </c>
      <c r="D162" s="61" t="s">
        <v>62</v>
      </c>
      <c r="E162" s="61">
        <v>46</v>
      </c>
      <c r="F162" s="61" t="s">
        <v>131</v>
      </c>
      <c r="G162" s="61">
        <v>3</v>
      </c>
      <c r="H162" s="68" t="s">
        <v>622</v>
      </c>
      <c r="I162" s="69">
        <v>0.77</v>
      </c>
      <c r="J162" s="70">
        <v>114.69</v>
      </c>
    </row>
    <row r="163" spans="1:10">
      <c r="A163" s="60" t="s">
        <v>623</v>
      </c>
      <c r="B163" s="39">
        <v>5057</v>
      </c>
      <c r="C163" s="61">
        <v>7</v>
      </c>
      <c r="D163" s="61" t="s">
        <v>62</v>
      </c>
      <c r="E163" s="61">
        <v>46</v>
      </c>
      <c r="F163" s="61" t="s">
        <v>131</v>
      </c>
      <c r="G163" s="61">
        <v>4</v>
      </c>
      <c r="H163" s="68" t="s">
        <v>624</v>
      </c>
      <c r="I163" s="69">
        <v>0.94</v>
      </c>
      <c r="J163" s="70">
        <v>115.46</v>
      </c>
    </row>
    <row r="164" spans="1:10">
      <c r="A164" s="60" t="s">
        <v>625</v>
      </c>
      <c r="B164" s="36">
        <v>5057</v>
      </c>
      <c r="C164" s="61">
        <v>7</v>
      </c>
      <c r="D164" s="61" t="s">
        <v>62</v>
      </c>
      <c r="E164" s="61">
        <v>47</v>
      </c>
      <c r="F164" s="61" t="s">
        <v>131</v>
      </c>
      <c r="G164" s="61">
        <v>1</v>
      </c>
      <c r="H164" s="68" t="s">
        <v>626</v>
      </c>
      <c r="I164" s="69">
        <v>0.88</v>
      </c>
      <c r="J164" s="70">
        <v>116.25</v>
      </c>
    </row>
    <row r="165" spans="1:10">
      <c r="A165" s="60" t="s">
        <v>627</v>
      </c>
      <c r="B165" s="36">
        <v>5057</v>
      </c>
      <c r="C165" s="61">
        <v>7</v>
      </c>
      <c r="D165" s="61" t="s">
        <v>62</v>
      </c>
      <c r="E165" s="61">
        <v>47</v>
      </c>
      <c r="F165" s="61" t="s">
        <v>131</v>
      </c>
      <c r="G165" s="61">
        <v>2</v>
      </c>
      <c r="H165" s="68" t="s">
        <v>628</v>
      </c>
      <c r="I165" s="69">
        <v>0.85</v>
      </c>
      <c r="J165" s="70">
        <v>117.13</v>
      </c>
    </row>
    <row r="166" spans="1:10">
      <c r="A166" s="60" t="s">
        <v>629</v>
      </c>
      <c r="B166" s="36">
        <v>5057</v>
      </c>
      <c r="C166" s="61">
        <v>7</v>
      </c>
      <c r="D166" s="61" t="s">
        <v>62</v>
      </c>
      <c r="E166" s="61">
        <v>47</v>
      </c>
      <c r="F166" s="61" t="s">
        <v>131</v>
      </c>
      <c r="G166" s="61">
        <v>3</v>
      </c>
      <c r="H166" s="68" t="s">
        <v>630</v>
      </c>
      <c r="I166" s="69">
        <v>0.78</v>
      </c>
      <c r="J166" s="70">
        <v>117.98</v>
      </c>
    </row>
    <row r="167" spans="1:10">
      <c r="A167" s="60" t="s">
        <v>631</v>
      </c>
      <c r="B167" s="36">
        <v>5057</v>
      </c>
      <c r="C167" s="61">
        <v>7</v>
      </c>
      <c r="D167" s="61" t="s">
        <v>62</v>
      </c>
      <c r="E167" s="61">
        <v>47</v>
      </c>
      <c r="F167" s="61" t="s">
        <v>131</v>
      </c>
      <c r="G167" s="61">
        <v>4</v>
      </c>
      <c r="H167" s="68" t="s">
        <v>632</v>
      </c>
      <c r="I167" s="69">
        <v>0.58499999999999996</v>
      </c>
      <c r="J167" s="70">
        <v>118.76</v>
      </c>
    </row>
    <row r="168" spans="1:10">
      <c r="A168" s="60" t="s">
        <v>633</v>
      </c>
      <c r="B168" s="36">
        <v>5057</v>
      </c>
      <c r="C168" s="61">
        <v>7</v>
      </c>
      <c r="D168" s="61" t="s">
        <v>62</v>
      </c>
      <c r="E168" s="61">
        <v>48</v>
      </c>
      <c r="F168" s="61" t="s">
        <v>131</v>
      </c>
      <c r="G168" s="61">
        <v>1</v>
      </c>
      <c r="H168" s="68" t="s">
        <v>634</v>
      </c>
      <c r="I168" s="69">
        <v>0.59</v>
      </c>
      <c r="J168" s="70">
        <v>119.25</v>
      </c>
    </row>
    <row r="169" spans="1:10">
      <c r="A169" s="60" t="s">
        <v>635</v>
      </c>
      <c r="B169" s="36">
        <v>5057</v>
      </c>
      <c r="C169" s="61">
        <v>7</v>
      </c>
      <c r="D169" s="61" t="s">
        <v>62</v>
      </c>
      <c r="E169" s="61">
        <v>48</v>
      </c>
      <c r="F169" s="61" t="s">
        <v>131</v>
      </c>
      <c r="G169" s="61">
        <v>2</v>
      </c>
      <c r="H169" s="68" t="s">
        <v>636</v>
      </c>
      <c r="I169" s="69">
        <v>0.56999999999999995</v>
      </c>
      <c r="J169" s="70">
        <v>119.84</v>
      </c>
    </row>
    <row r="170" spans="1:10">
      <c r="A170" s="60" t="s">
        <v>637</v>
      </c>
      <c r="B170" s="39">
        <v>5057</v>
      </c>
      <c r="C170" s="61">
        <v>7</v>
      </c>
      <c r="D170" s="61" t="s">
        <v>62</v>
      </c>
      <c r="E170" s="61">
        <v>48</v>
      </c>
      <c r="F170" s="61" t="s">
        <v>131</v>
      </c>
      <c r="G170" s="61">
        <v>3</v>
      </c>
      <c r="H170" s="68" t="s">
        <v>638</v>
      </c>
      <c r="I170" s="69">
        <v>0.72</v>
      </c>
      <c r="J170" s="70">
        <v>120.41</v>
      </c>
    </row>
    <row r="171" spans="1:10">
      <c r="A171" s="60" t="s">
        <v>639</v>
      </c>
      <c r="B171" s="36">
        <v>5057</v>
      </c>
      <c r="C171" s="61">
        <v>7</v>
      </c>
      <c r="D171" s="61" t="s">
        <v>62</v>
      </c>
      <c r="E171" s="61">
        <v>49</v>
      </c>
      <c r="F171" s="61" t="s">
        <v>131</v>
      </c>
      <c r="G171" s="61">
        <v>1</v>
      </c>
      <c r="H171" s="68" t="s">
        <v>640</v>
      </c>
      <c r="I171" s="69">
        <v>0.89500000000000002</v>
      </c>
      <c r="J171" s="70">
        <v>121</v>
      </c>
    </row>
    <row r="172" spans="1:10">
      <c r="A172" s="60" t="s">
        <v>641</v>
      </c>
      <c r="B172" s="36">
        <v>5057</v>
      </c>
      <c r="C172" s="61">
        <v>7</v>
      </c>
      <c r="D172" s="61" t="s">
        <v>62</v>
      </c>
      <c r="E172" s="61">
        <v>49</v>
      </c>
      <c r="F172" s="61" t="s">
        <v>131</v>
      </c>
      <c r="G172" s="61">
        <v>2</v>
      </c>
      <c r="H172" s="68" t="s">
        <v>642</v>
      </c>
      <c r="I172" s="69">
        <v>0.39</v>
      </c>
      <c r="J172" s="70">
        <v>121.895</v>
      </c>
    </row>
    <row r="173" spans="1:10">
      <c r="A173" s="60" t="s">
        <v>643</v>
      </c>
      <c r="B173" s="36">
        <v>5057</v>
      </c>
      <c r="C173" s="61">
        <v>7</v>
      </c>
      <c r="D173" s="61" t="s">
        <v>62</v>
      </c>
      <c r="E173" s="61">
        <v>50</v>
      </c>
      <c r="F173" s="61" t="s">
        <v>131</v>
      </c>
      <c r="G173" s="61">
        <v>1</v>
      </c>
      <c r="H173" s="68" t="s">
        <v>644</v>
      </c>
      <c r="I173" s="69">
        <v>0.49</v>
      </c>
      <c r="J173" s="70">
        <v>122.25</v>
      </c>
    </row>
    <row r="174" spans="1:10">
      <c r="A174" s="60" t="s">
        <v>645</v>
      </c>
      <c r="B174" s="36">
        <v>5057</v>
      </c>
      <c r="C174" s="61">
        <v>7</v>
      </c>
      <c r="D174" s="61" t="s">
        <v>62</v>
      </c>
      <c r="E174" s="61">
        <v>50</v>
      </c>
      <c r="F174" s="61" t="s">
        <v>131</v>
      </c>
      <c r="G174" s="61">
        <v>2</v>
      </c>
      <c r="H174" s="68" t="s">
        <v>646</v>
      </c>
      <c r="I174" s="69">
        <v>0.8</v>
      </c>
      <c r="J174" s="70">
        <v>122.74</v>
      </c>
    </row>
    <row r="175" spans="1:10">
      <c r="A175" s="60" t="s">
        <v>647</v>
      </c>
      <c r="B175" s="36">
        <v>5057</v>
      </c>
      <c r="C175" s="61">
        <v>7</v>
      </c>
      <c r="D175" s="61" t="s">
        <v>62</v>
      </c>
      <c r="E175" s="61">
        <v>50</v>
      </c>
      <c r="F175" s="61" t="s">
        <v>131</v>
      </c>
      <c r="G175" s="61">
        <v>3</v>
      </c>
      <c r="H175" s="68" t="s">
        <v>648</v>
      </c>
      <c r="I175" s="69">
        <v>0.74</v>
      </c>
      <c r="J175" s="70">
        <v>123.54</v>
      </c>
    </row>
    <row r="176" spans="1:10">
      <c r="A176" s="60" t="s">
        <v>649</v>
      </c>
      <c r="B176" s="36">
        <v>5057</v>
      </c>
      <c r="C176" s="61">
        <v>7</v>
      </c>
      <c r="D176" s="61" t="s">
        <v>62</v>
      </c>
      <c r="E176" s="61">
        <v>50</v>
      </c>
      <c r="F176" s="61" t="s">
        <v>131</v>
      </c>
      <c r="G176" s="61">
        <v>4</v>
      </c>
      <c r="H176" s="68" t="s">
        <v>650</v>
      </c>
      <c r="I176" s="69">
        <v>0.93</v>
      </c>
      <c r="J176" s="70">
        <v>124.28</v>
      </c>
    </row>
    <row r="177" spans="1:10">
      <c r="A177" s="60" t="s">
        <v>651</v>
      </c>
      <c r="B177" s="36">
        <v>5057</v>
      </c>
      <c r="C177" s="61">
        <v>7</v>
      </c>
      <c r="D177" s="61" t="s">
        <v>62</v>
      </c>
      <c r="E177" s="61">
        <v>51</v>
      </c>
      <c r="F177" s="61" t="s">
        <v>131</v>
      </c>
      <c r="G177" s="61">
        <v>1</v>
      </c>
      <c r="H177" s="68" t="s">
        <v>652</v>
      </c>
      <c r="I177" s="69">
        <v>0.72</v>
      </c>
      <c r="J177" s="70">
        <v>125.25</v>
      </c>
    </row>
    <row r="178" spans="1:10">
      <c r="A178" s="60" t="s">
        <v>653</v>
      </c>
      <c r="B178" s="36">
        <v>5057</v>
      </c>
      <c r="C178" s="61">
        <v>7</v>
      </c>
      <c r="D178" s="61" t="s">
        <v>62</v>
      </c>
      <c r="E178" s="61">
        <v>51</v>
      </c>
      <c r="F178" s="61" t="s">
        <v>131</v>
      </c>
      <c r="G178" s="61">
        <v>2</v>
      </c>
      <c r="H178" s="68" t="s">
        <v>654</v>
      </c>
      <c r="I178" s="69">
        <v>0.88500000000000001</v>
      </c>
      <c r="J178" s="70">
        <v>125.97</v>
      </c>
    </row>
    <row r="179" spans="1:10">
      <c r="A179" s="60" t="s">
        <v>655</v>
      </c>
      <c r="B179" s="36">
        <v>5057</v>
      </c>
      <c r="C179" s="61">
        <v>7</v>
      </c>
      <c r="D179" s="61" t="s">
        <v>62</v>
      </c>
      <c r="E179" s="61">
        <v>51</v>
      </c>
      <c r="F179" s="61" t="s">
        <v>131</v>
      </c>
      <c r="G179" s="61">
        <v>3</v>
      </c>
      <c r="H179" s="68" t="s">
        <v>656</v>
      </c>
      <c r="I179" s="69">
        <v>0.91500000000000004</v>
      </c>
      <c r="J179" s="70">
        <v>126.855</v>
      </c>
    </row>
    <row r="180" spans="1:10">
      <c r="A180" s="60" t="s">
        <v>657</v>
      </c>
      <c r="B180" s="36">
        <v>5057</v>
      </c>
      <c r="C180" s="61">
        <v>7</v>
      </c>
      <c r="D180" s="61" t="s">
        <v>62</v>
      </c>
      <c r="E180" s="61">
        <v>51</v>
      </c>
      <c r="F180" s="61" t="s">
        <v>131</v>
      </c>
      <c r="G180" s="61">
        <v>4</v>
      </c>
      <c r="H180" s="68" t="s">
        <v>658</v>
      </c>
      <c r="I180" s="69">
        <v>0.8</v>
      </c>
      <c r="J180" s="70">
        <v>127.77</v>
      </c>
    </row>
    <row r="181" spans="1:10">
      <c r="A181" s="60" t="s">
        <v>659</v>
      </c>
      <c r="B181" s="36">
        <v>5057</v>
      </c>
      <c r="C181" s="61">
        <v>7</v>
      </c>
      <c r="D181" s="61" t="s">
        <v>62</v>
      </c>
      <c r="E181" s="61">
        <v>52</v>
      </c>
      <c r="F181" s="61" t="s">
        <v>131</v>
      </c>
      <c r="G181" s="61">
        <v>1</v>
      </c>
      <c r="H181" s="68" t="s">
        <v>660</v>
      </c>
      <c r="I181" s="69">
        <v>0.89</v>
      </c>
      <c r="J181" s="70">
        <v>128.25</v>
      </c>
    </row>
    <row r="182" spans="1:10">
      <c r="A182" s="60" t="s">
        <v>661</v>
      </c>
      <c r="B182" s="36">
        <v>5057</v>
      </c>
      <c r="C182" s="61">
        <v>7</v>
      </c>
      <c r="D182" s="61" t="s">
        <v>62</v>
      </c>
      <c r="E182" s="61">
        <v>52</v>
      </c>
      <c r="F182" s="61" t="s">
        <v>131</v>
      </c>
      <c r="G182" s="61">
        <v>2</v>
      </c>
      <c r="H182" s="68" t="s">
        <v>662</v>
      </c>
      <c r="I182" s="69">
        <v>0.85499999999999998</v>
      </c>
      <c r="J182" s="70">
        <v>129.13999999999999</v>
      </c>
    </row>
    <row r="183" spans="1:10">
      <c r="A183" s="60" t="s">
        <v>663</v>
      </c>
      <c r="B183" s="39">
        <v>5057</v>
      </c>
      <c r="C183" s="61">
        <v>7</v>
      </c>
      <c r="D183" s="61" t="s">
        <v>62</v>
      </c>
      <c r="E183" s="61">
        <v>52</v>
      </c>
      <c r="F183" s="61" t="s">
        <v>131</v>
      </c>
      <c r="G183" s="61">
        <v>3</v>
      </c>
      <c r="H183" s="68" t="s">
        <v>664</v>
      </c>
      <c r="I183" s="69">
        <v>0.77</v>
      </c>
      <c r="J183" s="70">
        <v>129.995</v>
      </c>
    </row>
    <row r="184" spans="1:10">
      <c r="A184" s="60" t="s">
        <v>665</v>
      </c>
      <c r="B184" s="36">
        <v>5057</v>
      </c>
      <c r="C184" s="61">
        <v>7</v>
      </c>
      <c r="D184" s="61" t="s">
        <v>62</v>
      </c>
      <c r="E184" s="61">
        <v>52</v>
      </c>
      <c r="F184" s="61" t="s">
        <v>131</v>
      </c>
      <c r="G184" s="61">
        <v>4</v>
      </c>
      <c r="H184" s="68" t="s">
        <v>666</v>
      </c>
      <c r="I184" s="69">
        <v>0.59499999999999997</v>
      </c>
      <c r="J184" s="70">
        <v>130.76499999999999</v>
      </c>
    </row>
    <row r="185" spans="1:10">
      <c r="A185" s="60" t="s">
        <v>667</v>
      </c>
      <c r="B185" s="36">
        <v>5057</v>
      </c>
      <c r="C185" s="61">
        <v>7</v>
      </c>
      <c r="D185" s="61" t="s">
        <v>62</v>
      </c>
      <c r="E185" s="61">
        <v>53</v>
      </c>
      <c r="F185" s="61" t="s">
        <v>131</v>
      </c>
      <c r="G185" s="61">
        <v>1</v>
      </c>
      <c r="H185" s="68" t="s">
        <v>668</v>
      </c>
      <c r="I185" s="69">
        <v>0.91500000000000004</v>
      </c>
      <c r="J185" s="70">
        <v>131.25</v>
      </c>
    </row>
    <row r="186" spans="1:10">
      <c r="A186" s="60" t="s">
        <v>669</v>
      </c>
      <c r="B186" s="36">
        <v>5057</v>
      </c>
      <c r="C186" s="61">
        <v>7</v>
      </c>
      <c r="D186" s="61" t="s">
        <v>62</v>
      </c>
      <c r="E186" s="61">
        <v>53</v>
      </c>
      <c r="F186" s="61" t="s">
        <v>131</v>
      </c>
      <c r="G186" s="61">
        <v>2</v>
      </c>
      <c r="H186" s="68" t="s">
        <v>670</v>
      </c>
      <c r="I186" s="69">
        <v>0.96</v>
      </c>
      <c r="J186" s="70">
        <v>132.16499999999999</v>
      </c>
    </row>
    <row r="187" spans="1:10">
      <c r="A187" s="60" t="s">
        <v>671</v>
      </c>
      <c r="B187" s="36">
        <v>5057</v>
      </c>
      <c r="C187" s="61">
        <v>7</v>
      </c>
      <c r="D187" s="61" t="s">
        <v>62</v>
      </c>
      <c r="E187" s="61">
        <v>53</v>
      </c>
      <c r="F187" s="61" t="s">
        <v>131</v>
      </c>
      <c r="G187" s="61">
        <v>3</v>
      </c>
      <c r="H187" s="68" t="s">
        <v>672</v>
      </c>
      <c r="I187" s="69">
        <v>0.66</v>
      </c>
      <c r="J187" s="70">
        <v>133.125</v>
      </c>
    </row>
    <row r="188" spans="1:10">
      <c r="A188" s="60" t="s">
        <v>673</v>
      </c>
      <c r="B188" s="36">
        <v>5057</v>
      </c>
      <c r="C188" s="61">
        <v>7</v>
      </c>
      <c r="D188" s="61" t="s">
        <v>62</v>
      </c>
      <c r="E188" s="61">
        <v>53</v>
      </c>
      <c r="F188" s="61" t="s">
        <v>131</v>
      </c>
      <c r="G188" s="61">
        <v>4</v>
      </c>
      <c r="H188" s="68" t="s">
        <v>674</v>
      </c>
      <c r="I188" s="69">
        <v>0.60499999999999998</v>
      </c>
      <c r="J188" s="70">
        <v>133.785</v>
      </c>
    </row>
    <row r="189" spans="1:10">
      <c r="A189" s="60" t="s">
        <v>675</v>
      </c>
      <c r="B189" s="36">
        <v>5057</v>
      </c>
      <c r="C189" s="61">
        <v>7</v>
      </c>
      <c r="D189" s="61" t="s">
        <v>62</v>
      </c>
      <c r="E189" s="61">
        <v>54</v>
      </c>
      <c r="F189" s="61" t="s">
        <v>131</v>
      </c>
      <c r="G189" s="61">
        <v>1</v>
      </c>
      <c r="H189" s="68" t="s">
        <v>676</v>
      </c>
      <c r="I189" s="69">
        <v>0.65</v>
      </c>
      <c r="J189" s="70">
        <v>134.25</v>
      </c>
    </row>
    <row r="190" spans="1:10">
      <c r="A190" s="60" t="s">
        <v>677</v>
      </c>
      <c r="B190" s="36">
        <v>5057</v>
      </c>
      <c r="C190" s="61">
        <v>7</v>
      </c>
      <c r="D190" s="61" t="s">
        <v>62</v>
      </c>
      <c r="E190" s="61">
        <v>54</v>
      </c>
      <c r="F190" s="61" t="s">
        <v>131</v>
      </c>
      <c r="G190" s="61">
        <v>2</v>
      </c>
      <c r="H190" s="68" t="s">
        <v>678</v>
      </c>
      <c r="I190" s="69">
        <v>0.69499999999999995</v>
      </c>
      <c r="J190" s="70">
        <v>134.9</v>
      </c>
    </row>
    <row r="191" spans="1:10">
      <c r="A191" s="60" t="s">
        <v>679</v>
      </c>
      <c r="B191" s="36">
        <v>5057</v>
      </c>
      <c r="C191" s="61">
        <v>7</v>
      </c>
      <c r="D191" s="61" t="s">
        <v>62</v>
      </c>
      <c r="E191" s="61">
        <v>54</v>
      </c>
      <c r="F191" s="61" t="s">
        <v>131</v>
      </c>
      <c r="G191" s="61">
        <v>3</v>
      </c>
      <c r="H191" s="68" t="s">
        <v>680</v>
      </c>
      <c r="I191" s="69">
        <v>0.89500000000000002</v>
      </c>
      <c r="J191" s="70">
        <v>135.595</v>
      </c>
    </row>
    <row r="192" spans="1:10">
      <c r="A192" s="60" t="s">
        <v>681</v>
      </c>
      <c r="B192" s="36">
        <v>5057</v>
      </c>
      <c r="C192" s="61">
        <v>7</v>
      </c>
      <c r="D192" s="61" t="s">
        <v>62</v>
      </c>
      <c r="E192" s="61">
        <v>54</v>
      </c>
      <c r="F192" s="61" t="s">
        <v>131</v>
      </c>
      <c r="G192" s="61">
        <v>4</v>
      </c>
      <c r="H192" s="68" t="s">
        <v>682</v>
      </c>
      <c r="I192" s="69">
        <v>0.93</v>
      </c>
      <c r="J192" s="70">
        <v>136.49</v>
      </c>
    </row>
    <row r="193" spans="1:10">
      <c r="A193" s="60" t="s">
        <v>683</v>
      </c>
      <c r="B193" s="36">
        <v>5057</v>
      </c>
      <c r="C193" s="61">
        <v>7</v>
      </c>
      <c r="D193" s="61" t="s">
        <v>62</v>
      </c>
      <c r="E193" s="61">
        <v>55</v>
      </c>
      <c r="F193" s="61" t="s">
        <v>131</v>
      </c>
      <c r="G193" s="61">
        <v>1</v>
      </c>
      <c r="H193" s="68" t="s">
        <v>684</v>
      </c>
      <c r="I193" s="69">
        <v>0.91</v>
      </c>
      <c r="J193" s="70">
        <v>137.25</v>
      </c>
    </row>
    <row r="194" spans="1:10">
      <c r="A194" s="60" t="s">
        <v>685</v>
      </c>
      <c r="B194" s="36">
        <v>5057</v>
      </c>
      <c r="C194" s="61">
        <v>7</v>
      </c>
      <c r="D194" s="61" t="s">
        <v>62</v>
      </c>
      <c r="E194" s="61">
        <v>55</v>
      </c>
      <c r="F194" s="61" t="s">
        <v>131</v>
      </c>
      <c r="G194" s="61">
        <v>2</v>
      </c>
      <c r="H194" s="68" t="s">
        <v>686</v>
      </c>
      <c r="I194" s="69">
        <v>0.97</v>
      </c>
      <c r="J194" s="70">
        <v>138.16</v>
      </c>
    </row>
    <row r="195" spans="1:10">
      <c r="A195" s="60" t="s">
        <v>687</v>
      </c>
      <c r="B195" s="39">
        <v>5057</v>
      </c>
      <c r="C195" s="61">
        <v>7</v>
      </c>
      <c r="D195" s="61" t="s">
        <v>62</v>
      </c>
      <c r="E195" s="61">
        <v>55</v>
      </c>
      <c r="F195" s="61" t="s">
        <v>131</v>
      </c>
      <c r="G195" s="61">
        <v>3</v>
      </c>
      <c r="H195" s="68" t="s">
        <v>688</v>
      </c>
      <c r="I195" s="69">
        <v>0.71499999999999997</v>
      </c>
      <c r="J195" s="70">
        <v>139.13</v>
      </c>
    </row>
    <row r="196" spans="1:10">
      <c r="A196" s="60" t="s">
        <v>689</v>
      </c>
      <c r="B196" s="39">
        <v>5057</v>
      </c>
      <c r="C196" s="61">
        <v>7</v>
      </c>
      <c r="D196" s="61" t="s">
        <v>62</v>
      </c>
      <c r="E196" s="61">
        <v>56</v>
      </c>
      <c r="F196" s="61" t="s">
        <v>131</v>
      </c>
      <c r="G196" s="61">
        <v>1</v>
      </c>
      <c r="H196" s="68" t="s">
        <v>690</v>
      </c>
      <c r="I196" s="69">
        <v>0.65</v>
      </c>
      <c r="J196" s="70">
        <v>139.6</v>
      </c>
    </row>
    <row r="197" spans="1:10">
      <c r="A197" s="60" t="s">
        <v>691</v>
      </c>
      <c r="B197" s="36">
        <v>5057</v>
      </c>
      <c r="C197" s="61">
        <v>7</v>
      </c>
      <c r="D197" s="61" t="s">
        <v>62</v>
      </c>
      <c r="E197" s="61">
        <v>57</v>
      </c>
      <c r="F197" s="61" t="s">
        <v>131</v>
      </c>
      <c r="G197" s="61">
        <v>1</v>
      </c>
      <c r="H197" s="68" t="s">
        <v>692</v>
      </c>
      <c r="I197" s="69">
        <v>0.97499999999999998</v>
      </c>
      <c r="J197" s="70">
        <v>140.25</v>
      </c>
    </row>
    <row r="198" spans="1:10">
      <c r="A198" s="60" t="s">
        <v>693</v>
      </c>
      <c r="B198" s="39">
        <v>5057</v>
      </c>
      <c r="C198" s="61">
        <v>7</v>
      </c>
      <c r="D198" s="61" t="s">
        <v>62</v>
      </c>
      <c r="E198" s="61">
        <v>57</v>
      </c>
      <c r="F198" s="61" t="s">
        <v>131</v>
      </c>
      <c r="G198" s="61">
        <v>2</v>
      </c>
      <c r="H198" s="68" t="s">
        <v>694</v>
      </c>
      <c r="I198" s="69">
        <v>0.89</v>
      </c>
      <c r="J198" s="70">
        <v>141.22499999999999</v>
      </c>
    </row>
    <row r="199" spans="1:10">
      <c r="A199" s="60" t="s">
        <v>695</v>
      </c>
      <c r="B199" s="36">
        <v>5057</v>
      </c>
      <c r="C199" s="61">
        <v>7</v>
      </c>
      <c r="D199" s="61" t="s">
        <v>62</v>
      </c>
      <c r="E199" s="61">
        <v>57</v>
      </c>
      <c r="F199" s="61" t="s">
        <v>131</v>
      </c>
      <c r="G199" s="61">
        <v>3</v>
      </c>
      <c r="H199" s="68" t="s">
        <v>696</v>
      </c>
      <c r="I199" s="69">
        <v>0.67500000000000004</v>
      </c>
      <c r="J199" s="70">
        <v>142.11500000000001</v>
      </c>
    </row>
    <row r="200" spans="1:10">
      <c r="A200" s="60" t="s">
        <v>697</v>
      </c>
      <c r="B200" s="36">
        <v>5057</v>
      </c>
      <c r="C200" s="61">
        <v>7</v>
      </c>
      <c r="D200" s="61" t="s">
        <v>62</v>
      </c>
      <c r="E200" s="61">
        <v>57</v>
      </c>
      <c r="F200" s="61" t="s">
        <v>131</v>
      </c>
      <c r="G200" s="61">
        <v>4</v>
      </c>
      <c r="H200" s="68" t="s">
        <v>698</v>
      </c>
      <c r="I200" s="69">
        <v>0.54</v>
      </c>
      <c r="J200" s="70">
        <v>142.79</v>
      </c>
    </row>
    <row r="201" spans="1:10">
      <c r="A201" s="60" t="s">
        <v>699</v>
      </c>
      <c r="B201" s="36">
        <v>5057</v>
      </c>
      <c r="C201" s="61">
        <v>7</v>
      </c>
      <c r="D201" s="61" t="s">
        <v>62</v>
      </c>
      <c r="E201" s="61">
        <v>58</v>
      </c>
      <c r="F201" s="61" t="s">
        <v>131</v>
      </c>
      <c r="G201" s="61">
        <v>1</v>
      </c>
      <c r="H201" s="68" t="s">
        <v>700</v>
      </c>
      <c r="I201" s="69">
        <v>0.65500000000000003</v>
      </c>
      <c r="J201" s="70">
        <v>143.25</v>
      </c>
    </row>
    <row r="202" spans="1:10">
      <c r="A202" s="60" t="s">
        <v>701</v>
      </c>
      <c r="B202" s="36">
        <v>5057</v>
      </c>
      <c r="C202" s="61">
        <v>7</v>
      </c>
      <c r="D202" s="61" t="s">
        <v>62</v>
      </c>
      <c r="E202" s="61">
        <v>58</v>
      </c>
      <c r="F202" s="61" t="s">
        <v>131</v>
      </c>
      <c r="G202" s="61">
        <v>2</v>
      </c>
      <c r="H202" s="68" t="s">
        <v>702</v>
      </c>
      <c r="I202" s="69">
        <v>0.92500000000000004</v>
      </c>
      <c r="J202" s="70">
        <v>143.905</v>
      </c>
    </row>
    <row r="203" spans="1:10">
      <c r="A203" s="60" t="s">
        <v>703</v>
      </c>
      <c r="B203" s="36">
        <v>5057</v>
      </c>
      <c r="C203" s="61">
        <v>7</v>
      </c>
      <c r="D203" s="61" t="s">
        <v>62</v>
      </c>
      <c r="E203" s="61">
        <v>58</v>
      </c>
      <c r="F203" s="61" t="s">
        <v>131</v>
      </c>
      <c r="G203" s="61">
        <v>3</v>
      </c>
      <c r="H203" s="68" t="s">
        <v>704</v>
      </c>
      <c r="I203" s="69">
        <v>0.72499999999999998</v>
      </c>
      <c r="J203" s="70">
        <v>144.83000000000001</v>
      </c>
    </row>
    <row r="204" spans="1:10">
      <c r="A204" s="60" t="s">
        <v>705</v>
      </c>
      <c r="B204" s="36">
        <v>5057</v>
      </c>
      <c r="C204" s="61">
        <v>7</v>
      </c>
      <c r="D204" s="61" t="s">
        <v>62</v>
      </c>
      <c r="E204" s="61">
        <v>58</v>
      </c>
      <c r="F204" s="61" t="s">
        <v>131</v>
      </c>
      <c r="G204" s="61">
        <v>4</v>
      </c>
      <c r="H204" s="68" t="s">
        <v>706</v>
      </c>
      <c r="I204" s="69">
        <v>0.85499999999999998</v>
      </c>
      <c r="J204" s="70">
        <v>145.55500000000001</v>
      </c>
    </row>
    <row r="205" spans="1:10">
      <c r="A205" s="60" t="s">
        <v>707</v>
      </c>
      <c r="B205" s="36">
        <v>5057</v>
      </c>
      <c r="C205" s="61">
        <v>7</v>
      </c>
      <c r="D205" s="61" t="s">
        <v>62</v>
      </c>
      <c r="E205" s="61">
        <v>59</v>
      </c>
      <c r="F205" s="61" t="s">
        <v>131</v>
      </c>
      <c r="G205" s="61">
        <v>1</v>
      </c>
      <c r="H205" s="68" t="s">
        <v>708</v>
      </c>
      <c r="I205" s="69">
        <v>0.61</v>
      </c>
      <c r="J205" s="70">
        <v>146.25</v>
      </c>
    </row>
    <row r="206" spans="1:10">
      <c r="A206" s="60" t="s">
        <v>709</v>
      </c>
      <c r="B206" s="36">
        <v>5057</v>
      </c>
      <c r="C206" s="61">
        <v>7</v>
      </c>
      <c r="D206" s="61" t="s">
        <v>62</v>
      </c>
      <c r="E206" s="61">
        <v>59</v>
      </c>
      <c r="F206" s="61" t="s">
        <v>131</v>
      </c>
      <c r="G206" s="61">
        <v>2</v>
      </c>
      <c r="H206" s="68" t="s">
        <v>710</v>
      </c>
      <c r="I206" s="69">
        <v>0.77500000000000002</v>
      </c>
      <c r="J206" s="70">
        <v>146.86000000000001</v>
      </c>
    </row>
    <row r="207" spans="1:10">
      <c r="A207" s="60" t="s">
        <v>711</v>
      </c>
      <c r="B207" s="36">
        <v>5057</v>
      </c>
      <c r="C207" s="61">
        <v>7</v>
      </c>
      <c r="D207" s="61" t="s">
        <v>62</v>
      </c>
      <c r="E207" s="61">
        <v>59</v>
      </c>
      <c r="F207" s="61" t="s">
        <v>131</v>
      </c>
      <c r="G207" s="61">
        <v>3</v>
      </c>
      <c r="H207" s="68" t="s">
        <v>712</v>
      </c>
      <c r="I207" s="69">
        <v>0.755</v>
      </c>
      <c r="J207" s="70">
        <v>147.63499999999999</v>
      </c>
    </row>
    <row r="208" spans="1:10">
      <c r="A208" s="60" t="s">
        <v>713</v>
      </c>
      <c r="B208" s="36">
        <v>5057</v>
      </c>
      <c r="C208" s="61">
        <v>7</v>
      </c>
      <c r="D208" s="61" t="s">
        <v>62</v>
      </c>
      <c r="E208" s="61">
        <v>59</v>
      </c>
      <c r="F208" s="61" t="s">
        <v>131</v>
      </c>
      <c r="G208" s="61">
        <v>4</v>
      </c>
      <c r="H208" s="68" t="s">
        <v>714</v>
      </c>
      <c r="I208" s="69">
        <v>0.91500000000000004</v>
      </c>
      <c r="J208" s="70">
        <v>148.38999999999999</v>
      </c>
    </row>
    <row r="209" spans="1:10">
      <c r="A209" s="60" t="s">
        <v>715</v>
      </c>
      <c r="B209" s="36">
        <v>5057</v>
      </c>
      <c r="C209" s="61">
        <v>7</v>
      </c>
      <c r="D209" s="61" t="s">
        <v>62</v>
      </c>
      <c r="E209" s="61">
        <v>60</v>
      </c>
      <c r="F209" s="61" t="s">
        <v>131</v>
      </c>
      <c r="G209" s="61">
        <v>1</v>
      </c>
      <c r="H209" s="68" t="s">
        <v>716</v>
      </c>
      <c r="I209" s="69">
        <v>0.9</v>
      </c>
      <c r="J209" s="70">
        <v>149.25</v>
      </c>
    </row>
    <row r="210" spans="1:10">
      <c r="A210" s="60" t="s">
        <v>717</v>
      </c>
      <c r="B210" s="39">
        <v>5057</v>
      </c>
      <c r="C210" s="61">
        <v>7</v>
      </c>
      <c r="D210" s="61" t="s">
        <v>62</v>
      </c>
      <c r="E210" s="61">
        <v>60</v>
      </c>
      <c r="F210" s="61" t="s">
        <v>131</v>
      </c>
      <c r="G210" s="61">
        <v>2</v>
      </c>
      <c r="H210" s="68" t="s">
        <v>718</v>
      </c>
      <c r="I210" s="69">
        <v>0.91500000000000004</v>
      </c>
      <c r="J210" s="70">
        <v>150.15</v>
      </c>
    </row>
    <row r="211" spans="1:10">
      <c r="A211" s="60" t="s">
        <v>719</v>
      </c>
      <c r="B211" s="39">
        <v>5057</v>
      </c>
      <c r="C211" s="61">
        <v>7</v>
      </c>
      <c r="D211" s="61" t="s">
        <v>62</v>
      </c>
      <c r="E211" s="61">
        <v>60</v>
      </c>
      <c r="F211" s="61" t="s">
        <v>131</v>
      </c>
      <c r="G211" s="61">
        <v>3</v>
      </c>
      <c r="H211" s="68" t="s">
        <v>720</v>
      </c>
      <c r="I211" s="69">
        <v>0.88</v>
      </c>
      <c r="J211" s="70">
        <v>151.065</v>
      </c>
    </row>
    <row r="212" spans="1:10">
      <c r="A212" s="60" t="s">
        <v>721</v>
      </c>
      <c r="B212" s="36">
        <v>5057</v>
      </c>
      <c r="C212" s="61">
        <v>7</v>
      </c>
      <c r="D212" s="61" t="s">
        <v>62</v>
      </c>
      <c r="E212" s="61">
        <v>60</v>
      </c>
      <c r="F212" s="61" t="s">
        <v>131</v>
      </c>
      <c r="G212" s="61">
        <v>4</v>
      </c>
      <c r="H212" s="68" t="s">
        <v>722</v>
      </c>
      <c r="I212" s="69">
        <v>0.43</v>
      </c>
      <c r="J212" s="70">
        <v>151.94499999999999</v>
      </c>
    </row>
    <row r="213" spans="1:10">
      <c r="A213" s="60" t="s">
        <v>723</v>
      </c>
      <c r="B213" s="39">
        <v>5057</v>
      </c>
      <c r="C213" s="61">
        <v>7</v>
      </c>
      <c r="D213" s="61" t="s">
        <v>62</v>
      </c>
      <c r="E213" s="61">
        <v>61</v>
      </c>
      <c r="F213" s="61" t="s">
        <v>131</v>
      </c>
      <c r="G213" s="61">
        <v>1</v>
      </c>
      <c r="H213" s="68" t="s">
        <v>724</v>
      </c>
      <c r="I213" s="69">
        <v>0.69499999999999995</v>
      </c>
      <c r="J213" s="70">
        <v>152.25</v>
      </c>
    </row>
    <row r="214" spans="1:10">
      <c r="A214" s="60" t="s">
        <v>725</v>
      </c>
      <c r="B214" s="36">
        <v>5057</v>
      </c>
      <c r="C214" s="61">
        <v>7</v>
      </c>
      <c r="D214" s="61" t="s">
        <v>62</v>
      </c>
      <c r="E214" s="61">
        <v>61</v>
      </c>
      <c r="F214" s="61" t="s">
        <v>131</v>
      </c>
      <c r="G214" s="61">
        <v>2</v>
      </c>
      <c r="H214" s="68" t="s">
        <v>726</v>
      </c>
      <c r="I214" s="69">
        <v>0.7</v>
      </c>
      <c r="J214" s="70">
        <v>152.94499999999999</v>
      </c>
    </row>
    <row r="215" spans="1:10">
      <c r="A215" s="60" t="s">
        <v>727</v>
      </c>
      <c r="B215" s="36">
        <v>5057</v>
      </c>
      <c r="C215" s="61">
        <v>7</v>
      </c>
      <c r="D215" s="61" t="s">
        <v>62</v>
      </c>
      <c r="E215" s="61">
        <v>61</v>
      </c>
      <c r="F215" s="61" t="s">
        <v>131</v>
      </c>
      <c r="G215" s="61">
        <v>3</v>
      </c>
      <c r="H215" s="68" t="s">
        <v>728</v>
      </c>
      <c r="I215" s="69">
        <v>0.72</v>
      </c>
      <c r="J215" s="70">
        <v>153.64500000000001</v>
      </c>
    </row>
    <row r="216" spans="1:10">
      <c r="A216" s="60" t="s">
        <v>729</v>
      </c>
      <c r="B216" s="36">
        <v>5057</v>
      </c>
      <c r="C216" s="61">
        <v>7</v>
      </c>
      <c r="D216" s="61" t="s">
        <v>62</v>
      </c>
      <c r="E216" s="61">
        <v>61</v>
      </c>
      <c r="F216" s="61" t="s">
        <v>131</v>
      </c>
      <c r="G216" s="61">
        <v>4</v>
      </c>
      <c r="H216" s="68" t="s">
        <v>730</v>
      </c>
      <c r="I216" s="69">
        <v>0.93500000000000005</v>
      </c>
      <c r="J216" s="70">
        <v>154.36500000000001</v>
      </c>
    </row>
    <row r="217" spans="1:10">
      <c r="A217" s="60" t="s">
        <v>731</v>
      </c>
      <c r="B217" s="39">
        <v>5057</v>
      </c>
      <c r="C217" s="61">
        <v>7</v>
      </c>
      <c r="D217" s="61" t="s">
        <v>62</v>
      </c>
      <c r="E217" s="61">
        <v>62</v>
      </c>
      <c r="F217" s="61" t="s">
        <v>131</v>
      </c>
      <c r="G217" s="61">
        <v>1</v>
      </c>
      <c r="H217" s="68" t="s">
        <v>732</v>
      </c>
      <c r="I217" s="69">
        <v>0.60499999999999998</v>
      </c>
      <c r="J217" s="70">
        <v>155.25</v>
      </c>
    </row>
    <row r="218" spans="1:10">
      <c r="A218" s="60" t="s">
        <v>733</v>
      </c>
      <c r="B218" s="36">
        <v>5057</v>
      </c>
      <c r="C218" s="61">
        <v>7</v>
      </c>
      <c r="D218" s="61" t="s">
        <v>62</v>
      </c>
      <c r="E218" s="61">
        <v>62</v>
      </c>
      <c r="F218" s="61" t="s">
        <v>131</v>
      </c>
      <c r="G218" s="61">
        <v>2</v>
      </c>
      <c r="H218" s="68" t="s">
        <v>734</v>
      </c>
      <c r="I218" s="69">
        <v>0.43</v>
      </c>
      <c r="J218" s="70">
        <v>155.85499999999999</v>
      </c>
    </row>
    <row r="219" spans="1:10">
      <c r="A219" s="60" t="s">
        <v>735</v>
      </c>
      <c r="B219" s="36">
        <v>5057</v>
      </c>
      <c r="C219" s="61">
        <v>7</v>
      </c>
      <c r="D219" s="61" t="s">
        <v>62</v>
      </c>
      <c r="E219" s="61">
        <v>62</v>
      </c>
      <c r="F219" s="61" t="s">
        <v>131</v>
      </c>
      <c r="G219" s="61">
        <v>3</v>
      </c>
      <c r="H219" s="68" t="s">
        <v>736</v>
      </c>
      <c r="I219" s="69">
        <v>0.96499999999999997</v>
      </c>
      <c r="J219" s="70">
        <v>156.285</v>
      </c>
    </row>
    <row r="220" spans="1:10">
      <c r="A220" s="60" t="s">
        <v>737</v>
      </c>
      <c r="B220" s="36">
        <v>5057</v>
      </c>
      <c r="C220" s="61">
        <v>7</v>
      </c>
      <c r="D220" s="61" t="s">
        <v>62</v>
      </c>
      <c r="E220" s="61">
        <v>62</v>
      </c>
      <c r="F220" s="61" t="s">
        <v>131</v>
      </c>
      <c r="G220" s="61">
        <v>4</v>
      </c>
      <c r="H220" s="68" t="s">
        <v>738</v>
      </c>
      <c r="I220" s="69">
        <v>0.98499999999999999</v>
      </c>
      <c r="J220" s="70">
        <v>157.25</v>
      </c>
    </row>
    <row r="221" spans="1:10">
      <c r="A221" s="60" t="s">
        <v>739</v>
      </c>
      <c r="B221" s="39">
        <v>5057</v>
      </c>
      <c r="C221" s="61">
        <v>7</v>
      </c>
      <c r="D221" s="61" t="s">
        <v>62</v>
      </c>
      <c r="E221" s="61">
        <v>63</v>
      </c>
      <c r="F221" s="61" t="s">
        <v>131</v>
      </c>
      <c r="G221" s="61">
        <v>1</v>
      </c>
      <c r="H221" s="68" t="s">
        <v>740</v>
      </c>
      <c r="I221" s="69">
        <v>0.42</v>
      </c>
      <c r="J221" s="70">
        <v>158.25</v>
      </c>
    </row>
    <row r="222" spans="1:10">
      <c r="A222" s="60" t="s">
        <v>741</v>
      </c>
      <c r="B222" s="36">
        <v>5057</v>
      </c>
      <c r="C222" s="61">
        <v>7</v>
      </c>
      <c r="D222" s="61" t="s">
        <v>62</v>
      </c>
      <c r="E222" s="61">
        <v>63</v>
      </c>
      <c r="F222" s="61" t="s">
        <v>131</v>
      </c>
      <c r="G222" s="61">
        <v>2</v>
      </c>
      <c r="H222" s="68" t="s">
        <v>742</v>
      </c>
      <c r="I222" s="69">
        <v>0.58499999999999996</v>
      </c>
      <c r="J222" s="70">
        <v>158.66999999999999</v>
      </c>
    </row>
    <row r="223" spans="1:10">
      <c r="A223" s="60" t="s">
        <v>743</v>
      </c>
      <c r="B223" s="39">
        <v>5057</v>
      </c>
      <c r="C223" s="61">
        <v>7</v>
      </c>
      <c r="D223" s="61" t="s">
        <v>62</v>
      </c>
      <c r="E223" s="61">
        <v>63</v>
      </c>
      <c r="F223" s="61" t="s">
        <v>131</v>
      </c>
      <c r="G223" s="61">
        <v>3</v>
      </c>
      <c r="H223" s="68" t="s">
        <v>744</v>
      </c>
      <c r="I223" s="69">
        <v>0.71</v>
      </c>
      <c r="J223" s="70">
        <v>159.255</v>
      </c>
    </row>
    <row r="224" spans="1:10">
      <c r="A224" s="60" t="s">
        <v>745</v>
      </c>
      <c r="B224" s="36">
        <v>5057</v>
      </c>
      <c r="C224" s="61">
        <v>7</v>
      </c>
      <c r="D224" s="61" t="s">
        <v>62</v>
      </c>
      <c r="E224" s="61">
        <v>63</v>
      </c>
      <c r="F224" s="61" t="s">
        <v>131</v>
      </c>
      <c r="G224" s="61">
        <v>4</v>
      </c>
      <c r="H224" s="68" t="s">
        <v>746</v>
      </c>
      <c r="I224" s="69">
        <v>0.63</v>
      </c>
      <c r="J224" s="70">
        <v>159.965</v>
      </c>
    </row>
    <row r="225" spans="1:10">
      <c r="A225" s="60" t="s">
        <v>747</v>
      </c>
      <c r="B225" s="39">
        <v>5057</v>
      </c>
      <c r="C225" s="61">
        <v>7</v>
      </c>
      <c r="D225" s="61" t="s">
        <v>62</v>
      </c>
      <c r="E225" s="61">
        <v>63</v>
      </c>
      <c r="F225" s="61" t="s">
        <v>131</v>
      </c>
      <c r="G225" s="61">
        <v>5</v>
      </c>
      <c r="H225" s="68" t="s">
        <v>748</v>
      </c>
      <c r="I225" s="69">
        <v>0.755</v>
      </c>
      <c r="J225" s="70">
        <v>160.595</v>
      </c>
    </row>
    <row r="226" spans="1:10">
      <c r="A226" s="60" t="s">
        <v>749</v>
      </c>
      <c r="B226" s="36">
        <v>5057</v>
      </c>
      <c r="C226" s="61">
        <v>7</v>
      </c>
      <c r="D226" s="61" t="s">
        <v>62</v>
      </c>
      <c r="E226" s="61">
        <v>64</v>
      </c>
      <c r="F226" s="61" t="s">
        <v>131</v>
      </c>
      <c r="G226" s="61">
        <v>1</v>
      </c>
      <c r="H226" s="68" t="s">
        <v>750</v>
      </c>
      <c r="I226" s="69">
        <v>0.95</v>
      </c>
      <c r="J226" s="70">
        <v>161.25</v>
      </c>
    </row>
    <row r="227" spans="1:10">
      <c r="A227" s="60" t="s">
        <v>751</v>
      </c>
      <c r="B227" s="36">
        <v>5057</v>
      </c>
      <c r="C227" s="61">
        <v>7</v>
      </c>
      <c r="D227" s="61" t="s">
        <v>62</v>
      </c>
      <c r="E227" s="61">
        <v>65</v>
      </c>
      <c r="F227" s="61" t="s">
        <v>131</v>
      </c>
      <c r="G227" s="61">
        <v>1</v>
      </c>
      <c r="H227" s="68" t="s">
        <v>752</v>
      </c>
      <c r="I227" s="69">
        <v>0.625</v>
      </c>
      <c r="J227" s="70">
        <v>161.85</v>
      </c>
    </row>
    <row r="228" spans="1:10">
      <c r="A228" s="60" t="s">
        <v>753</v>
      </c>
      <c r="B228" s="36">
        <v>5057</v>
      </c>
      <c r="C228" s="61">
        <v>7</v>
      </c>
      <c r="D228" s="61" t="s">
        <v>62</v>
      </c>
      <c r="E228" s="61">
        <v>65</v>
      </c>
      <c r="F228" s="61" t="s">
        <v>131</v>
      </c>
      <c r="G228" s="61">
        <v>2</v>
      </c>
      <c r="H228" s="68" t="s">
        <v>754</v>
      </c>
      <c r="I228" s="69">
        <v>0.81499999999999995</v>
      </c>
      <c r="J228" s="70">
        <v>162.47499999999999</v>
      </c>
    </row>
    <row r="229" spans="1:10">
      <c r="A229" s="60" t="s">
        <v>755</v>
      </c>
      <c r="B229" s="36">
        <v>5057</v>
      </c>
      <c r="C229" s="61">
        <v>7</v>
      </c>
      <c r="D229" s="61" t="s">
        <v>62</v>
      </c>
      <c r="E229" s="61">
        <v>66</v>
      </c>
      <c r="F229" s="61" t="s">
        <v>131</v>
      </c>
      <c r="G229" s="61">
        <v>1</v>
      </c>
      <c r="H229" s="68" t="s">
        <v>756</v>
      </c>
      <c r="I229" s="69">
        <v>0.155</v>
      </c>
      <c r="J229" s="70">
        <v>163.25</v>
      </c>
    </row>
    <row r="230" spans="1:10">
      <c r="A230" s="60" t="s">
        <v>757</v>
      </c>
      <c r="B230" s="36">
        <v>5057</v>
      </c>
      <c r="C230" s="61">
        <v>7</v>
      </c>
      <c r="D230" s="61" t="s">
        <v>62</v>
      </c>
      <c r="E230" s="61">
        <v>66</v>
      </c>
      <c r="F230" s="61" t="s">
        <v>131</v>
      </c>
      <c r="G230" s="61">
        <v>2</v>
      </c>
      <c r="H230" s="68" t="s">
        <v>758</v>
      </c>
      <c r="I230" s="69">
        <v>0.87</v>
      </c>
      <c r="J230" s="70">
        <v>163.405</v>
      </c>
    </row>
    <row r="231" spans="1:10">
      <c r="A231" s="60" t="s">
        <v>759</v>
      </c>
      <c r="B231" s="36">
        <v>5057</v>
      </c>
      <c r="C231" s="61">
        <v>7</v>
      </c>
      <c r="D231" s="61" t="s">
        <v>62</v>
      </c>
      <c r="E231" s="61">
        <v>66</v>
      </c>
      <c r="F231" s="61" t="s">
        <v>131</v>
      </c>
      <c r="G231" s="61">
        <v>3</v>
      </c>
      <c r="H231" s="68" t="s">
        <v>760</v>
      </c>
      <c r="I231" s="69">
        <v>0.21</v>
      </c>
      <c r="J231" s="70">
        <v>164.27500000000001</v>
      </c>
    </row>
    <row r="232" spans="1:10">
      <c r="A232" s="60" t="s">
        <v>761</v>
      </c>
      <c r="B232" s="36">
        <v>5057</v>
      </c>
      <c r="C232" s="61">
        <v>7</v>
      </c>
      <c r="D232" s="61" t="s">
        <v>62</v>
      </c>
      <c r="E232" s="61">
        <v>67</v>
      </c>
      <c r="F232" s="61" t="s">
        <v>131</v>
      </c>
      <c r="G232" s="61">
        <v>1</v>
      </c>
      <c r="H232" s="68" t="s">
        <v>762</v>
      </c>
      <c r="I232" s="69">
        <v>0.96499999999999997</v>
      </c>
      <c r="J232" s="70">
        <v>164.25</v>
      </c>
    </row>
    <row r="233" spans="1:10">
      <c r="A233" s="60" t="s">
        <v>763</v>
      </c>
      <c r="B233" s="36">
        <v>5057</v>
      </c>
      <c r="C233" s="61">
        <v>7</v>
      </c>
      <c r="D233" s="61" t="s">
        <v>62</v>
      </c>
      <c r="E233" s="61">
        <v>67</v>
      </c>
      <c r="F233" s="61" t="s">
        <v>131</v>
      </c>
      <c r="G233" s="61">
        <v>2</v>
      </c>
      <c r="H233" s="68" t="s">
        <v>764</v>
      </c>
      <c r="I233" s="69">
        <v>0.95499999999999996</v>
      </c>
      <c r="J233" s="70">
        <v>165.215</v>
      </c>
    </row>
    <row r="234" spans="1:10">
      <c r="A234" s="60" t="s">
        <v>765</v>
      </c>
      <c r="B234" s="36">
        <v>5057</v>
      </c>
      <c r="C234" s="61">
        <v>7</v>
      </c>
      <c r="D234" s="61" t="s">
        <v>62</v>
      </c>
      <c r="E234" s="61">
        <v>67</v>
      </c>
      <c r="F234" s="61" t="s">
        <v>131</v>
      </c>
      <c r="G234" s="61">
        <v>3</v>
      </c>
      <c r="H234" s="68" t="s">
        <v>766</v>
      </c>
      <c r="I234" s="69">
        <v>0.3</v>
      </c>
      <c r="J234" s="70">
        <v>166.17</v>
      </c>
    </row>
    <row r="235" spans="1:10">
      <c r="A235" s="60" t="s">
        <v>767</v>
      </c>
      <c r="B235" s="36">
        <v>5057</v>
      </c>
      <c r="C235" s="61">
        <v>7</v>
      </c>
      <c r="D235" s="61" t="s">
        <v>62</v>
      </c>
      <c r="E235" s="61">
        <v>68</v>
      </c>
      <c r="F235" s="61" t="s">
        <v>131</v>
      </c>
      <c r="G235" s="61">
        <v>1</v>
      </c>
      <c r="H235" s="68" t="s">
        <v>768</v>
      </c>
      <c r="I235" s="69">
        <v>0.78500000000000003</v>
      </c>
      <c r="J235" s="70">
        <v>166.05</v>
      </c>
    </row>
    <row r="236" spans="1:10">
      <c r="A236" s="60" t="s">
        <v>769</v>
      </c>
      <c r="B236" s="36">
        <v>5057</v>
      </c>
      <c r="C236" s="61">
        <v>7</v>
      </c>
      <c r="D236" s="61" t="s">
        <v>62</v>
      </c>
      <c r="E236" s="61">
        <v>68</v>
      </c>
      <c r="F236" s="61" t="s">
        <v>131</v>
      </c>
      <c r="G236" s="61">
        <v>2</v>
      </c>
      <c r="H236" s="68" t="s">
        <v>770</v>
      </c>
      <c r="I236" s="69">
        <v>0.47499999999999998</v>
      </c>
      <c r="J236" s="70">
        <v>166.83500000000001</v>
      </c>
    </row>
    <row r="237" spans="1:10">
      <c r="A237" s="60" t="s">
        <v>771</v>
      </c>
      <c r="B237" s="36">
        <v>5057</v>
      </c>
      <c r="C237" s="61">
        <v>7</v>
      </c>
      <c r="D237" s="61" t="s">
        <v>62</v>
      </c>
      <c r="E237" s="61">
        <v>69</v>
      </c>
      <c r="F237" s="61" t="s">
        <v>131</v>
      </c>
      <c r="G237" s="61">
        <v>1</v>
      </c>
      <c r="H237" s="68" t="s">
        <v>772</v>
      </c>
      <c r="I237" s="69">
        <v>0.47</v>
      </c>
      <c r="J237" s="70">
        <v>167.25</v>
      </c>
    </row>
    <row r="238" spans="1:10">
      <c r="A238" s="60" t="s">
        <v>773</v>
      </c>
      <c r="B238" s="36">
        <v>5057</v>
      </c>
      <c r="C238" s="61">
        <v>7</v>
      </c>
      <c r="D238" s="61" t="s">
        <v>62</v>
      </c>
      <c r="E238" s="61">
        <v>69</v>
      </c>
      <c r="F238" s="61" t="s">
        <v>131</v>
      </c>
      <c r="G238" s="61">
        <v>2</v>
      </c>
      <c r="H238" s="68" t="s">
        <v>774</v>
      </c>
      <c r="I238" s="69">
        <v>0.36</v>
      </c>
      <c r="J238" s="70">
        <v>167.72</v>
      </c>
    </row>
    <row r="239" spans="1:10">
      <c r="A239" s="60" t="s">
        <v>775</v>
      </c>
      <c r="B239" s="36">
        <v>5057</v>
      </c>
      <c r="C239" s="61">
        <v>7</v>
      </c>
      <c r="D239" s="61" t="s">
        <v>62</v>
      </c>
      <c r="E239" s="61">
        <v>69</v>
      </c>
      <c r="F239" s="61" t="s">
        <v>131</v>
      </c>
      <c r="G239" s="61">
        <v>3</v>
      </c>
      <c r="H239" s="68" t="s">
        <v>776</v>
      </c>
      <c r="I239" s="69">
        <v>0.96</v>
      </c>
      <c r="J239" s="70">
        <v>168.08</v>
      </c>
    </row>
    <row r="240" spans="1:10">
      <c r="A240" s="60" t="s">
        <v>777</v>
      </c>
      <c r="B240" s="36">
        <v>5057</v>
      </c>
      <c r="C240" s="61">
        <v>7</v>
      </c>
      <c r="D240" s="61" t="s">
        <v>62</v>
      </c>
      <c r="E240" s="61">
        <v>70</v>
      </c>
      <c r="F240" s="61" t="s">
        <v>131</v>
      </c>
      <c r="G240" s="61">
        <v>1</v>
      </c>
      <c r="H240" s="68" t="s">
        <v>778</v>
      </c>
      <c r="I240" s="69">
        <v>0.57999999999999996</v>
      </c>
      <c r="J240" s="70">
        <v>169.05</v>
      </c>
    </row>
    <row r="241" spans="1:10">
      <c r="A241" s="60" t="s">
        <v>779</v>
      </c>
      <c r="B241" s="36">
        <v>5057</v>
      </c>
      <c r="C241" s="61">
        <v>7</v>
      </c>
      <c r="D241" s="61" t="s">
        <v>62</v>
      </c>
      <c r="E241" s="61">
        <v>70</v>
      </c>
      <c r="F241" s="61" t="s">
        <v>131</v>
      </c>
      <c r="G241" s="61">
        <v>2</v>
      </c>
      <c r="H241" s="68" t="s">
        <v>780</v>
      </c>
      <c r="I241" s="69">
        <v>0.97</v>
      </c>
      <c r="J241" s="70">
        <v>169.63</v>
      </c>
    </row>
    <row r="242" spans="1:10">
      <c r="A242" s="60" t="s">
        <v>781</v>
      </c>
      <c r="B242" s="39">
        <v>5057</v>
      </c>
      <c r="C242" s="61">
        <v>7</v>
      </c>
      <c r="D242" s="61" t="s">
        <v>62</v>
      </c>
      <c r="E242" s="61">
        <v>71</v>
      </c>
      <c r="F242" s="61" t="s">
        <v>131</v>
      </c>
      <c r="G242" s="61">
        <v>1</v>
      </c>
      <c r="H242" s="68" t="s">
        <v>782</v>
      </c>
      <c r="I242" s="69">
        <v>0.83499999999999996</v>
      </c>
      <c r="J242" s="70">
        <v>170.25</v>
      </c>
    </row>
    <row r="243" spans="1:10">
      <c r="A243" s="60" t="s">
        <v>783</v>
      </c>
      <c r="B243" s="36">
        <v>5057</v>
      </c>
      <c r="C243" s="61">
        <v>7</v>
      </c>
      <c r="D243" s="61" t="s">
        <v>62</v>
      </c>
      <c r="E243" s="61">
        <v>71</v>
      </c>
      <c r="F243" s="61" t="s">
        <v>131</v>
      </c>
      <c r="G243" s="61">
        <v>2</v>
      </c>
      <c r="H243" s="68" t="s">
        <v>784</v>
      </c>
      <c r="I243" s="69">
        <v>0.84</v>
      </c>
      <c r="J243" s="70">
        <v>171.08500000000001</v>
      </c>
    </row>
    <row r="244" spans="1:10">
      <c r="A244" s="60" t="s">
        <v>785</v>
      </c>
      <c r="B244" s="36">
        <v>5057</v>
      </c>
      <c r="C244" s="61">
        <v>7</v>
      </c>
      <c r="D244" s="61" t="s">
        <v>62</v>
      </c>
      <c r="E244" s="61">
        <v>72</v>
      </c>
      <c r="F244" s="61" t="s">
        <v>131</v>
      </c>
      <c r="G244" s="61">
        <v>1</v>
      </c>
      <c r="H244" s="68" t="s">
        <v>786</v>
      </c>
      <c r="I244" s="69">
        <v>0.97499999999999998</v>
      </c>
      <c r="J244" s="70">
        <v>171.65</v>
      </c>
    </row>
    <row r="245" spans="1:10">
      <c r="A245" s="60" t="s">
        <v>787</v>
      </c>
      <c r="B245" s="36">
        <v>5057</v>
      </c>
      <c r="C245" s="61">
        <v>7</v>
      </c>
      <c r="D245" s="61" t="s">
        <v>62</v>
      </c>
      <c r="E245" s="61">
        <v>72</v>
      </c>
      <c r="F245" s="61" t="s">
        <v>131</v>
      </c>
      <c r="G245" s="61">
        <v>2</v>
      </c>
      <c r="H245" s="68" t="s">
        <v>788</v>
      </c>
      <c r="I245" s="69">
        <v>0.76</v>
      </c>
      <c r="J245" s="70">
        <v>172.625</v>
      </c>
    </row>
    <row r="246" spans="1:10">
      <c r="A246" s="60" t="s">
        <v>789</v>
      </c>
      <c r="B246" s="36">
        <v>5057</v>
      </c>
      <c r="C246" s="61">
        <v>7</v>
      </c>
      <c r="D246" s="61" t="s">
        <v>62</v>
      </c>
      <c r="E246" s="61">
        <v>72</v>
      </c>
      <c r="F246" s="61" t="s">
        <v>131</v>
      </c>
      <c r="G246" s="61">
        <v>3</v>
      </c>
      <c r="H246" s="68" t="s">
        <v>790</v>
      </c>
      <c r="I246" s="69">
        <v>0.32500000000000001</v>
      </c>
      <c r="J246" s="70">
        <v>173.38499999999999</v>
      </c>
    </row>
    <row r="247" spans="1:10">
      <c r="A247" s="60" t="s">
        <v>791</v>
      </c>
      <c r="B247" s="36">
        <v>5057</v>
      </c>
      <c r="C247" s="61">
        <v>7</v>
      </c>
      <c r="D247" s="61" t="s">
        <v>62</v>
      </c>
      <c r="E247" s="61">
        <v>73</v>
      </c>
      <c r="F247" s="61" t="s">
        <v>131</v>
      </c>
      <c r="G247" s="61">
        <v>1</v>
      </c>
      <c r="H247" s="68" t="s">
        <v>792</v>
      </c>
      <c r="I247" s="69">
        <v>0.94</v>
      </c>
      <c r="J247" s="70">
        <v>173.25</v>
      </c>
    </row>
    <row r="248" spans="1:10">
      <c r="A248" s="60" t="s">
        <v>793</v>
      </c>
      <c r="B248" s="36">
        <v>5057</v>
      </c>
      <c r="C248" s="61">
        <v>7</v>
      </c>
      <c r="D248" s="61" t="s">
        <v>62</v>
      </c>
      <c r="E248" s="61">
        <v>73</v>
      </c>
      <c r="F248" s="61" t="s">
        <v>131</v>
      </c>
      <c r="G248" s="61">
        <v>2</v>
      </c>
      <c r="H248" s="68" t="s">
        <v>794</v>
      </c>
      <c r="I248" s="69">
        <v>0.56000000000000005</v>
      </c>
      <c r="J248" s="70">
        <v>174.19</v>
      </c>
    </row>
    <row r="249" spans="1:10">
      <c r="A249" s="60" t="s">
        <v>795</v>
      </c>
      <c r="B249" s="36">
        <v>5057</v>
      </c>
      <c r="C249" s="61">
        <v>7</v>
      </c>
      <c r="D249" s="61" t="s">
        <v>62</v>
      </c>
      <c r="E249" s="61">
        <v>73</v>
      </c>
      <c r="F249" s="61" t="s">
        <v>131</v>
      </c>
      <c r="G249" s="61">
        <v>3</v>
      </c>
      <c r="H249" s="68" t="s">
        <v>796</v>
      </c>
      <c r="I249" s="69">
        <v>0.94</v>
      </c>
      <c r="J249" s="70">
        <v>174.75</v>
      </c>
    </row>
    <row r="250" spans="1:10">
      <c r="A250" s="60" t="s">
        <v>797</v>
      </c>
      <c r="B250" s="36">
        <v>5057</v>
      </c>
      <c r="C250" s="61">
        <v>7</v>
      </c>
      <c r="D250" s="61" t="s">
        <v>62</v>
      </c>
      <c r="E250" s="61">
        <v>73</v>
      </c>
      <c r="F250" s="61" t="s">
        <v>131</v>
      </c>
      <c r="G250" s="61">
        <v>4</v>
      </c>
      <c r="H250" s="68" t="s">
        <v>798</v>
      </c>
      <c r="I250" s="69">
        <v>0.82499999999999996</v>
      </c>
      <c r="J250" s="70">
        <v>175.69</v>
      </c>
    </row>
    <row r="251" spans="1:10">
      <c r="A251" s="60" t="s">
        <v>799</v>
      </c>
      <c r="B251" s="36">
        <v>5057</v>
      </c>
      <c r="C251" s="61">
        <v>7</v>
      </c>
      <c r="D251" s="61" t="s">
        <v>62</v>
      </c>
      <c r="E251" s="61">
        <v>74</v>
      </c>
      <c r="F251" s="61" t="s">
        <v>131</v>
      </c>
      <c r="G251" s="61">
        <v>1</v>
      </c>
      <c r="H251" s="68" t="s">
        <v>800</v>
      </c>
      <c r="I251" s="69">
        <v>0.37</v>
      </c>
      <c r="J251" s="70">
        <v>175.9</v>
      </c>
    </row>
    <row r="252" spans="1:10">
      <c r="A252" s="60" t="s">
        <v>801</v>
      </c>
      <c r="B252" s="36">
        <v>5057</v>
      </c>
      <c r="C252" s="61">
        <v>7</v>
      </c>
      <c r="D252" s="61" t="s">
        <v>62</v>
      </c>
      <c r="E252" s="61">
        <v>75</v>
      </c>
      <c r="F252" s="61" t="s">
        <v>131</v>
      </c>
      <c r="G252" s="61">
        <v>1</v>
      </c>
      <c r="H252" s="68" t="s">
        <v>802</v>
      </c>
      <c r="I252" s="69">
        <v>0.76</v>
      </c>
      <c r="J252" s="70">
        <v>176.25</v>
      </c>
    </row>
    <row r="253" spans="1:10">
      <c r="A253" s="60" t="s">
        <v>803</v>
      </c>
      <c r="B253" s="36">
        <v>5057</v>
      </c>
      <c r="C253" s="61">
        <v>7</v>
      </c>
      <c r="D253" s="61" t="s">
        <v>62</v>
      </c>
      <c r="E253" s="61">
        <v>75</v>
      </c>
      <c r="F253" s="61" t="s">
        <v>131</v>
      </c>
      <c r="G253" s="61">
        <v>2</v>
      </c>
      <c r="H253" s="68" t="s">
        <v>804</v>
      </c>
      <c r="I253" s="69">
        <v>0.93</v>
      </c>
      <c r="J253" s="70">
        <v>177.01</v>
      </c>
    </row>
    <row r="254" spans="1:10">
      <c r="A254" s="60" t="s">
        <v>805</v>
      </c>
      <c r="B254" s="36">
        <v>5057</v>
      </c>
      <c r="C254" s="61">
        <v>7</v>
      </c>
      <c r="D254" s="61" t="s">
        <v>62</v>
      </c>
      <c r="E254" s="61">
        <v>75</v>
      </c>
      <c r="F254" s="61" t="s">
        <v>131</v>
      </c>
      <c r="G254" s="61">
        <v>3</v>
      </c>
      <c r="H254" s="68" t="s">
        <v>806</v>
      </c>
      <c r="I254" s="69">
        <v>0.745</v>
      </c>
      <c r="J254" s="70">
        <v>177.94</v>
      </c>
    </row>
    <row r="255" spans="1:10">
      <c r="A255" s="60" t="s">
        <v>807</v>
      </c>
      <c r="B255" s="36">
        <v>5057</v>
      </c>
      <c r="C255" s="61">
        <v>7</v>
      </c>
      <c r="D255" s="61" t="s">
        <v>62</v>
      </c>
      <c r="E255" s="61">
        <v>75</v>
      </c>
      <c r="F255" s="61" t="s">
        <v>131</v>
      </c>
      <c r="G255" s="61">
        <v>4</v>
      </c>
      <c r="H255" s="68" t="s">
        <v>808</v>
      </c>
      <c r="I255" s="69">
        <v>0.68</v>
      </c>
      <c r="J255" s="70">
        <v>178.685</v>
      </c>
    </row>
    <row r="256" spans="1:10">
      <c r="A256" s="60" t="s">
        <v>809</v>
      </c>
      <c r="B256" s="36">
        <v>5057</v>
      </c>
      <c r="C256" s="61">
        <v>7</v>
      </c>
      <c r="D256" s="61" t="s">
        <v>62</v>
      </c>
      <c r="E256" s="61">
        <v>76</v>
      </c>
      <c r="F256" s="61" t="s">
        <v>131</v>
      </c>
      <c r="G256" s="61">
        <v>1</v>
      </c>
      <c r="H256" s="68" t="s">
        <v>810</v>
      </c>
      <c r="I256" s="69">
        <v>0.71</v>
      </c>
      <c r="J256" s="70">
        <v>179.25</v>
      </c>
    </row>
    <row r="257" spans="1:10">
      <c r="A257" s="60" t="s">
        <v>811</v>
      </c>
      <c r="B257" s="36">
        <v>5057</v>
      </c>
      <c r="C257" s="61">
        <v>7</v>
      </c>
      <c r="D257" s="61" t="s">
        <v>62</v>
      </c>
      <c r="E257" s="61">
        <v>76</v>
      </c>
      <c r="F257" s="61" t="s">
        <v>131</v>
      </c>
      <c r="G257" s="61">
        <v>2</v>
      </c>
      <c r="H257" s="68" t="s">
        <v>812</v>
      </c>
      <c r="I257" s="69">
        <v>0.97</v>
      </c>
      <c r="J257" s="70">
        <v>179.96</v>
      </c>
    </row>
    <row r="258" spans="1:10">
      <c r="A258" s="60" t="s">
        <v>813</v>
      </c>
      <c r="B258" s="36">
        <v>5057</v>
      </c>
      <c r="C258" s="61">
        <v>7</v>
      </c>
      <c r="D258" s="61" t="s">
        <v>62</v>
      </c>
      <c r="E258" s="61">
        <v>76</v>
      </c>
      <c r="F258" s="61" t="s">
        <v>131</v>
      </c>
      <c r="G258" s="61">
        <v>3</v>
      </c>
      <c r="H258" s="68" t="s">
        <v>814</v>
      </c>
      <c r="I258" s="69">
        <v>0.91500000000000004</v>
      </c>
      <c r="J258" s="70">
        <v>180.93</v>
      </c>
    </row>
    <row r="259" spans="1:10">
      <c r="A259" s="60" t="s">
        <v>815</v>
      </c>
      <c r="B259" s="36">
        <v>5057</v>
      </c>
      <c r="C259" s="61">
        <v>7</v>
      </c>
      <c r="D259" s="61" t="s">
        <v>62</v>
      </c>
      <c r="E259" s="61">
        <v>76</v>
      </c>
      <c r="F259" s="61" t="s">
        <v>131</v>
      </c>
      <c r="G259" s="61">
        <v>4</v>
      </c>
      <c r="H259" s="68" t="s">
        <v>816</v>
      </c>
      <c r="I259" s="69">
        <v>0.61</v>
      </c>
      <c r="J259" s="70">
        <v>181.845</v>
      </c>
    </row>
    <row r="260" spans="1:10">
      <c r="A260" s="60" t="s">
        <v>817</v>
      </c>
      <c r="B260" s="36">
        <v>5057</v>
      </c>
      <c r="C260" s="61">
        <v>7</v>
      </c>
      <c r="D260" s="61" t="s">
        <v>62</v>
      </c>
      <c r="E260" s="61">
        <v>77</v>
      </c>
      <c r="F260" s="61" t="s">
        <v>131</v>
      </c>
      <c r="G260" s="61">
        <v>1</v>
      </c>
      <c r="H260" s="68" t="s">
        <v>818</v>
      </c>
      <c r="I260" s="69">
        <v>0.81499999999999995</v>
      </c>
      <c r="J260" s="70">
        <v>182.25</v>
      </c>
    </row>
    <row r="261" spans="1:10">
      <c r="A261" s="60" t="s">
        <v>819</v>
      </c>
      <c r="B261" s="36">
        <v>5057</v>
      </c>
      <c r="C261" s="61">
        <v>7</v>
      </c>
      <c r="D261" s="61" t="s">
        <v>62</v>
      </c>
      <c r="E261" s="61">
        <v>77</v>
      </c>
      <c r="F261" s="61" t="s">
        <v>131</v>
      </c>
      <c r="G261" s="61">
        <v>2</v>
      </c>
      <c r="H261" s="68" t="s">
        <v>820</v>
      </c>
      <c r="I261" s="69">
        <v>0.85</v>
      </c>
      <c r="J261" s="70">
        <v>183.065</v>
      </c>
    </row>
    <row r="262" spans="1:10">
      <c r="A262" s="60" t="s">
        <v>821</v>
      </c>
      <c r="B262" s="36">
        <v>5057</v>
      </c>
      <c r="C262" s="61">
        <v>7</v>
      </c>
      <c r="D262" s="61" t="s">
        <v>62</v>
      </c>
      <c r="E262" s="61">
        <v>78</v>
      </c>
      <c r="F262" s="61" t="s">
        <v>131</v>
      </c>
      <c r="G262" s="61">
        <v>1</v>
      </c>
      <c r="H262" s="68" t="s">
        <v>822</v>
      </c>
      <c r="I262" s="69">
        <v>0.94</v>
      </c>
      <c r="J262" s="70">
        <v>183.75</v>
      </c>
    </row>
    <row r="263" spans="1:10">
      <c r="A263" s="60" t="s">
        <v>823</v>
      </c>
      <c r="B263" s="36">
        <v>5057</v>
      </c>
      <c r="C263" s="61">
        <v>7</v>
      </c>
      <c r="D263" s="61" t="s">
        <v>62</v>
      </c>
      <c r="E263" s="61">
        <v>78</v>
      </c>
      <c r="F263" s="61" t="s">
        <v>131</v>
      </c>
      <c r="G263" s="61">
        <v>2</v>
      </c>
      <c r="H263" s="68" t="s">
        <v>824</v>
      </c>
      <c r="I263" s="69">
        <v>0.61499999999999999</v>
      </c>
      <c r="J263" s="70">
        <v>184.69</v>
      </c>
    </row>
    <row r="264" spans="1:10">
      <c r="A264" s="60" t="s">
        <v>825</v>
      </c>
      <c r="B264" s="36">
        <v>5057</v>
      </c>
      <c r="C264" s="61">
        <v>7</v>
      </c>
      <c r="D264" s="61" t="s">
        <v>62</v>
      </c>
      <c r="E264" s="61">
        <v>79</v>
      </c>
      <c r="F264" s="61" t="s">
        <v>131</v>
      </c>
      <c r="G264" s="61">
        <v>1</v>
      </c>
      <c r="H264" s="68" t="s">
        <v>826</v>
      </c>
      <c r="I264" s="69">
        <v>0.73</v>
      </c>
      <c r="J264" s="70">
        <v>185.25</v>
      </c>
    </row>
    <row r="265" spans="1:10">
      <c r="A265" s="60" t="s">
        <v>827</v>
      </c>
      <c r="B265" s="36">
        <v>5057</v>
      </c>
      <c r="C265" s="61">
        <v>7</v>
      </c>
      <c r="D265" s="61" t="s">
        <v>62</v>
      </c>
      <c r="E265" s="61">
        <v>79</v>
      </c>
      <c r="F265" s="61" t="s">
        <v>131</v>
      </c>
      <c r="G265" s="61">
        <v>2</v>
      </c>
      <c r="H265" s="68" t="s">
        <v>828</v>
      </c>
      <c r="I265" s="69">
        <v>0.755</v>
      </c>
      <c r="J265" s="70">
        <v>185.98</v>
      </c>
    </row>
    <row r="266" spans="1:10">
      <c r="A266" s="60" t="s">
        <v>829</v>
      </c>
      <c r="B266" s="39">
        <v>5057</v>
      </c>
      <c r="C266" s="61">
        <v>7</v>
      </c>
      <c r="D266" s="61" t="s">
        <v>62</v>
      </c>
      <c r="E266" s="61">
        <v>79</v>
      </c>
      <c r="F266" s="61" t="s">
        <v>131</v>
      </c>
      <c r="G266" s="61">
        <v>3</v>
      </c>
      <c r="H266" s="68" t="s">
        <v>830</v>
      </c>
      <c r="I266" s="69">
        <v>0.97499999999999998</v>
      </c>
      <c r="J266" s="70">
        <v>186.73500000000001</v>
      </c>
    </row>
    <row r="267" spans="1:10">
      <c r="A267" s="60" t="s">
        <v>831</v>
      </c>
      <c r="B267" s="36">
        <v>5057</v>
      </c>
      <c r="C267" s="61">
        <v>7</v>
      </c>
      <c r="D267" s="61" t="s">
        <v>62</v>
      </c>
      <c r="E267" s="61">
        <v>79</v>
      </c>
      <c r="F267" s="61" t="s">
        <v>131</v>
      </c>
      <c r="G267" s="61">
        <v>4</v>
      </c>
      <c r="H267" s="68" t="s">
        <v>832</v>
      </c>
      <c r="I267" s="69">
        <v>0.73499999999999999</v>
      </c>
      <c r="J267" s="70">
        <v>187.71</v>
      </c>
    </row>
    <row r="268" spans="1:10">
      <c r="A268" s="60" t="s">
        <v>833</v>
      </c>
      <c r="B268" s="36">
        <v>5057</v>
      </c>
      <c r="C268" s="61">
        <v>7</v>
      </c>
      <c r="D268" s="61" t="s">
        <v>62</v>
      </c>
      <c r="E268" s="61">
        <v>80</v>
      </c>
      <c r="F268" s="61" t="s">
        <v>131</v>
      </c>
      <c r="G268" s="61">
        <v>1</v>
      </c>
      <c r="H268" s="68" t="s">
        <v>834</v>
      </c>
      <c r="I268" s="69">
        <v>0.92500000000000004</v>
      </c>
      <c r="J268" s="70">
        <v>188.25</v>
      </c>
    </row>
    <row r="269" spans="1:10">
      <c r="A269" s="60" t="s">
        <v>835</v>
      </c>
      <c r="B269" s="36">
        <v>5057</v>
      </c>
      <c r="C269" s="61">
        <v>7</v>
      </c>
      <c r="D269" s="61" t="s">
        <v>62</v>
      </c>
      <c r="E269" s="61">
        <v>80</v>
      </c>
      <c r="F269" s="61" t="s">
        <v>131</v>
      </c>
      <c r="G269" s="61">
        <v>2</v>
      </c>
      <c r="H269" s="68" t="s">
        <v>836</v>
      </c>
      <c r="I269" s="69">
        <v>0.76</v>
      </c>
      <c r="J269" s="70">
        <v>189.17500000000001</v>
      </c>
    </row>
    <row r="270" spans="1:10">
      <c r="A270" s="60" t="s">
        <v>837</v>
      </c>
      <c r="B270" s="36">
        <v>5057</v>
      </c>
      <c r="C270" s="61">
        <v>7</v>
      </c>
      <c r="D270" s="61" t="s">
        <v>62</v>
      </c>
      <c r="E270" s="61">
        <v>80</v>
      </c>
      <c r="F270" s="61" t="s">
        <v>131</v>
      </c>
      <c r="G270" s="61">
        <v>3</v>
      </c>
      <c r="H270" s="68" t="s">
        <v>838</v>
      </c>
      <c r="I270" s="69">
        <v>0.8</v>
      </c>
      <c r="J270" s="70">
        <v>189.935</v>
      </c>
    </row>
    <row r="271" spans="1:10">
      <c r="A271" s="60" t="s">
        <v>839</v>
      </c>
      <c r="B271" s="39">
        <v>5057</v>
      </c>
      <c r="C271" s="61">
        <v>7</v>
      </c>
      <c r="D271" s="61" t="s">
        <v>62</v>
      </c>
      <c r="E271" s="61">
        <v>80</v>
      </c>
      <c r="F271" s="61" t="s">
        <v>131</v>
      </c>
      <c r="G271" s="61">
        <v>4</v>
      </c>
      <c r="H271" s="68" t="s">
        <v>840</v>
      </c>
      <c r="I271" s="69">
        <v>0.74</v>
      </c>
      <c r="J271" s="70">
        <v>190.73500000000001</v>
      </c>
    </row>
    <row r="272" spans="1:10">
      <c r="A272" s="60" t="s">
        <v>841</v>
      </c>
      <c r="B272" s="36">
        <v>5057</v>
      </c>
      <c r="C272" s="61">
        <v>7</v>
      </c>
      <c r="D272" s="61" t="s">
        <v>62</v>
      </c>
      <c r="E272" s="61">
        <v>81</v>
      </c>
      <c r="F272" s="61" t="s">
        <v>131</v>
      </c>
      <c r="G272" s="61">
        <v>1</v>
      </c>
      <c r="H272" s="68" t="s">
        <v>842</v>
      </c>
      <c r="I272" s="69">
        <v>0.34</v>
      </c>
      <c r="J272" s="70">
        <v>190.95</v>
      </c>
    </row>
    <row r="273" spans="1:10">
      <c r="A273" s="60" t="s">
        <v>843</v>
      </c>
      <c r="B273" s="36">
        <v>5057</v>
      </c>
      <c r="C273" s="61">
        <v>7</v>
      </c>
      <c r="D273" s="61" t="s">
        <v>62</v>
      </c>
      <c r="E273" s="61">
        <v>82</v>
      </c>
      <c r="F273" s="61" t="s">
        <v>131</v>
      </c>
      <c r="G273" s="61">
        <v>1</v>
      </c>
      <c r="H273" s="68" t="s">
        <v>844</v>
      </c>
      <c r="I273" s="69">
        <v>0.71</v>
      </c>
      <c r="J273" s="70">
        <v>191.25</v>
      </c>
    </row>
    <row r="274" spans="1:10">
      <c r="A274" s="60" t="s">
        <v>845</v>
      </c>
      <c r="B274" s="36">
        <v>5057</v>
      </c>
      <c r="C274" s="61">
        <v>7</v>
      </c>
      <c r="D274" s="61" t="s">
        <v>62</v>
      </c>
      <c r="E274" s="61">
        <v>82</v>
      </c>
      <c r="F274" s="61" t="s">
        <v>131</v>
      </c>
      <c r="G274" s="61">
        <v>2</v>
      </c>
      <c r="H274" s="68" t="s">
        <v>846</v>
      </c>
      <c r="I274" s="69">
        <v>0.36</v>
      </c>
      <c r="J274" s="70">
        <v>191.96</v>
      </c>
    </row>
    <row r="275" spans="1:10">
      <c r="A275" s="60" t="s">
        <v>847</v>
      </c>
      <c r="B275" s="36">
        <v>5057</v>
      </c>
      <c r="C275" s="61">
        <v>7</v>
      </c>
      <c r="D275" s="61" t="s">
        <v>62</v>
      </c>
      <c r="E275" s="61">
        <v>83</v>
      </c>
      <c r="F275" s="61" t="s">
        <v>131</v>
      </c>
      <c r="G275" s="61">
        <v>1</v>
      </c>
      <c r="H275" s="68" t="s">
        <v>848</v>
      </c>
      <c r="I275" s="69">
        <v>0.95</v>
      </c>
      <c r="J275" s="70">
        <v>192.25</v>
      </c>
    </row>
    <row r="276" spans="1:10">
      <c r="A276" s="60" t="s">
        <v>849</v>
      </c>
      <c r="B276" s="36">
        <v>5057</v>
      </c>
      <c r="C276" s="61">
        <v>7</v>
      </c>
      <c r="D276" s="61" t="s">
        <v>62</v>
      </c>
      <c r="E276" s="61">
        <v>83</v>
      </c>
      <c r="F276" s="61" t="s">
        <v>131</v>
      </c>
      <c r="G276" s="61">
        <v>2</v>
      </c>
      <c r="H276" s="68" t="s">
        <v>850</v>
      </c>
      <c r="I276" s="69">
        <v>0.98</v>
      </c>
      <c r="J276" s="70">
        <v>193.2</v>
      </c>
    </row>
    <row r="277" spans="1:10">
      <c r="A277" s="60" t="s">
        <v>851</v>
      </c>
      <c r="B277" s="36">
        <v>5057</v>
      </c>
      <c r="C277" s="61">
        <v>7</v>
      </c>
      <c r="D277" s="61" t="s">
        <v>62</v>
      </c>
      <c r="E277" s="61">
        <v>84</v>
      </c>
      <c r="F277" s="61" t="s">
        <v>131</v>
      </c>
      <c r="G277" s="61">
        <v>1</v>
      </c>
      <c r="H277" s="68" t="s">
        <v>852</v>
      </c>
      <c r="I277" s="69">
        <v>0.26500000000000001</v>
      </c>
      <c r="J277" s="70">
        <v>194</v>
      </c>
    </row>
    <row r="278" spans="1:10">
      <c r="A278" s="60" t="s">
        <v>853</v>
      </c>
      <c r="B278" s="36">
        <v>5057</v>
      </c>
      <c r="C278" s="61">
        <v>7</v>
      </c>
      <c r="D278" s="61" t="s">
        <v>62</v>
      </c>
      <c r="E278" s="61">
        <v>85</v>
      </c>
      <c r="F278" s="61" t="s">
        <v>131</v>
      </c>
      <c r="G278" s="61">
        <v>1</v>
      </c>
      <c r="H278" s="68" t="s">
        <v>854</v>
      </c>
      <c r="I278" s="69">
        <v>0.755</v>
      </c>
      <c r="J278" s="70">
        <v>194.25</v>
      </c>
    </row>
    <row r="279" spans="1:10">
      <c r="A279" s="60" t="s">
        <v>855</v>
      </c>
      <c r="B279" s="36">
        <v>5057</v>
      </c>
      <c r="C279" s="61">
        <v>7</v>
      </c>
      <c r="D279" s="61" t="s">
        <v>62</v>
      </c>
      <c r="E279" s="61">
        <v>85</v>
      </c>
      <c r="F279" s="61" t="s">
        <v>131</v>
      </c>
      <c r="G279" s="61">
        <v>2</v>
      </c>
      <c r="H279" s="68" t="s">
        <v>856</v>
      </c>
      <c r="I279" s="69">
        <v>0.88</v>
      </c>
      <c r="J279" s="70">
        <v>195.005</v>
      </c>
    </row>
    <row r="280" spans="1:10">
      <c r="A280" s="60" t="s">
        <v>857</v>
      </c>
      <c r="B280" s="36">
        <v>5057</v>
      </c>
      <c r="C280" s="61">
        <v>7</v>
      </c>
      <c r="D280" s="61" t="s">
        <v>62</v>
      </c>
      <c r="E280" s="61">
        <v>85</v>
      </c>
      <c r="F280" s="61" t="s">
        <v>131</v>
      </c>
      <c r="G280" s="61">
        <v>3</v>
      </c>
      <c r="H280" s="68" t="s">
        <v>858</v>
      </c>
      <c r="I280" s="69">
        <v>0.71</v>
      </c>
      <c r="J280" s="70">
        <v>195.88499999999999</v>
      </c>
    </row>
    <row r="281" spans="1:10">
      <c r="A281" s="60" t="s">
        <v>859</v>
      </c>
      <c r="B281" s="36">
        <v>5057</v>
      </c>
      <c r="C281" s="61">
        <v>7</v>
      </c>
      <c r="D281" s="61" t="s">
        <v>62</v>
      </c>
      <c r="E281" s="61">
        <v>86</v>
      </c>
      <c r="F281" s="61" t="s">
        <v>131</v>
      </c>
      <c r="G281" s="61">
        <v>1</v>
      </c>
      <c r="H281" s="68" t="s">
        <v>860</v>
      </c>
      <c r="I281" s="69">
        <v>1</v>
      </c>
      <c r="J281" s="70">
        <v>196.25</v>
      </c>
    </row>
    <row r="282" spans="1:10">
      <c r="A282" s="60" t="s">
        <v>861</v>
      </c>
      <c r="B282" s="39">
        <v>5057</v>
      </c>
      <c r="C282" s="61">
        <v>7</v>
      </c>
      <c r="D282" s="61" t="s">
        <v>62</v>
      </c>
      <c r="E282" s="61">
        <v>87</v>
      </c>
      <c r="F282" s="61" t="s">
        <v>131</v>
      </c>
      <c r="G282" s="61">
        <v>1</v>
      </c>
      <c r="H282" s="68" t="s">
        <v>862</v>
      </c>
      <c r="I282" s="69">
        <v>0.97</v>
      </c>
      <c r="J282" s="70">
        <v>197.25</v>
      </c>
    </row>
    <row r="283" spans="1:10">
      <c r="A283" s="60" t="s">
        <v>863</v>
      </c>
      <c r="B283" s="36">
        <v>5057</v>
      </c>
      <c r="C283" s="61">
        <v>7</v>
      </c>
      <c r="D283" s="61" t="s">
        <v>62</v>
      </c>
      <c r="E283" s="61">
        <v>87</v>
      </c>
      <c r="F283" s="61" t="s">
        <v>131</v>
      </c>
      <c r="G283" s="61">
        <v>2</v>
      </c>
      <c r="H283" s="68" t="s">
        <v>864</v>
      </c>
      <c r="I283" s="69">
        <v>0.96</v>
      </c>
      <c r="J283" s="70">
        <v>198.22</v>
      </c>
    </row>
    <row r="284" spans="1:10">
      <c r="A284" s="60" t="s">
        <v>865</v>
      </c>
      <c r="B284" s="36">
        <v>5057</v>
      </c>
      <c r="C284" s="61">
        <v>7</v>
      </c>
      <c r="D284" s="61" t="s">
        <v>62</v>
      </c>
      <c r="E284" s="61">
        <v>87</v>
      </c>
      <c r="F284" s="61" t="s">
        <v>131</v>
      </c>
      <c r="G284" s="61">
        <v>3</v>
      </c>
      <c r="H284" s="68" t="s">
        <v>866</v>
      </c>
      <c r="I284" s="69">
        <v>0.8</v>
      </c>
      <c r="J284" s="70">
        <v>199.18</v>
      </c>
    </row>
    <row r="285" spans="1:10">
      <c r="A285" s="60" t="s">
        <v>867</v>
      </c>
      <c r="B285" s="36">
        <v>5057</v>
      </c>
      <c r="C285" s="61">
        <v>7</v>
      </c>
      <c r="D285" s="61" t="s">
        <v>62</v>
      </c>
      <c r="E285" s="61">
        <v>88</v>
      </c>
      <c r="F285" s="61" t="s">
        <v>131</v>
      </c>
      <c r="G285" s="61">
        <v>1</v>
      </c>
      <c r="H285" s="68" t="s">
        <v>868</v>
      </c>
      <c r="I285" s="69">
        <v>0.67</v>
      </c>
      <c r="J285" s="70">
        <v>199.65</v>
      </c>
    </row>
    <row r="286" spans="1:10">
      <c r="A286" s="60" t="s">
        <v>869</v>
      </c>
      <c r="B286" s="36">
        <v>5057</v>
      </c>
      <c r="C286" s="61">
        <v>7</v>
      </c>
      <c r="D286" s="61" t="s">
        <v>62</v>
      </c>
      <c r="E286" s="61">
        <v>89</v>
      </c>
      <c r="F286" s="61" t="s">
        <v>131</v>
      </c>
      <c r="G286" s="61">
        <v>1</v>
      </c>
      <c r="H286" s="68" t="s">
        <v>870</v>
      </c>
      <c r="I286" s="69">
        <v>0.99</v>
      </c>
      <c r="J286" s="70">
        <v>200.25</v>
      </c>
    </row>
    <row r="287" spans="1:10">
      <c r="A287" s="60" t="s">
        <v>871</v>
      </c>
      <c r="B287" s="36">
        <v>5057</v>
      </c>
      <c r="C287" s="61">
        <v>7</v>
      </c>
      <c r="D287" s="61" t="s">
        <v>62</v>
      </c>
      <c r="E287" s="61">
        <v>89</v>
      </c>
      <c r="F287" s="61" t="s">
        <v>131</v>
      </c>
      <c r="G287" s="61">
        <v>2</v>
      </c>
      <c r="H287" s="68" t="s">
        <v>872</v>
      </c>
      <c r="I287" s="69">
        <v>0.74</v>
      </c>
      <c r="J287" s="70">
        <v>201.24</v>
      </c>
    </row>
    <row r="288" spans="1:10">
      <c r="A288" s="60" t="s">
        <v>873</v>
      </c>
      <c r="B288" s="36">
        <v>5057</v>
      </c>
      <c r="C288" s="61">
        <v>7</v>
      </c>
      <c r="D288" s="61" t="s">
        <v>62</v>
      </c>
      <c r="E288" s="61">
        <v>89</v>
      </c>
      <c r="F288" s="61" t="s">
        <v>131</v>
      </c>
      <c r="G288" s="61">
        <v>3</v>
      </c>
      <c r="H288" s="68" t="s">
        <v>874</v>
      </c>
      <c r="I288" s="69">
        <v>0.51</v>
      </c>
      <c r="J288" s="70">
        <v>201.98</v>
      </c>
    </row>
    <row r="289" spans="1:10">
      <c r="A289" s="60" t="s">
        <v>875</v>
      </c>
      <c r="B289" s="36">
        <v>5057</v>
      </c>
      <c r="C289" s="61">
        <v>7</v>
      </c>
      <c r="D289" s="61" t="s">
        <v>62</v>
      </c>
      <c r="E289" s="61">
        <v>89</v>
      </c>
      <c r="F289" s="61" t="s">
        <v>131</v>
      </c>
      <c r="G289" s="61">
        <v>4</v>
      </c>
      <c r="H289" s="68" t="s">
        <v>876</v>
      </c>
      <c r="I289" s="69">
        <v>0.74</v>
      </c>
      <c r="J289" s="70">
        <v>202.49</v>
      </c>
    </row>
    <row r="290" spans="1:10">
      <c r="A290" s="60" t="s">
        <v>877</v>
      </c>
      <c r="B290" s="36">
        <v>5057</v>
      </c>
      <c r="C290" s="61">
        <v>7</v>
      </c>
      <c r="D290" s="61" t="s">
        <v>62</v>
      </c>
      <c r="E290" s="61">
        <v>90</v>
      </c>
      <c r="F290" s="61" t="s">
        <v>131</v>
      </c>
      <c r="G290" s="61">
        <v>1</v>
      </c>
      <c r="H290" s="68" t="s">
        <v>878</v>
      </c>
      <c r="I290" s="69">
        <v>0.76</v>
      </c>
      <c r="J290" s="70">
        <v>203.25</v>
      </c>
    </row>
    <row r="291" spans="1:10">
      <c r="A291" s="60" t="s">
        <v>879</v>
      </c>
      <c r="B291" s="36">
        <v>5057</v>
      </c>
      <c r="C291" s="61">
        <v>7</v>
      </c>
      <c r="D291" s="61" t="s">
        <v>62</v>
      </c>
      <c r="E291" s="61">
        <v>90</v>
      </c>
      <c r="F291" s="61" t="s">
        <v>131</v>
      </c>
      <c r="G291" s="61">
        <v>2</v>
      </c>
      <c r="H291" s="68" t="s">
        <v>880</v>
      </c>
      <c r="I291" s="69">
        <v>0.92</v>
      </c>
      <c r="J291" s="70">
        <v>204.01</v>
      </c>
    </row>
    <row r="292" spans="1:10">
      <c r="A292" s="60" t="s">
        <v>881</v>
      </c>
      <c r="B292" s="36">
        <v>5057</v>
      </c>
      <c r="C292" s="61">
        <v>7</v>
      </c>
      <c r="D292" s="61" t="s">
        <v>62</v>
      </c>
      <c r="E292" s="61">
        <v>90</v>
      </c>
      <c r="F292" s="61" t="s">
        <v>131</v>
      </c>
      <c r="G292" s="61">
        <v>3</v>
      </c>
      <c r="H292" s="68" t="s">
        <v>882</v>
      </c>
      <c r="I292" s="69">
        <v>0.93</v>
      </c>
      <c r="J292" s="70">
        <v>204.93</v>
      </c>
    </row>
    <row r="293" spans="1:10">
      <c r="A293" s="60" t="s">
        <v>883</v>
      </c>
      <c r="B293" s="36">
        <v>5057</v>
      </c>
      <c r="C293" s="61">
        <v>7</v>
      </c>
      <c r="D293" s="61" t="s">
        <v>62</v>
      </c>
      <c r="E293" s="61">
        <v>90</v>
      </c>
      <c r="F293" s="61" t="s">
        <v>131</v>
      </c>
      <c r="G293" s="61">
        <v>4</v>
      </c>
      <c r="H293" s="68" t="s">
        <v>884</v>
      </c>
      <c r="I293" s="69">
        <v>0.55000000000000004</v>
      </c>
      <c r="J293" s="70">
        <v>205.86</v>
      </c>
    </row>
    <row r="294" spans="1:10">
      <c r="A294" s="60" t="s">
        <v>885</v>
      </c>
      <c r="B294" s="36">
        <v>5057</v>
      </c>
      <c r="C294" s="61">
        <v>7</v>
      </c>
      <c r="D294" s="61" t="s">
        <v>62</v>
      </c>
      <c r="E294" s="61">
        <v>91</v>
      </c>
      <c r="F294" s="61" t="s">
        <v>131</v>
      </c>
      <c r="G294" s="61">
        <v>1</v>
      </c>
      <c r="H294" s="68" t="s">
        <v>886</v>
      </c>
      <c r="I294" s="69">
        <v>0.75</v>
      </c>
      <c r="J294" s="70">
        <v>206.25</v>
      </c>
    </row>
    <row r="295" spans="1:10">
      <c r="A295" s="60" t="s">
        <v>887</v>
      </c>
      <c r="B295" s="39">
        <v>5057</v>
      </c>
      <c r="C295" s="61">
        <v>7</v>
      </c>
      <c r="D295" s="61" t="s">
        <v>62</v>
      </c>
      <c r="E295" s="61">
        <v>91</v>
      </c>
      <c r="F295" s="61" t="s">
        <v>131</v>
      </c>
      <c r="G295" s="61">
        <v>2</v>
      </c>
      <c r="H295" s="68" t="s">
        <v>888</v>
      </c>
      <c r="I295" s="69">
        <v>0.76500000000000001</v>
      </c>
      <c r="J295" s="70">
        <v>207</v>
      </c>
    </row>
    <row r="296" spans="1:10">
      <c r="A296" s="60" t="s">
        <v>889</v>
      </c>
      <c r="B296" s="39">
        <v>5057</v>
      </c>
      <c r="C296" s="61">
        <v>7</v>
      </c>
      <c r="D296" s="61" t="s">
        <v>62</v>
      </c>
      <c r="E296" s="61">
        <v>91</v>
      </c>
      <c r="F296" s="61" t="s">
        <v>131</v>
      </c>
      <c r="G296" s="61">
        <v>3</v>
      </c>
      <c r="H296" s="68" t="s">
        <v>890</v>
      </c>
      <c r="I296" s="69">
        <v>0.72499999999999998</v>
      </c>
      <c r="J296" s="70">
        <v>207.76499999999999</v>
      </c>
    </row>
    <row r="297" spans="1:10">
      <c r="A297" s="60" t="s">
        <v>891</v>
      </c>
      <c r="B297" s="36">
        <v>5057</v>
      </c>
      <c r="C297" s="61">
        <v>7</v>
      </c>
      <c r="D297" s="61" t="s">
        <v>62</v>
      </c>
      <c r="E297" s="61">
        <v>91</v>
      </c>
      <c r="F297" s="61" t="s">
        <v>131</v>
      </c>
      <c r="G297" s="61">
        <v>4</v>
      </c>
      <c r="H297" s="68" t="s">
        <v>892</v>
      </c>
      <c r="I297" s="69">
        <v>0.79500000000000004</v>
      </c>
      <c r="J297" s="70">
        <v>208.49</v>
      </c>
    </row>
    <row r="298" spans="1:10">
      <c r="A298" s="60" t="s">
        <v>893</v>
      </c>
      <c r="B298" s="36">
        <v>5057</v>
      </c>
      <c r="C298" s="61">
        <v>7</v>
      </c>
      <c r="D298" s="61" t="s">
        <v>62</v>
      </c>
      <c r="E298" s="61">
        <v>92</v>
      </c>
      <c r="F298" s="61" t="s">
        <v>131</v>
      </c>
      <c r="G298" s="61">
        <v>1</v>
      </c>
      <c r="H298" s="68" t="s">
        <v>894</v>
      </c>
      <c r="I298" s="69">
        <v>0.91</v>
      </c>
      <c r="J298" s="70">
        <v>209.25</v>
      </c>
    </row>
    <row r="299" spans="1:10">
      <c r="A299" s="60" t="s">
        <v>895</v>
      </c>
      <c r="B299" s="36">
        <v>5057</v>
      </c>
      <c r="C299" s="61">
        <v>7</v>
      </c>
      <c r="D299" s="61" t="s">
        <v>62</v>
      </c>
      <c r="E299" s="61">
        <v>92</v>
      </c>
      <c r="F299" s="61" t="s">
        <v>131</v>
      </c>
      <c r="G299" s="61">
        <v>2</v>
      </c>
      <c r="H299" s="68" t="s">
        <v>896</v>
      </c>
      <c r="I299" s="69">
        <v>0.59</v>
      </c>
      <c r="J299" s="70">
        <v>210.16</v>
      </c>
    </row>
    <row r="300" spans="1:10">
      <c r="A300" s="60" t="s">
        <v>897</v>
      </c>
      <c r="B300" s="39">
        <v>5057</v>
      </c>
      <c r="C300" s="61">
        <v>7</v>
      </c>
      <c r="D300" s="61" t="s">
        <v>62</v>
      </c>
      <c r="E300" s="61">
        <v>92</v>
      </c>
      <c r="F300" s="61" t="s">
        <v>131</v>
      </c>
      <c r="G300" s="61">
        <v>3</v>
      </c>
      <c r="H300" s="68" t="s">
        <v>898</v>
      </c>
      <c r="I300" s="69">
        <v>0.85499999999999998</v>
      </c>
      <c r="J300" s="70">
        <v>210.75</v>
      </c>
    </row>
    <row r="301" spans="1:10">
      <c r="A301" s="60" t="s">
        <v>899</v>
      </c>
      <c r="B301" s="36">
        <v>5057</v>
      </c>
      <c r="C301" s="61">
        <v>7</v>
      </c>
      <c r="D301" s="61" t="s">
        <v>62</v>
      </c>
      <c r="E301" s="61">
        <v>92</v>
      </c>
      <c r="F301" s="61" t="s">
        <v>131</v>
      </c>
      <c r="G301" s="61">
        <v>4</v>
      </c>
      <c r="H301" s="68" t="s">
        <v>900</v>
      </c>
      <c r="I301" s="69">
        <v>0.84</v>
      </c>
      <c r="J301" s="70">
        <v>211.60499999999999</v>
      </c>
    </row>
    <row r="302" spans="1:10">
      <c r="A302" s="60" t="s">
        <v>901</v>
      </c>
      <c r="B302" s="36">
        <v>5057</v>
      </c>
      <c r="C302" s="61">
        <v>7</v>
      </c>
      <c r="D302" s="61" t="s">
        <v>62</v>
      </c>
      <c r="E302" s="61">
        <v>93</v>
      </c>
      <c r="F302" s="61" t="s">
        <v>131</v>
      </c>
      <c r="G302" s="61">
        <v>1</v>
      </c>
      <c r="H302" s="68" t="s">
        <v>902</v>
      </c>
      <c r="I302" s="69">
        <v>0.79500000000000004</v>
      </c>
      <c r="J302" s="70">
        <v>212.25</v>
      </c>
    </row>
    <row r="303" spans="1:10">
      <c r="A303" s="60" t="s">
        <v>903</v>
      </c>
      <c r="B303" s="36">
        <v>5057</v>
      </c>
      <c r="C303" s="61">
        <v>7</v>
      </c>
      <c r="D303" s="61" t="s">
        <v>62</v>
      </c>
      <c r="E303" s="61">
        <v>93</v>
      </c>
      <c r="F303" s="61" t="s">
        <v>131</v>
      </c>
      <c r="G303" s="61">
        <v>2</v>
      </c>
      <c r="H303" s="68" t="s">
        <v>904</v>
      </c>
      <c r="I303" s="69">
        <v>0.75</v>
      </c>
      <c r="J303" s="70">
        <v>213.04499999999999</v>
      </c>
    </row>
    <row r="304" spans="1:10">
      <c r="A304" s="60" t="s">
        <v>905</v>
      </c>
      <c r="B304" s="36">
        <v>5057</v>
      </c>
      <c r="C304" s="61">
        <v>7</v>
      </c>
      <c r="D304" s="61" t="s">
        <v>62</v>
      </c>
      <c r="E304" s="61">
        <v>93</v>
      </c>
      <c r="F304" s="61" t="s">
        <v>131</v>
      </c>
      <c r="G304" s="61">
        <v>3</v>
      </c>
      <c r="H304" s="68" t="s">
        <v>906</v>
      </c>
      <c r="I304" s="69">
        <v>0.73499999999999999</v>
      </c>
      <c r="J304" s="70">
        <v>213.79499999999999</v>
      </c>
    </row>
    <row r="305" spans="1:10">
      <c r="A305" s="60" t="s">
        <v>907</v>
      </c>
      <c r="B305" s="36">
        <v>5057</v>
      </c>
      <c r="C305" s="61">
        <v>7</v>
      </c>
      <c r="D305" s="61" t="s">
        <v>62</v>
      </c>
      <c r="E305" s="61">
        <v>93</v>
      </c>
      <c r="F305" s="61" t="s">
        <v>131</v>
      </c>
      <c r="G305" s="61">
        <v>4</v>
      </c>
      <c r="H305" s="68" t="s">
        <v>908</v>
      </c>
      <c r="I305" s="69">
        <v>0.83</v>
      </c>
      <c r="J305" s="70">
        <v>214.53</v>
      </c>
    </row>
    <row r="306" spans="1:10">
      <c r="A306" s="60" t="s">
        <v>909</v>
      </c>
      <c r="B306" s="36">
        <v>5057</v>
      </c>
      <c r="C306" s="61">
        <v>7</v>
      </c>
      <c r="D306" s="61" t="s">
        <v>62</v>
      </c>
      <c r="E306" s="61">
        <v>94</v>
      </c>
      <c r="F306" s="61" t="s">
        <v>131</v>
      </c>
      <c r="G306" s="61">
        <v>1</v>
      </c>
      <c r="H306" s="68" t="s">
        <v>910</v>
      </c>
      <c r="I306" s="69">
        <v>0.91</v>
      </c>
      <c r="J306" s="70">
        <v>215.25</v>
      </c>
    </row>
    <row r="307" spans="1:10">
      <c r="A307" s="60" t="s">
        <v>911</v>
      </c>
      <c r="B307" s="39">
        <v>5057</v>
      </c>
      <c r="C307" s="61">
        <v>7</v>
      </c>
      <c r="D307" s="61" t="s">
        <v>62</v>
      </c>
      <c r="E307" s="61">
        <v>94</v>
      </c>
      <c r="F307" s="61" t="s">
        <v>131</v>
      </c>
      <c r="G307" s="61">
        <v>2</v>
      </c>
      <c r="H307" s="68" t="s">
        <v>912</v>
      </c>
      <c r="I307" s="69">
        <v>0.88500000000000001</v>
      </c>
      <c r="J307" s="70">
        <v>216.16</v>
      </c>
    </row>
    <row r="308" spans="1:10">
      <c r="A308" s="60" t="s">
        <v>913</v>
      </c>
      <c r="B308" s="36">
        <v>5057</v>
      </c>
      <c r="C308" s="61">
        <v>7</v>
      </c>
      <c r="D308" s="61" t="s">
        <v>62</v>
      </c>
      <c r="E308" s="61">
        <v>94</v>
      </c>
      <c r="F308" s="61" t="s">
        <v>131</v>
      </c>
      <c r="G308" s="61">
        <v>3</v>
      </c>
      <c r="H308" s="68" t="s">
        <v>914</v>
      </c>
      <c r="I308" s="69">
        <v>0.66500000000000004</v>
      </c>
      <c r="J308" s="70">
        <v>217.04499999999999</v>
      </c>
    </row>
    <row r="309" spans="1:10">
      <c r="A309" s="60" t="s">
        <v>915</v>
      </c>
      <c r="B309" s="36">
        <v>5057</v>
      </c>
      <c r="C309" s="61">
        <v>7</v>
      </c>
      <c r="D309" s="61" t="s">
        <v>62</v>
      </c>
      <c r="E309" s="61">
        <v>94</v>
      </c>
      <c r="F309" s="61" t="s">
        <v>131</v>
      </c>
      <c r="G309" s="61">
        <v>4</v>
      </c>
      <c r="H309" s="68" t="s">
        <v>916</v>
      </c>
      <c r="I309" s="69">
        <v>0.61499999999999999</v>
      </c>
      <c r="J309" s="70">
        <v>217.71</v>
      </c>
    </row>
    <row r="310" spans="1:10">
      <c r="A310" s="60" t="s">
        <v>917</v>
      </c>
      <c r="B310" s="36">
        <v>5057</v>
      </c>
      <c r="C310" s="61">
        <v>7</v>
      </c>
      <c r="D310" s="61" t="s">
        <v>62</v>
      </c>
      <c r="E310" s="61">
        <v>95</v>
      </c>
      <c r="F310" s="61" t="s">
        <v>131</v>
      </c>
      <c r="G310" s="61">
        <v>1</v>
      </c>
      <c r="H310" s="68" t="s">
        <v>918</v>
      </c>
      <c r="I310" s="69">
        <v>0.95499999999999996</v>
      </c>
      <c r="J310" s="70">
        <v>218.25</v>
      </c>
    </row>
    <row r="311" spans="1:10">
      <c r="A311" s="60" t="s">
        <v>919</v>
      </c>
      <c r="B311" s="36">
        <v>5057</v>
      </c>
      <c r="C311" s="61">
        <v>7</v>
      </c>
      <c r="D311" s="61" t="s">
        <v>62</v>
      </c>
      <c r="E311" s="61">
        <v>95</v>
      </c>
      <c r="F311" s="61" t="s">
        <v>131</v>
      </c>
      <c r="G311" s="61">
        <v>2</v>
      </c>
      <c r="H311" s="68" t="s">
        <v>920</v>
      </c>
      <c r="I311" s="69">
        <v>0.85</v>
      </c>
      <c r="J311" s="70">
        <v>219.20500000000001</v>
      </c>
    </row>
    <row r="312" spans="1:10">
      <c r="A312" s="60" t="s">
        <v>921</v>
      </c>
      <c r="B312" s="39">
        <v>5057</v>
      </c>
      <c r="C312" s="61">
        <v>7</v>
      </c>
      <c r="D312" s="61" t="s">
        <v>62</v>
      </c>
      <c r="E312" s="61">
        <v>95</v>
      </c>
      <c r="F312" s="61" t="s">
        <v>131</v>
      </c>
      <c r="G312" s="61">
        <v>3</v>
      </c>
      <c r="H312" s="68" t="s">
        <v>922</v>
      </c>
      <c r="I312" s="69">
        <v>0.76</v>
      </c>
      <c r="J312" s="70">
        <v>220.05500000000001</v>
      </c>
    </row>
    <row r="313" spans="1:10">
      <c r="A313" s="60" t="s">
        <v>923</v>
      </c>
      <c r="B313" s="36">
        <v>5057</v>
      </c>
      <c r="C313" s="61">
        <v>7</v>
      </c>
      <c r="D313" s="61" t="s">
        <v>62</v>
      </c>
      <c r="E313" s="61">
        <v>95</v>
      </c>
      <c r="F313" s="61" t="s">
        <v>131</v>
      </c>
      <c r="G313" s="61">
        <v>4</v>
      </c>
      <c r="H313" s="68" t="s">
        <v>924</v>
      </c>
      <c r="I313" s="69">
        <v>0.54</v>
      </c>
      <c r="J313" s="70">
        <v>220.815</v>
      </c>
    </row>
    <row r="314" spans="1:10">
      <c r="A314" s="60" t="s">
        <v>925</v>
      </c>
      <c r="B314" s="36">
        <v>5057</v>
      </c>
      <c r="C314" s="61">
        <v>7</v>
      </c>
      <c r="D314" s="61" t="s">
        <v>62</v>
      </c>
      <c r="E314" s="61">
        <v>96</v>
      </c>
      <c r="F314" s="61" t="s">
        <v>131</v>
      </c>
      <c r="G314" s="61">
        <v>1</v>
      </c>
      <c r="H314" s="68" t="s">
        <v>926</v>
      </c>
      <c r="I314" s="69">
        <v>0.76500000000000001</v>
      </c>
      <c r="J314" s="70">
        <v>221.25</v>
      </c>
    </row>
    <row r="315" spans="1:10">
      <c r="A315" s="60" t="s">
        <v>927</v>
      </c>
      <c r="B315" s="36">
        <v>5057</v>
      </c>
      <c r="C315" s="61">
        <v>7</v>
      </c>
      <c r="D315" s="61" t="s">
        <v>62</v>
      </c>
      <c r="E315" s="61">
        <v>96</v>
      </c>
      <c r="F315" s="61" t="s">
        <v>131</v>
      </c>
      <c r="G315" s="61">
        <v>2</v>
      </c>
      <c r="H315" s="68" t="s">
        <v>928</v>
      </c>
      <c r="I315" s="69">
        <v>0.99</v>
      </c>
      <c r="J315" s="70">
        <v>222.01499999999999</v>
      </c>
    </row>
    <row r="316" spans="1:10">
      <c r="A316" s="60" t="s">
        <v>929</v>
      </c>
      <c r="B316" s="36">
        <v>5057</v>
      </c>
      <c r="C316" s="61">
        <v>7</v>
      </c>
      <c r="D316" s="61" t="s">
        <v>62</v>
      </c>
      <c r="E316" s="61">
        <v>96</v>
      </c>
      <c r="F316" s="61" t="s">
        <v>131</v>
      </c>
      <c r="G316" s="61">
        <v>3</v>
      </c>
      <c r="H316" s="68" t="s">
        <v>930</v>
      </c>
      <c r="I316" s="69">
        <v>0.7</v>
      </c>
      <c r="J316" s="70">
        <v>223.005</v>
      </c>
    </row>
    <row r="317" spans="1:10">
      <c r="A317" s="60" t="s">
        <v>931</v>
      </c>
      <c r="B317" s="36">
        <v>5057</v>
      </c>
      <c r="C317" s="61">
        <v>7</v>
      </c>
      <c r="D317" s="61" t="s">
        <v>62</v>
      </c>
      <c r="E317" s="61">
        <v>96</v>
      </c>
      <c r="F317" s="61" t="s">
        <v>131</v>
      </c>
      <c r="G317" s="61">
        <v>4</v>
      </c>
      <c r="H317" s="68" t="s">
        <v>932</v>
      </c>
      <c r="I317" s="69">
        <v>0.9</v>
      </c>
      <c r="J317" s="70">
        <v>223.70500000000001</v>
      </c>
    </row>
    <row r="318" spans="1:10">
      <c r="A318" s="60" t="s">
        <v>933</v>
      </c>
      <c r="B318" s="36">
        <v>5057</v>
      </c>
      <c r="C318" s="61">
        <v>7</v>
      </c>
      <c r="D318" s="61" t="s">
        <v>62</v>
      </c>
      <c r="E318" s="61">
        <v>97</v>
      </c>
      <c r="F318" s="61" t="s">
        <v>131</v>
      </c>
      <c r="G318" s="61">
        <v>1</v>
      </c>
      <c r="H318" s="68" t="s">
        <v>934</v>
      </c>
      <c r="I318" s="69">
        <v>0.72</v>
      </c>
      <c r="J318" s="70">
        <v>224.25</v>
      </c>
    </row>
    <row r="319" spans="1:10">
      <c r="A319" s="60" t="s">
        <v>935</v>
      </c>
      <c r="B319" s="36">
        <v>5057</v>
      </c>
      <c r="C319" s="61">
        <v>7</v>
      </c>
      <c r="D319" s="61" t="s">
        <v>62</v>
      </c>
      <c r="E319" s="61">
        <v>97</v>
      </c>
      <c r="F319" s="61" t="s">
        <v>131</v>
      </c>
      <c r="G319" s="61">
        <v>2</v>
      </c>
      <c r="H319" s="68" t="s">
        <v>936</v>
      </c>
      <c r="I319" s="69">
        <v>0.72</v>
      </c>
      <c r="J319" s="70">
        <v>224.97</v>
      </c>
    </row>
    <row r="320" spans="1:10">
      <c r="A320" s="60" t="s">
        <v>937</v>
      </c>
      <c r="B320" s="36">
        <v>5057</v>
      </c>
      <c r="C320" s="61">
        <v>7</v>
      </c>
      <c r="D320" s="61" t="s">
        <v>62</v>
      </c>
      <c r="E320" s="61">
        <v>97</v>
      </c>
      <c r="F320" s="61" t="s">
        <v>131</v>
      </c>
      <c r="G320" s="61">
        <v>3</v>
      </c>
      <c r="H320" s="68" t="s">
        <v>938</v>
      </c>
      <c r="I320" s="69">
        <v>0.73</v>
      </c>
      <c r="J320" s="70">
        <v>225.69</v>
      </c>
    </row>
    <row r="321" spans="1:10">
      <c r="A321" s="60" t="s">
        <v>939</v>
      </c>
      <c r="B321" s="36">
        <v>5057</v>
      </c>
      <c r="C321" s="61">
        <v>7</v>
      </c>
      <c r="D321" s="61" t="s">
        <v>62</v>
      </c>
      <c r="E321" s="61">
        <v>97</v>
      </c>
      <c r="F321" s="61" t="s">
        <v>131</v>
      </c>
      <c r="G321" s="61">
        <v>4</v>
      </c>
      <c r="H321" s="68" t="s">
        <v>940</v>
      </c>
      <c r="I321" s="69">
        <v>0.995</v>
      </c>
      <c r="J321" s="70">
        <v>226.42</v>
      </c>
    </row>
    <row r="322" spans="1:10">
      <c r="A322" s="60" t="s">
        <v>941</v>
      </c>
      <c r="B322" s="36">
        <v>5057</v>
      </c>
      <c r="C322" s="61">
        <v>7</v>
      </c>
      <c r="D322" s="61" t="s">
        <v>62</v>
      </c>
      <c r="E322" s="61">
        <v>98</v>
      </c>
      <c r="F322" s="61" t="s">
        <v>131</v>
      </c>
      <c r="G322" s="61">
        <v>1</v>
      </c>
      <c r="H322" s="68" t="s">
        <v>942</v>
      </c>
      <c r="I322" s="69">
        <v>0.64500000000000002</v>
      </c>
      <c r="J322" s="70">
        <v>227.25</v>
      </c>
    </row>
    <row r="323" spans="1:10">
      <c r="A323" s="60" t="s">
        <v>943</v>
      </c>
      <c r="B323" s="36">
        <v>5057</v>
      </c>
      <c r="C323" s="61">
        <v>7</v>
      </c>
      <c r="D323" s="61" t="s">
        <v>62</v>
      </c>
      <c r="E323" s="61">
        <v>98</v>
      </c>
      <c r="F323" s="61" t="s">
        <v>131</v>
      </c>
      <c r="G323" s="61">
        <v>2</v>
      </c>
      <c r="H323" s="68" t="s">
        <v>944</v>
      </c>
      <c r="I323" s="69">
        <v>0.78500000000000003</v>
      </c>
      <c r="J323" s="70">
        <v>227.89500000000001</v>
      </c>
    </row>
    <row r="324" spans="1:10">
      <c r="A324" s="60" t="s">
        <v>945</v>
      </c>
      <c r="B324" s="36">
        <v>5057</v>
      </c>
      <c r="C324" s="61">
        <v>7</v>
      </c>
      <c r="D324" s="61" t="s">
        <v>62</v>
      </c>
      <c r="E324" s="61">
        <v>98</v>
      </c>
      <c r="F324" s="61" t="s">
        <v>131</v>
      </c>
      <c r="G324" s="61">
        <v>3</v>
      </c>
      <c r="H324" s="68" t="s">
        <v>946</v>
      </c>
      <c r="I324" s="69">
        <v>0.79500000000000004</v>
      </c>
      <c r="J324" s="70">
        <v>228.68</v>
      </c>
    </row>
    <row r="325" spans="1:10">
      <c r="A325" s="60" t="s">
        <v>947</v>
      </c>
      <c r="B325" s="36">
        <v>5057</v>
      </c>
      <c r="C325" s="61">
        <v>7</v>
      </c>
      <c r="D325" s="61" t="s">
        <v>62</v>
      </c>
      <c r="E325" s="61">
        <v>98</v>
      </c>
      <c r="F325" s="61" t="s">
        <v>131</v>
      </c>
      <c r="G325" s="61">
        <v>4</v>
      </c>
      <c r="H325" s="68" t="s">
        <v>948</v>
      </c>
      <c r="I325" s="69">
        <v>0.97499999999999998</v>
      </c>
      <c r="J325" s="70">
        <v>229.47499999999999</v>
      </c>
    </row>
    <row r="326" spans="1:10">
      <c r="A326" s="60" t="s">
        <v>949</v>
      </c>
      <c r="B326" s="36">
        <v>5057</v>
      </c>
      <c r="C326" s="61">
        <v>7</v>
      </c>
      <c r="D326" s="61" t="s">
        <v>62</v>
      </c>
      <c r="E326" s="61">
        <v>99</v>
      </c>
      <c r="F326" s="61" t="s">
        <v>131</v>
      </c>
      <c r="G326" s="61">
        <v>1</v>
      </c>
      <c r="H326" s="68" t="s">
        <v>950</v>
      </c>
      <c r="I326" s="69">
        <v>0.92</v>
      </c>
      <c r="J326" s="70">
        <v>230.25</v>
      </c>
    </row>
    <row r="327" spans="1:10">
      <c r="A327" s="60" t="s">
        <v>951</v>
      </c>
      <c r="B327" s="36">
        <v>5057</v>
      </c>
      <c r="C327" s="61">
        <v>7</v>
      </c>
      <c r="D327" s="61" t="s">
        <v>62</v>
      </c>
      <c r="E327" s="61">
        <v>99</v>
      </c>
      <c r="F327" s="61" t="s">
        <v>131</v>
      </c>
      <c r="G327" s="61">
        <v>2</v>
      </c>
      <c r="H327" s="68" t="s">
        <v>952</v>
      </c>
      <c r="I327" s="69">
        <v>0.82499999999999996</v>
      </c>
      <c r="J327" s="70">
        <v>231.17</v>
      </c>
    </row>
    <row r="328" spans="1:10">
      <c r="A328" s="60" t="s">
        <v>953</v>
      </c>
      <c r="B328" s="36">
        <v>5057</v>
      </c>
      <c r="C328" s="61">
        <v>7</v>
      </c>
      <c r="D328" s="61" t="s">
        <v>62</v>
      </c>
      <c r="E328" s="61">
        <v>99</v>
      </c>
      <c r="F328" s="61" t="s">
        <v>131</v>
      </c>
      <c r="G328" s="61">
        <v>3</v>
      </c>
      <c r="H328" s="68" t="s">
        <v>954</v>
      </c>
      <c r="I328" s="69">
        <v>0.83499999999999996</v>
      </c>
      <c r="J328" s="70">
        <v>231.995</v>
      </c>
    </row>
    <row r="329" spans="1:10">
      <c r="A329" s="60" t="s">
        <v>955</v>
      </c>
      <c r="B329" s="36">
        <v>5057</v>
      </c>
      <c r="C329" s="61">
        <v>7</v>
      </c>
      <c r="D329" s="61" t="s">
        <v>62</v>
      </c>
      <c r="E329" s="61">
        <v>99</v>
      </c>
      <c r="F329" s="61" t="s">
        <v>131</v>
      </c>
      <c r="G329" s="61">
        <v>4</v>
      </c>
      <c r="H329" s="68" t="s">
        <v>956</v>
      </c>
      <c r="I329" s="69">
        <v>0.45500000000000002</v>
      </c>
      <c r="J329" s="70">
        <v>232.83</v>
      </c>
    </row>
    <row r="330" spans="1:10">
      <c r="A330" s="60" t="s">
        <v>957</v>
      </c>
      <c r="B330" s="36">
        <v>5057</v>
      </c>
      <c r="C330" s="61">
        <v>7</v>
      </c>
      <c r="D330" s="61" t="s">
        <v>62</v>
      </c>
      <c r="E330" s="61">
        <v>100</v>
      </c>
      <c r="F330" s="61" t="s">
        <v>131</v>
      </c>
      <c r="G330" s="61">
        <v>1</v>
      </c>
      <c r="H330" s="68" t="s">
        <v>958</v>
      </c>
      <c r="I330" s="69">
        <v>0.76</v>
      </c>
      <c r="J330" s="70">
        <v>233.25</v>
      </c>
    </row>
    <row r="331" spans="1:10">
      <c r="A331" s="60" t="s">
        <v>959</v>
      </c>
      <c r="B331" s="36">
        <v>5057</v>
      </c>
      <c r="C331" s="61">
        <v>7</v>
      </c>
      <c r="D331" s="61" t="s">
        <v>62</v>
      </c>
      <c r="E331" s="61">
        <v>100</v>
      </c>
      <c r="F331" s="61" t="s">
        <v>131</v>
      </c>
      <c r="G331" s="61">
        <v>2</v>
      </c>
      <c r="H331" s="68" t="s">
        <v>960</v>
      </c>
      <c r="I331" s="69">
        <v>0.79500000000000004</v>
      </c>
      <c r="J331" s="70">
        <v>234.01</v>
      </c>
    </row>
    <row r="332" spans="1:10">
      <c r="A332" s="60" t="s">
        <v>961</v>
      </c>
      <c r="B332" s="36">
        <v>5057</v>
      </c>
      <c r="C332" s="61">
        <v>7</v>
      </c>
      <c r="D332" s="61" t="s">
        <v>62</v>
      </c>
      <c r="E332" s="61">
        <v>100</v>
      </c>
      <c r="F332" s="61" t="s">
        <v>131</v>
      </c>
      <c r="G332" s="61">
        <v>3</v>
      </c>
      <c r="H332" s="68" t="s">
        <v>962</v>
      </c>
      <c r="I332" s="69">
        <v>0.75</v>
      </c>
      <c r="J332" s="70">
        <v>234.80500000000001</v>
      </c>
    </row>
    <row r="333" spans="1:10">
      <c r="A333" s="60" t="s">
        <v>963</v>
      </c>
      <c r="B333" s="36">
        <v>5057</v>
      </c>
      <c r="C333" s="61">
        <v>7</v>
      </c>
      <c r="D333" s="61" t="s">
        <v>62</v>
      </c>
      <c r="E333" s="61">
        <v>100</v>
      </c>
      <c r="F333" s="61" t="s">
        <v>131</v>
      </c>
      <c r="G333" s="61">
        <v>4</v>
      </c>
      <c r="H333" s="68" t="s">
        <v>964</v>
      </c>
      <c r="I333" s="69">
        <v>0.76</v>
      </c>
      <c r="J333" s="70">
        <v>235.55500000000001</v>
      </c>
    </row>
    <row r="334" spans="1:10">
      <c r="A334" s="60" t="s">
        <v>965</v>
      </c>
      <c r="B334" s="36">
        <v>5057</v>
      </c>
      <c r="C334" s="61">
        <v>7</v>
      </c>
      <c r="D334" s="61" t="s">
        <v>62</v>
      </c>
      <c r="E334" s="61">
        <v>101</v>
      </c>
      <c r="F334" s="61" t="s">
        <v>131</v>
      </c>
      <c r="G334" s="61">
        <v>1</v>
      </c>
      <c r="H334" s="68" t="s">
        <v>966</v>
      </c>
      <c r="I334" s="69">
        <v>0.81499999999999995</v>
      </c>
      <c r="J334" s="70">
        <v>236.25</v>
      </c>
    </row>
    <row r="335" spans="1:10">
      <c r="A335" s="60" t="s">
        <v>967</v>
      </c>
      <c r="B335" s="36">
        <v>5057</v>
      </c>
      <c r="C335" s="61">
        <v>7</v>
      </c>
      <c r="D335" s="61" t="s">
        <v>62</v>
      </c>
      <c r="E335" s="61">
        <v>101</v>
      </c>
      <c r="F335" s="61" t="s">
        <v>131</v>
      </c>
      <c r="G335" s="61">
        <v>2</v>
      </c>
      <c r="H335" s="68" t="s">
        <v>968</v>
      </c>
      <c r="I335" s="69">
        <v>0.79</v>
      </c>
      <c r="J335" s="70">
        <v>237.065</v>
      </c>
    </row>
    <row r="336" spans="1:10">
      <c r="A336" s="60" t="s">
        <v>969</v>
      </c>
      <c r="B336" s="36">
        <v>5057</v>
      </c>
      <c r="C336" s="61">
        <v>7</v>
      </c>
      <c r="D336" s="61" t="s">
        <v>62</v>
      </c>
      <c r="E336" s="61">
        <v>101</v>
      </c>
      <c r="F336" s="61" t="s">
        <v>131</v>
      </c>
      <c r="G336" s="61">
        <v>3</v>
      </c>
      <c r="H336" s="68" t="s">
        <v>970</v>
      </c>
      <c r="I336" s="69">
        <v>0.71499999999999997</v>
      </c>
      <c r="J336" s="70">
        <v>237.85499999999999</v>
      </c>
    </row>
    <row r="337" spans="1:10">
      <c r="A337" s="60" t="s">
        <v>971</v>
      </c>
      <c r="B337" s="36">
        <v>5057</v>
      </c>
      <c r="C337" s="61">
        <v>7</v>
      </c>
      <c r="D337" s="61" t="s">
        <v>62</v>
      </c>
      <c r="E337" s="61">
        <v>101</v>
      </c>
      <c r="F337" s="61" t="s">
        <v>131</v>
      </c>
      <c r="G337" s="61">
        <v>4</v>
      </c>
      <c r="H337" s="68" t="s">
        <v>972</v>
      </c>
      <c r="I337" s="69">
        <v>0.9</v>
      </c>
      <c r="J337" s="70">
        <v>238.57</v>
      </c>
    </row>
    <row r="338" spans="1:10">
      <c r="A338" s="60" t="s">
        <v>973</v>
      </c>
      <c r="B338" s="36">
        <v>5057</v>
      </c>
      <c r="C338" s="61">
        <v>7</v>
      </c>
      <c r="D338" s="61" t="s">
        <v>62</v>
      </c>
      <c r="E338" s="61">
        <v>102</v>
      </c>
      <c r="F338" s="61" t="s">
        <v>131</v>
      </c>
      <c r="G338" s="61">
        <v>1</v>
      </c>
      <c r="H338" s="68" t="s">
        <v>974</v>
      </c>
      <c r="I338" s="69">
        <v>0.94499999999999995</v>
      </c>
      <c r="J338" s="70">
        <v>239.25</v>
      </c>
    </row>
    <row r="339" spans="1:10">
      <c r="A339" s="60" t="s">
        <v>975</v>
      </c>
      <c r="B339" s="36">
        <v>5057</v>
      </c>
      <c r="C339" s="61">
        <v>7</v>
      </c>
      <c r="D339" s="61" t="s">
        <v>62</v>
      </c>
      <c r="E339" s="61">
        <v>102</v>
      </c>
      <c r="F339" s="61" t="s">
        <v>131</v>
      </c>
      <c r="G339" s="61">
        <v>2</v>
      </c>
      <c r="H339" s="68" t="s">
        <v>976</v>
      </c>
      <c r="I339" s="69">
        <v>0.95</v>
      </c>
      <c r="J339" s="70">
        <v>240.19499999999999</v>
      </c>
    </row>
    <row r="340" spans="1:10">
      <c r="A340" s="60" t="s">
        <v>977</v>
      </c>
      <c r="B340" s="36">
        <v>5057</v>
      </c>
      <c r="C340" s="61">
        <v>7</v>
      </c>
      <c r="D340" s="61" t="s">
        <v>62</v>
      </c>
      <c r="E340" s="61">
        <v>102</v>
      </c>
      <c r="F340" s="61" t="s">
        <v>131</v>
      </c>
      <c r="G340" s="61">
        <v>3</v>
      </c>
      <c r="H340" s="68" t="s">
        <v>978</v>
      </c>
      <c r="I340" s="69">
        <v>0.88500000000000001</v>
      </c>
      <c r="J340" s="70">
        <v>241.14500000000001</v>
      </c>
    </row>
    <row r="341" spans="1:10">
      <c r="A341" s="60" t="s">
        <v>979</v>
      </c>
      <c r="B341" s="36">
        <v>5057</v>
      </c>
      <c r="C341" s="61">
        <v>7</v>
      </c>
      <c r="D341" s="61" t="s">
        <v>62</v>
      </c>
      <c r="E341" s="61">
        <v>102</v>
      </c>
      <c r="F341" s="61" t="s">
        <v>131</v>
      </c>
      <c r="G341" s="61">
        <v>4</v>
      </c>
      <c r="H341" s="68" t="s">
        <v>980</v>
      </c>
      <c r="I341" s="69">
        <v>0.88500000000000001</v>
      </c>
      <c r="J341" s="70">
        <v>242.03</v>
      </c>
    </row>
    <row r="342" spans="1:10">
      <c r="A342" s="60" t="s">
        <v>981</v>
      </c>
      <c r="B342" s="36">
        <v>5057</v>
      </c>
      <c r="C342" s="61">
        <v>7</v>
      </c>
      <c r="D342" s="61" t="s">
        <v>62</v>
      </c>
      <c r="E342" s="61">
        <v>103</v>
      </c>
      <c r="F342" s="61" t="s">
        <v>131</v>
      </c>
      <c r="G342" s="61">
        <v>1</v>
      </c>
      <c r="H342" s="68" t="s">
        <v>982</v>
      </c>
      <c r="I342" s="69">
        <v>0.875</v>
      </c>
      <c r="J342" s="70">
        <v>242.25</v>
      </c>
    </row>
    <row r="343" spans="1:10">
      <c r="A343" s="60" t="s">
        <v>983</v>
      </c>
      <c r="B343" s="36">
        <v>5057</v>
      </c>
      <c r="C343" s="61">
        <v>7</v>
      </c>
      <c r="D343" s="61" t="s">
        <v>62</v>
      </c>
      <c r="E343" s="61">
        <v>103</v>
      </c>
      <c r="F343" s="61" t="s">
        <v>131</v>
      </c>
      <c r="G343" s="61">
        <v>2</v>
      </c>
      <c r="H343" s="68" t="s">
        <v>984</v>
      </c>
      <c r="I343" s="69">
        <v>0.92</v>
      </c>
      <c r="J343" s="70">
        <v>243.125</v>
      </c>
    </row>
    <row r="344" spans="1:10">
      <c r="A344" s="60" t="s">
        <v>985</v>
      </c>
      <c r="B344" s="36">
        <v>5057</v>
      </c>
      <c r="C344" s="61">
        <v>7</v>
      </c>
      <c r="D344" s="61" t="s">
        <v>62</v>
      </c>
      <c r="E344" s="61">
        <v>103</v>
      </c>
      <c r="F344" s="61" t="s">
        <v>131</v>
      </c>
      <c r="G344" s="61">
        <v>3</v>
      </c>
      <c r="H344" s="68" t="s">
        <v>986</v>
      </c>
      <c r="I344" s="69">
        <v>0.66</v>
      </c>
      <c r="J344" s="70">
        <v>244.04499999999999</v>
      </c>
    </row>
    <row r="345" spans="1:10">
      <c r="A345" s="60" t="s">
        <v>987</v>
      </c>
      <c r="B345" s="36">
        <v>5057</v>
      </c>
      <c r="C345" s="61">
        <v>7</v>
      </c>
      <c r="D345" s="61" t="s">
        <v>62</v>
      </c>
      <c r="E345" s="61">
        <v>104</v>
      </c>
      <c r="F345" s="61" t="s">
        <v>131</v>
      </c>
      <c r="G345" s="61">
        <v>1</v>
      </c>
      <c r="H345" s="68" t="s">
        <v>988</v>
      </c>
      <c r="I345" s="69">
        <v>0.97</v>
      </c>
      <c r="J345" s="70">
        <v>244.25</v>
      </c>
    </row>
    <row r="346" spans="1:10">
      <c r="A346" s="60" t="s">
        <v>989</v>
      </c>
      <c r="B346" s="36">
        <v>5057</v>
      </c>
      <c r="C346" s="61">
        <v>7</v>
      </c>
      <c r="D346" s="61" t="s">
        <v>62</v>
      </c>
      <c r="E346" s="61">
        <v>105</v>
      </c>
      <c r="F346" s="61" t="s">
        <v>131</v>
      </c>
      <c r="G346" s="61">
        <v>1</v>
      </c>
      <c r="H346" s="68" t="s">
        <v>990</v>
      </c>
      <c r="I346" s="69">
        <v>0.90500000000000003</v>
      </c>
      <c r="J346" s="70">
        <v>245.25</v>
      </c>
    </row>
    <row r="347" spans="1:10">
      <c r="A347" s="60" t="s">
        <v>991</v>
      </c>
      <c r="B347" s="36">
        <v>5057</v>
      </c>
      <c r="C347" s="61">
        <v>7</v>
      </c>
      <c r="D347" s="61" t="s">
        <v>62</v>
      </c>
      <c r="E347" s="61">
        <v>105</v>
      </c>
      <c r="F347" s="61" t="s">
        <v>131</v>
      </c>
      <c r="G347" s="61">
        <v>2</v>
      </c>
      <c r="H347" s="68" t="s">
        <v>992</v>
      </c>
      <c r="I347" s="69">
        <v>0.85</v>
      </c>
      <c r="J347" s="70">
        <v>246.155</v>
      </c>
    </row>
    <row r="348" spans="1:10">
      <c r="A348" s="60" t="s">
        <v>993</v>
      </c>
      <c r="B348" s="36">
        <v>5057</v>
      </c>
      <c r="C348" s="61">
        <v>7</v>
      </c>
      <c r="D348" s="61" t="s">
        <v>62</v>
      </c>
      <c r="E348" s="61">
        <v>105</v>
      </c>
      <c r="F348" s="61" t="s">
        <v>131</v>
      </c>
      <c r="G348" s="61">
        <v>3</v>
      </c>
      <c r="H348" s="68" t="s">
        <v>994</v>
      </c>
      <c r="I348" s="69">
        <v>0.78</v>
      </c>
      <c r="J348" s="70">
        <v>247.005</v>
      </c>
    </row>
    <row r="349" spans="1:10">
      <c r="A349" s="60" t="s">
        <v>995</v>
      </c>
      <c r="B349" s="36">
        <v>5057</v>
      </c>
      <c r="C349" s="61">
        <v>7</v>
      </c>
      <c r="D349" s="61" t="s">
        <v>62</v>
      </c>
      <c r="E349" s="61">
        <v>105</v>
      </c>
      <c r="F349" s="61" t="s">
        <v>131</v>
      </c>
      <c r="G349" s="61">
        <v>4</v>
      </c>
      <c r="H349" s="68" t="s">
        <v>996</v>
      </c>
      <c r="I349" s="69">
        <v>0.39</v>
      </c>
      <c r="J349" s="70">
        <v>247.785</v>
      </c>
    </row>
    <row r="350" spans="1:10">
      <c r="A350" s="60" t="s">
        <v>997</v>
      </c>
      <c r="B350" s="36">
        <v>5057</v>
      </c>
      <c r="C350" s="61">
        <v>7</v>
      </c>
      <c r="D350" s="61" t="s">
        <v>62</v>
      </c>
      <c r="E350" s="61">
        <v>106</v>
      </c>
      <c r="F350" s="61" t="s">
        <v>131</v>
      </c>
      <c r="G350" s="61">
        <v>1</v>
      </c>
      <c r="H350" s="68" t="s">
        <v>998</v>
      </c>
      <c r="I350" s="69">
        <v>0.72</v>
      </c>
      <c r="J350" s="70">
        <v>247.5</v>
      </c>
    </row>
    <row r="351" spans="1:10">
      <c r="A351" s="60" t="s">
        <v>999</v>
      </c>
      <c r="B351" s="36">
        <v>5057</v>
      </c>
      <c r="C351" s="61">
        <v>7</v>
      </c>
      <c r="D351" s="61" t="s">
        <v>62</v>
      </c>
      <c r="E351" s="61">
        <v>107</v>
      </c>
      <c r="F351" s="61" t="s">
        <v>131</v>
      </c>
      <c r="G351" s="61">
        <v>1</v>
      </c>
      <c r="H351" s="68" t="s">
        <v>1000</v>
      </c>
      <c r="I351" s="69">
        <v>0.91500000000000004</v>
      </c>
      <c r="J351" s="70">
        <v>248.25</v>
      </c>
    </row>
    <row r="352" spans="1:10">
      <c r="A352" s="60" t="s">
        <v>1001</v>
      </c>
      <c r="B352" s="36">
        <v>5057</v>
      </c>
      <c r="C352" s="61">
        <v>7</v>
      </c>
      <c r="D352" s="61" t="s">
        <v>62</v>
      </c>
      <c r="E352" s="61">
        <v>107</v>
      </c>
      <c r="F352" s="61" t="s">
        <v>131</v>
      </c>
      <c r="G352" s="61">
        <v>2</v>
      </c>
      <c r="H352" s="68" t="s">
        <v>1002</v>
      </c>
      <c r="I352" s="69">
        <v>0.63</v>
      </c>
      <c r="J352" s="70">
        <v>249.16499999999999</v>
      </c>
    </row>
    <row r="353" spans="1:10">
      <c r="A353" s="60" t="s">
        <v>1003</v>
      </c>
      <c r="B353" s="36">
        <v>5057</v>
      </c>
      <c r="C353" s="61">
        <v>7</v>
      </c>
      <c r="D353" s="61" t="s">
        <v>62</v>
      </c>
      <c r="E353" s="61">
        <v>107</v>
      </c>
      <c r="F353" s="61" t="s">
        <v>131</v>
      </c>
      <c r="G353" s="61">
        <v>3</v>
      </c>
      <c r="H353" s="68" t="s">
        <v>1004</v>
      </c>
      <c r="I353" s="69">
        <v>0.86</v>
      </c>
      <c r="J353" s="70">
        <v>249.79499999999999</v>
      </c>
    </row>
    <row r="354" spans="1:10">
      <c r="A354" s="60" t="s">
        <v>1005</v>
      </c>
      <c r="B354" s="39">
        <v>5057</v>
      </c>
      <c r="C354" s="61">
        <v>7</v>
      </c>
      <c r="D354" s="61" t="s">
        <v>62</v>
      </c>
      <c r="E354" s="61">
        <v>108</v>
      </c>
      <c r="F354" s="61" t="s">
        <v>131</v>
      </c>
      <c r="G354" s="61">
        <v>1</v>
      </c>
      <c r="H354" s="68" t="s">
        <v>1006</v>
      </c>
      <c r="I354" s="69">
        <v>0.97499999999999998</v>
      </c>
      <c r="J354" s="70">
        <v>250.25</v>
      </c>
    </row>
    <row r="355" spans="1:10">
      <c r="A355" s="60" t="s">
        <v>1007</v>
      </c>
      <c r="B355" s="36">
        <v>5057</v>
      </c>
      <c r="C355" s="61">
        <v>7</v>
      </c>
      <c r="D355" s="61" t="s">
        <v>62</v>
      </c>
      <c r="E355" s="61">
        <v>109</v>
      </c>
      <c r="F355" s="61" t="s">
        <v>131</v>
      </c>
      <c r="G355" s="61">
        <v>1</v>
      </c>
      <c r="H355" s="68" t="s">
        <v>1008</v>
      </c>
      <c r="I355" s="69">
        <v>0.79</v>
      </c>
      <c r="J355" s="70">
        <v>251.25</v>
      </c>
    </row>
    <row r="356" spans="1:10">
      <c r="A356" s="60" t="s">
        <v>1009</v>
      </c>
      <c r="B356" s="36">
        <v>5057</v>
      </c>
      <c r="C356" s="61">
        <v>7</v>
      </c>
      <c r="D356" s="61" t="s">
        <v>62</v>
      </c>
      <c r="E356" s="61">
        <v>109</v>
      </c>
      <c r="F356" s="61" t="s">
        <v>131</v>
      </c>
      <c r="G356" s="61">
        <v>2</v>
      </c>
      <c r="H356" s="68" t="s">
        <v>1010</v>
      </c>
      <c r="I356" s="69">
        <v>0.77500000000000002</v>
      </c>
      <c r="J356" s="70">
        <v>252.04</v>
      </c>
    </row>
    <row r="357" spans="1:10">
      <c r="A357" s="60" t="s">
        <v>1011</v>
      </c>
      <c r="B357" s="36">
        <v>5057</v>
      </c>
      <c r="C357" s="61">
        <v>7</v>
      </c>
      <c r="D357" s="61" t="s">
        <v>62</v>
      </c>
      <c r="E357" s="61">
        <v>110</v>
      </c>
      <c r="F357" s="61" t="s">
        <v>131</v>
      </c>
      <c r="G357" s="61">
        <v>1</v>
      </c>
      <c r="H357" s="68" t="s">
        <v>1012</v>
      </c>
      <c r="I357" s="69">
        <v>0.875</v>
      </c>
      <c r="J357" s="70">
        <v>252.65</v>
      </c>
    </row>
    <row r="358" spans="1:10">
      <c r="A358" s="60" t="s">
        <v>1013</v>
      </c>
      <c r="B358" s="36">
        <v>5057</v>
      </c>
      <c r="C358" s="61">
        <v>7</v>
      </c>
      <c r="D358" s="61" t="s">
        <v>62</v>
      </c>
      <c r="E358" s="61">
        <v>110</v>
      </c>
      <c r="F358" s="61" t="s">
        <v>131</v>
      </c>
      <c r="G358" s="61">
        <v>2</v>
      </c>
      <c r="H358" s="68" t="s">
        <v>1014</v>
      </c>
      <c r="I358" s="69">
        <v>0.99</v>
      </c>
      <c r="J358" s="70">
        <v>253.52500000000001</v>
      </c>
    </row>
    <row r="359" spans="1:10">
      <c r="A359" s="60" t="s">
        <v>1015</v>
      </c>
      <c r="B359" s="36">
        <v>5057</v>
      </c>
      <c r="C359" s="61">
        <v>7</v>
      </c>
      <c r="D359" s="61" t="s">
        <v>62</v>
      </c>
      <c r="E359" s="61">
        <v>111</v>
      </c>
      <c r="F359" s="61" t="s">
        <v>131</v>
      </c>
      <c r="G359" s="61">
        <v>1</v>
      </c>
      <c r="H359" s="68" t="s">
        <v>1016</v>
      </c>
      <c r="I359" s="69">
        <v>0.96499999999999997</v>
      </c>
      <c r="J359" s="70">
        <v>254.25</v>
      </c>
    </row>
    <row r="360" spans="1:10">
      <c r="A360" s="60" t="s">
        <v>1017</v>
      </c>
      <c r="B360" s="36">
        <v>5057</v>
      </c>
      <c r="C360" s="61">
        <v>7</v>
      </c>
      <c r="D360" s="61" t="s">
        <v>62</v>
      </c>
      <c r="E360" s="61">
        <v>111</v>
      </c>
      <c r="F360" s="61" t="s">
        <v>131</v>
      </c>
      <c r="G360" s="61">
        <v>2</v>
      </c>
      <c r="H360" s="68" t="s">
        <v>1018</v>
      </c>
      <c r="I360" s="69">
        <v>0.78500000000000003</v>
      </c>
      <c r="J360" s="70">
        <v>255.215</v>
      </c>
    </row>
    <row r="361" spans="1:10">
      <c r="A361" s="60" t="s">
        <v>1019</v>
      </c>
      <c r="B361" s="36">
        <v>5057</v>
      </c>
      <c r="C361" s="61">
        <v>7</v>
      </c>
      <c r="D361" s="61" t="s">
        <v>62</v>
      </c>
      <c r="E361" s="61">
        <v>111</v>
      </c>
      <c r="F361" s="61" t="s">
        <v>131</v>
      </c>
      <c r="G361" s="61">
        <v>3</v>
      </c>
      <c r="H361" s="68" t="s">
        <v>1020</v>
      </c>
      <c r="I361" s="69">
        <v>0.875</v>
      </c>
      <c r="J361" s="70">
        <v>256</v>
      </c>
    </row>
    <row r="362" spans="1:10">
      <c r="A362" s="60" t="s">
        <v>1021</v>
      </c>
      <c r="B362" s="39">
        <v>5057</v>
      </c>
      <c r="C362" s="61">
        <v>7</v>
      </c>
      <c r="D362" s="61" t="s">
        <v>62</v>
      </c>
      <c r="E362" s="61">
        <v>112</v>
      </c>
      <c r="F362" s="61" t="s">
        <v>131</v>
      </c>
      <c r="G362" s="61">
        <v>1</v>
      </c>
      <c r="H362" s="68" t="s">
        <v>1022</v>
      </c>
      <c r="I362" s="69">
        <v>0.82</v>
      </c>
      <c r="J362" s="70">
        <v>256.45</v>
      </c>
    </row>
    <row r="363" spans="1:10">
      <c r="A363" s="60" t="s">
        <v>1023</v>
      </c>
      <c r="B363" s="36">
        <v>5057</v>
      </c>
      <c r="C363" s="61">
        <v>7</v>
      </c>
      <c r="D363" s="61" t="s">
        <v>62</v>
      </c>
      <c r="E363" s="61">
        <v>113</v>
      </c>
      <c r="F363" s="61" t="s">
        <v>131</v>
      </c>
      <c r="G363" s="61">
        <v>1</v>
      </c>
      <c r="H363" s="68" t="s">
        <v>1024</v>
      </c>
      <c r="I363" s="69">
        <v>0.97499999999999998</v>
      </c>
      <c r="J363" s="70">
        <v>257.25</v>
      </c>
    </row>
    <row r="364" spans="1:10">
      <c r="A364" s="60" t="s">
        <v>1025</v>
      </c>
      <c r="B364" s="36">
        <v>5057</v>
      </c>
      <c r="C364" s="61">
        <v>7</v>
      </c>
      <c r="D364" s="61" t="s">
        <v>62</v>
      </c>
      <c r="E364" s="61">
        <v>113</v>
      </c>
      <c r="F364" s="61" t="s">
        <v>131</v>
      </c>
      <c r="G364" s="61">
        <v>2</v>
      </c>
      <c r="H364" s="68" t="s">
        <v>1026</v>
      </c>
      <c r="I364" s="69">
        <v>0.93500000000000005</v>
      </c>
      <c r="J364" s="70">
        <v>258.22500000000002</v>
      </c>
    </row>
    <row r="365" spans="1:10">
      <c r="A365" s="60" t="s">
        <v>1027</v>
      </c>
      <c r="B365" s="36">
        <v>5057</v>
      </c>
      <c r="C365" s="61">
        <v>7</v>
      </c>
      <c r="D365" s="61" t="s">
        <v>62</v>
      </c>
      <c r="E365" s="61">
        <v>113</v>
      </c>
      <c r="F365" s="61" t="s">
        <v>131</v>
      </c>
      <c r="G365" s="61">
        <v>3</v>
      </c>
      <c r="H365" s="68" t="s">
        <v>1028</v>
      </c>
      <c r="I365" s="69">
        <v>0.65500000000000003</v>
      </c>
      <c r="J365" s="70">
        <v>259.16000000000003</v>
      </c>
    </row>
    <row r="366" spans="1:10">
      <c r="A366" s="60" t="s">
        <v>1029</v>
      </c>
      <c r="B366" s="36">
        <v>5057</v>
      </c>
      <c r="C366" s="61">
        <v>7</v>
      </c>
      <c r="D366" s="61" t="s">
        <v>62</v>
      </c>
      <c r="E366" s="61">
        <v>113</v>
      </c>
      <c r="F366" s="61" t="s">
        <v>131</v>
      </c>
      <c r="G366" s="61">
        <v>4</v>
      </c>
      <c r="H366" s="68" t="s">
        <v>1030</v>
      </c>
      <c r="I366" s="69">
        <v>0.53</v>
      </c>
      <c r="J366" s="70">
        <v>259.815</v>
      </c>
    </row>
    <row r="367" spans="1:10">
      <c r="A367" s="60" t="s">
        <v>1031</v>
      </c>
      <c r="B367" s="39">
        <v>5057</v>
      </c>
      <c r="C367" s="61">
        <v>7</v>
      </c>
      <c r="D367" s="61" t="s">
        <v>62</v>
      </c>
      <c r="E367" s="61">
        <v>114</v>
      </c>
      <c r="F367" s="61" t="s">
        <v>131</v>
      </c>
      <c r="G367" s="61">
        <v>1</v>
      </c>
      <c r="H367" s="68" t="s">
        <v>1032</v>
      </c>
      <c r="I367" s="69">
        <v>0.745</v>
      </c>
      <c r="J367" s="70">
        <v>260.25</v>
      </c>
    </row>
    <row r="368" spans="1:10">
      <c r="A368" s="60" t="s">
        <v>1033</v>
      </c>
      <c r="B368" s="36">
        <v>5057</v>
      </c>
      <c r="C368" s="61">
        <v>7</v>
      </c>
      <c r="D368" s="61" t="s">
        <v>62</v>
      </c>
      <c r="E368" s="61">
        <v>114</v>
      </c>
      <c r="F368" s="61" t="s">
        <v>131</v>
      </c>
      <c r="G368" s="61">
        <v>2</v>
      </c>
      <c r="H368" s="68" t="s">
        <v>1034</v>
      </c>
      <c r="I368" s="69">
        <v>0.66500000000000004</v>
      </c>
      <c r="J368" s="70">
        <v>260.995</v>
      </c>
    </row>
    <row r="369" spans="1:10">
      <c r="A369" s="60" t="s">
        <v>1035</v>
      </c>
      <c r="B369" s="36">
        <v>5057</v>
      </c>
      <c r="C369" s="61">
        <v>7</v>
      </c>
      <c r="D369" s="61" t="s">
        <v>62</v>
      </c>
      <c r="E369" s="61">
        <v>115</v>
      </c>
      <c r="F369" s="61" t="s">
        <v>131</v>
      </c>
      <c r="G369" s="61">
        <v>1</v>
      </c>
      <c r="H369" s="68" t="s">
        <v>1036</v>
      </c>
      <c r="I369" s="69">
        <v>0.97</v>
      </c>
      <c r="J369" s="70">
        <v>261.45</v>
      </c>
    </row>
    <row r="370" spans="1:10">
      <c r="A370" s="60" t="s">
        <v>1037</v>
      </c>
      <c r="B370" s="36">
        <v>5057</v>
      </c>
      <c r="C370" s="61">
        <v>7</v>
      </c>
      <c r="D370" s="61" t="s">
        <v>62</v>
      </c>
      <c r="E370" s="61">
        <v>115</v>
      </c>
      <c r="F370" s="61" t="s">
        <v>131</v>
      </c>
      <c r="G370" s="61">
        <v>2</v>
      </c>
      <c r="H370" s="68" t="s">
        <v>1038</v>
      </c>
      <c r="I370" s="69">
        <v>0.995</v>
      </c>
      <c r="J370" s="70">
        <v>262.42</v>
      </c>
    </row>
    <row r="371" spans="1:10">
      <c r="A371" s="60" t="s">
        <v>1039</v>
      </c>
      <c r="B371" s="36">
        <v>5057</v>
      </c>
      <c r="C371" s="61">
        <v>7</v>
      </c>
      <c r="D371" s="61" t="s">
        <v>62</v>
      </c>
      <c r="E371" s="61">
        <v>116</v>
      </c>
      <c r="F371" s="61" t="s">
        <v>131</v>
      </c>
      <c r="G371" s="61">
        <v>1</v>
      </c>
      <c r="H371" s="68" t="s">
        <v>1040</v>
      </c>
      <c r="I371" s="69">
        <v>0.97499999999999998</v>
      </c>
      <c r="J371" s="70">
        <v>263.25</v>
      </c>
    </row>
    <row r="372" spans="1:10">
      <c r="A372" s="60" t="s">
        <v>1041</v>
      </c>
      <c r="B372" s="36">
        <v>5057</v>
      </c>
      <c r="C372" s="61">
        <v>7</v>
      </c>
      <c r="D372" s="61" t="s">
        <v>62</v>
      </c>
      <c r="E372" s="61">
        <v>116</v>
      </c>
      <c r="F372" s="61" t="s">
        <v>131</v>
      </c>
      <c r="G372" s="61">
        <v>2</v>
      </c>
      <c r="H372" s="68" t="s">
        <v>1042</v>
      </c>
      <c r="I372" s="69">
        <v>0.98</v>
      </c>
      <c r="J372" s="70">
        <v>264.22500000000002</v>
      </c>
    </row>
    <row r="373" spans="1:10">
      <c r="A373" s="60" t="s">
        <v>1043</v>
      </c>
      <c r="B373" s="36">
        <v>5057</v>
      </c>
      <c r="C373" s="61">
        <v>7</v>
      </c>
      <c r="D373" s="61" t="s">
        <v>62</v>
      </c>
      <c r="E373" s="61">
        <v>116</v>
      </c>
      <c r="F373" s="61" t="s">
        <v>131</v>
      </c>
      <c r="G373" s="61">
        <v>3</v>
      </c>
      <c r="H373" s="68" t="s">
        <v>1044</v>
      </c>
      <c r="I373" s="69">
        <v>0.95</v>
      </c>
      <c r="J373" s="70">
        <v>265.20499999999998</v>
      </c>
    </row>
    <row r="374" spans="1:10">
      <c r="A374" s="60" t="s">
        <v>1045</v>
      </c>
      <c r="B374" s="36">
        <v>5057</v>
      </c>
      <c r="C374" s="61">
        <v>7</v>
      </c>
      <c r="D374" s="61" t="s">
        <v>62</v>
      </c>
      <c r="E374" s="61">
        <v>117</v>
      </c>
      <c r="F374" s="61" t="s">
        <v>131</v>
      </c>
      <c r="G374" s="61">
        <v>1</v>
      </c>
      <c r="H374" s="68" t="s">
        <v>1046</v>
      </c>
      <c r="I374" s="69">
        <v>0.72499999999999998</v>
      </c>
      <c r="J374" s="70">
        <v>265.55</v>
      </c>
    </row>
    <row r="375" spans="1:10">
      <c r="A375" s="60" t="s">
        <v>1047</v>
      </c>
      <c r="B375" s="36">
        <v>5057</v>
      </c>
      <c r="C375" s="61">
        <v>7</v>
      </c>
      <c r="D375" s="61" t="s">
        <v>62</v>
      </c>
      <c r="E375" s="61">
        <v>118</v>
      </c>
      <c r="F375" s="61" t="s">
        <v>131</v>
      </c>
      <c r="G375" s="61">
        <v>1</v>
      </c>
      <c r="H375" s="68" t="s">
        <v>1048</v>
      </c>
      <c r="I375" s="69">
        <v>0.78</v>
      </c>
      <c r="J375" s="70">
        <v>266.25</v>
      </c>
    </row>
    <row r="376" spans="1:10">
      <c r="A376" s="60" t="s">
        <v>1049</v>
      </c>
      <c r="B376" s="36">
        <v>5057</v>
      </c>
      <c r="C376" s="61">
        <v>7</v>
      </c>
      <c r="D376" s="61" t="s">
        <v>62</v>
      </c>
      <c r="E376" s="61">
        <v>118</v>
      </c>
      <c r="F376" s="61" t="s">
        <v>131</v>
      </c>
      <c r="G376" s="61">
        <v>2</v>
      </c>
      <c r="H376" s="68" t="s">
        <v>1050</v>
      </c>
      <c r="I376" s="69">
        <v>0.98</v>
      </c>
      <c r="J376" s="70">
        <v>267.02999999999997</v>
      </c>
    </row>
    <row r="377" spans="1:10">
      <c r="A377" s="60" t="s">
        <v>1051</v>
      </c>
      <c r="B377" s="36">
        <v>5057</v>
      </c>
      <c r="C377" s="61">
        <v>7</v>
      </c>
      <c r="D377" s="61" t="s">
        <v>62</v>
      </c>
      <c r="E377" s="61">
        <v>118</v>
      </c>
      <c r="F377" s="61" t="s">
        <v>131</v>
      </c>
      <c r="G377" s="61">
        <v>3</v>
      </c>
      <c r="H377" s="68" t="s">
        <v>1052</v>
      </c>
      <c r="I377" s="69">
        <v>0.81499999999999995</v>
      </c>
      <c r="J377" s="70">
        <v>268.01</v>
      </c>
    </row>
    <row r="378" spans="1:10">
      <c r="A378" s="60" t="s">
        <v>1053</v>
      </c>
      <c r="B378" s="36">
        <v>5057</v>
      </c>
      <c r="C378" s="61">
        <v>7</v>
      </c>
      <c r="D378" s="61" t="s">
        <v>62</v>
      </c>
      <c r="E378" s="61">
        <v>118</v>
      </c>
      <c r="F378" s="61" t="s">
        <v>131</v>
      </c>
      <c r="G378" s="61">
        <v>4</v>
      </c>
      <c r="H378" s="68" t="s">
        <v>1054</v>
      </c>
      <c r="I378" s="69">
        <v>0.64</v>
      </c>
      <c r="J378" s="70">
        <v>268.82499999999999</v>
      </c>
    </row>
    <row r="379" spans="1:10">
      <c r="A379" s="60" t="s">
        <v>1055</v>
      </c>
      <c r="B379" s="36">
        <v>5057</v>
      </c>
      <c r="C379" s="61">
        <v>7</v>
      </c>
      <c r="D379" s="61" t="s">
        <v>62</v>
      </c>
      <c r="E379" s="61">
        <v>119</v>
      </c>
      <c r="F379" s="61" t="s">
        <v>131</v>
      </c>
      <c r="G379" s="61">
        <v>1</v>
      </c>
      <c r="H379" s="68" t="s">
        <v>1056</v>
      </c>
      <c r="I379" s="69">
        <v>0.84</v>
      </c>
      <c r="J379" s="70">
        <v>269.25</v>
      </c>
    </row>
    <row r="380" spans="1:10">
      <c r="A380" s="60" t="s">
        <v>1057</v>
      </c>
      <c r="B380" s="36">
        <v>5057</v>
      </c>
      <c r="C380" s="61">
        <v>7</v>
      </c>
      <c r="D380" s="61" t="s">
        <v>62</v>
      </c>
      <c r="E380" s="61">
        <v>119</v>
      </c>
      <c r="F380" s="61" t="s">
        <v>131</v>
      </c>
      <c r="G380" s="61">
        <v>2</v>
      </c>
      <c r="H380" s="68" t="s">
        <v>1058</v>
      </c>
      <c r="I380" s="69">
        <v>0.97499999999999998</v>
      </c>
      <c r="J380" s="70">
        <v>270.08999999999997</v>
      </c>
    </row>
    <row r="381" spans="1:10">
      <c r="A381" s="60" t="s">
        <v>1059</v>
      </c>
      <c r="B381" s="36">
        <v>5057</v>
      </c>
      <c r="C381" s="61">
        <v>7</v>
      </c>
      <c r="D381" s="61" t="s">
        <v>62</v>
      </c>
      <c r="E381" s="61">
        <v>119</v>
      </c>
      <c r="F381" s="61" t="s">
        <v>131</v>
      </c>
      <c r="G381" s="61">
        <v>3</v>
      </c>
      <c r="H381" s="68" t="s">
        <v>1060</v>
      </c>
      <c r="I381" s="69">
        <v>0.83</v>
      </c>
      <c r="J381" s="70">
        <v>271.065</v>
      </c>
    </row>
    <row r="382" spans="1:10">
      <c r="A382" s="60" t="s">
        <v>1061</v>
      </c>
      <c r="B382" s="36">
        <v>5057</v>
      </c>
      <c r="C382" s="61">
        <v>7</v>
      </c>
      <c r="D382" s="61" t="s">
        <v>62</v>
      </c>
      <c r="E382" s="61">
        <v>120</v>
      </c>
      <c r="F382" s="61" t="s">
        <v>131</v>
      </c>
      <c r="G382" s="61">
        <v>1</v>
      </c>
      <c r="H382" s="68" t="s">
        <v>1062</v>
      </c>
      <c r="I382" s="69">
        <v>0.56000000000000005</v>
      </c>
      <c r="J382" s="70">
        <v>271.75</v>
      </c>
    </row>
    <row r="383" spans="1:10">
      <c r="A383" s="60" t="s">
        <v>1063</v>
      </c>
      <c r="B383" s="36">
        <v>5057</v>
      </c>
      <c r="C383" s="61">
        <v>7</v>
      </c>
      <c r="D383" s="61" t="s">
        <v>62</v>
      </c>
      <c r="E383" s="61">
        <v>121</v>
      </c>
      <c r="F383" s="61" t="s">
        <v>131</v>
      </c>
      <c r="G383" s="61">
        <v>1</v>
      </c>
      <c r="H383" s="68" t="s">
        <v>1064</v>
      </c>
      <c r="I383" s="69">
        <v>0.77</v>
      </c>
      <c r="J383" s="70">
        <v>272.25</v>
      </c>
    </row>
    <row r="384" spans="1:10">
      <c r="A384" s="60" t="s">
        <v>1065</v>
      </c>
      <c r="B384" s="36">
        <v>5057</v>
      </c>
      <c r="C384" s="61">
        <v>7</v>
      </c>
      <c r="D384" s="61" t="s">
        <v>62</v>
      </c>
      <c r="E384" s="61">
        <v>121</v>
      </c>
      <c r="F384" s="61" t="s">
        <v>131</v>
      </c>
      <c r="G384" s="61">
        <v>2</v>
      </c>
      <c r="H384" s="68" t="s">
        <v>1066</v>
      </c>
      <c r="I384" s="69">
        <v>0.75</v>
      </c>
      <c r="J384" s="70">
        <v>273.02</v>
      </c>
    </row>
    <row r="385" spans="1:10">
      <c r="A385" s="60" t="s">
        <v>1067</v>
      </c>
      <c r="B385" s="36">
        <v>5057</v>
      </c>
      <c r="C385" s="61">
        <v>7</v>
      </c>
      <c r="D385" s="61" t="s">
        <v>62</v>
      </c>
      <c r="E385" s="61">
        <v>122</v>
      </c>
      <c r="F385" s="61" t="s">
        <v>131</v>
      </c>
      <c r="G385" s="61">
        <v>1</v>
      </c>
      <c r="H385" s="68" t="s">
        <v>1068</v>
      </c>
      <c r="I385" s="69">
        <v>0.81</v>
      </c>
      <c r="J385" s="70">
        <v>274.75</v>
      </c>
    </row>
    <row r="386" spans="1:10">
      <c r="A386" s="60" t="s">
        <v>1069</v>
      </c>
      <c r="B386" s="36">
        <v>5057</v>
      </c>
      <c r="C386" s="61">
        <v>7</v>
      </c>
      <c r="D386" s="61" t="s">
        <v>62</v>
      </c>
      <c r="E386" s="61">
        <v>123</v>
      </c>
      <c r="F386" s="61" t="s">
        <v>131</v>
      </c>
      <c r="G386" s="61">
        <v>1</v>
      </c>
      <c r="H386" s="68" t="s">
        <v>1070</v>
      </c>
      <c r="I386" s="69">
        <v>0.79</v>
      </c>
      <c r="J386" s="70">
        <v>276.64999999999998</v>
      </c>
    </row>
    <row r="387" spans="1:10">
      <c r="A387" s="60" t="s">
        <v>1071</v>
      </c>
      <c r="B387" s="36">
        <v>5057</v>
      </c>
      <c r="C387" s="61">
        <v>7</v>
      </c>
      <c r="D387" s="61" t="s">
        <v>62</v>
      </c>
      <c r="E387" s="61">
        <v>123</v>
      </c>
      <c r="F387" s="61" t="s">
        <v>131</v>
      </c>
      <c r="G387" s="61">
        <v>2</v>
      </c>
      <c r="H387" s="68" t="s">
        <v>1072</v>
      </c>
      <c r="I387" s="69">
        <v>0.745</v>
      </c>
      <c r="J387" s="70">
        <v>277.44</v>
      </c>
    </row>
    <row r="388" spans="1:10">
      <c r="A388" s="60" t="s">
        <v>1073</v>
      </c>
      <c r="B388" s="36">
        <v>5057</v>
      </c>
      <c r="C388" s="61">
        <v>7</v>
      </c>
      <c r="D388" s="61" t="s">
        <v>62</v>
      </c>
      <c r="E388" s="61">
        <v>124</v>
      </c>
      <c r="F388" s="61" t="s">
        <v>131</v>
      </c>
      <c r="G388" s="61">
        <v>1</v>
      </c>
      <c r="H388" s="68" t="s">
        <v>1074</v>
      </c>
      <c r="I388" s="69">
        <v>0.91</v>
      </c>
      <c r="J388" s="70">
        <v>278.14999999999998</v>
      </c>
    </row>
    <row r="389" spans="1:10">
      <c r="A389" s="60" t="s">
        <v>1075</v>
      </c>
      <c r="B389" s="36">
        <v>5057</v>
      </c>
      <c r="C389" s="61">
        <v>7</v>
      </c>
      <c r="D389" s="61" t="s">
        <v>62</v>
      </c>
      <c r="E389" s="61">
        <v>125</v>
      </c>
      <c r="F389" s="61" t="s">
        <v>131</v>
      </c>
      <c r="G389" s="61">
        <v>1</v>
      </c>
      <c r="H389" s="68" t="s">
        <v>1076</v>
      </c>
      <c r="I389" s="69">
        <v>0.60499999999999998</v>
      </c>
      <c r="J389" s="70">
        <v>278.95</v>
      </c>
    </row>
    <row r="390" spans="1:10">
      <c r="A390" s="60" t="s">
        <v>1077</v>
      </c>
      <c r="B390" s="36">
        <v>5057</v>
      </c>
      <c r="C390" s="61">
        <v>7</v>
      </c>
      <c r="D390" s="61" t="s">
        <v>62</v>
      </c>
      <c r="E390" s="61">
        <v>125</v>
      </c>
      <c r="F390" s="61" t="s">
        <v>131</v>
      </c>
      <c r="G390" s="61">
        <v>2</v>
      </c>
      <c r="H390" s="68" t="s">
        <v>1078</v>
      </c>
      <c r="I390" s="69">
        <v>0.82</v>
      </c>
      <c r="J390" s="70">
        <v>279.55500000000001</v>
      </c>
    </row>
    <row r="391" spans="1:10">
      <c r="A391" s="60" t="s">
        <v>1079</v>
      </c>
      <c r="B391" s="36">
        <v>5057</v>
      </c>
      <c r="C391" s="61">
        <v>7</v>
      </c>
      <c r="D391" s="61" t="s">
        <v>62</v>
      </c>
      <c r="E391" s="61">
        <v>125</v>
      </c>
      <c r="F391" s="61" t="s">
        <v>131</v>
      </c>
      <c r="G391" s="61">
        <v>3</v>
      </c>
      <c r="H391" s="68" t="s">
        <v>1080</v>
      </c>
      <c r="I391" s="69">
        <v>0.54500000000000004</v>
      </c>
      <c r="J391" s="70">
        <v>280.375</v>
      </c>
    </row>
    <row r="392" spans="1:10">
      <c r="A392" s="60" t="s">
        <v>1081</v>
      </c>
      <c r="B392" s="36">
        <v>5057</v>
      </c>
      <c r="C392" s="61">
        <v>7</v>
      </c>
      <c r="D392" s="61" t="s">
        <v>62</v>
      </c>
      <c r="E392" s="61">
        <v>126</v>
      </c>
      <c r="F392" s="61" t="s">
        <v>131</v>
      </c>
      <c r="G392" s="61">
        <v>1</v>
      </c>
      <c r="H392" s="68" t="s">
        <v>1082</v>
      </c>
      <c r="I392" s="69">
        <v>0.72</v>
      </c>
      <c r="J392" s="70">
        <v>281.14999999999998</v>
      </c>
    </row>
    <row r="393" spans="1:10">
      <c r="A393" s="60" t="s">
        <v>1083</v>
      </c>
      <c r="B393" s="36">
        <v>5057</v>
      </c>
      <c r="C393" s="61">
        <v>7</v>
      </c>
      <c r="D393" s="61" t="s">
        <v>62</v>
      </c>
      <c r="E393" s="61">
        <v>126</v>
      </c>
      <c r="F393" s="61" t="s">
        <v>131</v>
      </c>
      <c r="G393" s="61">
        <v>2</v>
      </c>
      <c r="H393" s="68" t="s">
        <v>1084</v>
      </c>
      <c r="I393" s="69">
        <v>0.76</v>
      </c>
      <c r="J393" s="70">
        <v>281.87</v>
      </c>
    </row>
    <row r="394" spans="1:10">
      <c r="A394" s="60" t="s">
        <v>1085</v>
      </c>
      <c r="B394" s="36">
        <v>5057</v>
      </c>
      <c r="C394" s="61">
        <v>7</v>
      </c>
      <c r="D394" s="61" t="s">
        <v>62</v>
      </c>
      <c r="E394" s="61">
        <v>126</v>
      </c>
      <c r="F394" s="61" t="s">
        <v>131</v>
      </c>
      <c r="G394" s="61">
        <v>3</v>
      </c>
      <c r="H394" s="68" t="s">
        <v>1086</v>
      </c>
      <c r="I394" s="69">
        <v>0.59</v>
      </c>
      <c r="J394" s="70">
        <v>282.63</v>
      </c>
    </row>
    <row r="395" spans="1:10">
      <c r="A395" s="60" t="s">
        <v>1087</v>
      </c>
      <c r="B395" s="36">
        <v>5057</v>
      </c>
      <c r="C395" s="61">
        <v>7</v>
      </c>
      <c r="D395" s="61" t="s">
        <v>62</v>
      </c>
      <c r="E395" s="61">
        <v>127</v>
      </c>
      <c r="F395" s="61" t="s">
        <v>131</v>
      </c>
      <c r="G395" s="61">
        <v>1</v>
      </c>
      <c r="H395" s="68" t="s">
        <v>1088</v>
      </c>
      <c r="I395" s="69">
        <v>0.94499999999999995</v>
      </c>
      <c r="J395" s="70">
        <v>282.64999999999998</v>
      </c>
    </row>
    <row r="396" spans="1:10">
      <c r="A396" s="60" t="s">
        <v>1089</v>
      </c>
      <c r="B396" s="36">
        <v>5057</v>
      </c>
      <c r="C396" s="61">
        <v>7</v>
      </c>
      <c r="D396" s="61" t="s">
        <v>62</v>
      </c>
      <c r="E396" s="61">
        <v>127</v>
      </c>
      <c r="F396" s="61" t="s">
        <v>131</v>
      </c>
      <c r="G396" s="61">
        <v>2</v>
      </c>
      <c r="H396" s="68" t="s">
        <v>1090</v>
      </c>
      <c r="I396" s="69">
        <v>0.625</v>
      </c>
      <c r="J396" s="70">
        <v>283.59500000000003</v>
      </c>
    </row>
    <row r="397" spans="1:10">
      <c r="A397" s="60" t="s">
        <v>1091</v>
      </c>
      <c r="B397" s="36">
        <v>5057</v>
      </c>
      <c r="C397" s="61">
        <v>7</v>
      </c>
      <c r="D397" s="61" t="s">
        <v>62</v>
      </c>
      <c r="E397" s="61">
        <v>128</v>
      </c>
      <c r="F397" s="61" t="s">
        <v>131</v>
      </c>
      <c r="G397" s="61">
        <v>1</v>
      </c>
      <c r="H397" s="68" t="s">
        <v>1092</v>
      </c>
      <c r="I397" s="69">
        <v>0.875</v>
      </c>
      <c r="J397" s="70">
        <v>284.14999999999998</v>
      </c>
    </row>
    <row r="398" spans="1:10">
      <c r="A398" s="60" t="s">
        <v>1093</v>
      </c>
      <c r="B398" s="36">
        <v>5057</v>
      </c>
      <c r="C398" s="61">
        <v>7</v>
      </c>
      <c r="D398" s="61" t="s">
        <v>62</v>
      </c>
      <c r="E398" s="61">
        <v>128</v>
      </c>
      <c r="F398" s="61" t="s">
        <v>131</v>
      </c>
      <c r="G398" s="61">
        <v>2</v>
      </c>
      <c r="H398" s="68" t="s">
        <v>1094</v>
      </c>
      <c r="I398" s="69">
        <v>0.69</v>
      </c>
      <c r="J398" s="70">
        <v>285.02499999999998</v>
      </c>
    </row>
    <row r="399" spans="1:10">
      <c r="A399" s="60" t="s">
        <v>1095</v>
      </c>
      <c r="B399" s="36">
        <v>5057</v>
      </c>
      <c r="C399" s="61">
        <v>7</v>
      </c>
      <c r="D399" s="61" t="s">
        <v>62</v>
      </c>
      <c r="E399" s="61">
        <v>129</v>
      </c>
      <c r="F399" s="61" t="s">
        <v>131</v>
      </c>
      <c r="G399" s="61">
        <v>1</v>
      </c>
      <c r="H399" s="68" t="s">
        <v>1096</v>
      </c>
      <c r="I399" s="69">
        <v>0.67500000000000004</v>
      </c>
      <c r="J399" s="70">
        <v>285.35000000000002</v>
      </c>
    </row>
    <row r="400" spans="1:10">
      <c r="A400" s="60" t="s">
        <v>1097</v>
      </c>
      <c r="B400" s="36">
        <v>5057</v>
      </c>
      <c r="C400" s="61">
        <v>7</v>
      </c>
      <c r="D400" s="61" t="s">
        <v>62</v>
      </c>
      <c r="E400" s="61">
        <v>129</v>
      </c>
      <c r="F400" s="61" t="s">
        <v>131</v>
      </c>
      <c r="G400" s="61">
        <v>2</v>
      </c>
      <c r="H400" s="68" t="s">
        <v>1098</v>
      </c>
      <c r="I400" s="69">
        <v>0.89500000000000002</v>
      </c>
      <c r="J400" s="70">
        <v>286.02499999999998</v>
      </c>
    </row>
    <row r="401" spans="1:10">
      <c r="A401" s="60" t="s">
        <v>1099</v>
      </c>
      <c r="B401" s="39">
        <v>5057</v>
      </c>
      <c r="C401" s="61">
        <v>7</v>
      </c>
      <c r="D401" s="61" t="s">
        <v>62</v>
      </c>
      <c r="E401" s="61">
        <v>130</v>
      </c>
      <c r="F401" s="61" t="s">
        <v>131</v>
      </c>
      <c r="G401" s="61">
        <v>1</v>
      </c>
      <c r="H401" s="68" t="s">
        <v>1100</v>
      </c>
      <c r="I401" s="69">
        <v>0.97499999999999998</v>
      </c>
      <c r="J401" s="70">
        <v>286.89999999999998</v>
      </c>
    </row>
    <row r="402" spans="1:10">
      <c r="A402" s="60" t="s">
        <v>1101</v>
      </c>
      <c r="B402" s="36">
        <v>5057</v>
      </c>
      <c r="C402" s="61">
        <v>7</v>
      </c>
      <c r="D402" s="61" t="s">
        <v>62</v>
      </c>
      <c r="E402" s="61">
        <v>130</v>
      </c>
      <c r="F402" s="61" t="s">
        <v>131</v>
      </c>
      <c r="G402" s="61">
        <v>2</v>
      </c>
      <c r="H402" s="68" t="s">
        <v>1102</v>
      </c>
      <c r="I402" s="69">
        <v>0.46</v>
      </c>
      <c r="J402" s="70">
        <v>287.875</v>
      </c>
    </row>
    <row r="403" spans="1:10">
      <c r="A403" s="60" t="s">
        <v>1103</v>
      </c>
      <c r="B403" s="36">
        <v>5057</v>
      </c>
      <c r="C403" s="61">
        <v>7</v>
      </c>
      <c r="D403" s="61" t="s">
        <v>62</v>
      </c>
      <c r="E403" s="61">
        <v>131</v>
      </c>
      <c r="F403" s="61" t="s">
        <v>131</v>
      </c>
      <c r="G403" s="61">
        <v>1</v>
      </c>
      <c r="H403" s="68" t="s">
        <v>1104</v>
      </c>
      <c r="I403" s="69">
        <v>0.40500000000000003</v>
      </c>
      <c r="J403" s="70">
        <v>288.14999999999998</v>
      </c>
    </row>
    <row r="404" spans="1:10">
      <c r="A404" s="60" t="s">
        <v>1105</v>
      </c>
      <c r="B404" s="36">
        <v>5057</v>
      </c>
      <c r="C404" s="61">
        <v>7</v>
      </c>
      <c r="D404" s="61" t="s">
        <v>62</v>
      </c>
      <c r="E404" s="61">
        <v>132</v>
      </c>
      <c r="F404" s="61" t="s">
        <v>131</v>
      </c>
      <c r="G404" s="61">
        <v>1</v>
      </c>
      <c r="H404" s="68" t="s">
        <v>1106</v>
      </c>
      <c r="I404" s="69">
        <v>0.94</v>
      </c>
      <c r="J404" s="70">
        <v>288.64999999999998</v>
      </c>
    </row>
    <row r="405" spans="1:10">
      <c r="A405" s="60" t="s">
        <v>1107</v>
      </c>
      <c r="B405" s="36">
        <v>5057</v>
      </c>
      <c r="C405" s="61">
        <v>7</v>
      </c>
      <c r="D405" s="61" t="s">
        <v>62</v>
      </c>
      <c r="E405" s="61">
        <v>132</v>
      </c>
      <c r="F405" s="61" t="s">
        <v>131</v>
      </c>
      <c r="G405" s="61">
        <v>2</v>
      </c>
      <c r="H405" s="68" t="s">
        <v>1108</v>
      </c>
      <c r="I405" s="69">
        <v>0.70499999999999996</v>
      </c>
      <c r="J405" s="70">
        <v>289.58999999999997</v>
      </c>
    </row>
    <row r="406" spans="1:10">
      <c r="A406" s="60" t="s">
        <v>1109</v>
      </c>
      <c r="B406" s="36">
        <v>5057</v>
      </c>
      <c r="C406" s="61">
        <v>7</v>
      </c>
      <c r="D406" s="61" t="s">
        <v>62</v>
      </c>
      <c r="E406" s="61">
        <v>133</v>
      </c>
      <c r="F406" s="61" t="s">
        <v>131</v>
      </c>
      <c r="G406" s="61">
        <v>1</v>
      </c>
      <c r="H406" s="68" t="s">
        <v>1110</v>
      </c>
      <c r="I406" s="69">
        <v>0.90500000000000003</v>
      </c>
      <c r="J406" s="70">
        <v>290.14999999999998</v>
      </c>
    </row>
    <row r="407" spans="1:10">
      <c r="A407" s="60" t="s">
        <v>1111</v>
      </c>
      <c r="B407" s="36">
        <v>5057</v>
      </c>
      <c r="C407" s="61">
        <v>7</v>
      </c>
      <c r="D407" s="61" t="s">
        <v>62</v>
      </c>
      <c r="E407" s="61">
        <v>133</v>
      </c>
      <c r="F407" s="61" t="s">
        <v>131</v>
      </c>
      <c r="G407" s="61">
        <v>2</v>
      </c>
      <c r="H407" s="68" t="s">
        <v>1112</v>
      </c>
      <c r="I407" s="69">
        <v>0.74</v>
      </c>
      <c r="J407" s="70">
        <v>291.05500000000001</v>
      </c>
    </row>
    <row r="408" spans="1:10">
      <c r="A408" s="60" t="s">
        <v>1113</v>
      </c>
      <c r="B408" s="36">
        <v>5057</v>
      </c>
      <c r="C408" s="61">
        <v>7</v>
      </c>
      <c r="D408" s="61" t="s">
        <v>62</v>
      </c>
      <c r="E408" s="61">
        <v>133</v>
      </c>
      <c r="F408" s="61" t="s">
        <v>131</v>
      </c>
      <c r="G408" s="61">
        <v>3</v>
      </c>
      <c r="H408" s="68" t="s">
        <v>1114</v>
      </c>
      <c r="I408" s="69">
        <v>0.69499999999999995</v>
      </c>
      <c r="J408" s="70">
        <v>291.79500000000002</v>
      </c>
    </row>
    <row r="409" spans="1:10">
      <c r="A409" s="60" t="s">
        <v>1115</v>
      </c>
      <c r="B409" s="36">
        <v>5057</v>
      </c>
      <c r="C409" s="61">
        <v>7</v>
      </c>
      <c r="D409" s="61" t="s">
        <v>62</v>
      </c>
      <c r="E409" s="61">
        <v>133</v>
      </c>
      <c r="F409" s="61" t="s">
        <v>131</v>
      </c>
      <c r="G409" s="61">
        <v>4</v>
      </c>
      <c r="H409" s="68" t="s">
        <v>1116</v>
      </c>
      <c r="I409" s="69">
        <v>0.64</v>
      </c>
      <c r="J409" s="70">
        <v>292.49</v>
      </c>
    </row>
    <row r="410" spans="1:10">
      <c r="A410" s="60" t="s">
        <v>1117</v>
      </c>
      <c r="B410" s="36">
        <v>5057</v>
      </c>
      <c r="C410" s="61">
        <v>7</v>
      </c>
      <c r="D410" s="61" t="s">
        <v>62</v>
      </c>
      <c r="E410" s="61">
        <v>134</v>
      </c>
      <c r="F410" s="61" t="s">
        <v>131</v>
      </c>
      <c r="G410" s="61">
        <v>1</v>
      </c>
      <c r="H410" s="68" t="s">
        <v>1118</v>
      </c>
      <c r="I410" s="69">
        <v>0.65</v>
      </c>
      <c r="J410" s="70">
        <v>293.14999999999998</v>
      </c>
    </row>
    <row r="411" spans="1:10">
      <c r="A411" s="60" t="s">
        <v>1119</v>
      </c>
      <c r="B411" s="36">
        <v>5057</v>
      </c>
      <c r="C411" s="61">
        <v>7</v>
      </c>
      <c r="D411" s="61" t="s">
        <v>62</v>
      </c>
      <c r="E411" s="61">
        <v>134</v>
      </c>
      <c r="F411" s="61" t="s">
        <v>131</v>
      </c>
      <c r="G411" s="61">
        <v>2</v>
      </c>
      <c r="H411" s="68" t="s">
        <v>1120</v>
      </c>
      <c r="I411" s="69">
        <v>0.84</v>
      </c>
      <c r="J411" s="70">
        <v>293.8</v>
      </c>
    </row>
    <row r="412" spans="1:10">
      <c r="A412" s="60" t="s">
        <v>1121</v>
      </c>
      <c r="B412" s="36">
        <v>5057</v>
      </c>
      <c r="C412" s="61">
        <v>7</v>
      </c>
      <c r="D412" s="61" t="s">
        <v>62</v>
      </c>
      <c r="E412" s="61">
        <v>135</v>
      </c>
      <c r="F412" s="61" t="s">
        <v>131</v>
      </c>
      <c r="G412" s="61">
        <v>1</v>
      </c>
      <c r="H412" s="68" t="s">
        <v>1122</v>
      </c>
      <c r="I412" s="69">
        <v>0.82</v>
      </c>
      <c r="J412" s="70">
        <v>294.45</v>
      </c>
    </row>
    <row r="413" spans="1:10">
      <c r="A413" s="60" t="s">
        <v>1123</v>
      </c>
      <c r="B413" s="36">
        <v>5057</v>
      </c>
      <c r="C413" s="61">
        <v>7</v>
      </c>
      <c r="D413" s="61" t="s">
        <v>62</v>
      </c>
      <c r="E413" s="61">
        <v>135</v>
      </c>
      <c r="F413" s="61" t="s">
        <v>131</v>
      </c>
      <c r="G413" s="61">
        <v>2</v>
      </c>
      <c r="H413" s="68" t="s">
        <v>1124</v>
      </c>
      <c r="I413" s="69">
        <v>0.88</v>
      </c>
      <c r="J413" s="70">
        <v>295.27</v>
      </c>
    </row>
    <row r="414" spans="1:10">
      <c r="A414" s="60" t="s">
        <v>1125</v>
      </c>
      <c r="B414" s="36">
        <v>5057</v>
      </c>
      <c r="C414" s="61">
        <v>7</v>
      </c>
      <c r="D414" s="61" t="s">
        <v>62</v>
      </c>
      <c r="E414" s="61">
        <v>136</v>
      </c>
      <c r="F414" s="61" t="s">
        <v>131</v>
      </c>
      <c r="G414" s="61">
        <v>1</v>
      </c>
      <c r="H414" s="68" t="s">
        <v>1126</v>
      </c>
      <c r="I414" s="69">
        <v>0.34499999999999997</v>
      </c>
      <c r="J414" s="70">
        <v>296.14999999999998</v>
      </c>
    </row>
    <row r="415" spans="1:10">
      <c r="A415" s="60" t="s">
        <v>1127</v>
      </c>
      <c r="B415" s="36">
        <v>5057</v>
      </c>
      <c r="C415" s="61">
        <v>7</v>
      </c>
      <c r="D415" s="61" t="s">
        <v>62</v>
      </c>
      <c r="E415" s="61">
        <v>137</v>
      </c>
      <c r="F415" s="61" t="s">
        <v>131</v>
      </c>
      <c r="G415" s="61">
        <v>1</v>
      </c>
      <c r="H415" s="68" t="s">
        <v>1128</v>
      </c>
      <c r="I415" s="69">
        <v>0.56000000000000005</v>
      </c>
      <c r="J415" s="70">
        <v>296.64999999999998</v>
      </c>
    </row>
    <row r="416" spans="1:10">
      <c r="A416" s="60" t="s">
        <v>1129</v>
      </c>
      <c r="B416" s="36">
        <v>5057</v>
      </c>
      <c r="C416" s="61">
        <v>7</v>
      </c>
      <c r="D416" s="61" t="s">
        <v>62</v>
      </c>
      <c r="E416" s="61">
        <v>137</v>
      </c>
      <c r="F416" s="61" t="s">
        <v>131</v>
      </c>
      <c r="G416" s="61">
        <v>2</v>
      </c>
      <c r="H416" s="68" t="s">
        <v>1130</v>
      </c>
      <c r="I416" s="69">
        <v>0.94499999999999995</v>
      </c>
      <c r="J416" s="70">
        <v>297.20999999999998</v>
      </c>
    </row>
    <row r="417" spans="1:10">
      <c r="A417" s="60" t="s">
        <v>1131</v>
      </c>
      <c r="B417" s="36">
        <v>5057</v>
      </c>
      <c r="C417" s="61">
        <v>7</v>
      </c>
      <c r="D417" s="61" t="s">
        <v>62</v>
      </c>
      <c r="E417" s="61">
        <v>137</v>
      </c>
      <c r="F417" s="61" t="s">
        <v>131</v>
      </c>
      <c r="G417" s="61">
        <v>3</v>
      </c>
      <c r="H417" s="68" t="s">
        <v>1132</v>
      </c>
      <c r="I417" s="69">
        <v>0.84</v>
      </c>
      <c r="J417" s="70">
        <v>298.15499999999997</v>
      </c>
    </row>
    <row r="418" spans="1:10">
      <c r="A418" s="60" t="s">
        <v>1133</v>
      </c>
      <c r="B418" s="36">
        <v>5057</v>
      </c>
      <c r="C418" s="61">
        <v>7</v>
      </c>
      <c r="D418" s="61" t="s">
        <v>62</v>
      </c>
      <c r="E418" s="61">
        <v>137</v>
      </c>
      <c r="F418" s="61" t="s">
        <v>131</v>
      </c>
      <c r="G418" s="61">
        <v>4</v>
      </c>
      <c r="H418" s="68" t="s">
        <v>1134</v>
      </c>
      <c r="I418" s="69">
        <v>0.55500000000000005</v>
      </c>
      <c r="J418" s="70">
        <v>298.995</v>
      </c>
    </row>
    <row r="419" spans="1:10">
      <c r="A419" s="60" t="s">
        <v>1135</v>
      </c>
      <c r="B419" s="36">
        <v>5057</v>
      </c>
      <c r="C419" s="61">
        <v>7</v>
      </c>
      <c r="D419" s="61" t="s">
        <v>62</v>
      </c>
      <c r="E419" s="61">
        <v>138</v>
      </c>
      <c r="F419" s="61" t="s">
        <v>131</v>
      </c>
      <c r="G419" s="61">
        <v>1</v>
      </c>
      <c r="H419" s="68" t="s">
        <v>1136</v>
      </c>
      <c r="I419" s="69">
        <v>0.82</v>
      </c>
      <c r="J419" s="70">
        <v>299.14999999999998</v>
      </c>
    </row>
    <row r="420" spans="1:10">
      <c r="A420" s="60" t="s">
        <v>1137</v>
      </c>
      <c r="B420" s="36">
        <v>5057</v>
      </c>
      <c r="C420" s="61">
        <v>7</v>
      </c>
      <c r="D420" s="61" t="s">
        <v>62</v>
      </c>
      <c r="E420" s="61">
        <v>138</v>
      </c>
      <c r="F420" s="61" t="s">
        <v>131</v>
      </c>
      <c r="G420" s="61">
        <v>2</v>
      </c>
      <c r="H420" s="68" t="s">
        <v>1138</v>
      </c>
      <c r="I420" s="69">
        <v>0.93</v>
      </c>
      <c r="J420" s="70">
        <v>299.97000000000003</v>
      </c>
    </row>
    <row r="421" spans="1:10">
      <c r="A421" s="60" t="s">
        <v>1139</v>
      </c>
      <c r="B421" s="36">
        <v>5057</v>
      </c>
      <c r="C421" s="61">
        <v>7</v>
      </c>
      <c r="D421" s="61" t="s">
        <v>62</v>
      </c>
      <c r="E421" s="61">
        <v>139</v>
      </c>
      <c r="F421" s="61" t="s">
        <v>131</v>
      </c>
      <c r="G421" s="61">
        <v>1</v>
      </c>
      <c r="H421" s="68" t="s">
        <v>1140</v>
      </c>
      <c r="I421" s="69">
        <v>0.91</v>
      </c>
      <c r="J421" s="70">
        <v>300.89999999999998</v>
      </c>
    </row>
    <row r="422" spans="1:10">
      <c r="A422" s="60" t="s">
        <v>1141</v>
      </c>
      <c r="B422" s="36">
        <v>5057</v>
      </c>
      <c r="C422" s="61">
        <v>7</v>
      </c>
      <c r="D422" s="61" t="s">
        <v>62</v>
      </c>
      <c r="E422" s="61">
        <v>139</v>
      </c>
      <c r="F422" s="61" t="s">
        <v>131</v>
      </c>
      <c r="G422" s="61">
        <v>2</v>
      </c>
      <c r="H422" s="68" t="s">
        <v>1142</v>
      </c>
      <c r="I422" s="69">
        <v>0.4</v>
      </c>
      <c r="J422" s="70">
        <v>301.81</v>
      </c>
    </row>
    <row r="423" spans="1:10">
      <c r="A423" s="60" t="s">
        <v>1143</v>
      </c>
      <c r="B423" s="36">
        <v>5057</v>
      </c>
      <c r="C423" s="61">
        <v>7</v>
      </c>
      <c r="D423" s="61" t="s">
        <v>62</v>
      </c>
      <c r="E423" s="61">
        <v>140</v>
      </c>
      <c r="F423" s="61" t="s">
        <v>131</v>
      </c>
      <c r="G423" s="61">
        <v>1</v>
      </c>
      <c r="H423" s="68" t="s">
        <v>1144</v>
      </c>
      <c r="I423" s="69">
        <v>0.96</v>
      </c>
      <c r="J423" s="70">
        <v>302.14999999999998</v>
      </c>
    </row>
    <row r="424" spans="1:10">
      <c r="A424" s="60" t="s">
        <v>1145</v>
      </c>
      <c r="B424" s="36">
        <v>5057</v>
      </c>
      <c r="C424" s="61">
        <v>7</v>
      </c>
      <c r="D424" s="61" t="s">
        <v>62</v>
      </c>
      <c r="E424" s="61">
        <v>140</v>
      </c>
      <c r="F424" s="61" t="s">
        <v>131</v>
      </c>
      <c r="G424" s="61">
        <v>2</v>
      </c>
      <c r="H424" s="68" t="s">
        <v>1146</v>
      </c>
      <c r="I424" s="69">
        <v>0.70499999999999996</v>
      </c>
      <c r="J424" s="70">
        <v>303.11</v>
      </c>
    </row>
    <row r="425" spans="1:10">
      <c r="A425" s="60" t="s">
        <v>1147</v>
      </c>
      <c r="B425" s="36">
        <v>5057</v>
      </c>
      <c r="C425" s="61">
        <v>7</v>
      </c>
      <c r="D425" s="61" t="s">
        <v>62</v>
      </c>
      <c r="E425" s="61">
        <v>140</v>
      </c>
      <c r="F425" s="61" t="s">
        <v>131</v>
      </c>
      <c r="G425" s="61">
        <v>3</v>
      </c>
      <c r="H425" s="68" t="s">
        <v>1148</v>
      </c>
      <c r="I425" s="69">
        <v>0.72499999999999998</v>
      </c>
      <c r="J425" s="70">
        <v>303.815</v>
      </c>
    </row>
    <row r="426" spans="1:10">
      <c r="A426" s="60" t="s">
        <v>1149</v>
      </c>
      <c r="B426" s="36">
        <v>5057</v>
      </c>
      <c r="C426" s="61">
        <v>7</v>
      </c>
      <c r="D426" s="61" t="s">
        <v>62</v>
      </c>
      <c r="E426" s="61">
        <v>140</v>
      </c>
      <c r="F426" s="61" t="s">
        <v>131</v>
      </c>
      <c r="G426" s="61">
        <v>4</v>
      </c>
      <c r="H426" s="68" t="s">
        <v>1150</v>
      </c>
      <c r="I426" s="69">
        <v>0.7</v>
      </c>
      <c r="J426" s="70">
        <v>304.54000000000002</v>
      </c>
    </row>
    <row r="427" spans="1:10">
      <c r="A427" s="60" t="s">
        <v>1151</v>
      </c>
      <c r="B427" s="36">
        <v>5057</v>
      </c>
      <c r="C427" s="61">
        <v>7</v>
      </c>
      <c r="D427" s="61" t="s">
        <v>62</v>
      </c>
      <c r="E427" s="61">
        <v>141</v>
      </c>
      <c r="F427" s="61" t="s">
        <v>131</v>
      </c>
      <c r="G427" s="61">
        <v>1</v>
      </c>
      <c r="H427" s="68" t="s">
        <v>1152</v>
      </c>
      <c r="I427" s="69">
        <v>0.75</v>
      </c>
      <c r="J427" s="70">
        <v>305.14999999999998</v>
      </c>
    </row>
    <row r="428" spans="1:10">
      <c r="A428" s="60" t="s">
        <v>1153</v>
      </c>
      <c r="B428" s="36">
        <v>5057</v>
      </c>
      <c r="C428" s="61">
        <v>7</v>
      </c>
      <c r="D428" s="61" t="s">
        <v>62</v>
      </c>
      <c r="E428" s="61">
        <v>141</v>
      </c>
      <c r="F428" s="61" t="s">
        <v>131</v>
      </c>
      <c r="G428" s="61">
        <v>2</v>
      </c>
      <c r="H428" s="68" t="s">
        <v>1154</v>
      </c>
      <c r="I428" s="69">
        <v>0.9</v>
      </c>
      <c r="J428" s="70">
        <v>305.89999999999998</v>
      </c>
    </row>
    <row r="429" spans="1:10">
      <c r="A429" s="60" t="s">
        <v>1155</v>
      </c>
      <c r="B429" s="36">
        <v>5057</v>
      </c>
      <c r="C429" s="61">
        <v>7</v>
      </c>
      <c r="D429" s="61" t="s">
        <v>62</v>
      </c>
      <c r="E429" s="61">
        <v>141</v>
      </c>
      <c r="F429" s="61" t="s">
        <v>131</v>
      </c>
      <c r="G429" s="61">
        <v>3</v>
      </c>
      <c r="H429" s="68" t="s">
        <v>1156</v>
      </c>
      <c r="I429" s="69">
        <v>0.79</v>
      </c>
      <c r="J429" s="70">
        <v>306.8</v>
      </c>
    </row>
    <row r="430" spans="1:10">
      <c r="A430" s="60" t="s">
        <v>1157</v>
      </c>
      <c r="B430" s="36">
        <v>5057</v>
      </c>
      <c r="C430" s="61">
        <v>7</v>
      </c>
      <c r="D430" s="61" t="s">
        <v>62</v>
      </c>
      <c r="E430" s="61">
        <v>141</v>
      </c>
      <c r="F430" s="61" t="s">
        <v>131</v>
      </c>
      <c r="G430" s="61">
        <v>4</v>
      </c>
      <c r="H430" s="68" t="s">
        <v>1158</v>
      </c>
      <c r="I430" s="69">
        <v>0.72</v>
      </c>
      <c r="J430" s="70">
        <v>307.58999999999997</v>
      </c>
    </row>
    <row r="431" spans="1:10">
      <c r="A431" s="60" t="s">
        <v>1159</v>
      </c>
      <c r="B431" s="36">
        <v>5057</v>
      </c>
      <c r="C431" s="61">
        <v>7</v>
      </c>
      <c r="D431" s="61" t="s">
        <v>62</v>
      </c>
      <c r="E431" s="61">
        <v>142</v>
      </c>
      <c r="F431" s="61" t="s">
        <v>131</v>
      </c>
      <c r="G431" s="61">
        <v>1</v>
      </c>
      <c r="H431" s="68" t="s">
        <v>1160</v>
      </c>
      <c r="I431" s="69">
        <v>0.88500000000000001</v>
      </c>
      <c r="J431" s="70">
        <v>308.14999999999998</v>
      </c>
    </row>
    <row r="432" spans="1:10">
      <c r="A432" s="60" t="s">
        <v>1161</v>
      </c>
      <c r="B432" s="36">
        <v>5057</v>
      </c>
      <c r="C432" s="61">
        <v>7</v>
      </c>
      <c r="D432" s="61" t="s">
        <v>62</v>
      </c>
      <c r="E432" s="61">
        <v>142</v>
      </c>
      <c r="F432" s="61" t="s">
        <v>131</v>
      </c>
      <c r="G432" s="61">
        <v>2</v>
      </c>
      <c r="H432" s="68" t="s">
        <v>1162</v>
      </c>
      <c r="I432" s="69">
        <v>0.89</v>
      </c>
      <c r="J432" s="70">
        <v>309.03500000000003</v>
      </c>
    </row>
    <row r="433" spans="1:10">
      <c r="A433" s="60" t="s">
        <v>1163</v>
      </c>
      <c r="B433" s="39">
        <v>5057</v>
      </c>
      <c r="C433" s="61">
        <v>7</v>
      </c>
      <c r="D433" s="61" t="s">
        <v>62</v>
      </c>
      <c r="E433" s="61">
        <v>142</v>
      </c>
      <c r="F433" s="61" t="s">
        <v>131</v>
      </c>
      <c r="G433" s="61">
        <v>3</v>
      </c>
      <c r="H433" s="68" t="s">
        <v>1164</v>
      </c>
      <c r="I433" s="69">
        <v>0.74</v>
      </c>
      <c r="J433" s="70">
        <v>309.92500000000001</v>
      </c>
    </row>
    <row r="434" spans="1:10">
      <c r="A434" s="60" t="s">
        <v>1165</v>
      </c>
      <c r="B434" s="36">
        <v>5057</v>
      </c>
      <c r="C434" s="61">
        <v>7</v>
      </c>
      <c r="D434" s="61" t="s">
        <v>62</v>
      </c>
      <c r="E434" s="61">
        <v>142</v>
      </c>
      <c r="F434" s="61" t="s">
        <v>131</v>
      </c>
      <c r="G434" s="61">
        <v>4</v>
      </c>
      <c r="H434" s="68" t="s">
        <v>1166</v>
      </c>
      <c r="I434" s="69">
        <v>0.46500000000000002</v>
      </c>
      <c r="J434" s="70">
        <v>310.66500000000002</v>
      </c>
    </row>
    <row r="435" spans="1:10">
      <c r="A435" s="60" t="s">
        <v>1167</v>
      </c>
      <c r="B435" s="36">
        <v>5057</v>
      </c>
      <c r="C435" s="61">
        <v>7</v>
      </c>
      <c r="D435" s="61" t="s">
        <v>62</v>
      </c>
      <c r="E435" s="61">
        <v>143</v>
      </c>
      <c r="F435" s="61" t="s">
        <v>131</v>
      </c>
      <c r="G435" s="61">
        <v>1</v>
      </c>
      <c r="H435" s="68" t="s">
        <v>1168</v>
      </c>
      <c r="I435" s="69">
        <v>0.84499999999999997</v>
      </c>
      <c r="J435" s="70">
        <v>311.14999999999998</v>
      </c>
    </row>
    <row r="436" spans="1:10">
      <c r="A436" s="60" t="s">
        <v>1169</v>
      </c>
      <c r="B436" s="36">
        <v>5057</v>
      </c>
      <c r="C436" s="61">
        <v>7</v>
      </c>
      <c r="D436" s="61" t="s">
        <v>62</v>
      </c>
      <c r="E436" s="61">
        <v>143</v>
      </c>
      <c r="F436" s="61" t="s">
        <v>131</v>
      </c>
      <c r="G436" s="61">
        <v>2</v>
      </c>
      <c r="H436" s="68" t="s">
        <v>1170</v>
      </c>
      <c r="I436" s="69">
        <v>0.93500000000000005</v>
      </c>
      <c r="J436" s="70">
        <v>311.995</v>
      </c>
    </row>
    <row r="437" spans="1:10">
      <c r="A437" s="60" t="s">
        <v>1171</v>
      </c>
      <c r="B437" s="36">
        <v>5057</v>
      </c>
      <c r="C437" s="61">
        <v>7</v>
      </c>
      <c r="D437" s="61" t="s">
        <v>62</v>
      </c>
      <c r="E437" s="61">
        <v>143</v>
      </c>
      <c r="F437" s="61" t="s">
        <v>131</v>
      </c>
      <c r="G437" s="61">
        <v>3</v>
      </c>
      <c r="H437" s="68" t="s">
        <v>1172</v>
      </c>
      <c r="I437" s="69">
        <v>0.96</v>
      </c>
      <c r="J437" s="70">
        <v>312.93</v>
      </c>
    </row>
    <row r="438" spans="1:10">
      <c r="A438" s="60" t="s">
        <v>1173</v>
      </c>
      <c r="B438" s="36">
        <v>5057</v>
      </c>
      <c r="C438" s="61">
        <v>7</v>
      </c>
      <c r="D438" s="61" t="s">
        <v>62</v>
      </c>
      <c r="E438" s="61">
        <v>143</v>
      </c>
      <c r="F438" s="61" t="s">
        <v>131</v>
      </c>
      <c r="G438" s="61">
        <v>4</v>
      </c>
      <c r="H438" s="68" t="s">
        <v>1174</v>
      </c>
      <c r="I438" s="69">
        <v>0.33</v>
      </c>
      <c r="J438" s="70">
        <v>313.89</v>
      </c>
    </row>
    <row r="439" spans="1:10">
      <c r="A439" s="60" t="s">
        <v>1175</v>
      </c>
      <c r="B439" s="36">
        <v>5057</v>
      </c>
      <c r="C439" s="61">
        <v>7</v>
      </c>
      <c r="D439" s="61" t="s">
        <v>62</v>
      </c>
      <c r="E439" s="61">
        <v>144</v>
      </c>
      <c r="F439" s="61" t="s">
        <v>131</v>
      </c>
      <c r="G439" s="61">
        <v>1</v>
      </c>
      <c r="H439" s="68" t="s">
        <v>1176</v>
      </c>
      <c r="I439" s="69">
        <v>0.66</v>
      </c>
      <c r="J439" s="70">
        <v>314.14999999999998</v>
      </c>
    </row>
    <row r="440" spans="1:10">
      <c r="A440" s="60" t="s">
        <v>1177</v>
      </c>
      <c r="B440" s="36">
        <v>5057</v>
      </c>
      <c r="C440" s="61">
        <v>7</v>
      </c>
      <c r="D440" s="61" t="s">
        <v>62</v>
      </c>
      <c r="E440" s="61">
        <v>144</v>
      </c>
      <c r="F440" s="61" t="s">
        <v>131</v>
      </c>
      <c r="G440" s="61">
        <v>2</v>
      </c>
      <c r="H440" s="68" t="s">
        <v>1178</v>
      </c>
      <c r="I440" s="69">
        <v>0.71</v>
      </c>
      <c r="J440" s="70">
        <v>314.81</v>
      </c>
    </row>
    <row r="441" spans="1:10">
      <c r="A441" s="60" t="s">
        <v>1179</v>
      </c>
      <c r="B441" s="36">
        <v>5057</v>
      </c>
      <c r="C441" s="61">
        <v>7</v>
      </c>
      <c r="D441" s="61" t="s">
        <v>62</v>
      </c>
      <c r="E441" s="61">
        <v>144</v>
      </c>
      <c r="F441" s="61" t="s">
        <v>131</v>
      </c>
      <c r="G441" s="61">
        <v>3</v>
      </c>
      <c r="H441" s="68" t="s">
        <v>1180</v>
      </c>
      <c r="I441" s="69">
        <v>0.86</v>
      </c>
      <c r="J441" s="70">
        <v>315.52</v>
      </c>
    </row>
    <row r="442" spans="1:10">
      <c r="A442" s="60" t="s">
        <v>1181</v>
      </c>
      <c r="B442" s="36">
        <v>5057</v>
      </c>
      <c r="C442" s="61">
        <v>7</v>
      </c>
      <c r="D442" s="61" t="s">
        <v>62</v>
      </c>
      <c r="E442" s="61">
        <v>144</v>
      </c>
      <c r="F442" s="61" t="s">
        <v>131</v>
      </c>
      <c r="G442" s="61">
        <v>4</v>
      </c>
      <c r="H442" s="68" t="s">
        <v>1182</v>
      </c>
      <c r="I442" s="69">
        <v>0.82</v>
      </c>
      <c r="J442" s="70">
        <v>316.38</v>
      </c>
    </row>
    <row r="443" spans="1:10">
      <c r="A443" s="60" t="s">
        <v>1183</v>
      </c>
      <c r="B443" s="36">
        <v>5057</v>
      </c>
      <c r="C443" s="61">
        <v>7</v>
      </c>
      <c r="D443" s="61" t="s">
        <v>62</v>
      </c>
      <c r="E443" s="61">
        <v>145</v>
      </c>
      <c r="F443" s="61" t="s">
        <v>131</v>
      </c>
      <c r="G443" s="61">
        <v>1</v>
      </c>
      <c r="H443" s="68" t="s">
        <v>1184</v>
      </c>
      <c r="I443" s="69">
        <v>0.95</v>
      </c>
      <c r="J443" s="70">
        <v>317.14999999999998</v>
      </c>
    </row>
    <row r="444" spans="1:10">
      <c r="A444" s="60" t="s">
        <v>1185</v>
      </c>
      <c r="B444" s="36">
        <v>5057</v>
      </c>
      <c r="C444" s="61">
        <v>7</v>
      </c>
      <c r="D444" s="61" t="s">
        <v>62</v>
      </c>
      <c r="E444" s="61">
        <v>145</v>
      </c>
      <c r="F444" s="61" t="s">
        <v>131</v>
      </c>
      <c r="G444" s="61">
        <v>2</v>
      </c>
      <c r="H444" s="68" t="s">
        <v>1186</v>
      </c>
      <c r="I444" s="69">
        <v>0.83</v>
      </c>
      <c r="J444" s="70">
        <v>318.10000000000002</v>
      </c>
    </row>
    <row r="445" spans="1:10">
      <c r="A445" s="60" t="s">
        <v>1187</v>
      </c>
      <c r="B445" s="36">
        <v>5057</v>
      </c>
      <c r="C445" s="61">
        <v>7</v>
      </c>
      <c r="D445" s="61" t="s">
        <v>62</v>
      </c>
      <c r="E445" s="61">
        <v>145</v>
      </c>
      <c r="F445" s="61" t="s">
        <v>131</v>
      </c>
      <c r="G445" s="61">
        <v>3</v>
      </c>
      <c r="H445" s="68" t="s">
        <v>1188</v>
      </c>
      <c r="I445" s="69">
        <v>0.77500000000000002</v>
      </c>
      <c r="J445" s="70">
        <v>318.93</v>
      </c>
    </row>
    <row r="446" spans="1:10">
      <c r="A446" s="60" t="s">
        <v>1189</v>
      </c>
      <c r="B446" s="36">
        <v>5057</v>
      </c>
      <c r="C446" s="61">
        <v>7</v>
      </c>
      <c r="D446" s="61" t="s">
        <v>62</v>
      </c>
      <c r="E446" s="61">
        <v>145</v>
      </c>
      <c r="F446" s="61" t="s">
        <v>131</v>
      </c>
      <c r="G446" s="61">
        <v>4</v>
      </c>
      <c r="H446" s="68" t="s">
        <v>1190</v>
      </c>
      <c r="I446" s="69">
        <v>0.62</v>
      </c>
      <c r="J446" s="70">
        <v>319.70499999999998</v>
      </c>
    </row>
    <row r="447" spans="1:10">
      <c r="A447" s="60" t="s">
        <v>1191</v>
      </c>
      <c r="B447" s="36">
        <v>5057</v>
      </c>
      <c r="C447" s="61">
        <v>7</v>
      </c>
      <c r="D447" s="61" t="s">
        <v>62</v>
      </c>
      <c r="E447" s="61">
        <v>146</v>
      </c>
      <c r="F447" s="61" t="s">
        <v>131</v>
      </c>
      <c r="G447" s="61">
        <v>1</v>
      </c>
      <c r="H447" s="68" t="s">
        <v>1192</v>
      </c>
      <c r="I447" s="69">
        <v>0.69499999999999995</v>
      </c>
      <c r="J447" s="70">
        <v>320.14999999999998</v>
      </c>
    </row>
    <row r="448" spans="1:10">
      <c r="A448" s="60" t="s">
        <v>1193</v>
      </c>
      <c r="B448" s="36">
        <v>5057</v>
      </c>
      <c r="C448" s="61">
        <v>7</v>
      </c>
      <c r="D448" s="61" t="s">
        <v>62</v>
      </c>
      <c r="E448" s="61">
        <v>146</v>
      </c>
      <c r="F448" s="61" t="s">
        <v>131</v>
      </c>
      <c r="G448" s="61">
        <v>2</v>
      </c>
      <c r="H448" s="68" t="s">
        <v>1194</v>
      </c>
      <c r="I448" s="69">
        <v>0.78</v>
      </c>
      <c r="J448" s="70">
        <v>320.84500000000003</v>
      </c>
    </row>
    <row r="449" spans="1:10">
      <c r="A449" s="60" t="s">
        <v>1195</v>
      </c>
      <c r="B449" s="36">
        <v>5057</v>
      </c>
      <c r="C449" s="61">
        <v>7</v>
      </c>
      <c r="D449" s="61" t="s">
        <v>62</v>
      </c>
      <c r="E449" s="61">
        <v>146</v>
      </c>
      <c r="F449" s="61" t="s">
        <v>131</v>
      </c>
      <c r="G449" s="61">
        <v>3</v>
      </c>
      <c r="H449" s="68" t="s">
        <v>1196</v>
      </c>
      <c r="I449" s="69">
        <v>0.68</v>
      </c>
      <c r="J449" s="70">
        <v>321.625</v>
      </c>
    </row>
    <row r="450" spans="1:10">
      <c r="A450" s="60" t="s">
        <v>1197</v>
      </c>
      <c r="B450" s="36">
        <v>5057</v>
      </c>
      <c r="C450" s="61">
        <v>7</v>
      </c>
      <c r="D450" s="61" t="s">
        <v>62</v>
      </c>
      <c r="E450" s="61">
        <v>146</v>
      </c>
      <c r="F450" s="61" t="s">
        <v>131</v>
      </c>
      <c r="G450" s="61">
        <v>4</v>
      </c>
      <c r="H450" s="68" t="s">
        <v>1198</v>
      </c>
      <c r="I450" s="69">
        <v>0.83499999999999996</v>
      </c>
      <c r="J450" s="70">
        <v>322.30500000000001</v>
      </c>
    </row>
    <row r="451" spans="1:10">
      <c r="A451" s="60" t="s">
        <v>1199</v>
      </c>
      <c r="B451" s="36">
        <v>5057</v>
      </c>
      <c r="C451" s="61">
        <v>7</v>
      </c>
      <c r="D451" s="61" t="s">
        <v>62</v>
      </c>
      <c r="E451" s="61">
        <v>147</v>
      </c>
      <c r="F451" s="61" t="s">
        <v>131</v>
      </c>
      <c r="G451" s="61">
        <v>1</v>
      </c>
      <c r="H451" s="68" t="s">
        <v>1200</v>
      </c>
      <c r="I451" s="69">
        <v>0.86499999999999999</v>
      </c>
      <c r="J451" s="70">
        <v>323.14999999999998</v>
      </c>
    </row>
    <row r="452" spans="1:10">
      <c r="A452" s="60" t="s">
        <v>1201</v>
      </c>
      <c r="B452" s="39">
        <v>5057</v>
      </c>
      <c r="C452" s="61">
        <v>7</v>
      </c>
      <c r="D452" s="61" t="s">
        <v>62</v>
      </c>
      <c r="E452" s="61">
        <v>147</v>
      </c>
      <c r="F452" s="61" t="s">
        <v>131</v>
      </c>
      <c r="G452" s="61">
        <v>2</v>
      </c>
      <c r="H452" s="68" t="s">
        <v>1202</v>
      </c>
      <c r="I452" s="69">
        <v>0.81</v>
      </c>
      <c r="J452" s="70">
        <v>324.01499999999999</v>
      </c>
    </row>
    <row r="453" spans="1:10">
      <c r="A453" s="60" t="s">
        <v>1203</v>
      </c>
      <c r="B453" s="36">
        <v>5057</v>
      </c>
      <c r="C453" s="61">
        <v>7</v>
      </c>
      <c r="D453" s="61" t="s">
        <v>62</v>
      </c>
      <c r="E453" s="61">
        <v>147</v>
      </c>
      <c r="F453" s="61" t="s">
        <v>131</v>
      </c>
      <c r="G453" s="61">
        <v>3</v>
      </c>
      <c r="H453" s="68" t="s">
        <v>1204</v>
      </c>
      <c r="I453" s="69">
        <v>0.745</v>
      </c>
      <c r="J453" s="70">
        <v>324.82499999999999</v>
      </c>
    </row>
    <row r="454" spans="1:10">
      <c r="A454" s="60" t="s">
        <v>1205</v>
      </c>
      <c r="B454" s="36">
        <v>5057</v>
      </c>
      <c r="C454" s="61">
        <v>7</v>
      </c>
      <c r="D454" s="61" t="s">
        <v>62</v>
      </c>
      <c r="E454" s="61">
        <v>147</v>
      </c>
      <c r="F454" s="61" t="s">
        <v>131</v>
      </c>
      <c r="G454" s="61">
        <v>4</v>
      </c>
      <c r="H454" s="68" t="s">
        <v>1206</v>
      </c>
      <c r="I454" s="69">
        <v>0.61499999999999999</v>
      </c>
      <c r="J454" s="70">
        <v>325.57</v>
      </c>
    </row>
    <row r="455" spans="1:10">
      <c r="A455" s="60" t="s">
        <v>1207</v>
      </c>
      <c r="B455" s="36">
        <v>5057</v>
      </c>
      <c r="C455" s="61">
        <v>7</v>
      </c>
      <c r="D455" s="61" t="s">
        <v>62</v>
      </c>
      <c r="E455" s="61">
        <v>148</v>
      </c>
      <c r="F455" s="61" t="s">
        <v>131</v>
      </c>
      <c r="G455" s="61">
        <v>1</v>
      </c>
      <c r="H455" s="68" t="s">
        <v>1208</v>
      </c>
      <c r="I455" s="69">
        <v>0.98</v>
      </c>
      <c r="J455" s="70">
        <v>326.14999999999998</v>
      </c>
    </row>
    <row r="456" spans="1:10">
      <c r="A456" s="60" t="s">
        <v>1209</v>
      </c>
      <c r="B456" s="36">
        <v>5057</v>
      </c>
      <c r="C456" s="61">
        <v>7</v>
      </c>
      <c r="D456" s="61" t="s">
        <v>62</v>
      </c>
      <c r="E456" s="61">
        <v>148</v>
      </c>
      <c r="F456" s="61" t="s">
        <v>131</v>
      </c>
      <c r="G456" s="61">
        <v>2</v>
      </c>
      <c r="H456" s="68" t="s">
        <v>1210</v>
      </c>
      <c r="I456" s="69">
        <v>0.78</v>
      </c>
      <c r="J456" s="70">
        <v>327.13</v>
      </c>
    </row>
    <row r="457" spans="1:10">
      <c r="A457" s="60" t="s">
        <v>1211</v>
      </c>
      <c r="B457" s="36">
        <v>5057</v>
      </c>
      <c r="C457" s="61">
        <v>7</v>
      </c>
      <c r="D457" s="61" t="s">
        <v>62</v>
      </c>
      <c r="E457" s="61">
        <v>148</v>
      </c>
      <c r="F457" s="61" t="s">
        <v>131</v>
      </c>
      <c r="G457" s="61">
        <v>3</v>
      </c>
      <c r="H457" s="68" t="s">
        <v>1212</v>
      </c>
      <c r="I457" s="69">
        <v>0.83</v>
      </c>
      <c r="J457" s="70">
        <v>327.91</v>
      </c>
    </row>
    <row r="458" spans="1:10">
      <c r="A458" s="60" t="s">
        <v>1213</v>
      </c>
      <c r="B458" s="36">
        <v>5057</v>
      </c>
      <c r="C458" s="61">
        <v>7</v>
      </c>
      <c r="D458" s="61" t="s">
        <v>62</v>
      </c>
      <c r="E458" s="61">
        <v>148</v>
      </c>
      <c r="F458" s="61" t="s">
        <v>131</v>
      </c>
      <c r="G458" s="61">
        <v>4</v>
      </c>
      <c r="H458" s="68" t="s">
        <v>1214</v>
      </c>
      <c r="I458" s="69">
        <v>0.76</v>
      </c>
      <c r="J458" s="70">
        <v>328.74</v>
      </c>
    </row>
    <row r="459" spans="1:10">
      <c r="A459" s="60" t="s">
        <v>1215</v>
      </c>
      <c r="B459" s="36">
        <v>5057</v>
      </c>
      <c r="C459" s="61">
        <v>7</v>
      </c>
      <c r="D459" s="61" t="s">
        <v>62</v>
      </c>
      <c r="E459" s="61">
        <v>149</v>
      </c>
      <c r="F459" s="61" t="s">
        <v>131</v>
      </c>
      <c r="G459" s="61">
        <v>1</v>
      </c>
      <c r="H459" s="68" t="s">
        <v>1216</v>
      </c>
      <c r="I459" s="69">
        <v>0.85</v>
      </c>
      <c r="J459" s="70">
        <v>329.15</v>
      </c>
    </row>
    <row r="460" spans="1:10">
      <c r="A460" s="60" t="s">
        <v>1217</v>
      </c>
      <c r="B460" s="39">
        <v>5057</v>
      </c>
      <c r="C460" s="61">
        <v>7</v>
      </c>
      <c r="D460" s="61" t="s">
        <v>62</v>
      </c>
      <c r="E460" s="61">
        <v>149</v>
      </c>
      <c r="F460" s="61" t="s">
        <v>131</v>
      </c>
      <c r="G460" s="61">
        <v>2</v>
      </c>
      <c r="H460" s="68" t="s">
        <v>1218</v>
      </c>
      <c r="I460" s="69">
        <v>0.7</v>
      </c>
      <c r="J460" s="70">
        <v>330</v>
      </c>
    </row>
    <row r="461" spans="1:10">
      <c r="A461" s="60" t="s">
        <v>1219</v>
      </c>
      <c r="B461" s="36">
        <v>5057</v>
      </c>
      <c r="C461" s="61">
        <v>7</v>
      </c>
      <c r="D461" s="61" t="s">
        <v>62</v>
      </c>
      <c r="E461" s="61">
        <v>149</v>
      </c>
      <c r="F461" s="61" t="s">
        <v>131</v>
      </c>
      <c r="G461" s="61">
        <v>3</v>
      </c>
      <c r="H461" s="68" t="s">
        <v>1220</v>
      </c>
      <c r="I461" s="69">
        <v>0.86499999999999999</v>
      </c>
      <c r="J461" s="70">
        <v>330.7</v>
      </c>
    </row>
    <row r="462" spans="1:10">
      <c r="A462" s="60" t="s">
        <v>1221</v>
      </c>
      <c r="B462" s="39">
        <v>5057</v>
      </c>
      <c r="C462" s="61">
        <v>7</v>
      </c>
      <c r="D462" s="61" t="s">
        <v>62</v>
      </c>
      <c r="E462" s="61">
        <v>149</v>
      </c>
      <c r="F462" s="61" t="s">
        <v>131</v>
      </c>
      <c r="G462" s="61">
        <v>4</v>
      </c>
      <c r="H462" s="68" t="s">
        <v>1222</v>
      </c>
      <c r="I462" s="69">
        <v>0.63</v>
      </c>
      <c r="J462" s="70">
        <v>331.565</v>
      </c>
    </row>
    <row r="463" spans="1:10">
      <c r="A463" s="60" t="s">
        <v>1223</v>
      </c>
      <c r="B463" s="36">
        <v>5057</v>
      </c>
      <c r="C463" s="61">
        <v>7</v>
      </c>
      <c r="D463" s="61" t="s">
        <v>62</v>
      </c>
      <c r="E463" s="61">
        <v>150</v>
      </c>
      <c r="F463" s="61" t="s">
        <v>131</v>
      </c>
      <c r="G463" s="61">
        <v>1</v>
      </c>
      <c r="H463" s="68" t="s">
        <v>1224</v>
      </c>
      <c r="I463" s="69">
        <v>0.82499999999999996</v>
      </c>
      <c r="J463" s="70">
        <v>332.15</v>
      </c>
    </row>
    <row r="464" spans="1:10">
      <c r="A464" s="60" t="s">
        <v>1225</v>
      </c>
      <c r="B464" s="36">
        <v>5057</v>
      </c>
      <c r="C464" s="61">
        <v>7</v>
      </c>
      <c r="D464" s="61" t="s">
        <v>62</v>
      </c>
      <c r="E464" s="61">
        <v>150</v>
      </c>
      <c r="F464" s="61" t="s">
        <v>131</v>
      </c>
      <c r="G464" s="61">
        <v>2</v>
      </c>
      <c r="H464" s="68" t="s">
        <v>1226</v>
      </c>
      <c r="I464" s="69">
        <v>0.83499999999999996</v>
      </c>
      <c r="J464" s="70">
        <v>332.97500000000002</v>
      </c>
    </row>
    <row r="465" spans="1:10">
      <c r="A465" s="60" t="s">
        <v>1227</v>
      </c>
      <c r="B465" s="36">
        <v>5057</v>
      </c>
      <c r="C465" s="61">
        <v>7</v>
      </c>
      <c r="D465" s="61" t="s">
        <v>62</v>
      </c>
      <c r="E465" s="61">
        <v>150</v>
      </c>
      <c r="F465" s="61" t="s">
        <v>131</v>
      </c>
      <c r="G465" s="61">
        <v>3</v>
      </c>
      <c r="H465" s="68" t="s">
        <v>1228</v>
      </c>
      <c r="I465" s="69">
        <v>0.46</v>
      </c>
      <c r="J465" s="70">
        <v>333.81</v>
      </c>
    </row>
    <row r="466" spans="1:10">
      <c r="A466" s="60" t="s">
        <v>1229</v>
      </c>
      <c r="B466" s="36">
        <v>5057</v>
      </c>
      <c r="C466" s="61">
        <v>7</v>
      </c>
      <c r="D466" s="61" t="s">
        <v>62</v>
      </c>
      <c r="E466" s="61">
        <v>150</v>
      </c>
      <c r="F466" s="61" t="s">
        <v>131</v>
      </c>
      <c r="G466" s="61">
        <v>4</v>
      </c>
      <c r="H466" s="68" t="s">
        <v>1230</v>
      </c>
      <c r="I466" s="69">
        <v>0.91</v>
      </c>
      <c r="J466" s="70">
        <v>334.27</v>
      </c>
    </row>
    <row r="467" spans="1:10">
      <c r="A467" s="60" t="s">
        <v>1231</v>
      </c>
      <c r="B467" s="36">
        <v>5057</v>
      </c>
      <c r="C467" s="61">
        <v>7</v>
      </c>
      <c r="D467" s="61" t="s">
        <v>62</v>
      </c>
      <c r="E467" s="61">
        <v>151</v>
      </c>
      <c r="F467" s="61" t="s">
        <v>131</v>
      </c>
      <c r="G467" s="61">
        <v>1</v>
      </c>
      <c r="H467" s="68" t="s">
        <v>1232</v>
      </c>
      <c r="I467" s="69">
        <v>0.98499999999999999</v>
      </c>
      <c r="J467" s="70">
        <v>335.15</v>
      </c>
    </row>
    <row r="468" spans="1:10">
      <c r="A468" s="60" t="s">
        <v>1233</v>
      </c>
      <c r="B468" s="36">
        <v>5057</v>
      </c>
      <c r="C468" s="61">
        <v>7</v>
      </c>
      <c r="D468" s="61" t="s">
        <v>62</v>
      </c>
      <c r="E468" s="61">
        <v>151</v>
      </c>
      <c r="F468" s="61" t="s">
        <v>131</v>
      </c>
      <c r="G468" s="61">
        <v>2</v>
      </c>
      <c r="H468" s="68" t="s">
        <v>1234</v>
      </c>
      <c r="I468" s="69">
        <v>0.94</v>
      </c>
      <c r="J468" s="70">
        <v>336.13499999999999</v>
      </c>
    </row>
    <row r="469" spans="1:10">
      <c r="A469" s="60" t="s">
        <v>1235</v>
      </c>
      <c r="B469" s="36">
        <v>5057</v>
      </c>
      <c r="C469" s="61">
        <v>7</v>
      </c>
      <c r="D469" s="61" t="s">
        <v>62</v>
      </c>
      <c r="E469" s="61">
        <v>151</v>
      </c>
      <c r="F469" s="61" t="s">
        <v>131</v>
      </c>
      <c r="G469" s="61">
        <v>3</v>
      </c>
      <c r="H469" s="68" t="s">
        <v>1236</v>
      </c>
      <c r="I469" s="69">
        <v>0.7</v>
      </c>
      <c r="J469" s="70">
        <v>337.07499999999999</v>
      </c>
    </row>
    <row r="470" spans="1:10">
      <c r="A470" s="60" t="s">
        <v>1237</v>
      </c>
      <c r="B470" s="36">
        <v>5057</v>
      </c>
      <c r="C470" s="61">
        <v>7</v>
      </c>
      <c r="D470" s="61" t="s">
        <v>62</v>
      </c>
      <c r="E470" s="61">
        <v>151</v>
      </c>
      <c r="F470" s="61" t="s">
        <v>131</v>
      </c>
      <c r="G470" s="61">
        <v>4</v>
      </c>
      <c r="H470" s="68" t="s">
        <v>1238</v>
      </c>
      <c r="I470" s="69">
        <v>0.43</v>
      </c>
      <c r="J470" s="70">
        <v>337.77499999999998</v>
      </c>
    </row>
    <row r="471" spans="1:10">
      <c r="A471" s="60" t="s">
        <v>1239</v>
      </c>
      <c r="B471" s="36">
        <v>5057</v>
      </c>
      <c r="C471" s="61">
        <v>7</v>
      </c>
      <c r="D471" s="61" t="s">
        <v>62</v>
      </c>
      <c r="E471" s="61">
        <v>152</v>
      </c>
      <c r="F471" s="61" t="s">
        <v>131</v>
      </c>
      <c r="G471" s="61">
        <v>1</v>
      </c>
      <c r="H471" s="68" t="s">
        <v>1240</v>
      </c>
      <c r="I471" s="69">
        <v>0.66500000000000004</v>
      </c>
      <c r="J471" s="70">
        <v>338.15</v>
      </c>
    </row>
    <row r="472" spans="1:10">
      <c r="A472" s="60" t="s">
        <v>1241</v>
      </c>
      <c r="B472" s="36">
        <v>5057</v>
      </c>
      <c r="C472" s="61">
        <v>7</v>
      </c>
      <c r="D472" s="61" t="s">
        <v>62</v>
      </c>
      <c r="E472" s="61">
        <v>152</v>
      </c>
      <c r="F472" s="61" t="s">
        <v>131</v>
      </c>
      <c r="G472" s="61">
        <v>2</v>
      </c>
      <c r="H472" s="68" t="s">
        <v>1242</v>
      </c>
      <c r="I472" s="69">
        <v>0.86</v>
      </c>
      <c r="J472" s="70">
        <v>338.815</v>
      </c>
    </row>
    <row r="473" spans="1:10">
      <c r="A473" s="60" t="s">
        <v>1243</v>
      </c>
      <c r="B473" s="36">
        <v>5057</v>
      </c>
      <c r="C473" s="61">
        <v>7</v>
      </c>
      <c r="D473" s="61" t="s">
        <v>62</v>
      </c>
      <c r="E473" s="61">
        <v>152</v>
      </c>
      <c r="F473" s="61" t="s">
        <v>131</v>
      </c>
      <c r="G473" s="61">
        <v>3</v>
      </c>
      <c r="H473" s="68" t="s">
        <v>1244</v>
      </c>
      <c r="I473" s="69">
        <v>0.90500000000000003</v>
      </c>
      <c r="J473" s="70">
        <v>339.67500000000001</v>
      </c>
    </row>
    <row r="474" spans="1:10">
      <c r="A474" s="60" t="s">
        <v>1245</v>
      </c>
      <c r="B474" s="36">
        <v>5057</v>
      </c>
      <c r="C474" s="61">
        <v>7</v>
      </c>
      <c r="D474" s="61" t="s">
        <v>62</v>
      </c>
      <c r="E474" s="61">
        <v>152</v>
      </c>
      <c r="F474" s="61" t="s">
        <v>131</v>
      </c>
      <c r="G474" s="61">
        <v>4</v>
      </c>
      <c r="H474" s="68" t="s">
        <v>1246</v>
      </c>
      <c r="I474" s="69">
        <v>0.61</v>
      </c>
      <c r="J474" s="70">
        <v>340.58</v>
      </c>
    </row>
    <row r="475" spans="1:10">
      <c r="A475" s="60" t="s">
        <v>1247</v>
      </c>
      <c r="B475" s="36">
        <v>5057</v>
      </c>
      <c r="C475" s="61">
        <v>7</v>
      </c>
      <c r="D475" s="61" t="s">
        <v>62</v>
      </c>
      <c r="E475" s="61">
        <v>153</v>
      </c>
      <c r="F475" s="61" t="s">
        <v>131</v>
      </c>
      <c r="G475" s="61">
        <v>1</v>
      </c>
      <c r="H475" s="68" t="s">
        <v>1248</v>
      </c>
      <c r="I475" s="69">
        <v>0.89</v>
      </c>
      <c r="J475" s="70">
        <v>341.15</v>
      </c>
    </row>
    <row r="476" spans="1:10">
      <c r="A476" s="60" t="s">
        <v>1249</v>
      </c>
      <c r="B476" s="36">
        <v>5057</v>
      </c>
      <c r="C476" s="61">
        <v>7</v>
      </c>
      <c r="D476" s="61" t="s">
        <v>62</v>
      </c>
      <c r="E476" s="61">
        <v>153</v>
      </c>
      <c r="F476" s="61" t="s">
        <v>131</v>
      </c>
      <c r="G476" s="61">
        <v>2</v>
      </c>
      <c r="H476" s="68" t="s">
        <v>1250</v>
      </c>
      <c r="I476" s="69">
        <v>0.82499999999999996</v>
      </c>
      <c r="J476" s="70">
        <v>342.04</v>
      </c>
    </row>
    <row r="477" spans="1:10">
      <c r="A477" s="60" t="s">
        <v>1251</v>
      </c>
      <c r="B477" s="36">
        <v>5057</v>
      </c>
      <c r="C477" s="61">
        <v>7</v>
      </c>
      <c r="D477" s="61" t="s">
        <v>62</v>
      </c>
      <c r="E477" s="61">
        <v>153</v>
      </c>
      <c r="F477" s="61" t="s">
        <v>131</v>
      </c>
      <c r="G477" s="61">
        <v>3</v>
      </c>
      <c r="H477" s="68" t="s">
        <v>1252</v>
      </c>
      <c r="I477" s="69">
        <v>0.87</v>
      </c>
      <c r="J477" s="70">
        <v>342.86500000000001</v>
      </c>
    </row>
    <row r="478" spans="1:10">
      <c r="A478" s="60" t="s">
        <v>1253</v>
      </c>
      <c r="B478" s="36">
        <v>5057</v>
      </c>
      <c r="C478" s="61">
        <v>7</v>
      </c>
      <c r="D478" s="61" t="s">
        <v>62</v>
      </c>
      <c r="E478" s="61">
        <v>153</v>
      </c>
      <c r="F478" s="61" t="s">
        <v>131</v>
      </c>
      <c r="G478" s="61">
        <v>4</v>
      </c>
      <c r="H478" s="68" t="s">
        <v>1254</v>
      </c>
      <c r="I478" s="69">
        <v>0.55500000000000005</v>
      </c>
      <c r="J478" s="70">
        <v>343.73500000000001</v>
      </c>
    </row>
    <row r="479" spans="1:10">
      <c r="A479" s="60" t="s">
        <v>1255</v>
      </c>
      <c r="B479" s="36">
        <v>5057</v>
      </c>
      <c r="C479" s="61">
        <v>7</v>
      </c>
      <c r="D479" s="61" t="s">
        <v>62</v>
      </c>
      <c r="E479" s="61">
        <v>154</v>
      </c>
      <c r="F479" s="61" t="s">
        <v>131</v>
      </c>
      <c r="G479" s="61">
        <v>1</v>
      </c>
      <c r="H479" s="68" t="s">
        <v>1256</v>
      </c>
      <c r="I479" s="69">
        <v>0.91500000000000004</v>
      </c>
      <c r="J479" s="70">
        <v>344.15</v>
      </c>
    </row>
    <row r="480" spans="1:10">
      <c r="A480" s="60" t="s">
        <v>1257</v>
      </c>
      <c r="B480" s="36">
        <v>5057</v>
      </c>
      <c r="C480" s="61">
        <v>7</v>
      </c>
      <c r="D480" s="61" t="s">
        <v>62</v>
      </c>
      <c r="E480" s="61">
        <v>154</v>
      </c>
      <c r="F480" s="61" t="s">
        <v>131</v>
      </c>
      <c r="G480" s="61">
        <v>2</v>
      </c>
      <c r="H480" s="68" t="s">
        <v>1258</v>
      </c>
      <c r="I480" s="69">
        <v>0.65500000000000003</v>
      </c>
      <c r="J480" s="70">
        <v>345.065</v>
      </c>
    </row>
    <row r="481" spans="1:10">
      <c r="A481" s="60" t="s">
        <v>1259</v>
      </c>
      <c r="B481" s="36">
        <v>5057</v>
      </c>
      <c r="C481" s="61">
        <v>7</v>
      </c>
      <c r="D481" s="61" t="s">
        <v>62</v>
      </c>
      <c r="E481" s="61">
        <v>154</v>
      </c>
      <c r="F481" s="61" t="s">
        <v>131</v>
      </c>
      <c r="G481" s="61">
        <v>3</v>
      </c>
      <c r="H481" s="68" t="s">
        <v>1260</v>
      </c>
      <c r="I481" s="69">
        <v>0.93500000000000005</v>
      </c>
      <c r="J481" s="70">
        <v>345.72</v>
      </c>
    </row>
    <row r="482" spans="1:10">
      <c r="A482" s="60" t="s">
        <v>1261</v>
      </c>
      <c r="B482" s="36">
        <v>5057</v>
      </c>
      <c r="C482" s="61">
        <v>7</v>
      </c>
      <c r="D482" s="61" t="s">
        <v>62</v>
      </c>
      <c r="E482" s="61">
        <v>154</v>
      </c>
      <c r="F482" s="61" t="s">
        <v>131</v>
      </c>
      <c r="G482" s="61">
        <v>4</v>
      </c>
      <c r="H482" s="68" t="s">
        <v>1262</v>
      </c>
      <c r="I482" s="69">
        <v>0.53</v>
      </c>
      <c r="J482" s="70">
        <v>346.65499999999997</v>
      </c>
    </row>
    <row r="483" spans="1:10">
      <c r="A483" s="60" t="s">
        <v>1263</v>
      </c>
      <c r="B483" s="36">
        <v>5057</v>
      </c>
      <c r="C483" s="61">
        <v>7</v>
      </c>
      <c r="D483" s="61" t="s">
        <v>62</v>
      </c>
      <c r="E483" s="61">
        <v>155</v>
      </c>
      <c r="F483" s="61" t="s">
        <v>131</v>
      </c>
      <c r="G483" s="61">
        <v>1</v>
      </c>
      <c r="H483" s="68" t="s">
        <v>1264</v>
      </c>
      <c r="I483" s="69">
        <v>0.90500000000000003</v>
      </c>
      <c r="J483" s="70">
        <v>347.15</v>
      </c>
    </row>
    <row r="484" spans="1:10">
      <c r="A484" s="60" t="s">
        <v>1265</v>
      </c>
      <c r="B484" s="39">
        <v>5057</v>
      </c>
      <c r="C484" s="61">
        <v>7</v>
      </c>
      <c r="D484" s="61" t="s">
        <v>62</v>
      </c>
      <c r="E484" s="61">
        <v>155</v>
      </c>
      <c r="F484" s="61" t="s">
        <v>131</v>
      </c>
      <c r="G484" s="61">
        <v>2</v>
      </c>
      <c r="H484" s="68" t="s">
        <v>1266</v>
      </c>
      <c r="I484" s="69">
        <v>0.85</v>
      </c>
      <c r="J484" s="70">
        <v>348.05500000000001</v>
      </c>
    </row>
    <row r="485" spans="1:10">
      <c r="A485" s="60" t="s">
        <v>1267</v>
      </c>
      <c r="B485" s="36">
        <v>5057</v>
      </c>
      <c r="C485" s="61">
        <v>7</v>
      </c>
      <c r="D485" s="61" t="s">
        <v>62</v>
      </c>
      <c r="E485" s="61">
        <v>155</v>
      </c>
      <c r="F485" s="61" t="s">
        <v>131</v>
      </c>
      <c r="G485" s="61">
        <v>3</v>
      </c>
      <c r="H485" s="68" t="s">
        <v>1268</v>
      </c>
      <c r="I485" s="69">
        <v>0.62</v>
      </c>
      <c r="J485" s="70">
        <v>348.90499999999997</v>
      </c>
    </row>
    <row r="486" spans="1:10">
      <c r="A486" s="60" t="s">
        <v>1269</v>
      </c>
      <c r="B486" s="36">
        <v>5057</v>
      </c>
      <c r="C486" s="61">
        <v>7</v>
      </c>
      <c r="D486" s="61" t="s">
        <v>62</v>
      </c>
      <c r="E486" s="61">
        <v>155</v>
      </c>
      <c r="F486" s="61" t="s">
        <v>131</v>
      </c>
      <c r="G486" s="61">
        <v>4</v>
      </c>
      <c r="H486" s="68" t="s">
        <v>1270</v>
      </c>
      <c r="I486" s="69">
        <v>0.56499999999999995</v>
      </c>
      <c r="J486" s="70">
        <v>349.52499999999998</v>
      </c>
    </row>
    <row r="487" spans="1:10">
      <c r="A487" s="60" t="s">
        <v>1271</v>
      </c>
      <c r="B487" s="36">
        <v>5057</v>
      </c>
      <c r="C487" s="61">
        <v>7</v>
      </c>
      <c r="D487" s="61" t="s">
        <v>62</v>
      </c>
      <c r="E487" s="61">
        <v>156</v>
      </c>
      <c r="F487" s="61" t="s">
        <v>131</v>
      </c>
      <c r="G487" s="61">
        <v>1</v>
      </c>
      <c r="H487" s="68" t="s">
        <v>1272</v>
      </c>
      <c r="I487" s="69">
        <v>0.77500000000000002</v>
      </c>
      <c r="J487" s="70">
        <v>350.15</v>
      </c>
    </row>
    <row r="488" spans="1:10">
      <c r="A488" s="60" t="s">
        <v>1273</v>
      </c>
      <c r="B488" s="39">
        <v>5057</v>
      </c>
      <c r="C488" s="61">
        <v>7</v>
      </c>
      <c r="D488" s="61" t="s">
        <v>62</v>
      </c>
      <c r="E488" s="61">
        <v>156</v>
      </c>
      <c r="F488" s="61" t="s">
        <v>131</v>
      </c>
      <c r="G488" s="61">
        <v>2</v>
      </c>
      <c r="H488" s="68" t="s">
        <v>1274</v>
      </c>
      <c r="I488" s="69">
        <v>0.81</v>
      </c>
      <c r="J488" s="70">
        <v>350.92500000000001</v>
      </c>
    </row>
    <row r="489" spans="1:10">
      <c r="A489" s="60" t="s">
        <v>1275</v>
      </c>
      <c r="B489" s="36">
        <v>5057</v>
      </c>
      <c r="C489" s="61">
        <v>7</v>
      </c>
      <c r="D489" s="61" t="s">
        <v>62</v>
      </c>
      <c r="E489" s="61">
        <v>156</v>
      </c>
      <c r="F489" s="61" t="s">
        <v>131</v>
      </c>
      <c r="G489" s="61">
        <v>3</v>
      </c>
      <c r="H489" s="68" t="s">
        <v>1276</v>
      </c>
      <c r="I489" s="69">
        <v>0.75</v>
      </c>
      <c r="J489" s="70">
        <v>351.73500000000001</v>
      </c>
    </row>
    <row r="490" spans="1:10">
      <c r="A490" s="60" t="s">
        <v>1277</v>
      </c>
      <c r="B490" s="36">
        <v>5057</v>
      </c>
      <c r="C490" s="61">
        <v>7</v>
      </c>
      <c r="D490" s="61" t="s">
        <v>62</v>
      </c>
      <c r="E490" s="61">
        <v>156</v>
      </c>
      <c r="F490" s="61" t="s">
        <v>131</v>
      </c>
      <c r="G490" s="61">
        <v>4</v>
      </c>
      <c r="H490" s="68" t="s">
        <v>1278</v>
      </c>
      <c r="I490" s="69">
        <v>0.78500000000000003</v>
      </c>
      <c r="J490" s="70">
        <v>352.48500000000001</v>
      </c>
    </row>
    <row r="491" spans="1:10">
      <c r="A491" s="60" t="s">
        <v>1279</v>
      </c>
      <c r="B491" s="36">
        <v>5057</v>
      </c>
      <c r="C491" s="61">
        <v>7</v>
      </c>
      <c r="D491" s="61" t="s">
        <v>62</v>
      </c>
      <c r="E491" s="61">
        <v>157</v>
      </c>
      <c r="F491" s="61" t="s">
        <v>131</v>
      </c>
      <c r="G491" s="61">
        <v>1</v>
      </c>
      <c r="H491" s="68" t="s">
        <v>1280</v>
      </c>
      <c r="I491" s="69">
        <v>0.93</v>
      </c>
      <c r="J491" s="70">
        <v>353.15</v>
      </c>
    </row>
    <row r="492" spans="1:10">
      <c r="A492" s="60" t="s">
        <v>1281</v>
      </c>
      <c r="B492" s="39">
        <v>5057</v>
      </c>
      <c r="C492" s="61">
        <v>7</v>
      </c>
      <c r="D492" s="61" t="s">
        <v>62</v>
      </c>
      <c r="E492" s="61">
        <v>157</v>
      </c>
      <c r="F492" s="61" t="s">
        <v>131</v>
      </c>
      <c r="G492" s="61">
        <v>2</v>
      </c>
      <c r="H492" s="68" t="s">
        <v>1282</v>
      </c>
      <c r="I492" s="69">
        <v>0.9</v>
      </c>
      <c r="J492" s="70">
        <v>354.08</v>
      </c>
    </row>
    <row r="493" spans="1:10">
      <c r="A493" s="60" t="s">
        <v>1283</v>
      </c>
      <c r="B493" s="36">
        <v>5057</v>
      </c>
      <c r="C493" s="61">
        <v>7</v>
      </c>
      <c r="D493" s="61" t="s">
        <v>62</v>
      </c>
      <c r="E493" s="61">
        <v>157</v>
      </c>
      <c r="F493" s="61" t="s">
        <v>131</v>
      </c>
      <c r="G493" s="61">
        <v>3</v>
      </c>
      <c r="H493" s="68" t="s">
        <v>1284</v>
      </c>
      <c r="I493" s="69">
        <v>0.42</v>
      </c>
      <c r="J493" s="70">
        <v>354.98</v>
      </c>
    </row>
    <row r="494" spans="1:10">
      <c r="A494" s="60" t="s">
        <v>1285</v>
      </c>
      <c r="B494" s="36">
        <v>5057</v>
      </c>
      <c r="C494" s="61">
        <v>7</v>
      </c>
      <c r="D494" s="61" t="s">
        <v>62</v>
      </c>
      <c r="E494" s="61">
        <v>157</v>
      </c>
      <c r="F494" s="61" t="s">
        <v>131</v>
      </c>
      <c r="G494" s="61">
        <v>4</v>
      </c>
      <c r="H494" s="68" t="s">
        <v>1286</v>
      </c>
      <c r="I494" s="69">
        <v>0.79</v>
      </c>
      <c r="J494" s="70">
        <v>355.4</v>
      </c>
    </row>
    <row r="495" spans="1:10">
      <c r="A495" s="60" t="s">
        <v>1287</v>
      </c>
      <c r="B495" s="36">
        <v>5057</v>
      </c>
      <c r="C495" s="61">
        <v>7</v>
      </c>
      <c r="D495" s="61" t="s">
        <v>62</v>
      </c>
      <c r="E495" s="61">
        <v>158</v>
      </c>
      <c r="F495" s="61" t="s">
        <v>131</v>
      </c>
      <c r="G495" s="61">
        <v>1</v>
      </c>
      <c r="H495" s="68" t="s">
        <v>1288</v>
      </c>
      <c r="I495" s="69">
        <v>0.73</v>
      </c>
      <c r="J495" s="70">
        <v>356.15</v>
      </c>
    </row>
    <row r="496" spans="1:10">
      <c r="A496" s="60" t="s">
        <v>1289</v>
      </c>
      <c r="B496" s="36">
        <v>5057</v>
      </c>
      <c r="C496" s="61">
        <v>7</v>
      </c>
      <c r="D496" s="61" t="s">
        <v>62</v>
      </c>
      <c r="E496" s="61">
        <v>158</v>
      </c>
      <c r="F496" s="61" t="s">
        <v>131</v>
      </c>
      <c r="G496" s="61">
        <v>2</v>
      </c>
      <c r="H496" s="68" t="s">
        <v>1290</v>
      </c>
      <c r="I496" s="69">
        <v>0.78</v>
      </c>
      <c r="J496" s="70">
        <v>356.88</v>
      </c>
    </row>
    <row r="497" spans="1:10">
      <c r="A497" s="60" t="s">
        <v>1291</v>
      </c>
      <c r="B497" s="39">
        <v>5057</v>
      </c>
      <c r="C497" s="61">
        <v>7</v>
      </c>
      <c r="D497" s="61" t="s">
        <v>62</v>
      </c>
      <c r="E497" s="61">
        <v>159</v>
      </c>
      <c r="F497" s="61" t="s">
        <v>131</v>
      </c>
      <c r="G497" s="61">
        <v>1</v>
      </c>
      <c r="H497" s="68" t="s">
        <v>1292</v>
      </c>
      <c r="I497" s="69">
        <v>0.77</v>
      </c>
      <c r="J497" s="70">
        <v>357.65</v>
      </c>
    </row>
    <row r="498" spans="1:10">
      <c r="A498" s="60" t="s">
        <v>1293</v>
      </c>
      <c r="B498" s="36">
        <v>5057</v>
      </c>
      <c r="C498" s="61">
        <v>7</v>
      </c>
      <c r="D498" s="61" t="s">
        <v>62</v>
      </c>
      <c r="E498" s="61">
        <v>159</v>
      </c>
      <c r="F498" s="61" t="s">
        <v>131</v>
      </c>
      <c r="G498" s="61">
        <v>2</v>
      </c>
      <c r="H498" s="68" t="s">
        <v>1294</v>
      </c>
      <c r="I498" s="69">
        <v>0.85499999999999998</v>
      </c>
      <c r="J498" s="70">
        <v>358.42</v>
      </c>
    </row>
    <row r="499" spans="1:10">
      <c r="A499" s="60" t="s">
        <v>1295</v>
      </c>
      <c r="B499" s="39">
        <v>5057</v>
      </c>
      <c r="C499" s="61">
        <v>7</v>
      </c>
      <c r="D499" s="61" t="s">
        <v>62</v>
      </c>
      <c r="E499" s="61">
        <v>160</v>
      </c>
      <c r="F499" s="61" t="s">
        <v>131</v>
      </c>
      <c r="G499" s="61">
        <v>1</v>
      </c>
      <c r="H499" s="68" t="s">
        <v>1296</v>
      </c>
      <c r="I499" s="69">
        <v>0.81</v>
      </c>
      <c r="J499" s="70">
        <v>359.15</v>
      </c>
    </row>
    <row r="500" spans="1:10">
      <c r="A500" s="60" t="s">
        <v>1297</v>
      </c>
      <c r="B500" s="39">
        <v>5057</v>
      </c>
      <c r="C500" s="61">
        <v>7</v>
      </c>
      <c r="D500" s="61" t="s">
        <v>62</v>
      </c>
      <c r="E500" s="61">
        <v>160</v>
      </c>
      <c r="F500" s="61" t="s">
        <v>131</v>
      </c>
      <c r="G500" s="61">
        <v>2</v>
      </c>
      <c r="H500" s="68" t="s">
        <v>1298</v>
      </c>
      <c r="I500" s="69">
        <v>0.78500000000000003</v>
      </c>
      <c r="J500" s="70">
        <v>359.96</v>
      </c>
    </row>
    <row r="501" spans="1:10">
      <c r="A501" s="60" t="s">
        <v>1299</v>
      </c>
      <c r="B501" s="36">
        <v>5057</v>
      </c>
      <c r="C501" s="61">
        <v>7</v>
      </c>
      <c r="D501" s="61" t="s">
        <v>62</v>
      </c>
      <c r="E501" s="61">
        <v>160</v>
      </c>
      <c r="F501" s="61" t="s">
        <v>131</v>
      </c>
      <c r="G501" s="61">
        <v>3</v>
      </c>
      <c r="H501" s="68" t="s">
        <v>1300</v>
      </c>
      <c r="I501" s="69">
        <v>0.69499999999999995</v>
      </c>
      <c r="J501" s="70">
        <v>360.745</v>
      </c>
    </row>
    <row r="502" spans="1:10">
      <c r="A502" s="60" t="s">
        <v>1301</v>
      </c>
      <c r="B502" s="36">
        <v>5057</v>
      </c>
      <c r="C502" s="61">
        <v>7</v>
      </c>
      <c r="D502" s="61" t="s">
        <v>62</v>
      </c>
      <c r="E502" s="61">
        <v>160</v>
      </c>
      <c r="F502" s="61" t="s">
        <v>131</v>
      </c>
      <c r="G502" s="61">
        <v>4</v>
      </c>
      <c r="H502" s="68" t="s">
        <v>1302</v>
      </c>
      <c r="I502" s="69">
        <v>0.74</v>
      </c>
      <c r="J502" s="70">
        <v>361.44</v>
      </c>
    </row>
    <row r="503" spans="1:10">
      <c r="A503" s="60" t="s">
        <v>1303</v>
      </c>
      <c r="B503" s="36">
        <v>5057</v>
      </c>
      <c r="C503" s="61">
        <v>7</v>
      </c>
      <c r="D503" s="61" t="s">
        <v>62</v>
      </c>
      <c r="E503" s="61">
        <v>161</v>
      </c>
      <c r="F503" s="61" t="s">
        <v>131</v>
      </c>
      <c r="G503" s="61">
        <v>1</v>
      </c>
      <c r="H503" s="68" t="s">
        <v>1304</v>
      </c>
      <c r="I503" s="69">
        <v>0.93</v>
      </c>
      <c r="J503" s="70">
        <v>362.15</v>
      </c>
    </row>
    <row r="504" spans="1:10">
      <c r="A504" s="60" t="s">
        <v>1305</v>
      </c>
      <c r="B504" s="36">
        <v>5057</v>
      </c>
      <c r="C504" s="61">
        <v>7</v>
      </c>
      <c r="D504" s="61" t="s">
        <v>62</v>
      </c>
      <c r="E504" s="61">
        <v>161</v>
      </c>
      <c r="F504" s="61" t="s">
        <v>131</v>
      </c>
      <c r="G504" s="61">
        <v>2</v>
      </c>
      <c r="H504" s="68" t="s">
        <v>1306</v>
      </c>
      <c r="I504" s="69">
        <v>0.56999999999999995</v>
      </c>
      <c r="J504" s="70">
        <v>363.08</v>
      </c>
    </row>
    <row r="505" spans="1:10">
      <c r="A505" s="60" t="s">
        <v>1307</v>
      </c>
      <c r="B505" s="36">
        <v>5057</v>
      </c>
      <c r="C505" s="61">
        <v>7</v>
      </c>
      <c r="D505" s="61" t="s">
        <v>62</v>
      </c>
      <c r="E505" s="61">
        <v>161</v>
      </c>
      <c r="F505" s="61" t="s">
        <v>131</v>
      </c>
      <c r="G505" s="61">
        <v>3</v>
      </c>
      <c r="H505" s="68" t="s">
        <v>1308</v>
      </c>
      <c r="I505" s="69">
        <v>0.70499999999999996</v>
      </c>
      <c r="J505" s="70">
        <v>363.65</v>
      </c>
    </row>
    <row r="506" spans="1:10">
      <c r="A506" s="60" t="s">
        <v>1309</v>
      </c>
      <c r="B506" s="36">
        <v>5057</v>
      </c>
      <c r="C506" s="61">
        <v>7</v>
      </c>
      <c r="D506" s="61" t="s">
        <v>62</v>
      </c>
      <c r="E506" s="61">
        <v>161</v>
      </c>
      <c r="F506" s="61" t="s">
        <v>131</v>
      </c>
      <c r="G506" s="61">
        <v>4</v>
      </c>
      <c r="H506" s="68" t="s">
        <v>1310</v>
      </c>
      <c r="I506" s="69">
        <v>0.4</v>
      </c>
      <c r="J506" s="70">
        <v>364.35500000000002</v>
      </c>
    </row>
    <row r="507" spans="1:10">
      <c r="A507" s="60" t="s">
        <v>1311</v>
      </c>
      <c r="B507" s="36">
        <v>5057</v>
      </c>
      <c r="C507" s="61">
        <v>7</v>
      </c>
      <c r="D507" s="61" t="s">
        <v>62</v>
      </c>
      <c r="E507" s="61">
        <v>162</v>
      </c>
      <c r="F507" s="61" t="s">
        <v>131</v>
      </c>
      <c r="G507" s="61">
        <v>1</v>
      </c>
      <c r="H507" s="68" t="s">
        <v>1312</v>
      </c>
      <c r="I507" s="69">
        <v>0.33500000000000002</v>
      </c>
      <c r="J507" s="70">
        <v>364.65</v>
      </c>
    </row>
    <row r="508" spans="1:10">
      <c r="A508" s="60" t="s">
        <v>1313</v>
      </c>
      <c r="B508" s="36">
        <v>5057</v>
      </c>
      <c r="C508" s="61">
        <v>7</v>
      </c>
      <c r="D508" s="61" t="s">
        <v>62</v>
      </c>
      <c r="E508" s="61">
        <v>163</v>
      </c>
      <c r="F508" s="61" t="s">
        <v>131</v>
      </c>
      <c r="G508" s="61">
        <v>1</v>
      </c>
      <c r="H508" s="68" t="s">
        <v>1314</v>
      </c>
      <c r="I508" s="69">
        <v>0.81</v>
      </c>
      <c r="J508" s="70">
        <v>365.15</v>
      </c>
    </row>
    <row r="509" spans="1:10">
      <c r="A509" s="60" t="s">
        <v>1315</v>
      </c>
      <c r="B509" s="36">
        <v>5057</v>
      </c>
      <c r="C509" s="61">
        <v>7</v>
      </c>
      <c r="D509" s="61" t="s">
        <v>62</v>
      </c>
      <c r="E509" s="61">
        <v>163</v>
      </c>
      <c r="F509" s="61" t="s">
        <v>131</v>
      </c>
      <c r="G509" s="61">
        <v>2</v>
      </c>
      <c r="H509" s="68" t="s">
        <v>1316</v>
      </c>
      <c r="I509" s="69">
        <v>0.9</v>
      </c>
      <c r="J509" s="70">
        <v>365.96</v>
      </c>
    </row>
    <row r="510" spans="1:10">
      <c r="A510" s="60" t="s">
        <v>1317</v>
      </c>
      <c r="B510" s="36">
        <v>5057</v>
      </c>
      <c r="C510" s="61">
        <v>7</v>
      </c>
      <c r="D510" s="61" t="s">
        <v>62</v>
      </c>
      <c r="E510" s="61">
        <v>163</v>
      </c>
      <c r="F510" s="61" t="s">
        <v>131</v>
      </c>
      <c r="G510" s="61">
        <v>3</v>
      </c>
      <c r="H510" s="68" t="s">
        <v>1318</v>
      </c>
      <c r="I510" s="69">
        <v>0.78</v>
      </c>
      <c r="J510" s="70">
        <v>366.86</v>
      </c>
    </row>
    <row r="511" spans="1:10">
      <c r="A511" s="60" t="s">
        <v>1319</v>
      </c>
      <c r="B511" s="36">
        <v>5057</v>
      </c>
      <c r="C511" s="61">
        <v>7</v>
      </c>
      <c r="D511" s="61" t="s">
        <v>62</v>
      </c>
      <c r="E511" s="61">
        <v>163</v>
      </c>
      <c r="F511" s="61" t="s">
        <v>131</v>
      </c>
      <c r="G511" s="61">
        <v>4</v>
      </c>
      <c r="H511" s="68" t="s">
        <v>1320</v>
      </c>
      <c r="I511" s="69">
        <v>0.57499999999999996</v>
      </c>
      <c r="J511" s="70">
        <v>367.64</v>
      </c>
    </row>
    <row r="512" spans="1:10">
      <c r="A512" s="60" t="s">
        <v>1321</v>
      </c>
      <c r="B512" s="36">
        <v>5057</v>
      </c>
      <c r="C512" s="61">
        <v>7</v>
      </c>
      <c r="D512" s="61" t="s">
        <v>62</v>
      </c>
      <c r="E512" s="61">
        <v>164</v>
      </c>
      <c r="F512" s="61" t="s">
        <v>131</v>
      </c>
      <c r="G512" s="61">
        <v>1</v>
      </c>
      <c r="H512" s="68" t="s">
        <v>1322</v>
      </c>
      <c r="I512" s="69">
        <v>0.93500000000000005</v>
      </c>
      <c r="J512" s="70">
        <v>368.15</v>
      </c>
    </row>
    <row r="513" spans="1:10">
      <c r="A513" s="60" t="s">
        <v>1323</v>
      </c>
      <c r="B513" s="36">
        <v>5057</v>
      </c>
      <c r="C513" s="61">
        <v>7</v>
      </c>
      <c r="D513" s="61" t="s">
        <v>62</v>
      </c>
      <c r="E513" s="61">
        <v>164</v>
      </c>
      <c r="F513" s="61" t="s">
        <v>131</v>
      </c>
      <c r="G513" s="61">
        <v>2</v>
      </c>
      <c r="H513" s="68" t="s">
        <v>1324</v>
      </c>
      <c r="I513" s="69">
        <v>0.78500000000000003</v>
      </c>
      <c r="J513" s="70">
        <v>369.08499999999998</v>
      </c>
    </row>
    <row r="514" spans="1:10">
      <c r="A514" s="60" t="s">
        <v>1325</v>
      </c>
      <c r="B514" s="36">
        <v>5057</v>
      </c>
      <c r="C514" s="61">
        <v>7</v>
      </c>
      <c r="D514" s="61" t="s">
        <v>62</v>
      </c>
      <c r="E514" s="61">
        <v>164</v>
      </c>
      <c r="F514" s="61" t="s">
        <v>131</v>
      </c>
      <c r="G514" s="61">
        <v>3</v>
      </c>
      <c r="H514" s="68" t="s">
        <v>1326</v>
      </c>
      <c r="I514" s="69">
        <v>0.73</v>
      </c>
      <c r="J514" s="70">
        <v>369.87</v>
      </c>
    </row>
    <row r="515" spans="1:10">
      <c r="A515" s="60" t="s">
        <v>1327</v>
      </c>
      <c r="B515" s="36">
        <v>5057</v>
      </c>
      <c r="C515" s="61">
        <v>7</v>
      </c>
      <c r="D515" s="61" t="s">
        <v>62</v>
      </c>
      <c r="E515" s="61">
        <v>164</v>
      </c>
      <c r="F515" s="61" t="s">
        <v>131</v>
      </c>
      <c r="G515" s="61">
        <v>4</v>
      </c>
      <c r="H515" s="68" t="s">
        <v>1328</v>
      </c>
      <c r="I515" s="69">
        <v>0.41</v>
      </c>
      <c r="J515" s="70">
        <v>370.6</v>
      </c>
    </row>
    <row r="516" spans="1:10">
      <c r="A516" s="60" t="s">
        <v>1329</v>
      </c>
      <c r="B516" s="36">
        <v>5057</v>
      </c>
      <c r="C516" s="61">
        <v>7</v>
      </c>
      <c r="D516" s="61" t="s">
        <v>62</v>
      </c>
      <c r="E516" s="61">
        <v>165</v>
      </c>
      <c r="F516" s="61" t="s">
        <v>131</v>
      </c>
      <c r="G516" s="61">
        <v>1</v>
      </c>
      <c r="H516" s="68" t="s">
        <v>1330</v>
      </c>
      <c r="I516" s="69">
        <v>0.28000000000000003</v>
      </c>
      <c r="J516" s="70">
        <v>370.85</v>
      </c>
    </row>
    <row r="517" spans="1:10">
      <c r="A517" s="60" t="s">
        <v>1331</v>
      </c>
      <c r="B517" s="36">
        <v>5057</v>
      </c>
      <c r="C517" s="61">
        <v>7</v>
      </c>
      <c r="D517" s="61" t="s">
        <v>62</v>
      </c>
      <c r="E517" s="61">
        <v>166</v>
      </c>
      <c r="F517" s="61" t="s">
        <v>131</v>
      </c>
      <c r="G517" s="61">
        <v>1</v>
      </c>
      <c r="H517" s="68" t="s">
        <v>1332</v>
      </c>
      <c r="I517" s="69">
        <v>0.84499999999999997</v>
      </c>
      <c r="J517" s="70">
        <v>371.15</v>
      </c>
    </row>
    <row r="518" spans="1:10">
      <c r="A518" s="60" t="s">
        <v>1333</v>
      </c>
      <c r="B518" s="36">
        <v>5057</v>
      </c>
      <c r="C518" s="61">
        <v>7</v>
      </c>
      <c r="D518" s="61" t="s">
        <v>62</v>
      </c>
      <c r="E518" s="61">
        <v>166</v>
      </c>
      <c r="F518" s="61" t="s">
        <v>131</v>
      </c>
      <c r="G518" s="61">
        <v>2</v>
      </c>
      <c r="H518" s="68" t="s">
        <v>1334</v>
      </c>
      <c r="I518" s="69">
        <v>0.85</v>
      </c>
      <c r="J518" s="70">
        <v>371.995</v>
      </c>
    </row>
    <row r="519" spans="1:10">
      <c r="A519" s="60" t="s">
        <v>1335</v>
      </c>
      <c r="B519" s="36">
        <v>5057</v>
      </c>
      <c r="C519" s="61">
        <v>7</v>
      </c>
      <c r="D519" s="61" t="s">
        <v>62</v>
      </c>
      <c r="E519" s="61">
        <v>166</v>
      </c>
      <c r="F519" s="61" t="s">
        <v>131</v>
      </c>
      <c r="G519" s="61">
        <v>3</v>
      </c>
      <c r="H519" s="68" t="s">
        <v>1336</v>
      </c>
      <c r="I519" s="69">
        <v>0.68</v>
      </c>
      <c r="J519" s="70">
        <v>372.84500000000003</v>
      </c>
    </row>
    <row r="520" spans="1:10">
      <c r="A520" s="60" t="s">
        <v>1337</v>
      </c>
      <c r="B520" s="36">
        <v>5057</v>
      </c>
      <c r="C520" s="61">
        <v>7</v>
      </c>
      <c r="D520" s="61" t="s">
        <v>62</v>
      </c>
      <c r="E520" s="61">
        <v>166</v>
      </c>
      <c r="F520" s="61" t="s">
        <v>131</v>
      </c>
      <c r="G520" s="61">
        <v>4</v>
      </c>
      <c r="H520" s="68" t="s">
        <v>1338</v>
      </c>
      <c r="I520" s="69">
        <v>0.66500000000000004</v>
      </c>
      <c r="J520" s="70">
        <v>373.52499999999998</v>
      </c>
    </row>
    <row r="521" spans="1:10">
      <c r="A521" s="60" t="s">
        <v>1339</v>
      </c>
      <c r="B521" s="36">
        <v>5057</v>
      </c>
      <c r="C521" s="61">
        <v>7</v>
      </c>
      <c r="D521" s="61" t="s">
        <v>62</v>
      </c>
      <c r="E521" s="61">
        <v>167</v>
      </c>
      <c r="F521" s="61" t="s">
        <v>131</v>
      </c>
      <c r="G521" s="61">
        <v>1</v>
      </c>
      <c r="H521" s="68" t="s">
        <v>1340</v>
      </c>
      <c r="I521" s="69">
        <v>0.48499999999999999</v>
      </c>
      <c r="J521" s="70">
        <v>374.15</v>
      </c>
    </row>
    <row r="522" spans="1:10">
      <c r="A522" s="60" t="s">
        <v>1341</v>
      </c>
      <c r="B522" s="36">
        <v>5057</v>
      </c>
      <c r="C522" s="61">
        <v>7</v>
      </c>
      <c r="D522" s="61" t="s">
        <v>62</v>
      </c>
      <c r="E522" s="61">
        <v>167</v>
      </c>
      <c r="F522" s="61" t="s">
        <v>131</v>
      </c>
      <c r="G522" s="61">
        <v>2</v>
      </c>
      <c r="H522" s="68" t="s">
        <v>1342</v>
      </c>
      <c r="I522" s="69">
        <v>0.74</v>
      </c>
      <c r="J522" s="70">
        <v>374.63499999999999</v>
      </c>
    </row>
    <row r="523" spans="1:10">
      <c r="A523" s="60" t="s">
        <v>1343</v>
      </c>
      <c r="B523" s="36">
        <v>5057</v>
      </c>
      <c r="C523" s="61">
        <v>7</v>
      </c>
      <c r="D523" s="61" t="s">
        <v>62</v>
      </c>
      <c r="E523" s="61">
        <v>167</v>
      </c>
      <c r="F523" s="61" t="s">
        <v>131</v>
      </c>
      <c r="G523" s="61">
        <v>3</v>
      </c>
      <c r="H523" s="68" t="s">
        <v>1344</v>
      </c>
      <c r="I523" s="69">
        <v>0.97</v>
      </c>
      <c r="J523" s="70">
        <v>375.375</v>
      </c>
    </row>
    <row r="524" spans="1:10">
      <c r="A524" s="60" t="s">
        <v>1345</v>
      </c>
      <c r="B524" s="36">
        <v>5057</v>
      </c>
      <c r="C524" s="61">
        <v>7</v>
      </c>
      <c r="D524" s="61" t="s">
        <v>62</v>
      </c>
      <c r="E524" s="61">
        <v>167</v>
      </c>
      <c r="F524" s="61" t="s">
        <v>131</v>
      </c>
      <c r="G524" s="61">
        <v>4</v>
      </c>
      <c r="H524" s="68" t="s">
        <v>1346</v>
      </c>
      <c r="I524" s="69">
        <v>0.37</v>
      </c>
      <c r="J524" s="70">
        <v>376.34500000000003</v>
      </c>
    </row>
    <row r="525" spans="1:10">
      <c r="A525" s="60" t="s">
        <v>1347</v>
      </c>
      <c r="B525" s="36">
        <v>5057</v>
      </c>
      <c r="C525" s="61">
        <v>7</v>
      </c>
      <c r="D525" s="61" t="s">
        <v>62</v>
      </c>
      <c r="E525" s="61">
        <v>168</v>
      </c>
      <c r="F525" s="61" t="s">
        <v>131</v>
      </c>
      <c r="G525" s="61">
        <v>1</v>
      </c>
      <c r="H525" s="68" t="s">
        <v>1348</v>
      </c>
      <c r="I525" s="69">
        <v>0.86</v>
      </c>
      <c r="J525" s="70">
        <v>377.15</v>
      </c>
    </row>
    <row r="526" spans="1:10">
      <c r="A526" s="60" t="s">
        <v>1349</v>
      </c>
      <c r="B526" s="36">
        <v>5057</v>
      </c>
      <c r="C526" s="61">
        <v>7</v>
      </c>
      <c r="D526" s="61" t="s">
        <v>62</v>
      </c>
      <c r="E526" s="61">
        <v>168</v>
      </c>
      <c r="F526" s="61" t="s">
        <v>131</v>
      </c>
      <c r="G526" s="61">
        <v>2</v>
      </c>
      <c r="H526" s="68" t="s">
        <v>1350</v>
      </c>
      <c r="I526" s="69">
        <v>0.86</v>
      </c>
      <c r="J526" s="70">
        <v>378.01</v>
      </c>
    </row>
    <row r="527" spans="1:10">
      <c r="A527" s="60" t="s">
        <v>1351</v>
      </c>
      <c r="B527" s="36">
        <v>5057</v>
      </c>
      <c r="C527" s="61">
        <v>7</v>
      </c>
      <c r="D527" s="61" t="s">
        <v>62</v>
      </c>
      <c r="E527" s="61">
        <v>168</v>
      </c>
      <c r="F527" s="61" t="s">
        <v>131</v>
      </c>
      <c r="G527" s="61">
        <v>3</v>
      </c>
      <c r="H527" s="68" t="s">
        <v>1352</v>
      </c>
      <c r="I527" s="69">
        <v>0.84</v>
      </c>
      <c r="J527" s="70">
        <v>378.87</v>
      </c>
    </row>
    <row r="528" spans="1:10">
      <c r="A528" s="60" t="s">
        <v>1353</v>
      </c>
      <c r="B528" s="36">
        <v>5057</v>
      </c>
      <c r="C528" s="61">
        <v>7</v>
      </c>
      <c r="D528" s="61" t="s">
        <v>62</v>
      </c>
      <c r="E528" s="61">
        <v>169</v>
      </c>
      <c r="F528" s="61" t="s">
        <v>131</v>
      </c>
      <c r="G528" s="61">
        <v>1</v>
      </c>
      <c r="H528" s="68" t="s">
        <v>1354</v>
      </c>
      <c r="I528" s="69">
        <v>0.82499999999999996</v>
      </c>
      <c r="J528" s="70">
        <v>379.7</v>
      </c>
    </row>
    <row r="529" spans="1:10">
      <c r="A529" s="60" t="s">
        <v>1355</v>
      </c>
      <c r="B529" s="36">
        <v>5057</v>
      </c>
      <c r="C529" s="61">
        <v>7</v>
      </c>
      <c r="D529" s="61" t="s">
        <v>62</v>
      </c>
      <c r="E529" s="61">
        <v>169</v>
      </c>
      <c r="F529" s="61" t="s">
        <v>131</v>
      </c>
      <c r="G529" s="61">
        <v>2</v>
      </c>
      <c r="H529" s="68" t="s">
        <v>1356</v>
      </c>
      <c r="I529" s="69">
        <v>0.69</v>
      </c>
      <c r="J529" s="70">
        <v>380.52499999999998</v>
      </c>
    </row>
    <row r="530" spans="1:10">
      <c r="A530" s="60" t="s">
        <v>1357</v>
      </c>
      <c r="B530" s="36">
        <v>5057</v>
      </c>
      <c r="C530" s="61">
        <v>7</v>
      </c>
      <c r="D530" s="61" t="s">
        <v>62</v>
      </c>
      <c r="E530" s="61">
        <v>169</v>
      </c>
      <c r="F530" s="61" t="s">
        <v>131</v>
      </c>
      <c r="G530" s="61">
        <v>3</v>
      </c>
      <c r="H530" s="68" t="s">
        <v>1358</v>
      </c>
      <c r="I530" s="69">
        <v>0.82499999999999996</v>
      </c>
      <c r="J530" s="70">
        <v>381.21499999999997</v>
      </c>
    </row>
    <row r="531" spans="1:10">
      <c r="A531" s="60" t="s">
        <v>1359</v>
      </c>
      <c r="B531" s="36">
        <v>5057</v>
      </c>
      <c r="C531" s="61">
        <v>7</v>
      </c>
      <c r="D531" s="61" t="s">
        <v>62</v>
      </c>
      <c r="E531" s="61">
        <v>169</v>
      </c>
      <c r="F531" s="61" t="s">
        <v>131</v>
      </c>
      <c r="G531" s="61">
        <v>4</v>
      </c>
      <c r="H531" s="68" t="s">
        <v>1360</v>
      </c>
      <c r="I531" s="69">
        <v>0.65500000000000003</v>
      </c>
      <c r="J531" s="70">
        <v>382.04</v>
      </c>
    </row>
    <row r="532" spans="1:10">
      <c r="A532" s="60" t="s">
        <v>1361</v>
      </c>
      <c r="B532" s="36">
        <v>5057</v>
      </c>
      <c r="C532" s="61">
        <v>7</v>
      </c>
      <c r="D532" s="61" t="s">
        <v>62</v>
      </c>
      <c r="E532" s="61">
        <v>170</v>
      </c>
      <c r="F532" s="61" t="s">
        <v>131</v>
      </c>
      <c r="G532" s="61">
        <v>1</v>
      </c>
      <c r="H532" s="68" t="s">
        <v>1362</v>
      </c>
      <c r="I532" s="69">
        <v>0.55500000000000005</v>
      </c>
      <c r="J532" s="70">
        <v>382.7</v>
      </c>
    </row>
    <row r="533" spans="1:10">
      <c r="A533" s="60" t="s">
        <v>1363</v>
      </c>
      <c r="B533" s="36">
        <v>5057</v>
      </c>
      <c r="C533" s="61">
        <v>7</v>
      </c>
      <c r="D533" s="61" t="s">
        <v>62</v>
      </c>
      <c r="E533" s="61">
        <v>171</v>
      </c>
      <c r="F533" s="61" t="s">
        <v>131</v>
      </c>
      <c r="G533" s="61">
        <v>1</v>
      </c>
      <c r="H533" s="68" t="s">
        <v>1364</v>
      </c>
      <c r="I533" s="69">
        <v>0.97499999999999998</v>
      </c>
      <c r="J533" s="70">
        <v>383.15</v>
      </c>
    </row>
    <row r="534" spans="1:10">
      <c r="A534" s="60" t="s">
        <v>1365</v>
      </c>
      <c r="B534" s="36">
        <v>5057</v>
      </c>
      <c r="C534" s="61">
        <v>7</v>
      </c>
      <c r="D534" s="61" t="s">
        <v>62</v>
      </c>
      <c r="E534" s="61">
        <v>171</v>
      </c>
      <c r="F534" s="61" t="s">
        <v>131</v>
      </c>
      <c r="G534" s="61">
        <v>2</v>
      </c>
      <c r="H534" s="68" t="s">
        <v>1366</v>
      </c>
      <c r="I534" s="69">
        <v>0.96</v>
      </c>
      <c r="J534" s="70">
        <v>384.125</v>
      </c>
    </row>
    <row r="535" spans="1:10">
      <c r="A535" s="60" t="s">
        <v>1367</v>
      </c>
      <c r="B535" s="36">
        <v>5057</v>
      </c>
      <c r="C535" s="61">
        <v>7</v>
      </c>
      <c r="D535" s="61" t="s">
        <v>62</v>
      </c>
      <c r="E535" s="61">
        <v>171</v>
      </c>
      <c r="F535" s="61" t="s">
        <v>131</v>
      </c>
      <c r="G535" s="61">
        <v>3</v>
      </c>
      <c r="H535" s="68" t="s">
        <v>1368</v>
      </c>
      <c r="I535" s="69">
        <v>0.87</v>
      </c>
      <c r="J535" s="70">
        <v>385.08499999999998</v>
      </c>
    </row>
    <row r="536" spans="1:10">
      <c r="A536" s="60" t="s">
        <v>1369</v>
      </c>
      <c r="B536" s="36">
        <v>5057</v>
      </c>
      <c r="C536" s="61">
        <v>7</v>
      </c>
      <c r="D536" s="61" t="s">
        <v>62</v>
      </c>
      <c r="E536" s="61">
        <v>172</v>
      </c>
      <c r="F536" s="61" t="s">
        <v>131</v>
      </c>
      <c r="G536" s="61">
        <v>1</v>
      </c>
      <c r="H536" s="68" t="s">
        <v>1370</v>
      </c>
      <c r="I536" s="69">
        <v>0.44</v>
      </c>
      <c r="J536" s="70">
        <v>385.8</v>
      </c>
    </row>
    <row r="537" spans="1:10">
      <c r="A537" s="60" t="s">
        <v>1371</v>
      </c>
      <c r="B537" s="36">
        <v>5057</v>
      </c>
      <c r="C537" s="61">
        <v>7</v>
      </c>
      <c r="D537" s="61" t="s">
        <v>62</v>
      </c>
      <c r="E537" s="61">
        <v>173</v>
      </c>
      <c r="F537" s="61" t="s">
        <v>131</v>
      </c>
      <c r="G537" s="61">
        <v>1</v>
      </c>
      <c r="H537" s="68" t="s">
        <v>1372</v>
      </c>
      <c r="I537" s="69">
        <v>0.71</v>
      </c>
      <c r="J537" s="70">
        <v>386.15</v>
      </c>
    </row>
    <row r="538" spans="1:10">
      <c r="A538" s="60" t="s">
        <v>1373</v>
      </c>
      <c r="B538" s="36">
        <v>5057</v>
      </c>
      <c r="C538" s="61">
        <v>7</v>
      </c>
      <c r="D538" s="61" t="s">
        <v>62</v>
      </c>
      <c r="E538" s="61">
        <v>173</v>
      </c>
      <c r="F538" s="61" t="s">
        <v>131</v>
      </c>
      <c r="G538" s="61">
        <v>2</v>
      </c>
      <c r="H538" s="68" t="s">
        <v>1374</v>
      </c>
      <c r="I538" s="69">
        <v>0.86</v>
      </c>
      <c r="J538" s="70">
        <v>386.86</v>
      </c>
    </row>
    <row r="539" spans="1:10">
      <c r="A539" s="60" t="s">
        <v>1375</v>
      </c>
      <c r="B539" s="36">
        <v>5057</v>
      </c>
      <c r="C539" s="61">
        <v>7</v>
      </c>
      <c r="D539" s="61" t="s">
        <v>62</v>
      </c>
      <c r="E539" s="61">
        <v>173</v>
      </c>
      <c r="F539" s="61" t="s">
        <v>131</v>
      </c>
      <c r="G539" s="61">
        <v>3</v>
      </c>
      <c r="H539" s="68" t="s">
        <v>1376</v>
      </c>
      <c r="I539" s="69">
        <v>0.84</v>
      </c>
      <c r="J539" s="70">
        <v>387.72</v>
      </c>
    </row>
    <row r="540" spans="1:10">
      <c r="A540" s="60" t="s">
        <v>1377</v>
      </c>
      <c r="B540" s="36">
        <v>5057</v>
      </c>
      <c r="C540" s="61">
        <v>7</v>
      </c>
      <c r="D540" s="61" t="s">
        <v>62</v>
      </c>
      <c r="E540" s="61">
        <v>173</v>
      </c>
      <c r="F540" s="61" t="s">
        <v>131</v>
      </c>
      <c r="G540" s="61">
        <v>4</v>
      </c>
      <c r="H540" s="68" t="s">
        <v>1378</v>
      </c>
      <c r="I540" s="69">
        <v>0.71499999999999997</v>
      </c>
      <c r="J540" s="70">
        <v>388.56</v>
      </c>
    </row>
    <row r="541" spans="1:10">
      <c r="A541" s="60" t="s">
        <v>1379</v>
      </c>
      <c r="B541" s="36">
        <v>5057</v>
      </c>
      <c r="C541" s="61">
        <v>7</v>
      </c>
      <c r="D541" s="61" t="s">
        <v>62</v>
      </c>
      <c r="E541" s="61">
        <v>174</v>
      </c>
      <c r="F541" s="61" t="s">
        <v>131</v>
      </c>
      <c r="G541" s="61">
        <v>1</v>
      </c>
      <c r="H541" s="68" t="s">
        <v>1380</v>
      </c>
      <c r="I541" s="69">
        <v>0.77</v>
      </c>
      <c r="J541" s="70">
        <v>389.15</v>
      </c>
    </row>
    <row r="542" spans="1:10">
      <c r="A542" s="60" t="s">
        <v>1381</v>
      </c>
      <c r="B542" s="36">
        <v>5057</v>
      </c>
      <c r="C542" s="61">
        <v>7</v>
      </c>
      <c r="D542" s="61" t="s">
        <v>62</v>
      </c>
      <c r="E542" s="61">
        <v>174</v>
      </c>
      <c r="F542" s="61" t="s">
        <v>131</v>
      </c>
      <c r="G542" s="61">
        <v>2</v>
      </c>
      <c r="H542" s="68" t="s">
        <v>1382</v>
      </c>
      <c r="I542" s="69">
        <v>0.76</v>
      </c>
      <c r="J542" s="70">
        <v>389.92</v>
      </c>
    </row>
    <row r="543" spans="1:10">
      <c r="A543" s="60" t="s">
        <v>1383</v>
      </c>
      <c r="C543" s="61">
        <v>7</v>
      </c>
      <c r="D543" s="61" t="s">
        <v>62</v>
      </c>
      <c r="E543" s="61">
        <v>174</v>
      </c>
      <c r="F543" s="61" t="s">
        <v>131</v>
      </c>
      <c r="G543" s="61">
        <v>3</v>
      </c>
      <c r="H543" s="68" t="s">
        <v>1384</v>
      </c>
      <c r="I543" s="69">
        <v>0.72</v>
      </c>
      <c r="J543" s="70">
        <v>390.68</v>
      </c>
    </row>
    <row r="544" spans="1:10">
      <c r="A544" s="60" t="s">
        <v>1385</v>
      </c>
      <c r="C544" s="61">
        <v>7</v>
      </c>
      <c r="D544" s="61" t="s">
        <v>62</v>
      </c>
      <c r="E544" s="61">
        <v>174</v>
      </c>
      <c r="F544" s="61" t="s">
        <v>131</v>
      </c>
      <c r="G544" s="61">
        <v>4</v>
      </c>
      <c r="H544" s="68" t="s">
        <v>1386</v>
      </c>
      <c r="I544" s="69">
        <v>0.52</v>
      </c>
      <c r="J544" s="70">
        <v>391.4</v>
      </c>
    </row>
    <row r="545" spans="1:10">
      <c r="A545" s="60" t="s">
        <v>1387</v>
      </c>
      <c r="C545" s="61">
        <v>7</v>
      </c>
      <c r="D545" s="61" t="s">
        <v>62</v>
      </c>
      <c r="E545" s="61">
        <v>175</v>
      </c>
      <c r="F545" s="61" t="s">
        <v>131</v>
      </c>
      <c r="G545" s="61">
        <v>1</v>
      </c>
      <c r="H545" s="68" t="s">
        <v>1388</v>
      </c>
      <c r="I545" s="69">
        <v>0.93500000000000005</v>
      </c>
      <c r="J545" s="70">
        <v>392.15</v>
      </c>
    </row>
    <row r="546" spans="1:10">
      <c r="A546" s="60" t="s">
        <v>1389</v>
      </c>
      <c r="C546" s="61">
        <v>7</v>
      </c>
      <c r="D546" s="61" t="s">
        <v>62</v>
      </c>
      <c r="E546" s="61">
        <v>175</v>
      </c>
      <c r="F546" s="61" t="s">
        <v>131</v>
      </c>
      <c r="G546" s="61">
        <v>2</v>
      </c>
      <c r="H546" s="68" t="s">
        <v>1390</v>
      </c>
      <c r="I546" s="69">
        <v>0.96499999999999997</v>
      </c>
      <c r="J546" s="70">
        <v>393.08499999999998</v>
      </c>
    </row>
    <row r="547" spans="1:10">
      <c r="A547" s="60" t="s">
        <v>1391</v>
      </c>
      <c r="C547" s="61">
        <v>7</v>
      </c>
      <c r="D547" s="61" t="s">
        <v>62</v>
      </c>
      <c r="E547" s="61">
        <v>175</v>
      </c>
      <c r="F547" s="61" t="s">
        <v>131</v>
      </c>
      <c r="G547" s="61">
        <v>3</v>
      </c>
      <c r="H547" s="68" t="s">
        <v>1392</v>
      </c>
      <c r="I547" s="69">
        <v>0.66</v>
      </c>
      <c r="J547" s="70">
        <v>394.05</v>
      </c>
    </row>
    <row r="548" spans="1:10">
      <c r="A548" s="60" t="s">
        <v>1393</v>
      </c>
      <c r="C548" s="61">
        <v>7</v>
      </c>
      <c r="D548" s="61" t="s">
        <v>62</v>
      </c>
      <c r="E548" s="61">
        <v>175</v>
      </c>
      <c r="F548" s="61" t="s">
        <v>131</v>
      </c>
      <c r="G548" s="61">
        <v>4</v>
      </c>
      <c r="H548" s="68" t="s">
        <v>1394</v>
      </c>
      <c r="I548" s="69">
        <v>0.70499999999999996</v>
      </c>
      <c r="J548" s="70">
        <v>394.71</v>
      </c>
    </row>
    <row r="549" spans="1:10">
      <c r="A549" s="60" t="s">
        <v>1395</v>
      </c>
      <c r="C549" s="61">
        <v>7</v>
      </c>
      <c r="D549" s="61" t="s">
        <v>62</v>
      </c>
      <c r="E549" s="61">
        <v>176</v>
      </c>
      <c r="F549" s="61" t="s">
        <v>131</v>
      </c>
      <c r="G549" s="61">
        <v>1</v>
      </c>
      <c r="H549" s="68" t="s">
        <v>1396</v>
      </c>
      <c r="I549" s="69">
        <v>0.26</v>
      </c>
      <c r="J549" s="70">
        <v>394.85</v>
      </c>
    </row>
    <row r="550" spans="1:10">
      <c r="A550" s="60" t="s">
        <v>1397</v>
      </c>
      <c r="C550" s="61">
        <v>7</v>
      </c>
      <c r="D550" s="61" t="s">
        <v>62</v>
      </c>
      <c r="E550" s="61">
        <v>177</v>
      </c>
      <c r="F550" s="61" t="s">
        <v>131</v>
      </c>
      <c r="G550" s="61">
        <v>1</v>
      </c>
      <c r="H550" s="68" t="s">
        <v>1398</v>
      </c>
      <c r="I550" s="69">
        <v>0.99</v>
      </c>
      <c r="J550" s="70">
        <v>395.15</v>
      </c>
    </row>
    <row r="551" spans="1:10">
      <c r="A551" s="60" t="s">
        <v>1399</v>
      </c>
      <c r="C551" s="61">
        <v>7</v>
      </c>
      <c r="D551" s="61" t="s">
        <v>62</v>
      </c>
      <c r="E551" s="61">
        <v>177</v>
      </c>
      <c r="F551" s="61" t="s">
        <v>131</v>
      </c>
      <c r="G551" s="61">
        <v>2</v>
      </c>
      <c r="H551" s="68" t="s">
        <v>1400</v>
      </c>
      <c r="I551" s="69">
        <v>0.76</v>
      </c>
      <c r="J551" s="70">
        <v>396.14</v>
      </c>
    </row>
    <row r="552" spans="1:10">
      <c r="A552" s="60" t="s">
        <v>1401</v>
      </c>
      <c r="C552" s="61">
        <v>7</v>
      </c>
      <c r="D552" s="61" t="s">
        <v>62</v>
      </c>
      <c r="E552" s="61">
        <v>177</v>
      </c>
      <c r="F552" s="61" t="s">
        <v>131</v>
      </c>
      <c r="G552" s="61">
        <v>3</v>
      </c>
      <c r="H552" s="68" t="s">
        <v>1402</v>
      </c>
      <c r="I552" s="69">
        <v>0.77</v>
      </c>
      <c r="J552" s="70">
        <v>396.9</v>
      </c>
    </row>
    <row r="553" spans="1:10">
      <c r="A553" s="60" t="s">
        <v>1403</v>
      </c>
      <c r="C553" s="61">
        <v>7</v>
      </c>
      <c r="D553" s="61" t="s">
        <v>62</v>
      </c>
      <c r="E553" s="61">
        <v>177</v>
      </c>
      <c r="F553" s="61" t="s">
        <v>131</v>
      </c>
      <c r="G553" s="61">
        <v>4</v>
      </c>
      <c r="H553" s="68" t="s">
        <v>1404</v>
      </c>
      <c r="I553" s="69">
        <v>0.52500000000000002</v>
      </c>
      <c r="J553" s="70">
        <v>397.67</v>
      </c>
    </row>
    <row r="554" spans="1:10">
      <c r="A554" s="60" t="s">
        <v>1405</v>
      </c>
      <c r="C554" s="61">
        <v>7</v>
      </c>
      <c r="D554" s="61" t="s">
        <v>62</v>
      </c>
      <c r="E554" s="61">
        <v>178</v>
      </c>
      <c r="F554" s="61" t="s">
        <v>131</v>
      </c>
      <c r="G554" s="61">
        <v>1</v>
      </c>
      <c r="H554" s="68" t="s">
        <v>1406</v>
      </c>
      <c r="I554" s="69">
        <v>0.9</v>
      </c>
      <c r="J554" s="70">
        <v>398.15</v>
      </c>
    </row>
    <row r="555" spans="1:10">
      <c r="A555" s="60" t="s">
        <v>1407</v>
      </c>
      <c r="C555" s="61">
        <v>7</v>
      </c>
      <c r="D555" s="61" t="s">
        <v>62</v>
      </c>
      <c r="E555" s="61">
        <v>178</v>
      </c>
      <c r="F555" s="61" t="s">
        <v>131</v>
      </c>
      <c r="G555" s="61">
        <v>2</v>
      </c>
      <c r="H555" s="68" t="s">
        <v>1408</v>
      </c>
      <c r="I555" s="69">
        <v>0.76</v>
      </c>
      <c r="J555" s="70">
        <v>399.05</v>
      </c>
    </row>
    <row r="556" spans="1:10">
      <c r="A556" s="60" t="s">
        <v>1409</v>
      </c>
      <c r="C556" s="61">
        <v>7</v>
      </c>
      <c r="D556" s="61" t="s">
        <v>62</v>
      </c>
      <c r="E556" s="61">
        <v>178</v>
      </c>
      <c r="F556" s="61" t="s">
        <v>131</v>
      </c>
      <c r="G556" s="61">
        <v>3</v>
      </c>
      <c r="H556" s="68" t="s">
        <v>1410</v>
      </c>
      <c r="I556" s="69">
        <v>0.90500000000000003</v>
      </c>
      <c r="J556" s="70">
        <v>399.81</v>
      </c>
    </row>
    <row r="557" spans="1:10">
      <c r="A557" s="60" t="s">
        <v>1411</v>
      </c>
      <c r="C557" s="61">
        <v>7</v>
      </c>
      <c r="D557" s="61" t="s">
        <v>62</v>
      </c>
      <c r="E557" s="61">
        <v>178</v>
      </c>
      <c r="F557" s="61" t="s">
        <v>131</v>
      </c>
      <c r="G557" s="61">
        <v>4</v>
      </c>
      <c r="H557" s="68" t="s">
        <v>1412</v>
      </c>
      <c r="I557" s="69">
        <v>0.56999999999999995</v>
      </c>
      <c r="J557" s="70">
        <v>400.71499999999997</v>
      </c>
    </row>
    <row r="558" spans="1:10">
      <c r="A558" s="60" t="s">
        <v>1413</v>
      </c>
      <c r="C558" s="61">
        <v>7</v>
      </c>
      <c r="D558" s="61" t="s">
        <v>62</v>
      </c>
      <c r="E558" s="61">
        <v>179</v>
      </c>
      <c r="F558" s="61" t="s">
        <v>131</v>
      </c>
      <c r="G558" s="61">
        <v>1</v>
      </c>
      <c r="H558" s="68" t="s">
        <v>1414</v>
      </c>
      <c r="I558" s="69">
        <v>0.88500000000000001</v>
      </c>
      <c r="J558" s="70">
        <v>401.15</v>
      </c>
    </row>
    <row r="559" spans="1:10">
      <c r="A559" s="60" t="s">
        <v>1415</v>
      </c>
      <c r="C559" s="61">
        <v>7</v>
      </c>
      <c r="D559" s="61" t="s">
        <v>62</v>
      </c>
      <c r="E559" s="61">
        <v>179</v>
      </c>
      <c r="F559" s="61" t="s">
        <v>131</v>
      </c>
      <c r="G559" s="61">
        <v>2</v>
      </c>
      <c r="H559" s="68" t="s">
        <v>1416</v>
      </c>
      <c r="I559" s="69">
        <v>0.9</v>
      </c>
      <c r="J559" s="70">
        <v>402.03500000000003</v>
      </c>
    </row>
    <row r="560" spans="1:10">
      <c r="A560" s="60" t="s">
        <v>1417</v>
      </c>
      <c r="C560" s="61">
        <v>7</v>
      </c>
      <c r="D560" s="61" t="s">
        <v>62</v>
      </c>
      <c r="E560" s="61">
        <v>179</v>
      </c>
      <c r="F560" s="61" t="s">
        <v>131</v>
      </c>
      <c r="G560" s="61">
        <v>3</v>
      </c>
      <c r="H560" s="68" t="s">
        <v>1418</v>
      </c>
      <c r="I560" s="69">
        <v>0.9</v>
      </c>
      <c r="J560" s="70">
        <v>402.935</v>
      </c>
    </row>
    <row r="561" spans="1:10">
      <c r="A561" s="60" t="s">
        <v>1419</v>
      </c>
      <c r="C561" s="61">
        <v>7</v>
      </c>
      <c r="D561" s="61" t="s">
        <v>62</v>
      </c>
      <c r="E561" s="61">
        <v>179</v>
      </c>
      <c r="F561" s="61" t="s">
        <v>131</v>
      </c>
      <c r="G561" s="61">
        <v>4</v>
      </c>
      <c r="H561" s="68" t="s">
        <v>1420</v>
      </c>
      <c r="I561" s="69">
        <v>0.375</v>
      </c>
      <c r="J561" s="70">
        <v>403.83499999999998</v>
      </c>
    </row>
    <row r="562" spans="1:10">
      <c r="H562" s="68"/>
      <c r="I562" s="69"/>
      <c r="J562" s="70"/>
    </row>
    <row r="563" spans="1:10">
      <c r="H563" s="68"/>
      <c r="I563" s="69"/>
      <c r="J563" s="70"/>
    </row>
    <row r="564" spans="1:10">
      <c r="H564" s="68"/>
      <c r="I564" s="69"/>
      <c r="J564" s="70"/>
    </row>
    <row r="565" spans="1:10">
      <c r="H565" s="68"/>
      <c r="I565" s="69"/>
      <c r="J565" s="70"/>
    </row>
    <row r="566" spans="1:10">
      <c r="H566" s="68"/>
      <c r="I566" s="69"/>
      <c r="J566" s="70"/>
    </row>
    <row r="567" spans="1:10">
      <c r="H567" s="68"/>
      <c r="I567" s="69"/>
      <c r="J567" s="70"/>
    </row>
    <row r="568" spans="1:10">
      <c r="H568" s="68"/>
      <c r="I568" s="69"/>
      <c r="J568" s="70"/>
    </row>
    <row r="569" spans="1:10">
      <c r="H569" s="68"/>
      <c r="I569" s="69"/>
      <c r="J569" s="70"/>
    </row>
    <row r="570" spans="1:10">
      <c r="H570" s="68"/>
      <c r="I570" s="69"/>
      <c r="J570" s="70"/>
    </row>
    <row r="571" spans="1:10">
      <c r="H571" s="68"/>
      <c r="I571" s="69"/>
      <c r="J571" s="70"/>
    </row>
    <row r="572" spans="1:10">
      <c r="H572" s="68"/>
      <c r="I572" s="69"/>
      <c r="J572" s="70"/>
    </row>
    <row r="573" spans="1:10">
      <c r="H573" s="68"/>
      <c r="I573" s="69"/>
      <c r="J573" s="70"/>
    </row>
    <row r="574" spans="1:10">
      <c r="H574" s="68"/>
      <c r="I574" s="69"/>
      <c r="J574" s="70"/>
    </row>
    <row r="575" spans="1:10">
      <c r="H575" s="68"/>
      <c r="I575" s="69"/>
      <c r="J575" s="70"/>
    </row>
    <row r="576" spans="1:10">
      <c r="H576" s="68"/>
      <c r="I576" s="69"/>
      <c r="J576" s="70"/>
    </row>
    <row r="577" spans="8:10" s="36" customFormat="1">
      <c r="H577" s="68"/>
      <c r="I577" s="69"/>
      <c r="J577" s="70"/>
    </row>
    <row r="578" spans="8:10" s="36" customFormat="1">
      <c r="H578" s="68"/>
      <c r="I578" s="69"/>
      <c r="J578" s="70"/>
    </row>
    <row r="579" spans="8:10" s="36" customFormat="1">
      <c r="H579" s="68"/>
      <c r="I579" s="69"/>
      <c r="J579" s="70"/>
    </row>
    <row r="580" spans="8:10" s="36" customFormat="1">
      <c r="H580" s="68"/>
      <c r="I580" s="69"/>
      <c r="J580" s="70"/>
    </row>
    <row r="581" spans="8:10" s="36" customFormat="1">
      <c r="H581" s="68"/>
      <c r="I581" s="69"/>
      <c r="J581" s="70"/>
    </row>
    <row r="582" spans="8:10" s="36" customFormat="1">
      <c r="H582" s="68"/>
      <c r="I582" s="69"/>
      <c r="J582" s="70"/>
    </row>
    <row r="583" spans="8:10" s="36" customFormat="1">
      <c r="H583" s="68"/>
      <c r="I583" s="69"/>
      <c r="J583" s="70"/>
    </row>
    <row r="584" spans="8:10" s="36" customFormat="1">
      <c r="H584" s="68"/>
      <c r="I584" s="69"/>
      <c r="J584" s="70"/>
    </row>
    <row r="585" spans="8:10" s="36" customFormat="1">
      <c r="H585" s="68"/>
      <c r="I585" s="69"/>
      <c r="J585" s="70"/>
    </row>
    <row r="586" spans="8:10" s="36" customFormat="1">
      <c r="H586" s="68"/>
      <c r="I586" s="69"/>
      <c r="J586" s="70"/>
    </row>
    <row r="587" spans="8:10" s="36" customFormat="1">
      <c r="H587" s="68"/>
      <c r="I587" s="69"/>
      <c r="J587" s="70"/>
    </row>
    <row r="588" spans="8:10" s="36" customFormat="1">
      <c r="H588" s="68"/>
      <c r="I588" s="69"/>
      <c r="J588" s="70"/>
    </row>
    <row r="589" spans="8:10" s="36" customFormat="1">
      <c r="H589" s="68"/>
      <c r="I589" s="69"/>
      <c r="J589" s="70"/>
    </row>
    <row r="590" spans="8:10" s="36" customFormat="1">
      <c r="H590" s="68"/>
      <c r="I590" s="69"/>
      <c r="J590" s="70"/>
    </row>
    <row r="591" spans="8:10" s="36" customFormat="1">
      <c r="H591" s="68"/>
      <c r="I591" s="69"/>
      <c r="J591" s="70"/>
    </row>
    <row r="592" spans="8:10" s="36" customFormat="1">
      <c r="H592" s="68"/>
      <c r="I592" s="69"/>
      <c r="J592" s="70"/>
    </row>
    <row r="593" spans="8:10" s="36" customFormat="1">
      <c r="H593" s="68"/>
      <c r="I593" s="69"/>
      <c r="J593" s="70"/>
    </row>
    <row r="594" spans="8:10" s="36" customFormat="1">
      <c r="H594" s="68"/>
      <c r="I594" s="69"/>
      <c r="J594" s="70"/>
    </row>
    <row r="595" spans="8:10" s="36" customFormat="1">
      <c r="H595" s="68"/>
      <c r="I595" s="69"/>
      <c r="J595" s="70"/>
    </row>
    <row r="596" spans="8:10" s="36" customFormat="1">
      <c r="H596" s="68"/>
      <c r="I596" s="69"/>
      <c r="J596" s="70"/>
    </row>
    <row r="597" spans="8:10" s="36" customFormat="1">
      <c r="H597" s="68"/>
      <c r="I597" s="69"/>
      <c r="J597" s="70"/>
    </row>
    <row r="598" spans="8:10" s="36" customFormat="1">
      <c r="H598" s="68"/>
      <c r="I598" s="69"/>
      <c r="J598" s="70"/>
    </row>
    <row r="599" spans="8:10" s="36" customFormat="1">
      <c r="H599" s="68"/>
      <c r="I599" s="69"/>
      <c r="J599" s="70"/>
    </row>
    <row r="600" spans="8:10" s="36" customFormat="1">
      <c r="H600" s="68"/>
      <c r="I600" s="69"/>
      <c r="J600" s="70"/>
    </row>
    <row r="601" spans="8:10" s="36" customFormat="1">
      <c r="H601" s="68"/>
      <c r="I601" s="69"/>
      <c r="J601" s="70"/>
    </row>
    <row r="602" spans="8:10" s="36" customFormat="1">
      <c r="H602" s="68"/>
      <c r="I602" s="69"/>
      <c r="J602" s="70"/>
    </row>
    <row r="603" spans="8:10" s="36" customFormat="1">
      <c r="H603" s="68"/>
      <c r="I603" s="69"/>
      <c r="J603" s="70"/>
    </row>
    <row r="604" spans="8:10" s="36" customFormat="1">
      <c r="H604" s="68"/>
      <c r="I604" s="69"/>
      <c r="J604" s="70"/>
    </row>
    <row r="605" spans="8:10" s="36" customFormat="1">
      <c r="H605" s="68"/>
      <c r="I605" s="69"/>
      <c r="J605" s="70"/>
    </row>
    <row r="606" spans="8:10" s="36" customFormat="1">
      <c r="H606" s="68"/>
      <c r="I606" s="69"/>
      <c r="J606" s="70"/>
    </row>
    <row r="607" spans="8:10" s="36" customFormat="1">
      <c r="H607" s="68"/>
      <c r="I607" s="69"/>
      <c r="J607" s="70"/>
    </row>
    <row r="608" spans="8:10" s="36" customFormat="1">
      <c r="H608" s="68"/>
      <c r="I608" s="69"/>
      <c r="J608" s="70"/>
    </row>
    <row r="609" spans="8:10" s="36" customFormat="1">
      <c r="H609" s="68"/>
      <c r="I609" s="69"/>
      <c r="J609" s="70"/>
    </row>
    <row r="610" spans="8:10" s="36" customFormat="1">
      <c r="H610" s="68"/>
      <c r="I610" s="69"/>
      <c r="J610" s="70"/>
    </row>
    <row r="611" spans="8:10" s="36" customFormat="1">
      <c r="H611" s="68"/>
      <c r="I611" s="69"/>
      <c r="J611" s="70"/>
    </row>
    <row r="612" spans="8:10" s="36" customFormat="1">
      <c r="H612" s="68"/>
      <c r="I612" s="69"/>
      <c r="J612" s="70"/>
    </row>
    <row r="613" spans="8:10" s="36" customFormat="1">
      <c r="H613" s="68"/>
      <c r="I613" s="69"/>
      <c r="J613" s="70"/>
    </row>
    <row r="614" spans="8:10" s="36" customFormat="1">
      <c r="H614" s="68"/>
      <c r="I614" s="69"/>
      <c r="J614" s="70"/>
    </row>
    <row r="615" spans="8:10" s="36" customFormat="1">
      <c r="H615" s="68"/>
      <c r="I615" s="69"/>
      <c r="J615" s="70"/>
    </row>
    <row r="616" spans="8:10" s="36" customFormat="1">
      <c r="H616" s="68"/>
      <c r="I616" s="69"/>
      <c r="J616" s="70"/>
    </row>
    <row r="617" spans="8:10" s="36" customFormat="1">
      <c r="H617" s="68"/>
      <c r="I617" s="69"/>
      <c r="J617" s="70"/>
    </row>
    <row r="618" spans="8:10" s="36" customFormat="1">
      <c r="H618" s="68"/>
      <c r="I618" s="69"/>
      <c r="J618" s="70"/>
    </row>
    <row r="619" spans="8:10" s="36" customFormat="1">
      <c r="H619" s="68"/>
      <c r="I619" s="69"/>
      <c r="J619" s="70"/>
    </row>
    <row r="620" spans="8:10" s="36" customFormat="1">
      <c r="H620" s="68"/>
      <c r="I620" s="69"/>
      <c r="J620" s="70"/>
    </row>
    <row r="621" spans="8:10" s="36" customFormat="1">
      <c r="H621" s="68"/>
      <c r="I621" s="69"/>
      <c r="J621" s="70"/>
    </row>
    <row r="622" spans="8:10" s="36" customFormat="1">
      <c r="H622" s="68"/>
      <c r="I622" s="69"/>
      <c r="J622" s="70"/>
    </row>
    <row r="623" spans="8:10" s="36" customFormat="1">
      <c r="H623" s="68"/>
      <c r="I623" s="69"/>
      <c r="J623" s="70"/>
    </row>
    <row r="624" spans="8:10" s="36" customFormat="1">
      <c r="H624" s="68"/>
      <c r="I624" s="69"/>
      <c r="J624" s="70"/>
    </row>
    <row r="625" spans="8:10" s="36" customFormat="1">
      <c r="H625" s="68"/>
      <c r="I625" s="69"/>
      <c r="J625" s="70"/>
    </row>
    <row r="626" spans="8:10" s="36" customFormat="1">
      <c r="H626" s="68"/>
      <c r="I626" s="69"/>
      <c r="J626" s="70"/>
    </row>
    <row r="627" spans="8:10" s="36" customFormat="1">
      <c r="H627" s="68"/>
      <c r="I627" s="69"/>
      <c r="J627" s="70"/>
    </row>
    <row r="628" spans="8:10" s="36" customFormat="1">
      <c r="H628" s="68"/>
      <c r="I628" s="69"/>
      <c r="J628" s="70"/>
    </row>
    <row r="629" spans="8:10" s="36" customFormat="1">
      <c r="H629" s="68"/>
      <c r="I629" s="69"/>
      <c r="J629" s="70"/>
    </row>
    <row r="630" spans="8:10" s="36" customFormat="1">
      <c r="H630" s="68"/>
      <c r="I630" s="69"/>
      <c r="J630" s="70"/>
    </row>
    <row r="631" spans="8:10" s="36" customFormat="1">
      <c r="H631" s="68"/>
      <c r="I631" s="69"/>
      <c r="J631" s="70"/>
    </row>
    <row r="632" spans="8:10" s="36" customFormat="1">
      <c r="H632" s="68"/>
      <c r="I632" s="69"/>
      <c r="J632" s="70"/>
    </row>
    <row r="633" spans="8:10" s="36" customFormat="1">
      <c r="H633" s="68"/>
      <c r="I633" s="69"/>
      <c r="J633" s="70"/>
    </row>
    <row r="634" spans="8:10" s="36" customFormat="1">
      <c r="H634" s="68"/>
      <c r="I634" s="69"/>
      <c r="J634" s="70"/>
    </row>
    <row r="635" spans="8:10" s="36" customFormat="1">
      <c r="H635" s="68"/>
      <c r="I635" s="69"/>
      <c r="J635" s="70"/>
    </row>
    <row r="636" spans="8:10" s="36" customFormat="1">
      <c r="H636" s="68"/>
      <c r="I636" s="69"/>
      <c r="J636" s="70"/>
    </row>
    <row r="637" spans="8:10" s="36" customFormat="1">
      <c r="H637" s="68"/>
      <c r="I637" s="69"/>
      <c r="J637" s="70"/>
    </row>
    <row r="638" spans="8:10" s="36" customFormat="1">
      <c r="H638" s="68"/>
      <c r="I638" s="69"/>
      <c r="J638" s="70"/>
    </row>
    <row r="639" spans="8:10" s="36" customFormat="1">
      <c r="H639" s="68"/>
      <c r="I639" s="69"/>
      <c r="J639" s="70"/>
    </row>
    <row r="640" spans="8:10" s="36" customFormat="1">
      <c r="H640" s="68"/>
      <c r="I640" s="69"/>
      <c r="J640" s="70"/>
    </row>
    <row r="641" spans="8:10" s="36" customFormat="1">
      <c r="H641" s="68"/>
      <c r="I641" s="69"/>
      <c r="J641" s="70"/>
    </row>
    <row r="642" spans="8:10" s="36" customFormat="1">
      <c r="H642" s="68"/>
      <c r="I642" s="69"/>
      <c r="J642" s="70"/>
    </row>
    <row r="643" spans="8:10" s="36" customFormat="1">
      <c r="H643" s="68"/>
      <c r="I643" s="69"/>
      <c r="J643" s="70"/>
    </row>
    <row r="644" spans="8:10" s="36" customFormat="1">
      <c r="H644" s="68"/>
      <c r="I644" s="69"/>
      <c r="J644" s="70"/>
    </row>
    <row r="645" spans="8:10" s="36" customFormat="1">
      <c r="H645" s="68"/>
      <c r="I645" s="69"/>
      <c r="J645" s="70"/>
    </row>
    <row r="646" spans="8:10" s="36" customFormat="1">
      <c r="H646" s="68"/>
      <c r="I646" s="69"/>
      <c r="J646" s="70"/>
    </row>
    <row r="647" spans="8:10" s="36" customFormat="1">
      <c r="H647" s="68"/>
      <c r="I647" s="69"/>
      <c r="J647" s="70"/>
    </row>
    <row r="648" spans="8:10" s="36" customFormat="1">
      <c r="H648" s="68"/>
      <c r="I648" s="69"/>
      <c r="J648" s="70"/>
    </row>
    <row r="649" spans="8:10" s="36" customFormat="1">
      <c r="H649" s="68"/>
      <c r="I649" s="69"/>
      <c r="J649" s="70"/>
    </row>
    <row r="650" spans="8:10" s="36" customFormat="1">
      <c r="H650" s="68"/>
      <c r="I650" s="69"/>
      <c r="J650" s="70"/>
    </row>
    <row r="651" spans="8:10" s="36" customFormat="1">
      <c r="H651" s="68"/>
      <c r="I651" s="69"/>
      <c r="J651" s="70"/>
    </row>
    <row r="652" spans="8:10" s="36" customFormat="1">
      <c r="H652" s="68"/>
      <c r="I652" s="69"/>
      <c r="J652" s="70"/>
    </row>
    <row r="653" spans="8:10" s="36" customFormat="1">
      <c r="H653" s="68"/>
      <c r="I653" s="69"/>
      <c r="J653" s="70"/>
    </row>
    <row r="654" spans="8:10" s="36" customFormat="1">
      <c r="H654" s="68"/>
      <c r="I654" s="69"/>
      <c r="J654" s="70"/>
    </row>
    <row r="655" spans="8:10" s="36" customFormat="1">
      <c r="H655" s="68"/>
      <c r="I655" s="69"/>
      <c r="J655" s="70"/>
    </row>
    <row r="656" spans="8:10" s="36" customFormat="1">
      <c r="H656" s="68"/>
      <c r="I656" s="69"/>
      <c r="J656" s="70"/>
    </row>
    <row r="657" spans="8:10" s="36" customFormat="1">
      <c r="H657" s="68"/>
      <c r="I657" s="69"/>
      <c r="J657" s="70"/>
    </row>
    <row r="658" spans="8:10" s="36" customFormat="1">
      <c r="H658" s="68"/>
      <c r="I658" s="69"/>
      <c r="J658" s="70"/>
    </row>
    <row r="659" spans="8:10" s="36" customFormat="1">
      <c r="H659" s="68"/>
      <c r="I659" s="69"/>
      <c r="J659" s="70"/>
    </row>
    <row r="660" spans="8:10" s="36" customFormat="1">
      <c r="H660" s="68"/>
      <c r="I660" s="69"/>
      <c r="J660" s="70"/>
    </row>
    <row r="661" spans="8:10" s="36" customFormat="1">
      <c r="H661" s="68"/>
      <c r="I661" s="69"/>
      <c r="J661" s="70"/>
    </row>
    <row r="662" spans="8:10" s="36" customFormat="1">
      <c r="H662" s="68"/>
      <c r="I662" s="69"/>
      <c r="J662" s="70"/>
    </row>
    <row r="663" spans="8:10" s="36" customFormat="1">
      <c r="H663" s="68"/>
      <c r="I663" s="69"/>
      <c r="J663" s="70"/>
    </row>
    <row r="664" spans="8:10" s="36" customFormat="1">
      <c r="H664" s="68"/>
      <c r="I664" s="69"/>
      <c r="J664" s="70"/>
    </row>
    <row r="665" spans="8:10" s="36" customFormat="1">
      <c r="H665" s="68"/>
      <c r="I665" s="69"/>
      <c r="J665" s="70"/>
    </row>
    <row r="666" spans="8:10" s="36" customFormat="1">
      <c r="H666" s="68"/>
      <c r="I666" s="69"/>
      <c r="J666" s="70"/>
    </row>
    <row r="667" spans="8:10" s="36" customFormat="1">
      <c r="H667" s="68"/>
      <c r="I667" s="69"/>
      <c r="J667" s="70"/>
    </row>
    <row r="668" spans="8:10" s="36" customFormat="1">
      <c r="H668" s="68"/>
      <c r="I668" s="69"/>
      <c r="J668" s="70"/>
    </row>
    <row r="669" spans="8:10" s="36" customFormat="1">
      <c r="H669" s="68"/>
      <c r="I669" s="69"/>
      <c r="J669" s="70"/>
    </row>
    <row r="670" spans="8:10" s="36" customFormat="1">
      <c r="H670" s="68"/>
      <c r="I670" s="69"/>
      <c r="J670" s="70"/>
    </row>
    <row r="671" spans="8:10" s="36" customFormat="1">
      <c r="H671" s="68"/>
      <c r="I671" s="69"/>
      <c r="J671" s="70"/>
    </row>
    <row r="672" spans="8:10" s="36" customFormat="1">
      <c r="H672" s="68"/>
      <c r="I672" s="69"/>
      <c r="J672" s="70"/>
    </row>
    <row r="673" spans="8:10" s="36" customFormat="1">
      <c r="H673" s="68"/>
      <c r="I673" s="69"/>
      <c r="J673" s="70"/>
    </row>
    <row r="674" spans="8:10" s="36" customFormat="1">
      <c r="H674" s="68"/>
      <c r="I674" s="69"/>
      <c r="J674" s="70"/>
    </row>
    <row r="675" spans="8:10" s="36" customFormat="1">
      <c r="H675" s="68"/>
      <c r="I675" s="69"/>
      <c r="J675" s="70"/>
    </row>
    <row r="676" spans="8:10" s="36" customFormat="1">
      <c r="H676" s="68"/>
      <c r="I676" s="69"/>
      <c r="J676" s="70"/>
    </row>
    <row r="677" spans="8:10" s="36" customFormat="1">
      <c r="H677" s="68"/>
      <c r="I677" s="69"/>
      <c r="J677" s="70"/>
    </row>
    <row r="678" spans="8:10" s="36" customFormat="1">
      <c r="H678" s="68"/>
      <c r="I678" s="69"/>
      <c r="J678" s="70"/>
    </row>
    <row r="679" spans="8:10" s="36" customFormat="1">
      <c r="H679" s="68"/>
      <c r="I679" s="69"/>
      <c r="J679" s="70"/>
    </row>
    <row r="680" spans="8:10" s="36" customFormat="1">
      <c r="H680" s="68"/>
      <c r="I680" s="69"/>
      <c r="J680" s="70"/>
    </row>
    <row r="681" spans="8:10" s="36" customFormat="1">
      <c r="H681" s="68"/>
      <c r="I681" s="69"/>
      <c r="J681" s="70"/>
    </row>
    <row r="682" spans="8:10" s="36" customFormat="1">
      <c r="H682" s="68"/>
      <c r="I682" s="69"/>
      <c r="J682" s="70"/>
    </row>
    <row r="683" spans="8:10" s="36" customFormat="1">
      <c r="H683" s="68"/>
      <c r="I683" s="69"/>
      <c r="J683" s="70"/>
    </row>
    <row r="684" spans="8:10" s="36" customFormat="1">
      <c r="H684" s="68"/>
      <c r="I684" s="69"/>
      <c r="J684" s="70"/>
    </row>
    <row r="685" spans="8:10" s="36" customFormat="1">
      <c r="H685" s="68"/>
      <c r="I685" s="69"/>
      <c r="J685" s="70"/>
    </row>
    <row r="686" spans="8:10" s="36" customFormat="1">
      <c r="H686" s="68"/>
      <c r="I686" s="69"/>
      <c r="J686" s="70"/>
    </row>
    <row r="687" spans="8:10" s="36" customFormat="1">
      <c r="H687" s="68"/>
      <c r="I687" s="69"/>
      <c r="J687" s="70"/>
    </row>
    <row r="688" spans="8:10" s="36" customFormat="1">
      <c r="H688" s="68"/>
      <c r="I688" s="69"/>
      <c r="J688" s="70"/>
    </row>
    <row r="689" spans="8:10" s="36" customFormat="1">
      <c r="H689" s="68"/>
      <c r="I689" s="69"/>
      <c r="J689" s="70"/>
    </row>
    <row r="690" spans="8:10" s="36" customFormat="1">
      <c r="H690" s="68"/>
      <c r="I690" s="69"/>
      <c r="J690" s="70"/>
    </row>
    <row r="691" spans="8:10" s="36" customFormat="1">
      <c r="H691" s="68"/>
      <c r="I691" s="69"/>
      <c r="J691" s="70"/>
    </row>
    <row r="692" spans="8:10" s="36" customFormat="1">
      <c r="H692" s="68"/>
      <c r="I692" s="69"/>
      <c r="J692" s="70"/>
    </row>
    <row r="693" spans="8:10" s="36" customFormat="1">
      <c r="H693" s="68"/>
      <c r="I693" s="69"/>
      <c r="J693" s="70"/>
    </row>
    <row r="694" spans="8:10" s="36" customFormat="1">
      <c r="H694" s="68"/>
      <c r="I694" s="69"/>
      <c r="J694" s="70"/>
    </row>
    <row r="695" spans="8:10" s="36" customFormat="1">
      <c r="H695" s="68"/>
      <c r="I695" s="69"/>
      <c r="J695" s="70"/>
    </row>
    <row r="696" spans="8:10" s="36" customFormat="1">
      <c r="H696" s="68"/>
      <c r="I696" s="69"/>
      <c r="J696" s="70"/>
    </row>
    <row r="697" spans="8:10" s="36" customFormat="1">
      <c r="H697" s="68"/>
      <c r="I697" s="69"/>
      <c r="J697" s="70"/>
    </row>
    <row r="698" spans="8:10" s="36" customFormat="1">
      <c r="H698" s="68"/>
      <c r="I698" s="69"/>
      <c r="J698" s="70"/>
    </row>
    <row r="699" spans="8:10" s="36" customFormat="1">
      <c r="H699" s="68"/>
      <c r="I699" s="69"/>
      <c r="J699" s="70"/>
    </row>
    <row r="700" spans="8:10" s="36" customFormat="1">
      <c r="H700" s="68"/>
      <c r="I700" s="69"/>
      <c r="J700" s="70"/>
    </row>
    <row r="701" spans="8:10" s="36" customFormat="1">
      <c r="H701" s="68"/>
      <c r="I701" s="69"/>
      <c r="J701" s="70"/>
    </row>
    <row r="702" spans="8:10" s="36" customFormat="1">
      <c r="H702" s="68"/>
      <c r="I702" s="69"/>
      <c r="J702" s="70"/>
    </row>
    <row r="703" spans="8:10" s="36" customFormat="1">
      <c r="H703" s="68"/>
      <c r="I703" s="69"/>
      <c r="J703" s="70"/>
    </row>
    <row r="704" spans="8:10" s="36" customFormat="1">
      <c r="H704" s="68"/>
      <c r="I704" s="69"/>
      <c r="J704" s="70"/>
    </row>
    <row r="705" spans="8:10" s="36" customFormat="1">
      <c r="H705" s="68"/>
      <c r="I705" s="69"/>
      <c r="J705" s="70"/>
    </row>
    <row r="706" spans="8:10" s="36" customFormat="1">
      <c r="H706" s="68"/>
      <c r="I706" s="69"/>
      <c r="J706" s="70"/>
    </row>
    <row r="707" spans="8:10" s="36" customFormat="1">
      <c r="H707" s="68"/>
      <c r="I707" s="69"/>
      <c r="J707" s="70"/>
    </row>
    <row r="708" spans="8:10" s="36" customFormat="1">
      <c r="H708" s="68"/>
      <c r="I708" s="69"/>
      <c r="J708" s="70"/>
    </row>
    <row r="709" spans="8:10" s="36" customFormat="1">
      <c r="H709" s="68"/>
      <c r="I709" s="69"/>
      <c r="J709" s="70"/>
    </row>
    <row r="710" spans="8:10" s="36" customFormat="1">
      <c r="H710" s="68"/>
      <c r="I710" s="69"/>
      <c r="J710" s="70"/>
    </row>
    <row r="711" spans="8:10" s="36" customFormat="1">
      <c r="H711" s="68"/>
      <c r="I711" s="69"/>
      <c r="J711" s="70"/>
    </row>
    <row r="712" spans="8:10" s="36" customFormat="1">
      <c r="H712" s="68"/>
      <c r="I712" s="69"/>
      <c r="J712" s="70"/>
    </row>
    <row r="713" spans="8:10" s="36" customFormat="1">
      <c r="H713" s="68"/>
      <c r="I713" s="69"/>
      <c r="J713" s="70"/>
    </row>
    <row r="714" spans="8:10" s="36" customFormat="1">
      <c r="H714" s="68"/>
      <c r="I714" s="69"/>
      <c r="J714" s="70"/>
    </row>
    <row r="715" spans="8:10" s="36" customFormat="1">
      <c r="H715" s="68"/>
      <c r="I715" s="69"/>
      <c r="J715" s="70"/>
    </row>
    <row r="716" spans="8:10" s="36" customFormat="1">
      <c r="H716" s="68"/>
      <c r="I716" s="69"/>
      <c r="J716" s="70"/>
    </row>
    <row r="717" spans="8:10" s="36" customFormat="1">
      <c r="H717" s="68"/>
      <c r="I717" s="69"/>
      <c r="J717" s="70"/>
    </row>
    <row r="718" spans="8:10" s="36" customFormat="1">
      <c r="H718" s="68"/>
      <c r="I718" s="69"/>
      <c r="J718" s="70"/>
    </row>
    <row r="719" spans="8:10" s="36" customFormat="1">
      <c r="H719" s="68"/>
      <c r="I719" s="69"/>
      <c r="J719" s="70"/>
    </row>
    <row r="720" spans="8:10" s="36" customFormat="1">
      <c r="H720" s="68"/>
      <c r="I720" s="69"/>
      <c r="J720" s="70"/>
    </row>
    <row r="721" spans="8:10" s="36" customFormat="1">
      <c r="H721" s="68"/>
      <c r="I721" s="69"/>
      <c r="J721" s="70"/>
    </row>
    <row r="722" spans="8:10" s="36" customFormat="1">
      <c r="H722" s="68"/>
      <c r="I722" s="69"/>
      <c r="J722" s="70"/>
    </row>
    <row r="723" spans="8:10" s="36" customFormat="1">
      <c r="H723" s="68"/>
      <c r="I723" s="69"/>
      <c r="J723" s="70"/>
    </row>
    <row r="724" spans="8:10" s="36" customFormat="1">
      <c r="H724" s="68"/>
      <c r="I724" s="69"/>
      <c r="J724" s="70"/>
    </row>
    <row r="725" spans="8:10" s="36" customFormat="1">
      <c r="H725" s="68"/>
      <c r="I725" s="69"/>
      <c r="J725" s="70"/>
    </row>
    <row r="726" spans="8:10" s="36" customFormat="1">
      <c r="H726" s="68"/>
      <c r="I726" s="69"/>
      <c r="J726" s="70"/>
    </row>
    <row r="727" spans="8:10" s="36" customFormat="1">
      <c r="H727" s="68"/>
      <c r="I727" s="69"/>
      <c r="J727" s="70"/>
    </row>
    <row r="728" spans="8:10" s="36" customFormat="1">
      <c r="H728" s="68"/>
      <c r="I728" s="69"/>
      <c r="J728" s="70"/>
    </row>
    <row r="729" spans="8:10" s="36" customFormat="1">
      <c r="H729" s="68"/>
      <c r="I729" s="69"/>
      <c r="J729" s="70"/>
    </row>
    <row r="730" spans="8:10" s="36" customFormat="1">
      <c r="H730" s="68"/>
      <c r="I730" s="69"/>
      <c r="J730" s="70"/>
    </row>
    <row r="731" spans="8:10" s="36" customFormat="1">
      <c r="H731" s="68"/>
      <c r="I731" s="69"/>
      <c r="J731" s="70"/>
    </row>
    <row r="732" spans="8:10" s="36" customFormat="1">
      <c r="H732" s="68"/>
      <c r="I732" s="69"/>
      <c r="J732" s="70"/>
    </row>
    <row r="733" spans="8:10" s="36" customFormat="1">
      <c r="H733" s="68"/>
      <c r="I733" s="69"/>
      <c r="J733" s="70"/>
    </row>
    <row r="734" spans="8:10" s="36" customFormat="1">
      <c r="H734" s="68"/>
      <c r="I734" s="69"/>
      <c r="J734" s="70"/>
    </row>
    <row r="735" spans="8:10" s="36" customFormat="1">
      <c r="H735" s="68"/>
      <c r="I735" s="69"/>
      <c r="J735" s="70"/>
    </row>
    <row r="736" spans="8:10" s="36" customFormat="1">
      <c r="H736" s="68"/>
      <c r="I736" s="69"/>
      <c r="J736" s="70"/>
    </row>
    <row r="737" spans="8:10" s="36" customFormat="1">
      <c r="H737" s="68"/>
      <c r="I737" s="69"/>
      <c r="J737" s="70"/>
    </row>
    <row r="738" spans="8:10" s="36" customFormat="1">
      <c r="H738" s="68"/>
      <c r="I738" s="69"/>
      <c r="J738" s="70"/>
    </row>
    <row r="739" spans="8:10" s="36" customFormat="1">
      <c r="H739" s="68"/>
      <c r="I739" s="69"/>
      <c r="J739" s="70"/>
    </row>
    <row r="740" spans="8:10" s="36" customFormat="1">
      <c r="H740" s="71"/>
      <c r="I740" s="72"/>
      <c r="J740" s="73"/>
    </row>
    <row r="742" spans="8:10" s="36" customFormat="1">
      <c r="H742"/>
      <c r="I742" s="74"/>
      <c r="J742" s="75"/>
    </row>
    <row r="743" spans="8:10" s="36" customFormat="1">
      <c r="H743"/>
      <c r="I743" s="74"/>
      <c r="J743" s="75"/>
    </row>
    <row r="744" spans="8:10" s="36" customFormat="1">
      <c r="H744"/>
      <c r="I744" s="74"/>
      <c r="J744" s="75"/>
    </row>
    <row r="745" spans="8:10" s="36" customFormat="1">
      <c r="H745"/>
      <c r="I745" s="74"/>
      <c r="J745" s="75"/>
    </row>
    <row r="746" spans="8:10" s="36" customFormat="1">
      <c r="H746"/>
      <c r="I746" s="74"/>
      <c r="J746" s="75"/>
    </row>
  </sheetData>
  <sheetProtection password="C32A" sheet="1" objects="1" scenarios="1"/>
  <phoneticPr fontId="17"/>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1"/>
  </sheetPr>
  <dimension ref="A1:BG26"/>
  <sheetViews>
    <sheetView topLeftCell="K1" workbookViewId="0">
      <selection activeCell="U3" sqref="U3"/>
    </sheetView>
  </sheetViews>
  <sheetFormatPr baseColWidth="10" defaultColWidth="10.83203125" defaultRowHeight="14" x14ac:dyDescent="0"/>
  <cols>
    <col min="1" max="20" width="10.83203125" style="2"/>
    <col min="21" max="21" width="15.33203125" style="2" bestFit="1" customWidth="1"/>
    <col min="22" max="22" width="10.83203125" style="2"/>
    <col min="23" max="25" width="22.33203125" style="2" customWidth="1"/>
    <col min="26" max="55" width="10.83203125" style="2"/>
    <col min="56" max="56" width="11" style="2" customWidth="1"/>
    <col min="57" max="16384" width="10.83203125" style="2"/>
  </cols>
  <sheetData>
    <row r="1" spans="1:59" ht="28">
      <c r="A1" s="2" t="s">
        <v>103</v>
      </c>
      <c r="C1" s="2" t="s">
        <v>102</v>
      </c>
      <c r="E1" s="2" t="s">
        <v>41</v>
      </c>
      <c r="G1" s="2" t="s">
        <v>108</v>
      </c>
      <c r="H1" s="2" t="s">
        <v>104</v>
      </c>
      <c r="I1" s="2" t="s">
        <v>127</v>
      </c>
      <c r="J1" s="2" t="s">
        <v>128</v>
      </c>
      <c r="K1" s="2" t="s">
        <v>129</v>
      </c>
      <c r="N1" s="2" t="s">
        <v>122</v>
      </c>
      <c r="R1" s="2" t="s">
        <v>49</v>
      </c>
      <c r="S1" s="2" t="s">
        <v>214</v>
      </c>
      <c r="U1" s="2" t="s">
        <v>294</v>
      </c>
      <c r="W1" s="2" t="s">
        <v>142</v>
      </c>
      <c r="X1" s="2" t="s">
        <v>141</v>
      </c>
      <c r="Y1" s="2" t="s">
        <v>143</v>
      </c>
      <c r="AA1" s="2" t="s">
        <v>151</v>
      </c>
      <c r="AD1" s="2" t="s">
        <v>158</v>
      </c>
      <c r="AF1" s="2" t="s">
        <v>165</v>
      </c>
      <c r="AH1" s="2" t="s">
        <v>167</v>
      </c>
      <c r="AK1" s="2" t="s">
        <v>178</v>
      </c>
      <c r="AN1" s="2" t="s">
        <v>182</v>
      </c>
      <c r="AP1" s="2" t="s">
        <v>192</v>
      </c>
      <c r="AR1" s="2" t="s">
        <v>201</v>
      </c>
      <c r="AT1" s="2" t="s">
        <v>219</v>
      </c>
      <c r="AV1" s="2" t="s">
        <v>220</v>
      </c>
      <c r="AY1" s="2" t="s">
        <v>243</v>
      </c>
      <c r="BA1" s="2" t="s">
        <v>249</v>
      </c>
      <c r="BC1" s="29" t="s">
        <v>257</v>
      </c>
      <c r="BD1" s="28" t="s">
        <v>258</v>
      </c>
      <c r="BE1" s="28" t="s">
        <v>259</v>
      </c>
      <c r="BG1" s="2" t="s">
        <v>260</v>
      </c>
    </row>
    <row r="2" spans="1:59" ht="15" thickBot="1"/>
    <row r="3" spans="1:59" ht="28">
      <c r="A3" s="2" t="s">
        <v>32</v>
      </c>
      <c r="C3" s="3" t="s">
        <v>89</v>
      </c>
      <c r="E3" s="3" t="s">
        <v>92</v>
      </c>
      <c r="G3" s="2" t="s">
        <v>105</v>
      </c>
      <c r="H3" s="2" t="s">
        <v>109</v>
      </c>
      <c r="I3" s="9" t="s">
        <v>18</v>
      </c>
      <c r="J3" s="10" t="s">
        <v>2</v>
      </c>
      <c r="K3" s="2" t="s">
        <v>25</v>
      </c>
      <c r="L3" s="9"/>
      <c r="N3" s="12" t="s">
        <v>1</v>
      </c>
      <c r="R3" s="2" t="s">
        <v>215</v>
      </c>
      <c r="S3" s="2" t="s">
        <v>228</v>
      </c>
      <c r="U3" s="2" t="s">
        <v>295</v>
      </c>
      <c r="W3" s="12" t="s">
        <v>148</v>
      </c>
      <c r="X3" s="12"/>
      <c r="Y3" s="2" t="s">
        <v>144</v>
      </c>
      <c r="AA3" s="2" t="s">
        <v>150</v>
      </c>
      <c r="AD3" s="2" t="s">
        <v>150</v>
      </c>
      <c r="AF3" s="2" t="s">
        <v>133</v>
      </c>
      <c r="AH3" s="2" t="s">
        <v>166</v>
      </c>
      <c r="AK3" s="2" t="s">
        <v>154</v>
      </c>
      <c r="AN3" s="2" t="s">
        <v>183</v>
      </c>
      <c r="AP3" s="2" t="s">
        <v>193</v>
      </c>
      <c r="AR3" s="2" t="s">
        <v>202</v>
      </c>
      <c r="AT3" s="2" t="s">
        <v>154</v>
      </c>
      <c r="AV3" s="14" t="s">
        <v>221</v>
      </c>
      <c r="AW3" s="15">
        <v>0</v>
      </c>
      <c r="AY3" s="4" t="s">
        <v>234</v>
      </c>
      <c r="BA3" s="1" t="s">
        <v>244</v>
      </c>
      <c r="BC3" s="4" t="s">
        <v>8</v>
      </c>
      <c r="BD3" s="4" t="s">
        <v>250</v>
      </c>
      <c r="BE3" s="4" t="s">
        <v>251</v>
      </c>
      <c r="BG3" s="2" t="s">
        <v>261</v>
      </c>
    </row>
    <row r="4" spans="1:59">
      <c r="A4" s="2" t="s">
        <v>83</v>
      </c>
      <c r="C4" s="3" t="s">
        <v>90</v>
      </c>
      <c r="E4" s="3" t="s">
        <v>93</v>
      </c>
      <c r="G4" s="2" t="s">
        <v>106</v>
      </c>
      <c r="H4" s="2" t="s">
        <v>110</v>
      </c>
      <c r="I4" s="9" t="s">
        <v>24</v>
      </c>
      <c r="J4" s="10" t="s">
        <v>3</v>
      </c>
      <c r="K4" s="2" t="s">
        <v>26</v>
      </c>
      <c r="L4" s="9"/>
      <c r="N4" s="12" t="s">
        <v>46</v>
      </c>
      <c r="R4" s="2" t="s">
        <v>180</v>
      </c>
      <c r="S4" s="2" t="s">
        <v>229</v>
      </c>
      <c r="U4" s="2" t="s">
        <v>296</v>
      </c>
      <c r="W4" s="12" t="s">
        <v>149</v>
      </c>
      <c r="X4" s="12"/>
      <c r="Y4" s="2" t="s">
        <v>125</v>
      </c>
      <c r="AA4" s="2" t="s">
        <v>154</v>
      </c>
      <c r="AD4" s="2" t="s">
        <v>154</v>
      </c>
      <c r="AF4" s="2" t="s">
        <v>134</v>
      </c>
      <c r="AH4" s="2" t="s">
        <v>172</v>
      </c>
      <c r="AK4" s="2" t="s">
        <v>179</v>
      </c>
      <c r="AN4" s="2" t="s">
        <v>184</v>
      </c>
      <c r="AP4" s="2" t="s">
        <v>194</v>
      </c>
      <c r="AR4" s="2" t="s">
        <v>203</v>
      </c>
      <c r="AT4" s="2" t="s">
        <v>179</v>
      </c>
      <c r="AV4" s="16" t="s">
        <v>222</v>
      </c>
      <c r="AW4" s="17">
        <v>1</v>
      </c>
      <c r="AY4" s="30" t="s">
        <v>235</v>
      </c>
      <c r="BA4" s="3" t="s">
        <v>245</v>
      </c>
      <c r="BC4" s="30" t="s">
        <v>9</v>
      </c>
      <c r="BD4" s="30" t="s">
        <v>252</v>
      </c>
      <c r="BE4" s="30" t="s">
        <v>253</v>
      </c>
      <c r="BG4" s="2" t="s">
        <v>262</v>
      </c>
    </row>
    <row r="5" spans="1:59" ht="29" thickBot="1">
      <c r="A5" s="2" t="s">
        <v>84</v>
      </c>
      <c r="C5" s="3" t="s">
        <v>91</v>
      </c>
      <c r="E5" s="3" t="s">
        <v>94</v>
      </c>
      <c r="G5" s="2" t="s">
        <v>107</v>
      </c>
      <c r="H5" s="2" t="s">
        <v>111</v>
      </c>
      <c r="I5" s="9" t="s">
        <v>20</v>
      </c>
      <c r="J5" s="10" t="s">
        <v>4</v>
      </c>
      <c r="K5" s="2" t="s">
        <v>27</v>
      </c>
      <c r="L5" s="9"/>
      <c r="N5" s="12" t="s">
        <v>47</v>
      </c>
      <c r="R5" s="2" t="s">
        <v>216</v>
      </c>
      <c r="S5" s="2" t="s">
        <v>230</v>
      </c>
      <c r="W5" s="13" t="s">
        <v>136</v>
      </c>
      <c r="X5" s="12" t="s">
        <v>137</v>
      </c>
      <c r="Y5" s="2" t="s">
        <v>145</v>
      </c>
      <c r="AA5" s="2" t="s">
        <v>153</v>
      </c>
      <c r="AD5" s="2" t="s">
        <v>153</v>
      </c>
      <c r="AH5" s="2" t="s">
        <v>173</v>
      </c>
      <c r="AK5" s="2" t="s">
        <v>180</v>
      </c>
      <c r="AN5" s="2" t="s">
        <v>185</v>
      </c>
      <c r="AP5" s="2" t="s">
        <v>210</v>
      </c>
      <c r="AR5" s="2" t="s">
        <v>135</v>
      </c>
      <c r="AT5" s="2" t="s">
        <v>180</v>
      </c>
      <c r="AV5" s="18" t="s">
        <v>223</v>
      </c>
      <c r="AW5" s="19">
        <v>2</v>
      </c>
      <c r="AY5" s="30" t="s">
        <v>236</v>
      </c>
      <c r="BA5" s="3" t="s">
        <v>246</v>
      </c>
      <c r="BC5" s="30" t="s">
        <v>10</v>
      </c>
      <c r="BD5" s="30" t="s">
        <v>254</v>
      </c>
      <c r="BE5" s="30" t="s">
        <v>255</v>
      </c>
      <c r="BG5" s="2" t="s">
        <v>263</v>
      </c>
    </row>
    <row r="6" spans="1:59" ht="28">
      <c r="A6" s="2" t="s">
        <v>85</v>
      </c>
      <c r="E6" s="3" t="s">
        <v>95</v>
      </c>
      <c r="H6" s="2" t="s">
        <v>112</v>
      </c>
      <c r="I6" s="9" t="s">
        <v>21</v>
      </c>
      <c r="J6" s="1" t="s">
        <v>5</v>
      </c>
      <c r="K6" s="2" t="s">
        <v>28</v>
      </c>
      <c r="L6" s="9"/>
      <c r="N6" s="12" t="s">
        <v>280</v>
      </c>
      <c r="R6" s="2" t="s">
        <v>204</v>
      </c>
      <c r="X6" s="12" t="s">
        <v>138</v>
      </c>
      <c r="Y6" s="2" t="s">
        <v>146</v>
      </c>
      <c r="AA6" s="2" t="s">
        <v>152</v>
      </c>
      <c r="AD6" s="2" t="s">
        <v>160</v>
      </c>
      <c r="AH6" s="2" t="s">
        <v>272</v>
      </c>
      <c r="AK6" s="2" t="s">
        <v>181</v>
      </c>
      <c r="AP6" s="2" t="s">
        <v>195</v>
      </c>
      <c r="AR6" s="2" t="s">
        <v>204</v>
      </c>
      <c r="AT6" s="2" t="s">
        <v>226</v>
      </c>
      <c r="AY6" s="30" t="s">
        <v>237</v>
      </c>
      <c r="BA6" s="3" t="s">
        <v>247</v>
      </c>
      <c r="BC6" s="30" t="s">
        <v>256</v>
      </c>
      <c r="BD6" s="30"/>
      <c r="BE6" s="30"/>
      <c r="BG6" s="2" t="s">
        <v>264</v>
      </c>
    </row>
    <row r="7" spans="1:59" ht="28">
      <c r="A7" s="2" t="s">
        <v>86</v>
      </c>
      <c r="E7" s="3" t="s">
        <v>96</v>
      </c>
      <c r="H7" s="2" t="s">
        <v>113</v>
      </c>
      <c r="I7" s="9" t="s">
        <v>22</v>
      </c>
      <c r="J7" s="1" t="s">
        <v>6</v>
      </c>
      <c r="K7" s="2" t="s">
        <v>29</v>
      </c>
      <c r="L7" s="9"/>
      <c r="N7" s="11" t="s">
        <v>0</v>
      </c>
      <c r="O7" s="2" t="s">
        <v>123</v>
      </c>
      <c r="P7" s="2">
        <v>0</v>
      </c>
      <c r="X7" s="12" t="s">
        <v>139</v>
      </c>
      <c r="AD7" s="2" t="s">
        <v>152</v>
      </c>
      <c r="AH7" s="2" t="s">
        <v>174</v>
      </c>
      <c r="AP7" s="2" t="s">
        <v>196</v>
      </c>
      <c r="AR7" s="2" t="s">
        <v>205</v>
      </c>
      <c r="AT7" s="2" t="s">
        <v>227</v>
      </c>
      <c r="AY7" s="30" t="s">
        <v>238</v>
      </c>
      <c r="BA7" s="3" t="s">
        <v>248</v>
      </c>
      <c r="BG7" s="2" t="s">
        <v>265</v>
      </c>
    </row>
    <row r="8" spans="1:59">
      <c r="A8" s="2" t="s">
        <v>87</v>
      </c>
      <c r="E8" s="3" t="s">
        <v>97</v>
      </c>
      <c r="I8" s="9" t="s">
        <v>23</v>
      </c>
      <c r="J8" s="1" t="s">
        <v>7</v>
      </c>
      <c r="K8" s="2" t="s">
        <v>30</v>
      </c>
      <c r="L8" s="9"/>
      <c r="N8" s="11" t="s">
        <v>114</v>
      </c>
      <c r="O8" s="2" t="s">
        <v>124</v>
      </c>
      <c r="P8" s="2">
        <v>1</v>
      </c>
      <c r="X8" s="12" t="s">
        <v>140</v>
      </c>
      <c r="AH8" s="2" t="s">
        <v>191</v>
      </c>
      <c r="AP8" s="2" t="s">
        <v>197</v>
      </c>
      <c r="AR8" s="2" t="s">
        <v>206</v>
      </c>
      <c r="AY8" s="30" t="s">
        <v>239</v>
      </c>
      <c r="BG8" s="2" t="s">
        <v>266</v>
      </c>
    </row>
    <row r="9" spans="1:59">
      <c r="A9" s="2" t="s">
        <v>88</v>
      </c>
      <c r="E9" s="3" t="s">
        <v>92</v>
      </c>
      <c r="I9" s="9" t="s">
        <v>19</v>
      </c>
      <c r="J9" s="10" t="s">
        <v>8</v>
      </c>
      <c r="K9" s="2" t="s">
        <v>31</v>
      </c>
      <c r="L9" s="9"/>
      <c r="N9" s="11" t="s">
        <v>115</v>
      </c>
      <c r="O9" s="2" t="s">
        <v>125</v>
      </c>
      <c r="P9" s="2">
        <v>2</v>
      </c>
      <c r="X9" s="12"/>
      <c r="AP9" s="2" t="s">
        <v>198</v>
      </c>
      <c r="AR9" s="2" t="s">
        <v>207</v>
      </c>
      <c r="AY9" s="30" t="s">
        <v>240</v>
      </c>
    </row>
    <row r="10" spans="1:59" ht="15" thickBot="1">
      <c r="E10" s="3" t="s">
        <v>98</v>
      </c>
      <c r="I10" s="9" t="s">
        <v>211</v>
      </c>
      <c r="J10" s="10" t="s">
        <v>9</v>
      </c>
      <c r="N10" s="11" t="s">
        <v>116</v>
      </c>
      <c r="O10" s="2" t="s">
        <v>281</v>
      </c>
      <c r="P10" s="2">
        <v>3</v>
      </c>
      <c r="AP10" s="2" t="s">
        <v>47</v>
      </c>
      <c r="AR10" s="2" t="s">
        <v>208</v>
      </c>
      <c r="AY10" s="30" t="s">
        <v>241</v>
      </c>
    </row>
    <row r="11" spans="1:59" ht="28">
      <c r="E11" s="3" t="s">
        <v>99</v>
      </c>
      <c r="J11" s="10" t="s">
        <v>10</v>
      </c>
      <c r="N11" s="11" t="s">
        <v>117</v>
      </c>
      <c r="O11" s="2" t="s">
        <v>282</v>
      </c>
      <c r="P11" s="2">
        <v>4</v>
      </c>
      <c r="X11" s="14" t="s">
        <v>157</v>
      </c>
      <c r="Y11" s="15"/>
      <c r="AA11" s="14" t="s">
        <v>156</v>
      </c>
      <c r="AB11" s="15"/>
      <c r="AD11" s="14" t="s">
        <v>159</v>
      </c>
      <c r="AE11" s="15"/>
      <c r="AH11" s="14" t="s">
        <v>168</v>
      </c>
      <c r="AI11" s="15"/>
      <c r="AK11" s="14" t="s">
        <v>175</v>
      </c>
      <c r="AL11" s="15"/>
      <c r="AN11" s="14" t="s">
        <v>186</v>
      </c>
      <c r="AO11" s="15"/>
      <c r="AP11" s="2" t="s">
        <v>199</v>
      </c>
      <c r="AR11" s="2" t="s">
        <v>185</v>
      </c>
      <c r="AY11" s="30" t="s">
        <v>242</v>
      </c>
    </row>
    <row r="12" spans="1:59">
      <c r="E12" s="3" t="s">
        <v>100</v>
      </c>
      <c r="J12" s="10" t="s">
        <v>11</v>
      </c>
      <c r="N12" s="11" t="s">
        <v>118</v>
      </c>
      <c r="O12" s="2" t="s">
        <v>126</v>
      </c>
      <c r="P12" s="2">
        <v>5</v>
      </c>
      <c r="X12" s="16" t="s">
        <v>144</v>
      </c>
      <c r="Y12" s="17">
        <v>1</v>
      </c>
      <c r="AA12" s="16" t="s">
        <v>155</v>
      </c>
      <c r="AB12" s="17">
        <v>0</v>
      </c>
      <c r="AD12" s="31" t="s">
        <v>161</v>
      </c>
      <c r="AE12" s="17">
        <v>0</v>
      </c>
      <c r="AH12" s="16" t="s">
        <v>169</v>
      </c>
      <c r="AI12" s="17">
        <v>1</v>
      </c>
      <c r="AK12" s="31" t="s">
        <v>161</v>
      </c>
      <c r="AL12" s="17">
        <v>0</v>
      </c>
      <c r="AN12" s="16" t="s">
        <v>187</v>
      </c>
      <c r="AO12" s="17">
        <v>0</v>
      </c>
      <c r="AP12" s="2" t="s">
        <v>200</v>
      </c>
      <c r="AR12" s="2" t="s">
        <v>209</v>
      </c>
    </row>
    <row r="13" spans="1:59" ht="15" thickBot="1">
      <c r="E13" s="3" t="s">
        <v>101</v>
      </c>
      <c r="J13" s="10" t="s">
        <v>12</v>
      </c>
      <c r="X13" s="16" t="s">
        <v>125</v>
      </c>
      <c r="Y13" s="17">
        <v>2</v>
      </c>
      <c r="AA13" s="16" t="s">
        <v>144</v>
      </c>
      <c r="AB13" s="17">
        <v>1</v>
      </c>
      <c r="AD13" s="31" t="s">
        <v>162</v>
      </c>
      <c r="AE13" s="17">
        <v>1</v>
      </c>
      <c r="AH13" s="16" t="s">
        <v>170</v>
      </c>
      <c r="AI13" s="17">
        <v>2</v>
      </c>
      <c r="AK13" s="31" t="s">
        <v>176</v>
      </c>
      <c r="AL13" s="17">
        <v>1</v>
      </c>
      <c r="AN13" s="16" t="s">
        <v>188</v>
      </c>
      <c r="AO13" s="17">
        <v>1</v>
      </c>
    </row>
    <row r="14" spans="1:59" ht="15" thickBot="1">
      <c r="J14" s="10" t="s">
        <v>13</v>
      </c>
      <c r="N14" s="20" t="s">
        <v>147</v>
      </c>
      <c r="O14" s="21"/>
      <c r="P14" s="15"/>
      <c r="Q14" s="23"/>
      <c r="R14" s="23"/>
      <c r="S14" s="23"/>
      <c r="T14" s="23"/>
      <c r="U14" s="23"/>
      <c r="X14" s="16" t="s">
        <v>145</v>
      </c>
      <c r="Y14" s="17">
        <v>3</v>
      </c>
      <c r="AA14" s="16" t="s">
        <v>125</v>
      </c>
      <c r="AB14" s="17">
        <v>2</v>
      </c>
      <c r="AD14" s="31" t="s">
        <v>270</v>
      </c>
      <c r="AE14" s="17">
        <v>2</v>
      </c>
      <c r="AH14" s="18" t="s">
        <v>171</v>
      </c>
      <c r="AI14" s="19">
        <v>3</v>
      </c>
      <c r="AK14" s="31" t="s">
        <v>177</v>
      </c>
      <c r="AL14" s="17">
        <v>2</v>
      </c>
      <c r="AN14" s="16" t="s">
        <v>189</v>
      </c>
      <c r="AO14" s="17">
        <v>2</v>
      </c>
    </row>
    <row r="15" spans="1:59" ht="15" thickBot="1">
      <c r="J15" s="10" t="s">
        <v>14</v>
      </c>
      <c r="N15" s="22">
        <v>0</v>
      </c>
      <c r="O15" s="23" t="s">
        <v>123</v>
      </c>
      <c r="P15" s="17">
        <v>0</v>
      </c>
      <c r="Q15" s="23"/>
      <c r="R15" s="23"/>
      <c r="S15" s="23"/>
      <c r="T15" s="23"/>
      <c r="U15" s="23"/>
      <c r="X15" s="18" t="s">
        <v>146</v>
      </c>
      <c r="Y15" s="19">
        <v>0</v>
      </c>
      <c r="AA15" s="18" t="s">
        <v>145</v>
      </c>
      <c r="AB15" s="19">
        <v>3</v>
      </c>
      <c r="AD15" s="31" t="s">
        <v>271</v>
      </c>
      <c r="AE15" s="17">
        <v>3</v>
      </c>
      <c r="AH15" s="23"/>
      <c r="AI15" s="23"/>
      <c r="AK15" s="31" t="s">
        <v>267</v>
      </c>
      <c r="AL15" s="17">
        <v>3</v>
      </c>
      <c r="AN15" s="18" t="s">
        <v>190</v>
      </c>
      <c r="AO15" s="19">
        <v>3</v>
      </c>
    </row>
    <row r="16" spans="1:59">
      <c r="J16" s="1" t="s">
        <v>15</v>
      </c>
      <c r="N16" s="22">
        <v>3</v>
      </c>
      <c r="O16" s="23" t="s">
        <v>124</v>
      </c>
      <c r="P16" s="17">
        <v>1</v>
      </c>
      <c r="Q16" s="23"/>
      <c r="R16" s="23"/>
      <c r="S16" s="23"/>
      <c r="T16" s="23"/>
      <c r="U16" s="23"/>
      <c r="AD16" s="31" t="s">
        <v>163</v>
      </c>
      <c r="AE16" s="17">
        <v>4</v>
      </c>
      <c r="AK16" s="31" t="s">
        <v>268</v>
      </c>
      <c r="AL16" s="17">
        <v>4</v>
      </c>
    </row>
    <row r="17" spans="9:38" ht="15" thickBot="1">
      <c r="J17" s="1" t="s">
        <v>16</v>
      </c>
      <c r="N17" s="22">
        <v>11</v>
      </c>
      <c r="O17" s="23" t="s">
        <v>125</v>
      </c>
      <c r="P17" s="17">
        <v>2</v>
      </c>
      <c r="Q17" s="23"/>
      <c r="R17" s="23"/>
      <c r="S17" s="23"/>
      <c r="T17" s="23"/>
      <c r="U17" s="23"/>
      <c r="AD17" s="32" t="s">
        <v>164</v>
      </c>
      <c r="AE17" s="19">
        <v>5</v>
      </c>
      <c r="AK17" s="32" t="s">
        <v>269</v>
      </c>
      <c r="AL17" s="19">
        <v>5</v>
      </c>
    </row>
    <row r="18" spans="9:38">
      <c r="J18" s="10" t="s">
        <v>17</v>
      </c>
      <c r="N18" s="22">
        <v>31</v>
      </c>
      <c r="O18" s="2" t="s">
        <v>281</v>
      </c>
      <c r="P18" s="17">
        <v>3</v>
      </c>
      <c r="Q18" s="23"/>
      <c r="R18" s="23"/>
      <c r="S18" s="23"/>
      <c r="T18" s="23"/>
      <c r="U18" s="23"/>
    </row>
    <row r="19" spans="9:38">
      <c r="J19" s="26" t="s">
        <v>224</v>
      </c>
      <c r="N19" s="22">
        <v>61</v>
      </c>
      <c r="O19" s="2" t="s">
        <v>282</v>
      </c>
      <c r="P19" s="17">
        <v>4</v>
      </c>
      <c r="Q19" s="23"/>
      <c r="R19" s="23"/>
      <c r="S19" s="23"/>
      <c r="T19" s="23"/>
      <c r="U19" s="23"/>
    </row>
    <row r="20" spans="9:38" ht="15" thickBot="1">
      <c r="N20" s="24">
        <v>91</v>
      </c>
      <c r="O20" s="25" t="s">
        <v>126</v>
      </c>
      <c r="P20" s="19">
        <v>5</v>
      </c>
      <c r="Q20" s="23"/>
      <c r="R20" s="23"/>
      <c r="S20" s="23"/>
      <c r="T20" s="23"/>
      <c r="U20" s="23"/>
    </row>
    <row r="22" spans="9:38" ht="26">
      <c r="I22" s="27" t="s">
        <v>232</v>
      </c>
      <c r="J22" s="27" t="s">
        <v>231</v>
      </c>
    </row>
    <row r="23" spans="9:38">
      <c r="I23" s="2" t="s">
        <v>133</v>
      </c>
      <c r="J23" s="2" t="s">
        <v>137</v>
      </c>
    </row>
    <row r="24" spans="9:38">
      <c r="I24" s="2" t="s">
        <v>160</v>
      </c>
      <c r="J24" s="2" t="s">
        <v>138</v>
      </c>
    </row>
    <row r="25" spans="9:38">
      <c r="I25" s="2" t="s">
        <v>233</v>
      </c>
      <c r="J25" s="2" t="s">
        <v>139</v>
      </c>
    </row>
    <row r="26" spans="9:38">
      <c r="J26" s="2" t="s">
        <v>140</v>
      </c>
    </row>
  </sheetData>
  <sheetProtection password="C32A" sheet="1" objects="1" scenarios="1"/>
  <phoneticPr fontId="17"/>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Alteration</vt:lpstr>
      <vt:lpstr>Igneous input</vt:lpstr>
      <vt:lpstr>Igneous output</vt:lpstr>
      <vt:lpstr>Depth_Lookup</vt:lpstr>
      <vt:lpstr>definitions_list_lookup</vt:lpstr>
    </vt:vector>
  </TitlesOfParts>
  <Company>Plymouth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Harris</dc:creator>
  <cp:lastModifiedBy>Jude Coggon</cp:lastModifiedBy>
  <dcterms:created xsi:type="dcterms:W3CDTF">2017-06-27T13:20:34Z</dcterms:created>
  <dcterms:modified xsi:type="dcterms:W3CDTF">2019-04-03T10:36:50Z</dcterms:modified>
</cp:coreProperties>
</file>